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fileSharing readOnlyRecommended="1"/>
  <workbookPr showInkAnnotation="0" backupFile="1" codeName="ThisWorkbook" defaultThemeVersion="124226"/>
  <mc:AlternateContent xmlns:mc="http://schemas.openxmlformats.org/markup-compatibility/2006">
    <mc:Choice Requires="x15">
      <x15ac:absPath xmlns:x15ac="http://schemas.microsoft.com/office/spreadsheetml/2010/11/ac" url="C:\Users\CarolynGorman\OneDrive\repos\school-mh\"/>
    </mc:Choice>
  </mc:AlternateContent>
  <xr:revisionPtr revIDLastSave="0" documentId="8_{D4C59658-86CB-4469-A19A-E20B723A196C}" xr6:coauthVersionLast="47" xr6:coauthVersionMax="47" xr10:uidLastSave="{00000000-0000-0000-0000-000000000000}"/>
  <bookViews>
    <workbookView xWindow="-120" yWindow="-120" windowWidth="29040" windowHeight="17520" tabRatio="724" xr2:uid="{00000000-000D-0000-FFFF-FFFF00000000}"/>
  </bookViews>
  <sheets>
    <sheet name="FY 2022 Congressional Table" sheetId="1" r:id="rId1"/>
  </sheets>
  <definedNames>
    <definedName name="\C" localSheetId="0">#REF!</definedName>
    <definedName name="\C">#REF!</definedName>
    <definedName name="_xlnm._FilterDatabase" localSheetId="0" hidden="1">'FY 2022 Congressional Table'!$B$5:$J$517</definedName>
    <definedName name="_xlnm.Print_Area" localSheetId="0">'FY 2022 Congressional Table'!$B$2:$Y$520</definedName>
    <definedName name="_xlnm.Print_Titles" localSheetId="0">'FY 2022 Congressional Table'!$2:$4</definedName>
    <definedName name="solver_adj" localSheetId="0" hidden="1">'FY 2022 Congressional Table'!#REF!</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'FY 2022 Congressional Table'!#REF!</definedName>
    <definedName name="solver_pre" localSheetId="0" hidden="1">0.000001</definedName>
    <definedName name="solver_rbv" localSheetId="0" hidden="1">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63200915</definedName>
    <definedName name="solver_ver" localSheetId="0" hidden="1">3</definedName>
    <definedName name="Z_07581191_F31F_4703_A75F_2B794D4694A9_.wvu.Cols" localSheetId="0" hidden="1">'FY 2022 Congressional Table'!#REF!,'FY 2022 Congressional Table'!#REF!,'FY 2022 Congressional Table'!#REF!,'FY 2022 Congressional Table'!#REF!</definedName>
    <definedName name="Z_07581191_F31F_4703_A75F_2B794D4694A9_.wvu.FilterData" localSheetId="0" hidden="1">'FY 2022 Congressional Table'!#REF!</definedName>
    <definedName name="Z_07581191_F31F_4703_A75F_2B794D4694A9_.wvu.PrintArea" localSheetId="0" hidden="1">'FY 2022 Congressional Table'!$B$2:$J$517</definedName>
    <definedName name="Z_07581191_F31F_4703_A75F_2B794D4694A9_.wvu.PrintTitles" localSheetId="0" hidden="1">'FY 2022 Congressional Table'!$B:$J,'FY 2022 Congressional Table'!$2:$2</definedName>
    <definedName name="Z_271DD88D_7BAE_482B_A5C9_427B06E7CBBC_.wvu.FilterData" localSheetId="0" hidden="1">'FY 2022 Congressional Table'!#REF!</definedName>
    <definedName name="Z_408673B6_ADF5_4C0D_B802_14E19C18FA6F_.wvu.FilterData" localSheetId="0" hidden="1">'FY 2022 Congressional Table'!#REF!</definedName>
    <definedName name="Z_5AA079AF_4B83_4494_8D12_827CA90E57E8_.wvu.FilterData" localSheetId="0" hidden="1">'FY 2022 Congressional Table'!#REF!</definedName>
    <definedName name="Z_5E4A262A_9DBA_4026_A88D_1ADA92A72422_.wvu.FilterData" localSheetId="0" hidden="1">'FY 2022 Congressional Table'!#REF!</definedName>
    <definedName name="Z_67C22DF3_BFA9_4C7F_B397_0971510842B5_.wvu.Cols" localSheetId="0" hidden="1">'FY 2022 Congressional Table'!#REF!,'FY 2022 Congressional Table'!#REF!,'FY 2022 Congressional Table'!#REF!,'FY 2022 Congressional Table'!#REF!</definedName>
    <definedName name="Z_67C22DF3_BFA9_4C7F_B397_0971510842B5_.wvu.FilterData" localSheetId="0" hidden="1">'FY 2022 Congressional Table'!#REF!</definedName>
    <definedName name="Z_67C22DF3_BFA9_4C7F_B397_0971510842B5_.wvu.PrintArea" localSheetId="0" hidden="1">'FY 2022 Congressional Table'!$B$2:$J$517</definedName>
    <definedName name="Z_67C22DF3_BFA9_4C7F_B397_0971510842B5_.wvu.PrintTitles" localSheetId="0" hidden="1">'FY 2022 Congressional Table'!$B:$J,'FY 2022 Congressional Table'!$2:$2</definedName>
    <definedName name="Z_67C22DF3_BFA9_4C7F_B397_0971510842B5_.wvu.Rows" localSheetId="0" hidden="1">'FY 2022 Congressional Table'!#REF!,'FY 2022 Congressional Table'!#REF!,'FY 2022 Congressional Table'!#REF!,'FY 2022 Congressional Table'!#REF!,'FY 2022 Congressional Table'!#REF!,'FY 2022 Congressional Table'!#REF!,'FY 2022 Congressional Table'!$280:$280</definedName>
    <definedName name="Z_999E10A0_A8E4_40E2_A6A8_9BB3A75A0247_.wvu.FilterData" localSheetId="0" hidden="1">'FY 2022 Congressional Table'!#REF!</definedName>
    <definedName name="Z_9FE924D9_7916_463A_81EB_5EB080E48099_.wvu.FilterData" localSheetId="0" hidden="1">'FY 2022 Congressional Table'!#REF!</definedName>
    <definedName name="Z_CF94B296_3074_4526_9D18_246BB0A9C964_.wvu.FilterData" localSheetId="0" hidden="1">'FY 2022 Congressional Table'!#REF!</definedName>
    <definedName name="Z_CFEABAF3_733F_4BC6_858B_87389BC3162B_.wvu.FilterData" localSheetId="0" hidden="1">'FY 2022 Congressional Table'!#REF!</definedName>
    <definedName name="Z_EE1F8132_CF09_4933_A1C8_89A700D98234_.wvu.Cols" localSheetId="0" hidden="1">'FY 2022 Congressional Table'!#REF!</definedName>
    <definedName name="Z_EE1F8132_CF09_4933_A1C8_89A700D98234_.wvu.FilterData" localSheetId="0" hidden="1">'FY 2022 Congressional Table'!#REF!</definedName>
    <definedName name="Z_EE1F8132_CF09_4933_A1C8_89A700D98234_.wvu.PrintArea" localSheetId="0" hidden="1">'FY 2022 Congressional Table'!$B$2:$J$517</definedName>
    <definedName name="Z_EE1F8132_CF09_4933_A1C8_89A700D98234_.wvu.PrintTitles" localSheetId="0" hidden="1">'FY 2022 Congressional Table'!$B:$J,'FY 2022 Congressional Table'!$2:$2</definedName>
    <definedName name="Z_FD15C62E_E96E_4F97_B62A_30DF35E23D7E_.wvu.Cols" localSheetId="0" hidden="1">'FY 2022 Congressional Table'!#REF!,'FY 2022 Congressional Table'!#REF!,'FY 2022 Congressional Table'!#REF!,'FY 2022 Congressional Table'!#REF!,'FY 2022 Congressional Table'!#REF!</definedName>
    <definedName name="Z_FD15C62E_E96E_4F97_B62A_30DF35E23D7E_.wvu.FilterData" localSheetId="0" hidden="1">'FY 2022 Congressional Table'!#REF!</definedName>
    <definedName name="Z_FD15C62E_E96E_4F97_B62A_30DF35E23D7E_.wvu.PrintArea" localSheetId="0" hidden="1">'FY 2022 Congressional Table'!$B$2:$J$517</definedName>
    <definedName name="Z_FD15C62E_E96E_4F97_B62A_30DF35E23D7E_.wvu.PrintTitles" localSheetId="0" hidden="1">'FY 2022 Congressional Table'!$B:$J,'FY 2022 Congressional Table'!$2:$2</definedName>
    <definedName name="Z_FE2A47AB_04A2_4E3D_BAE0_55E4CFBD8163_.wvu.FilterData" localSheetId="0" hidden="1">'FY 2022 Congressional Table'!#REF!</definedName>
  </definedNames>
  <calcPr calcId="191028"/>
  <customWorkbookViews>
    <customWorkbookView name="Richards, Jim - Personal View" guid="{67C22DF3-BFA9-4C7F-B397-0971510842B5}" mergeInterval="0" personalView="1" maximized="1" windowWidth="1680" windowHeight="825" tabRatio="809" activeSheetId="1"/>
    <customWorkbookView name="Ford, Faith - Personal View" guid="{07581191-F31F-4703-A75F-2B794D4694A9}" mergeInterval="0" personalView="1" maximized="1" windowWidth="1362" windowHeight="471" tabRatio="809" activeSheetId="1"/>
    <customWorkbookView name="Faith T. Ford - Personal View" guid="{EE1F8132-CF09-4933-A1C8-89A700D98234}" mergeInterval="0" personalView="1" maximized="1" windowWidth="1362" windowHeight="417" tabRatio="641" activeSheetId="1"/>
    <customWorkbookView name="Solomon, Jan - Personal View" guid="{FD15C62E-E96E-4F97-B62A-30DF35E23D7E}" mergeInterval="0" personalView="1" maximized="1" windowWidth="1680" windowHeight="761" tabRatio="809" activeSheetId="1"/>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8" i="1" l="1"/>
  <c r="V18" i="1"/>
  <c r="T18" i="1"/>
  <c r="R18" i="1"/>
  <c r="P18" i="1"/>
  <c r="K452" i="1"/>
  <c r="L452" i="1"/>
  <c r="M452" i="1"/>
  <c r="N452" i="1"/>
  <c r="N291" i="1"/>
  <c r="M291" i="1"/>
  <c r="O290" i="1"/>
  <c r="Y411" i="1" l="1"/>
  <c r="X411" i="1"/>
  <c r="W411" i="1"/>
  <c r="V411" i="1"/>
  <c r="U411" i="1"/>
  <c r="T411" i="1"/>
  <c r="S411" i="1"/>
  <c r="R411" i="1"/>
  <c r="Q411" i="1"/>
  <c r="P411" i="1"/>
  <c r="M133" i="1"/>
  <c r="N251" i="1"/>
  <c r="N263" i="1" s="1"/>
  <c r="N133" i="1"/>
  <c r="L135" i="1"/>
  <c r="K133" i="1"/>
  <c r="T127" i="1"/>
  <c r="U127" i="1"/>
  <c r="V127" i="1"/>
  <c r="W127" i="1"/>
  <c r="X127" i="1"/>
  <c r="Y127" i="1"/>
  <c r="P127" i="1"/>
  <c r="Q127" i="1"/>
  <c r="R127" i="1"/>
  <c r="S127" i="1"/>
  <c r="L290" i="1"/>
  <c r="M275" i="1"/>
  <c r="M278" i="1" s="1"/>
  <c r="N275" i="1"/>
  <c r="N278" i="1" s="1"/>
  <c r="M273" i="1"/>
  <c r="M276" i="1" s="1"/>
  <c r="N273" i="1"/>
  <c r="N276" i="1" s="1"/>
  <c r="M290" i="1"/>
  <c r="M295" i="1" s="1"/>
  <c r="N290" i="1"/>
  <c r="N295" i="1" s="1"/>
  <c r="M389" i="1" l="1"/>
  <c r="N389" i="1"/>
  <c r="O378" i="1"/>
  <c r="N378" i="1"/>
  <c r="M378" i="1"/>
  <c r="N134" i="1"/>
  <c r="N453" i="1"/>
  <c r="M453" i="1"/>
  <c r="L453" i="1"/>
  <c r="W231" i="1"/>
  <c r="V231" i="1"/>
  <c r="M231" i="1"/>
  <c r="Y231" i="1" s="1"/>
  <c r="L231" i="1"/>
  <c r="S231" i="1" s="1"/>
  <c r="K231" i="1"/>
  <c r="Q231" i="1" s="1"/>
  <c r="W230" i="1"/>
  <c r="V230" i="1"/>
  <c r="L221" i="1"/>
  <c r="L238" i="1" s="1"/>
  <c r="N238" i="1"/>
  <c r="O238" i="1"/>
  <c r="K200" i="1"/>
  <c r="N200" i="1"/>
  <c r="N184" i="1"/>
  <c r="M184" i="1"/>
  <c r="L200" i="1"/>
  <c r="M200" i="1"/>
  <c r="X25" i="1"/>
  <c r="Y25" i="1"/>
  <c r="X446" i="1"/>
  <c r="K513" i="1"/>
  <c r="L513" i="1"/>
  <c r="O513" i="1"/>
  <c r="N30" i="1"/>
  <c r="L31" i="1"/>
  <c r="M377" i="1"/>
  <c r="M168" i="1"/>
  <c r="M30" i="1"/>
  <c r="M319" i="1"/>
  <c r="N319" i="1"/>
  <c r="O319" i="1"/>
  <c r="K319" i="1"/>
  <c r="L319" i="1"/>
  <c r="P317" i="1"/>
  <c r="Q317" i="1"/>
  <c r="R317" i="1"/>
  <c r="S317" i="1"/>
  <c r="T317" i="1"/>
  <c r="U317" i="1"/>
  <c r="V317" i="1"/>
  <c r="W317" i="1"/>
  <c r="X317" i="1"/>
  <c r="Y317" i="1"/>
  <c r="P316" i="1"/>
  <c r="Q316" i="1"/>
  <c r="R316" i="1"/>
  <c r="S316" i="1"/>
  <c r="T316" i="1"/>
  <c r="U316" i="1"/>
  <c r="V316" i="1"/>
  <c r="W316" i="1"/>
  <c r="X316" i="1"/>
  <c r="Y316" i="1"/>
  <c r="O275" i="1"/>
  <c r="O273" i="1"/>
  <c r="O276" i="1" s="1"/>
  <c r="L293" i="1"/>
  <c r="K293" i="1"/>
  <c r="L295" i="1"/>
  <c r="K290" i="1"/>
  <c r="K295" i="1" s="1"/>
  <c r="L291" i="1"/>
  <c r="L328" i="1"/>
  <c r="L378" i="1"/>
  <c r="K291" i="1"/>
  <c r="L233" i="1"/>
  <c r="L196" i="1"/>
  <c r="L198" i="1" s="1"/>
  <c r="K196" i="1"/>
  <c r="K198" i="1" s="1"/>
  <c r="L184" i="1"/>
  <c r="O184" i="1" s="1"/>
  <c r="K184" i="1"/>
  <c r="L168" i="1"/>
  <c r="K168" i="1"/>
  <c r="L134" i="1"/>
  <c r="L105" i="1"/>
  <c r="O293" i="1"/>
  <c r="S238" i="1" l="1"/>
  <c r="W238" i="1"/>
  <c r="R238" i="1"/>
  <c r="R231" i="1"/>
  <c r="V238" i="1"/>
  <c r="U231" i="1"/>
  <c r="T231" i="1"/>
  <c r="P231" i="1"/>
  <c r="X231" i="1"/>
  <c r="K199" i="1"/>
  <c r="R513" i="1"/>
  <c r="X319" i="1"/>
  <c r="S319" i="1"/>
  <c r="Q319" i="1"/>
  <c r="P513" i="1"/>
  <c r="U319" i="1"/>
  <c r="Y319" i="1"/>
  <c r="R319" i="1"/>
  <c r="W319" i="1"/>
  <c r="T319" i="1"/>
  <c r="V319" i="1"/>
  <c r="P319" i="1"/>
  <c r="Y441" i="1"/>
  <c r="X441" i="1"/>
  <c r="Y515" i="1"/>
  <c r="X515" i="1"/>
  <c r="Y511" i="1"/>
  <c r="X511" i="1"/>
  <c r="Y510" i="1"/>
  <c r="X510" i="1"/>
  <c r="Y509" i="1"/>
  <c r="X509" i="1"/>
  <c r="Y508" i="1"/>
  <c r="X508" i="1"/>
  <c r="Y507" i="1"/>
  <c r="X507" i="1"/>
  <c r="Y506" i="1"/>
  <c r="X506" i="1"/>
  <c r="Y505" i="1"/>
  <c r="X505" i="1"/>
  <c r="Y504" i="1"/>
  <c r="X504" i="1"/>
  <c r="Y503" i="1"/>
  <c r="X503" i="1"/>
  <c r="Y502" i="1"/>
  <c r="X502" i="1"/>
  <c r="Y498" i="1"/>
  <c r="X498" i="1"/>
  <c r="Y496" i="1"/>
  <c r="X496" i="1"/>
  <c r="W496" i="1"/>
  <c r="V496" i="1"/>
  <c r="U496" i="1"/>
  <c r="T496" i="1"/>
  <c r="S496" i="1"/>
  <c r="R496" i="1"/>
  <c r="Q496" i="1"/>
  <c r="P496" i="1"/>
  <c r="Y494" i="1"/>
  <c r="X494" i="1"/>
  <c r="W494" i="1"/>
  <c r="V494" i="1"/>
  <c r="U494" i="1"/>
  <c r="T494" i="1"/>
  <c r="S494" i="1"/>
  <c r="R494" i="1"/>
  <c r="Q494" i="1"/>
  <c r="P494" i="1"/>
  <c r="Y490" i="1"/>
  <c r="X490" i="1"/>
  <c r="W490" i="1"/>
  <c r="V490" i="1"/>
  <c r="U490" i="1"/>
  <c r="T490" i="1"/>
  <c r="S490" i="1"/>
  <c r="R490" i="1"/>
  <c r="Q490" i="1"/>
  <c r="P490" i="1"/>
  <c r="Y489" i="1"/>
  <c r="X489" i="1"/>
  <c r="W489" i="1"/>
  <c r="V489" i="1"/>
  <c r="U489" i="1"/>
  <c r="T489" i="1"/>
  <c r="S489" i="1"/>
  <c r="R489" i="1"/>
  <c r="Q489" i="1"/>
  <c r="P489" i="1"/>
  <c r="Y483" i="1"/>
  <c r="X483" i="1"/>
  <c r="W483" i="1"/>
  <c r="V483" i="1"/>
  <c r="U483" i="1"/>
  <c r="T483" i="1"/>
  <c r="S483" i="1"/>
  <c r="R483" i="1"/>
  <c r="Q483" i="1"/>
  <c r="P483" i="1"/>
  <c r="Y482" i="1"/>
  <c r="X482" i="1"/>
  <c r="W482" i="1"/>
  <c r="V482" i="1"/>
  <c r="U482" i="1"/>
  <c r="T482" i="1"/>
  <c r="S482" i="1"/>
  <c r="R482" i="1"/>
  <c r="Q482" i="1"/>
  <c r="P482" i="1"/>
  <c r="Y476" i="1"/>
  <c r="X476" i="1"/>
  <c r="W476" i="1"/>
  <c r="V476" i="1"/>
  <c r="U476" i="1"/>
  <c r="T476" i="1"/>
  <c r="S476" i="1"/>
  <c r="R476" i="1"/>
  <c r="Q476" i="1"/>
  <c r="P476" i="1"/>
  <c r="Y475" i="1"/>
  <c r="X475" i="1"/>
  <c r="W475" i="1"/>
  <c r="V475" i="1"/>
  <c r="U475" i="1"/>
  <c r="T475" i="1"/>
  <c r="S475" i="1"/>
  <c r="R475" i="1"/>
  <c r="Q475" i="1"/>
  <c r="P475" i="1"/>
  <c r="Y474" i="1"/>
  <c r="X474" i="1"/>
  <c r="Y473" i="1"/>
  <c r="X473" i="1"/>
  <c r="W473" i="1"/>
  <c r="V473" i="1"/>
  <c r="U473" i="1"/>
  <c r="T473" i="1"/>
  <c r="S473" i="1"/>
  <c r="R473" i="1"/>
  <c r="Q473" i="1"/>
  <c r="P473" i="1"/>
  <c r="Y469" i="1"/>
  <c r="X469" i="1"/>
  <c r="Y468" i="1"/>
  <c r="X468" i="1"/>
  <c r="W468" i="1"/>
  <c r="V468" i="1"/>
  <c r="U468" i="1"/>
  <c r="T468" i="1"/>
  <c r="S468" i="1"/>
  <c r="R468" i="1"/>
  <c r="Q468" i="1"/>
  <c r="P468" i="1"/>
  <c r="Y465" i="1"/>
  <c r="X465" i="1"/>
  <c r="W465" i="1"/>
  <c r="V465" i="1"/>
  <c r="U465" i="1"/>
  <c r="T465" i="1"/>
  <c r="S465" i="1"/>
  <c r="R465" i="1"/>
  <c r="Q465" i="1"/>
  <c r="P465" i="1"/>
  <c r="Y463" i="1"/>
  <c r="X463" i="1"/>
  <c r="Y462" i="1"/>
  <c r="X462" i="1"/>
  <c r="W462" i="1"/>
  <c r="V462" i="1"/>
  <c r="U462" i="1"/>
  <c r="T462" i="1"/>
  <c r="S462" i="1"/>
  <c r="R462" i="1"/>
  <c r="Q462" i="1"/>
  <c r="P462" i="1"/>
  <c r="Y457" i="1"/>
  <c r="X457" i="1"/>
  <c r="Y455" i="1"/>
  <c r="X455" i="1"/>
  <c r="Y453" i="1"/>
  <c r="X453" i="1"/>
  <c r="Y449" i="1"/>
  <c r="X449" i="1"/>
  <c r="Y448" i="1"/>
  <c r="X448" i="1"/>
  <c r="Y447" i="1"/>
  <c r="X447" i="1"/>
  <c r="W447" i="1"/>
  <c r="V447" i="1"/>
  <c r="U447" i="1"/>
  <c r="T447" i="1"/>
  <c r="S447" i="1"/>
  <c r="R447" i="1"/>
  <c r="Q447" i="1"/>
  <c r="P447" i="1"/>
  <c r="Y446" i="1"/>
  <c r="W446" i="1"/>
  <c r="V446" i="1"/>
  <c r="U446" i="1"/>
  <c r="T446" i="1"/>
  <c r="S446" i="1"/>
  <c r="R446" i="1"/>
  <c r="Q446" i="1"/>
  <c r="P446" i="1"/>
  <c r="Y445" i="1"/>
  <c r="X445" i="1"/>
  <c r="W445" i="1"/>
  <c r="V445" i="1"/>
  <c r="U445" i="1"/>
  <c r="T445" i="1"/>
  <c r="S445" i="1"/>
  <c r="R445" i="1"/>
  <c r="Q445" i="1"/>
  <c r="P445" i="1"/>
  <c r="Y435" i="1"/>
  <c r="X435" i="1"/>
  <c r="W435" i="1"/>
  <c r="V435" i="1"/>
  <c r="U435" i="1"/>
  <c r="T435" i="1"/>
  <c r="S435" i="1"/>
  <c r="R435" i="1"/>
  <c r="Q435" i="1"/>
  <c r="P435" i="1"/>
  <c r="Y434" i="1"/>
  <c r="X434" i="1"/>
  <c r="W434" i="1"/>
  <c r="V434" i="1"/>
  <c r="U434" i="1"/>
  <c r="T434" i="1"/>
  <c r="S434" i="1"/>
  <c r="R434" i="1"/>
  <c r="Q434" i="1"/>
  <c r="P434" i="1"/>
  <c r="Y428" i="1"/>
  <c r="X428" i="1"/>
  <c r="W428" i="1"/>
  <c r="V428" i="1"/>
  <c r="U428" i="1"/>
  <c r="T428" i="1"/>
  <c r="S428" i="1"/>
  <c r="R428" i="1"/>
  <c r="Q428" i="1"/>
  <c r="P428" i="1"/>
  <c r="Y427" i="1"/>
  <c r="X427" i="1"/>
  <c r="Y418" i="1"/>
  <c r="X418" i="1"/>
  <c r="W418" i="1"/>
  <c r="V418" i="1"/>
  <c r="U418" i="1"/>
  <c r="T418" i="1"/>
  <c r="S418" i="1"/>
  <c r="R418" i="1"/>
  <c r="Q418" i="1"/>
  <c r="P418" i="1"/>
  <c r="Y417" i="1"/>
  <c r="X417" i="1"/>
  <c r="W417" i="1"/>
  <c r="V417" i="1"/>
  <c r="U417" i="1"/>
  <c r="T417" i="1"/>
  <c r="S417" i="1"/>
  <c r="R417" i="1"/>
  <c r="Q417" i="1"/>
  <c r="P417" i="1"/>
  <c r="Y416" i="1"/>
  <c r="X416" i="1"/>
  <c r="W416" i="1"/>
  <c r="V416" i="1"/>
  <c r="U416" i="1"/>
  <c r="T416" i="1"/>
  <c r="S416" i="1"/>
  <c r="R416" i="1"/>
  <c r="Q416" i="1"/>
  <c r="P416" i="1"/>
  <c r="Y415" i="1"/>
  <c r="X415" i="1"/>
  <c r="W415" i="1"/>
  <c r="V415" i="1"/>
  <c r="U415" i="1"/>
  <c r="T415" i="1"/>
  <c r="S415" i="1"/>
  <c r="R415" i="1"/>
  <c r="Q415" i="1"/>
  <c r="P415" i="1"/>
  <c r="Y414" i="1"/>
  <c r="X414" i="1"/>
  <c r="W414" i="1"/>
  <c r="V414" i="1"/>
  <c r="U414" i="1"/>
  <c r="T414" i="1"/>
  <c r="S414" i="1"/>
  <c r="R414" i="1"/>
  <c r="Q414" i="1"/>
  <c r="P414" i="1"/>
  <c r="Y413" i="1"/>
  <c r="X413" i="1"/>
  <c r="W413" i="1"/>
  <c r="V413" i="1"/>
  <c r="U413" i="1"/>
  <c r="T413" i="1"/>
  <c r="S413" i="1"/>
  <c r="R413" i="1"/>
  <c r="Q413" i="1"/>
  <c r="P413" i="1"/>
  <c r="Y412" i="1"/>
  <c r="X412" i="1"/>
  <c r="W412" i="1"/>
  <c r="V412" i="1"/>
  <c r="U412" i="1"/>
  <c r="T412" i="1"/>
  <c r="S412" i="1"/>
  <c r="R412" i="1"/>
  <c r="Q412" i="1"/>
  <c r="P412" i="1"/>
  <c r="Y407" i="1"/>
  <c r="X407" i="1"/>
  <c r="W407" i="1"/>
  <c r="V407" i="1"/>
  <c r="U407" i="1"/>
  <c r="T407" i="1"/>
  <c r="S407" i="1"/>
  <c r="R407" i="1"/>
  <c r="Q407" i="1"/>
  <c r="P407" i="1"/>
  <c r="Y406" i="1"/>
  <c r="X406" i="1"/>
  <c r="Y405" i="1"/>
  <c r="X405" i="1"/>
  <c r="W405" i="1"/>
  <c r="V405" i="1"/>
  <c r="U405" i="1"/>
  <c r="T405" i="1"/>
  <c r="S405" i="1"/>
  <c r="R405" i="1"/>
  <c r="Q405" i="1"/>
  <c r="P405" i="1"/>
  <c r="Y403" i="1"/>
  <c r="X403" i="1"/>
  <c r="W403" i="1"/>
  <c r="V403" i="1"/>
  <c r="U403" i="1"/>
  <c r="T403" i="1"/>
  <c r="S403" i="1"/>
  <c r="R403" i="1"/>
  <c r="Q403" i="1"/>
  <c r="P403" i="1"/>
  <c r="Y400" i="1"/>
  <c r="X400" i="1"/>
  <c r="W400" i="1"/>
  <c r="V400" i="1"/>
  <c r="U400" i="1"/>
  <c r="T400" i="1"/>
  <c r="S400" i="1"/>
  <c r="R400" i="1"/>
  <c r="Q400" i="1"/>
  <c r="P400" i="1"/>
  <c r="Y399" i="1"/>
  <c r="X399" i="1"/>
  <c r="W399" i="1"/>
  <c r="V399" i="1"/>
  <c r="U399" i="1"/>
  <c r="T399" i="1"/>
  <c r="S399" i="1"/>
  <c r="R399" i="1"/>
  <c r="Q399" i="1"/>
  <c r="P399" i="1"/>
  <c r="Y394" i="1"/>
  <c r="X394" i="1"/>
  <c r="W394" i="1"/>
  <c r="V394" i="1"/>
  <c r="U394" i="1"/>
  <c r="T394" i="1"/>
  <c r="S394" i="1"/>
  <c r="R394" i="1"/>
  <c r="Q394" i="1"/>
  <c r="P394" i="1"/>
  <c r="Y393" i="1"/>
  <c r="X393" i="1"/>
  <c r="W393" i="1"/>
  <c r="V393" i="1"/>
  <c r="U393" i="1"/>
  <c r="T393" i="1"/>
  <c r="S393" i="1"/>
  <c r="R393" i="1"/>
  <c r="Q393" i="1"/>
  <c r="P393" i="1"/>
  <c r="Y385" i="1"/>
  <c r="X385" i="1"/>
  <c r="W385" i="1"/>
  <c r="V385" i="1"/>
  <c r="U385" i="1"/>
  <c r="T385" i="1"/>
  <c r="S385" i="1"/>
  <c r="R385" i="1"/>
  <c r="Q385" i="1"/>
  <c r="P385" i="1"/>
  <c r="Y384" i="1"/>
  <c r="X384" i="1"/>
  <c r="Y383" i="1"/>
  <c r="X383" i="1"/>
  <c r="W383" i="1"/>
  <c r="V383" i="1"/>
  <c r="U383" i="1"/>
  <c r="T383" i="1"/>
  <c r="S383" i="1"/>
  <c r="R383" i="1"/>
  <c r="Q383" i="1"/>
  <c r="P383" i="1"/>
  <c r="Y378" i="1"/>
  <c r="X378" i="1"/>
  <c r="Y374" i="1"/>
  <c r="X374" i="1"/>
  <c r="W374" i="1"/>
  <c r="V374" i="1"/>
  <c r="U374" i="1"/>
  <c r="T374" i="1"/>
  <c r="S374" i="1"/>
  <c r="R374" i="1"/>
  <c r="Q374" i="1"/>
  <c r="P374" i="1"/>
  <c r="Y370" i="1"/>
  <c r="X370" i="1"/>
  <c r="Y369" i="1"/>
  <c r="X369" i="1"/>
  <c r="W369" i="1"/>
  <c r="V369" i="1"/>
  <c r="U369" i="1"/>
  <c r="T369" i="1"/>
  <c r="S369" i="1"/>
  <c r="R369" i="1"/>
  <c r="Q369" i="1"/>
  <c r="P369" i="1"/>
  <c r="Y365" i="1"/>
  <c r="X365" i="1"/>
  <c r="Y363" i="1"/>
  <c r="X363" i="1"/>
  <c r="W363" i="1"/>
  <c r="V363" i="1"/>
  <c r="U363" i="1"/>
  <c r="T363" i="1"/>
  <c r="S363" i="1"/>
  <c r="R363" i="1"/>
  <c r="Q363" i="1"/>
  <c r="P363" i="1"/>
  <c r="Y358" i="1"/>
  <c r="X358" i="1"/>
  <c r="Y357" i="1"/>
  <c r="X357" i="1"/>
  <c r="W357" i="1"/>
  <c r="V357" i="1"/>
  <c r="U357" i="1"/>
  <c r="T357" i="1"/>
  <c r="S357" i="1"/>
  <c r="R357" i="1"/>
  <c r="Q357" i="1"/>
  <c r="P357" i="1"/>
  <c r="Y356" i="1"/>
  <c r="X356" i="1"/>
  <c r="W356" i="1"/>
  <c r="V356" i="1"/>
  <c r="U356" i="1"/>
  <c r="T356" i="1"/>
  <c r="S356" i="1"/>
  <c r="R356" i="1"/>
  <c r="Q356" i="1"/>
  <c r="P356" i="1"/>
  <c r="Y355" i="1"/>
  <c r="X355" i="1"/>
  <c r="W355" i="1"/>
  <c r="V355" i="1"/>
  <c r="U355" i="1"/>
  <c r="T355" i="1"/>
  <c r="S355" i="1"/>
  <c r="R355" i="1"/>
  <c r="Q355" i="1"/>
  <c r="P355" i="1"/>
  <c r="Y349" i="1"/>
  <c r="X349" i="1"/>
  <c r="Y348" i="1"/>
  <c r="X348" i="1"/>
  <c r="W348" i="1"/>
  <c r="V348" i="1"/>
  <c r="U348" i="1"/>
  <c r="T348" i="1"/>
  <c r="S348" i="1"/>
  <c r="R348" i="1"/>
  <c r="Q348" i="1"/>
  <c r="P348" i="1"/>
  <c r="Y344" i="1"/>
  <c r="X344" i="1"/>
  <c r="Y342" i="1"/>
  <c r="X342" i="1"/>
  <c r="W342" i="1"/>
  <c r="V342" i="1"/>
  <c r="U342" i="1"/>
  <c r="T342" i="1"/>
  <c r="S342" i="1"/>
  <c r="R342" i="1"/>
  <c r="Q342" i="1"/>
  <c r="P342" i="1"/>
  <c r="Y337" i="1"/>
  <c r="X337" i="1"/>
  <c r="Y335" i="1"/>
  <c r="X335" i="1"/>
  <c r="W335" i="1"/>
  <c r="V335" i="1"/>
  <c r="U335" i="1"/>
  <c r="T335" i="1"/>
  <c r="S335" i="1"/>
  <c r="R335" i="1"/>
  <c r="Q335" i="1"/>
  <c r="P335" i="1"/>
  <c r="Y333" i="1"/>
  <c r="X333" i="1"/>
  <c r="W333" i="1"/>
  <c r="V333" i="1"/>
  <c r="U333" i="1"/>
  <c r="T333" i="1"/>
  <c r="S333" i="1"/>
  <c r="R333" i="1"/>
  <c r="Q333" i="1"/>
  <c r="P333" i="1"/>
  <c r="W328" i="1"/>
  <c r="V328" i="1"/>
  <c r="S328" i="1"/>
  <c r="R328" i="1"/>
  <c r="Y326" i="1"/>
  <c r="X326" i="1"/>
  <c r="W326" i="1"/>
  <c r="V326" i="1"/>
  <c r="U326" i="1"/>
  <c r="T326" i="1"/>
  <c r="S326" i="1"/>
  <c r="R326" i="1"/>
  <c r="Q326" i="1"/>
  <c r="P326" i="1"/>
  <c r="Y325" i="1"/>
  <c r="X325" i="1"/>
  <c r="W325" i="1"/>
  <c r="V325" i="1"/>
  <c r="U325" i="1"/>
  <c r="T325" i="1"/>
  <c r="S325" i="1"/>
  <c r="R325" i="1"/>
  <c r="Q325" i="1"/>
  <c r="P325" i="1"/>
  <c r="Y321" i="1"/>
  <c r="X321" i="1"/>
  <c r="Y312" i="1"/>
  <c r="X312" i="1"/>
  <c r="Y308" i="1"/>
  <c r="X308" i="1"/>
  <c r="Y307" i="1"/>
  <c r="X307" i="1"/>
  <c r="Y305" i="1"/>
  <c r="X305" i="1"/>
  <c r="W305" i="1"/>
  <c r="V305" i="1"/>
  <c r="U305" i="1"/>
  <c r="T305" i="1"/>
  <c r="S305" i="1"/>
  <c r="R305" i="1"/>
  <c r="Q305" i="1"/>
  <c r="P305" i="1"/>
  <c r="Y304" i="1"/>
  <c r="X304" i="1"/>
  <c r="W304" i="1"/>
  <c r="V304" i="1"/>
  <c r="U304" i="1"/>
  <c r="T304" i="1"/>
  <c r="S304" i="1"/>
  <c r="R304" i="1"/>
  <c r="Q304" i="1"/>
  <c r="P304" i="1"/>
  <c r="Y303" i="1"/>
  <c r="X303" i="1"/>
  <c r="W303" i="1"/>
  <c r="V303" i="1"/>
  <c r="U303" i="1"/>
  <c r="T303" i="1"/>
  <c r="S303" i="1"/>
  <c r="R303" i="1"/>
  <c r="Q303" i="1"/>
  <c r="P303" i="1"/>
  <c r="Y302" i="1"/>
  <c r="X302" i="1"/>
  <c r="W302" i="1"/>
  <c r="V302" i="1"/>
  <c r="U302" i="1"/>
  <c r="T302" i="1"/>
  <c r="S302" i="1"/>
  <c r="R302" i="1"/>
  <c r="Q302" i="1"/>
  <c r="P302" i="1"/>
  <c r="Y301" i="1"/>
  <c r="X301" i="1"/>
  <c r="W301" i="1"/>
  <c r="V301" i="1"/>
  <c r="U301" i="1"/>
  <c r="T301" i="1"/>
  <c r="S301" i="1"/>
  <c r="R301" i="1"/>
  <c r="Q301" i="1"/>
  <c r="P301" i="1"/>
  <c r="Y300" i="1"/>
  <c r="X300" i="1"/>
  <c r="W300" i="1"/>
  <c r="V300" i="1"/>
  <c r="U300" i="1"/>
  <c r="T300" i="1"/>
  <c r="S300" i="1"/>
  <c r="R300" i="1"/>
  <c r="Q300" i="1"/>
  <c r="P300" i="1"/>
  <c r="Y295" i="1"/>
  <c r="X295" i="1"/>
  <c r="Y291" i="1"/>
  <c r="X291" i="1"/>
  <c r="W291" i="1"/>
  <c r="V291" i="1"/>
  <c r="U291" i="1"/>
  <c r="T291" i="1"/>
  <c r="S291" i="1"/>
  <c r="R291" i="1"/>
  <c r="Q291" i="1"/>
  <c r="P291" i="1"/>
  <c r="Y290" i="1"/>
  <c r="X290" i="1"/>
  <c r="Y289" i="1"/>
  <c r="X289" i="1"/>
  <c r="W289" i="1"/>
  <c r="V289" i="1"/>
  <c r="U289" i="1"/>
  <c r="T289" i="1"/>
  <c r="S289" i="1"/>
  <c r="R289" i="1"/>
  <c r="Q289" i="1"/>
  <c r="P289" i="1"/>
  <c r="Y288" i="1"/>
  <c r="X288" i="1"/>
  <c r="W288" i="1"/>
  <c r="V288" i="1"/>
  <c r="U288" i="1"/>
  <c r="T288" i="1"/>
  <c r="S288" i="1"/>
  <c r="R288" i="1"/>
  <c r="Q288" i="1"/>
  <c r="P288" i="1"/>
  <c r="Y287" i="1"/>
  <c r="X287" i="1"/>
  <c r="W287" i="1"/>
  <c r="V287" i="1"/>
  <c r="U287" i="1"/>
  <c r="T287" i="1"/>
  <c r="S287" i="1"/>
  <c r="R287" i="1"/>
  <c r="Q287" i="1"/>
  <c r="P287" i="1"/>
  <c r="Y286" i="1"/>
  <c r="X286" i="1"/>
  <c r="W286" i="1"/>
  <c r="V286" i="1"/>
  <c r="U286" i="1"/>
  <c r="T286" i="1"/>
  <c r="S286" i="1"/>
  <c r="R286" i="1"/>
  <c r="Q286" i="1"/>
  <c r="P286" i="1"/>
  <c r="Y285" i="1"/>
  <c r="X285" i="1"/>
  <c r="W285" i="1"/>
  <c r="V285" i="1"/>
  <c r="U285" i="1"/>
  <c r="T285" i="1"/>
  <c r="S285" i="1"/>
  <c r="R285" i="1"/>
  <c r="Q285" i="1"/>
  <c r="P285" i="1"/>
  <c r="Y284" i="1"/>
  <c r="X284" i="1"/>
  <c r="W284" i="1"/>
  <c r="V284" i="1"/>
  <c r="U284" i="1"/>
  <c r="T284" i="1"/>
  <c r="S284" i="1"/>
  <c r="R284" i="1"/>
  <c r="Q284" i="1"/>
  <c r="P284" i="1"/>
  <c r="Y283" i="1"/>
  <c r="X283" i="1"/>
  <c r="W283" i="1"/>
  <c r="V283" i="1"/>
  <c r="U283" i="1"/>
  <c r="T283" i="1"/>
  <c r="S283" i="1"/>
  <c r="R283" i="1"/>
  <c r="Q283" i="1"/>
  <c r="P283" i="1"/>
  <c r="Y282" i="1"/>
  <c r="X282" i="1"/>
  <c r="W282" i="1"/>
  <c r="V282" i="1"/>
  <c r="U282" i="1"/>
  <c r="T282" i="1"/>
  <c r="S282" i="1"/>
  <c r="R282" i="1"/>
  <c r="Q282" i="1"/>
  <c r="P282" i="1"/>
  <c r="Y278" i="1"/>
  <c r="X278" i="1"/>
  <c r="Y277" i="1"/>
  <c r="W277" i="1"/>
  <c r="U277" i="1"/>
  <c r="S277" i="1"/>
  <c r="Q277" i="1"/>
  <c r="Y276" i="1"/>
  <c r="X276" i="1"/>
  <c r="W276" i="1"/>
  <c r="U276" i="1"/>
  <c r="Y275" i="1"/>
  <c r="X275" i="1"/>
  <c r="Y273" i="1"/>
  <c r="X273" i="1"/>
  <c r="W273" i="1"/>
  <c r="U273" i="1"/>
  <c r="Y272" i="1"/>
  <c r="X272" i="1"/>
  <c r="Y271" i="1"/>
  <c r="X271" i="1"/>
  <c r="Y270" i="1"/>
  <c r="X270" i="1"/>
  <c r="Y269" i="1"/>
  <c r="X269" i="1"/>
  <c r="Y268" i="1"/>
  <c r="X268" i="1"/>
  <c r="Y267" i="1"/>
  <c r="X267" i="1"/>
  <c r="Y259" i="1"/>
  <c r="X259" i="1"/>
  <c r="Y255" i="1"/>
  <c r="X255" i="1"/>
  <c r="W255" i="1"/>
  <c r="V255" i="1"/>
  <c r="U255" i="1"/>
  <c r="T255" i="1"/>
  <c r="S255" i="1"/>
  <c r="R255" i="1"/>
  <c r="Q255" i="1"/>
  <c r="P255" i="1"/>
  <c r="Y254" i="1"/>
  <c r="X254" i="1"/>
  <c r="W254" i="1"/>
  <c r="V254" i="1"/>
  <c r="U254" i="1"/>
  <c r="T254" i="1"/>
  <c r="S254" i="1"/>
  <c r="R254" i="1"/>
  <c r="Q254" i="1"/>
  <c r="P254" i="1"/>
  <c r="Y247" i="1"/>
  <c r="X247" i="1"/>
  <c r="W247" i="1"/>
  <c r="V247" i="1"/>
  <c r="U247" i="1"/>
  <c r="T247" i="1"/>
  <c r="S247" i="1"/>
  <c r="R247" i="1"/>
  <c r="Q247" i="1"/>
  <c r="P247" i="1"/>
  <c r="Y246" i="1"/>
  <c r="X246" i="1"/>
  <c r="W246" i="1"/>
  <c r="V246" i="1"/>
  <c r="U246" i="1"/>
  <c r="T246" i="1"/>
  <c r="S246" i="1"/>
  <c r="R246" i="1"/>
  <c r="Q246" i="1"/>
  <c r="P246" i="1"/>
  <c r="Y245" i="1"/>
  <c r="X245" i="1"/>
  <c r="Y240" i="1"/>
  <c r="X240" i="1"/>
  <c r="W240" i="1"/>
  <c r="V240" i="1"/>
  <c r="U240" i="1"/>
  <c r="T240" i="1"/>
  <c r="S240" i="1"/>
  <c r="R240" i="1"/>
  <c r="Q240" i="1"/>
  <c r="P240" i="1"/>
  <c r="Y228" i="1"/>
  <c r="X228" i="1"/>
  <c r="Y227" i="1"/>
  <c r="X227" i="1"/>
  <c r="W227" i="1"/>
  <c r="V227" i="1"/>
  <c r="U227" i="1"/>
  <c r="T227" i="1"/>
  <c r="S227" i="1"/>
  <c r="R227" i="1"/>
  <c r="Q227" i="1"/>
  <c r="P227" i="1"/>
  <c r="Y226" i="1"/>
  <c r="X226" i="1"/>
  <c r="W226" i="1"/>
  <c r="V226" i="1"/>
  <c r="U226" i="1"/>
  <c r="T226" i="1"/>
  <c r="S226" i="1"/>
  <c r="R226" i="1"/>
  <c r="Q226" i="1"/>
  <c r="P226" i="1"/>
  <c r="W221" i="1"/>
  <c r="V221" i="1"/>
  <c r="W220" i="1"/>
  <c r="V220" i="1"/>
  <c r="Y218" i="1"/>
  <c r="X218" i="1"/>
  <c r="W218" i="1"/>
  <c r="V218" i="1"/>
  <c r="U218" i="1"/>
  <c r="T218" i="1"/>
  <c r="S218" i="1"/>
  <c r="R218" i="1"/>
  <c r="Q218" i="1"/>
  <c r="P218" i="1"/>
  <c r="Y217" i="1"/>
  <c r="X217" i="1"/>
  <c r="Y213" i="1"/>
  <c r="X213" i="1"/>
  <c r="Y212" i="1"/>
  <c r="X212" i="1"/>
  <c r="W212" i="1"/>
  <c r="V212" i="1"/>
  <c r="U212" i="1"/>
  <c r="T212" i="1"/>
  <c r="S212" i="1"/>
  <c r="R212" i="1"/>
  <c r="Q212" i="1"/>
  <c r="P212" i="1"/>
  <c r="Y206" i="1"/>
  <c r="X206" i="1"/>
  <c r="W206" i="1"/>
  <c r="V206" i="1"/>
  <c r="U206" i="1"/>
  <c r="T206" i="1"/>
  <c r="S206" i="1"/>
  <c r="R206" i="1"/>
  <c r="Q206" i="1"/>
  <c r="P206" i="1"/>
  <c r="Y204" i="1"/>
  <c r="X204" i="1"/>
  <c r="W204" i="1"/>
  <c r="V204" i="1"/>
  <c r="U204" i="1"/>
  <c r="T204" i="1"/>
  <c r="S204" i="1"/>
  <c r="R204" i="1"/>
  <c r="Q204" i="1"/>
  <c r="P204" i="1"/>
  <c r="Y202" i="1"/>
  <c r="X202" i="1"/>
  <c r="W202" i="1"/>
  <c r="V202" i="1"/>
  <c r="U202" i="1"/>
  <c r="T202" i="1"/>
  <c r="S202" i="1"/>
  <c r="R202" i="1"/>
  <c r="Q202" i="1"/>
  <c r="P202" i="1"/>
  <c r="Y195" i="1"/>
  <c r="X195" i="1"/>
  <c r="W195" i="1"/>
  <c r="V195" i="1"/>
  <c r="U195" i="1"/>
  <c r="T195" i="1"/>
  <c r="S195" i="1"/>
  <c r="R195" i="1"/>
  <c r="Q195" i="1"/>
  <c r="P195" i="1"/>
  <c r="Y194" i="1"/>
  <c r="X194" i="1"/>
  <c r="W194" i="1"/>
  <c r="V194" i="1"/>
  <c r="U194" i="1"/>
  <c r="T194" i="1"/>
  <c r="S194" i="1"/>
  <c r="R194" i="1"/>
  <c r="Q194" i="1"/>
  <c r="P194" i="1"/>
  <c r="Y193" i="1"/>
  <c r="X193" i="1"/>
  <c r="W193" i="1"/>
  <c r="V193" i="1"/>
  <c r="U193" i="1"/>
  <c r="T193" i="1"/>
  <c r="S193" i="1"/>
  <c r="R193" i="1"/>
  <c r="Q193" i="1"/>
  <c r="P193" i="1"/>
  <c r="Y192" i="1"/>
  <c r="X192" i="1"/>
  <c r="W192" i="1"/>
  <c r="V192" i="1"/>
  <c r="U192" i="1"/>
  <c r="T192" i="1"/>
  <c r="S192" i="1"/>
  <c r="R192" i="1"/>
  <c r="Q192" i="1"/>
  <c r="P192" i="1"/>
  <c r="Y191" i="1"/>
  <c r="X191" i="1"/>
  <c r="W191" i="1"/>
  <c r="V191" i="1"/>
  <c r="U191" i="1"/>
  <c r="T191" i="1"/>
  <c r="S191" i="1"/>
  <c r="R191" i="1"/>
  <c r="Q191" i="1"/>
  <c r="P191" i="1"/>
  <c r="Y190" i="1"/>
  <c r="X190" i="1"/>
  <c r="W190" i="1"/>
  <c r="V190" i="1"/>
  <c r="U190" i="1"/>
  <c r="T190" i="1"/>
  <c r="S190" i="1"/>
  <c r="R190" i="1"/>
  <c r="Q190" i="1"/>
  <c r="P190" i="1"/>
  <c r="Y189" i="1"/>
  <c r="X189" i="1"/>
  <c r="Y188" i="1"/>
  <c r="X188" i="1"/>
  <c r="Y187" i="1"/>
  <c r="X187" i="1"/>
  <c r="Y185" i="1"/>
  <c r="X185" i="1"/>
  <c r="Y182" i="1"/>
  <c r="X182" i="1"/>
  <c r="Y181" i="1"/>
  <c r="X181" i="1"/>
  <c r="Y176" i="1"/>
  <c r="X176" i="1"/>
  <c r="Y175" i="1"/>
  <c r="X175" i="1"/>
  <c r="Y174" i="1"/>
  <c r="X174" i="1"/>
  <c r="W174" i="1"/>
  <c r="V174" i="1"/>
  <c r="U174" i="1"/>
  <c r="T174" i="1"/>
  <c r="S174" i="1"/>
  <c r="R174" i="1"/>
  <c r="Q174" i="1"/>
  <c r="P174" i="1"/>
  <c r="Y173" i="1"/>
  <c r="X173" i="1"/>
  <c r="W173" i="1"/>
  <c r="V173" i="1"/>
  <c r="U173" i="1"/>
  <c r="T173" i="1"/>
  <c r="Q173" i="1"/>
  <c r="P173" i="1"/>
  <c r="Y170" i="1"/>
  <c r="X170" i="1"/>
  <c r="W170" i="1"/>
  <c r="V170" i="1"/>
  <c r="U170" i="1"/>
  <c r="T170" i="1"/>
  <c r="S170" i="1"/>
  <c r="R170" i="1"/>
  <c r="Q170" i="1"/>
  <c r="P170" i="1"/>
  <c r="Y166" i="1"/>
  <c r="X166" i="1"/>
  <c r="W166" i="1"/>
  <c r="V166" i="1"/>
  <c r="U166" i="1"/>
  <c r="T166" i="1"/>
  <c r="S166" i="1"/>
  <c r="R166" i="1"/>
  <c r="Q166" i="1"/>
  <c r="P166" i="1"/>
  <c r="Y165" i="1"/>
  <c r="X165" i="1"/>
  <c r="W165" i="1"/>
  <c r="V165" i="1"/>
  <c r="U165" i="1"/>
  <c r="T165" i="1"/>
  <c r="S165" i="1"/>
  <c r="R165" i="1"/>
  <c r="Q165" i="1"/>
  <c r="P165" i="1"/>
  <c r="Y164" i="1"/>
  <c r="X164" i="1"/>
  <c r="W164" i="1"/>
  <c r="V164" i="1"/>
  <c r="U164" i="1"/>
  <c r="T164" i="1"/>
  <c r="S164" i="1"/>
  <c r="R164" i="1"/>
  <c r="Q164" i="1"/>
  <c r="P164" i="1"/>
  <c r="Y163" i="1"/>
  <c r="X163" i="1"/>
  <c r="W163" i="1"/>
  <c r="V163" i="1"/>
  <c r="U163" i="1"/>
  <c r="T163" i="1"/>
  <c r="S163" i="1"/>
  <c r="R163" i="1"/>
  <c r="Q163" i="1"/>
  <c r="P163" i="1"/>
  <c r="Y162" i="1"/>
  <c r="X162" i="1"/>
  <c r="Y161" i="1"/>
  <c r="X161" i="1"/>
  <c r="Y156" i="1"/>
  <c r="X156" i="1"/>
  <c r="W156" i="1"/>
  <c r="V156" i="1"/>
  <c r="U156" i="1"/>
  <c r="T156" i="1"/>
  <c r="S156" i="1"/>
  <c r="R156" i="1"/>
  <c r="Q156" i="1"/>
  <c r="P156" i="1"/>
  <c r="Y155" i="1"/>
  <c r="X155" i="1"/>
  <c r="W155" i="1"/>
  <c r="V155" i="1"/>
  <c r="U155" i="1"/>
  <c r="T155" i="1"/>
  <c r="S155" i="1"/>
  <c r="R155" i="1"/>
  <c r="Q155" i="1"/>
  <c r="P155" i="1"/>
  <c r="Y151" i="1"/>
  <c r="X151" i="1"/>
  <c r="Y150" i="1"/>
  <c r="X150" i="1"/>
  <c r="W150" i="1"/>
  <c r="V150" i="1"/>
  <c r="U150" i="1"/>
  <c r="T150" i="1"/>
  <c r="S150" i="1"/>
  <c r="R150" i="1"/>
  <c r="Q150" i="1"/>
  <c r="P150" i="1"/>
  <c r="Y144" i="1"/>
  <c r="X144" i="1"/>
  <c r="W144" i="1"/>
  <c r="V144" i="1"/>
  <c r="U144" i="1"/>
  <c r="T144" i="1"/>
  <c r="Y142" i="1"/>
  <c r="X142" i="1"/>
  <c r="W142" i="1"/>
  <c r="V142" i="1"/>
  <c r="U142" i="1"/>
  <c r="T142" i="1"/>
  <c r="S142" i="1"/>
  <c r="R142" i="1"/>
  <c r="Q142" i="1"/>
  <c r="P142" i="1"/>
  <c r="Y141" i="1"/>
  <c r="X141" i="1"/>
  <c r="W141" i="1"/>
  <c r="V141" i="1"/>
  <c r="U141" i="1"/>
  <c r="T141" i="1"/>
  <c r="S141" i="1"/>
  <c r="R141" i="1"/>
  <c r="Q141" i="1"/>
  <c r="P141" i="1"/>
  <c r="Y137" i="1"/>
  <c r="X137" i="1"/>
  <c r="W137" i="1"/>
  <c r="V137" i="1"/>
  <c r="U137" i="1"/>
  <c r="T137" i="1"/>
  <c r="S137" i="1"/>
  <c r="R137" i="1"/>
  <c r="Q137" i="1"/>
  <c r="P137" i="1"/>
  <c r="Q135" i="1"/>
  <c r="P135" i="1"/>
  <c r="Y131" i="1"/>
  <c r="X131" i="1"/>
  <c r="W131" i="1"/>
  <c r="V131" i="1"/>
  <c r="U131" i="1"/>
  <c r="T131" i="1"/>
  <c r="S131" i="1"/>
  <c r="R131" i="1"/>
  <c r="Q131" i="1"/>
  <c r="P131" i="1"/>
  <c r="Y130" i="1"/>
  <c r="X130" i="1"/>
  <c r="W130" i="1"/>
  <c r="V130" i="1"/>
  <c r="U130" i="1"/>
  <c r="T130" i="1"/>
  <c r="S130" i="1"/>
  <c r="R130" i="1"/>
  <c r="Q130" i="1"/>
  <c r="P130" i="1"/>
  <c r="Y129" i="1"/>
  <c r="X129" i="1"/>
  <c r="W129" i="1"/>
  <c r="V129" i="1"/>
  <c r="U129" i="1"/>
  <c r="T129" i="1"/>
  <c r="S129" i="1"/>
  <c r="R129" i="1"/>
  <c r="Q129" i="1"/>
  <c r="P129" i="1"/>
  <c r="Y128" i="1"/>
  <c r="X128" i="1"/>
  <c r="W128" i="1"/>
  <c r="V128" i="1"/>
  <c r="U128" i="1"/>
  <c r="T128" i="1"/>
  <c r="S128" i="1"/>
  <c r="R128" i="1"/>
  <c r="Q128" i="1"/>
  <c r="P128" i="1"/>
  <c r="Y126" i="1"/>
  <c r="X126" i="1"/>
  <c r="W126" i="1"/>
  <c r="V126" i="1"/>
  <c r="U126" i="1"/>
  <c r="T126" i="1"/>
  <c r="S126" i="1"/>
  <c r="R126" i="1"/>
  <c r="Q126" i="1"/>
  <c r="P126" i="1"/>
  <c r="Y125" i="1"/>
  <c r="X125" i="1"/>
  <c r="W125" i="1"/>
  <c r="V125" i="1"/>
  <c r="U125" i="1"/>
  <c r="T125" i="1"/>
  <c r="S125" i="1"/>
  <c r="R125" i="1"/>
  <c r="Q125" i="1"/>
  <c r="P125" i="1"/>
  <c r="Y124" i="1"/>
  <c r="X124" i="1"/>
  <c r="W124" i="1"/>
  <c r="V124" i="1"/>
  <c r="U124" i="1"/>
  <c r="T124" i="1"/>
  <c r="S124" i="1"/>
  <c r="R124" i="1"/>
  <c r="Q124" i="1"/>
  <c r="P124" i="1"/>
  <c r="Y123" i="1"/>
  <c r="X123" i="1"/>
  <c r="W123" i="1"/>
  <c r="V123" i="1"/>
  <c r="U123" i="1"/>
  <c r="T123" i="1"/>
  <c r="S123" i="1"/>
  <c r="R123" i="1"/>
  <c r="Q123" i="1"/>
  <c r="P123" i="1"/>
  <c r="Y122" i="1"/>
  <c r="X122" i="1"/>
  <c r="W122" i="1"/>
  <c r="V122" i="1"/>
  <c r="U122" i="1"/>
  <c r="T122" i="1"/>
  <c r="S122" i="1"/>
  <c r="R122" i="1"/>
  <c r="Q122" i="1"/>
  <c r="P122" i="1"/>
  <c r="Y121" i="1"/>
  <c r="X121" i="1"/>
  <c r="W121" i="1"/>
  <c r="V121" i="1"/>
  <c r="U121" i="1"/>
  <c r="T121" i="1"/>
  <c r="S121" i="1"/>
  <c r="R121" i="1"/>
  <c r="Q121" i="1"/>
  <c r="P121" i="1"/>
  <c r="Y120" i="1"/>
  <c r="X120" i="1"/>
  <c r="W120" i="1"/>
  <c r="V120" i="1"/>
  <c r="U120" i="1"/>
  <c r="T120" i="1"/>
  <c r="S120" i="1"/>
  <c r="R120" i="1"/>
  <c r="Q120" i="1"/>
  <c r="P120" i="1"/>
  <c r="Y119" i="1"/>
  <c r="X119" i="1"/>
  <c r="Y118" i="1"/>
  <c r="X118" i="1"/>
  <c r="W118" i="1"/>
  <c r="V118" i="1"/>
  <c r="U118" i="1"/>
  <c r="T118" i="1"/>
  <c r="S118" i="1"/>
  <c r="R118" i="1"/>
  <c r="Q118" i="1"/>
  <c r="P118" i="1"/>
  <c r="Y117" i="1"/>
  <c r="X117" i="1"/>
  <c r="W117" i="1"/>
  <c r="V117" i="1"/>
  <c r="U117" i="1"/>
  <c r="T117" i="1"/>
  <c r="S117" i="1"/>
  <c r="R117" i="1"/>
  <c r="Q117" i="1"/>
  <c r="P117" i="1"/>
  <c r="Y111" i="1"/>
  <c r="X111" i="1"/>
  <c r="W111" i="1"/>
  <c r="V111" i="1"/>
  <c r="U111" i="1"/>
  <c r="T111" i="1"/>
  <c r="S111" i="1"/>
  <c r="R111" i="1"/>
  <c r="Q111" i="1"/>
  <c r="P111" i="1"/>
  <c r="Y110" i="1"/>
  <c r="X110" i="1"/>
  <c r="W110" i="1"/>
  <c r="V110" i="1"/>
  <c r="U110" i="1"/>
  <c r="T110" i="1"/>
  <c r="S110" i="1"/>
  <c r="R110" i="1"/>
  <c r="Q110" i="1"/>
  <c r="P110" i="1"/>
  <c r="Y109" i="1"/>
  <c r="X109" i="1"/>
  <c r="W109" i="1"/>
  <c r="V109" i="1"/>
  <c r="U109" i="1"/>
  <c r="T109" i="1"/>
  <c r="S109" i="1"/>
  <c r="R109" i="1"/>
  <c r="Q109" i="1"/>
  <c r="P109" i="1"/>
  <c r="Y103" i="1"/>
  <c r="X103" i="1"/>
  <c r="W103" i="1"/>
  <c r="V103" i="1"/>
  <c r="U103" i="1"/>
  <c r="T103" i="1"/>
  <c r="S103" i="1"/>
  <c r="R103" i="1"/>
  <c r="Q103" i="1"/>
  <c r="P103" i="1"/>
  <c r="Y102" i="1"/>
  <c r="X102" i="1"/>
  <c r="W102" i="1"/>
  <c r="V102" i="1"/>
  <c r="U102" i="1"/>
  <c r="T102" i="1"/>
  <c r="S102" i="1"/>
  <c r="R102" i="1"/>
  <c r="Q102" i="1"/>
  <c r="P102" i="1"/>
  <c r="Y101" i="1"/>
  <c r="X101" i="1"/>
  <c r="W101" i="1"/>
  <c r="V101" i="1"/>
  <c r="U101" i="1"/>
  <c r="T101" i="1"/>
  <c r="S101" i="1"/>
  <c r="R101" i="1"/>
  <c r="Q101" i="1"/>
  <c r="P101" i="1"/>
  <c r="Y97" i="1"/>
  <c r="X97" i="1"/>
  <c r="W97" i="1"/>
  <c r="V97" i="1"/>
  <c r="U97" i="1"/>
  <c r="T97" i="1"/>
  <c r="S97" i="1"/>
  <c r="R97" i="1"/>
  <c r="Q97" i="1"/>
  <c r="P97" i="1"/>
  <c r="Y96" i="1"/>
  <c r="X96" i="1"/>
  <c r="Y92" i="1"/>
  <c r="X92" i="1"/>
  <c r="W92" i="1"/>
  <c r="V92" i="1"/>
  <c r="U92" i="1"/>
  <c r="T92" i="1"/>
  <c r="S92" i="1"/>
  <c r="R92" i="1"/>
  <c r="Q92" i="1"/>
  <c r="P92" i="1"/>
  <c r="Y91" i="1"/>
  <c r="X91" i="1"/>
  <c r="W91" i="1"/>
  <c r="V91" i="1"/>
  <c r="U91" i="1"/>
  <c r="T91" i="1"/>
  <c r="S91" i="1"/>
  <c r="R91" i="1"/>
  <c r="Q91" i="1"/>
  <c r="P91" i="1"/>
  <c r="Y90" i="1"/>
  <c r="X90" i="1"/>
  <c r="W90" i="1"/>
  <c r="V90" i="1"/>
  <c r="U90" i="1"/>
  <c r="T90" i="1"/>
  <c r="S90" i="1"/>
  <c r="R90" i="1"/>
  <c r="Q90" i="1"/>
  <c r="P90" i="1"/>
  <c r="Y89" i="1"/>
  <c r="X89" i="1"/>
  <c r="W89" i="1"/>
  <c r="V89" i="1"/>
  <c r="U89" i="1"/>
  <c r="T89" i="1"/>
  <c r="S89" i="1"/>
  <c r="R89" i="1"/>
  <c r="Q89" i="1"/>
  <c r="P89" i="1"/>
  <c r="Y88" i="1"/>
  <c r="X88" i="1"/>
  <c r="W88" i="1"/>
  <c r="V88" i="1"/>
  <c r="U88" i="1"/>
  <c r="T88" i="1"/>
  <c r="S88" i="1"/>
  <c r="R88" i="1"/>
  <c r="Q88" i="1"/>
  <c r="P88" i="1"/>
  <c r="Y87" i="1"/>
  <c r="X87" i="1"/>
  <c r="W87" i="1"/>
  <c r="V87" i="1"/>
  <c r="U87" i="1"/>
  <c r="T87" i="1"/>
  <c r="S87" i="1"/>
  <c r="R87" i="1"/>
  <c r="Q87" i="1"/>
  <c r="P87" i="1"/>
  <c r="Y86" i="1"/>
  <c r="X86" i="1"/>
  <c r="Y85" i="1"/>
  <c r="X85" i="1"/>
  <c r="W85" i="1"/>
  <c r="V85" i="1"/>
  <c r="U85" i="1"/>
  <c r="T85" i="1"/>
  <c r="S85" i="1"/>
  <c r="R85" i="1"/>
  <c r="Q85" i="1"/>
  <c r="P85" i="1"/>
  <c r="Y84" i="1"/>
  <c r="X84" i="1"/>
  <c r="W84" i="1"/>
  <c r="V84" i="1"/>
  <c r="U84" i="1"/>
  <c r="T84" i="1"/>
  <c r="S84" i="1"/>
  <c r="R84" i="1"/>
  <c r="Q84" i="1"/>
  <c r="P84" i="1"/>
  <c r="Y83" i="1"/>
  <c r="X83" i="1"/>
  <c r="W83" i="1"/>
  <c r="V83" i="1"/>
  <c r="U83" i="1"/>
  <c r="T83" i="1"/>
  <c r="S83" i="1"/>
  <c r="R83" i="1"/>
  <c r="Q83" i="1"/>
  <c r="P83" i="1"/>
  <c r="Y82" i="1"/>
  <c r="X82" i="1"/>
  <c r="W82" i="1"/>
  <c r="V82" i="1"/>
  <c r="U82" i="1"/>
  <c r="T82" i="1"/>
  <c r="S82" i="1"/>
  <c r="R82" i="1"/>
  <c r="Q82" i="1"/>
  <c r="P82" i="1"/>
  <c r="Y81" i="1"/>
  <c r="X81" i="1"/>
  <c r="W81" i="1"/>
  <c r="V81" i="1"/>
  <c r="U81" i="1"/>
  <c r="T81" i="1"/>
  <c r="S81" i="1"/>
  <c r="R81" i="1"/>
  <c r="Q81" i="1"/>
  <c r="P81" i="1"/>
  <c r="Y79" i="1"/>
  <c r="X79" i="1"/>
  <c r="Y77" i="1"/>
  <c r="X77" i="1"/>
  <c r="Y76" i="1"/>
  <c r="X76" i="1"/>
  <c r="W76" i="1"/>
  <c r="V76" i="1"/>
  <c r="U76" i="1"/>
  <c r="T76" i="1"/>
  <c r="S76" i="1"/>
  <c r="R76" i="1"/>
  <c r="Q76" i="1"/>
  <c r="P76" i="1"/>
  <c r="Y69" i="1"/>
  <c r="X69" i="1"/>
  <c r="W69" i="1"/>
  <c r="V69" i="1"/>
  <c r="U69" i="1"/>
  <c r="T69" i="1"/>
  <c r="S69" i="1"/>
  <c r="R69" i="1"/>
  <c r="Q69" i="1"/>
  <c r="P69" i="1"/>
  <c r="Y68" i="1"/>
  <c r="X68" i="1"/>
  <c r="Y67" i="1"/>
  <c r="X67" i="1"/>
  <c r="Y63" i="1"/>
  <c r="X63" i="1"/>
  <c r="Y62" i="1"/>
  <c r="X62" i="1"/>
  <c r="W62" i="1"/>
  <c r="V62" i="1"/>
  <c r="U62" i="1"/>
  <c r="T62" i="1"/>
  <c r="S62" i="1"/>
  <c r="R62" i="1"/>
  <c r="Q62" i="1"/>
  <c r="P62" i="1"/>
  <c r="Y57" i="1"/>
  <c r="X57" i="1"/>
  <c r="W57" i="1"/>
  <c r="V57" i="1"/>
  <c r="U57" i="1"/>
  <c r="T57" i="1"/>
  <c r="S57" i="1"/>
  <c r="R57" i="1"/>
  <c r="Q57" i="1"/>
  <c r="P57" i="1"/>
  <c r="Y56" i="1"/>
  <c r="X56" i="1"/>
  <c r="Y55" i="1"/>
  <c r="X55" i="1"/>
  <c r="Y51" i="1"/>
  <c r="X51" i="1"/>
  <c r="W51" i="1"/>
  <c r="V51" i="1"/>
  <c r="U51" i="1"/>
  <c r="T51" i="1"/>
  <c r="S51" i="1"/>
  <c r="R51" i="1"/>
  <c r="Q51" i="1"/>
  <c r="P51" i="1"/>
  <c r="Y47" i="1"/>
  <c r="X47" i="1"/>
  <c r="Y46" i="1"/>
  <c r="X46" i="1"/>
  <c r="Y43" i="1"/>
  <c r="X43" i="1"/>
  <c r="W43" i="1"/>
  <c r="V43" i="1"/>
  <c r="U43" i="1"/>
  <c r="T43" i="1"/>
  <c r="S43" i="1"/>
  <c r="R43" i="1"/>
  <c r="Q43" i="1"/>
  <c r="P43" i="1"/>
  <c r="Y42" i="1"/>
  <c r="X42" i="1"/>
  <c r="Y33" i="1"/>
  <c r="X33" i="1"/>
  <c r="W33" i="1"/>
  <c r="V33" i="1"/>
  <c r="U33" i="1"/>
  <c r="T33" i="1"/>
  <c r="S33" i="1"/>
  <c r="R33" i="1"/>
  <c r="Q33" i="1"/>
  <c r="P33" i="1"/>
  <c r="Y31" i="1"/>
  <c r="X31" i="1"/>
  <c r="Y29" i="1"/>
  <c r="X29" i="1"/>
  <c r="Y24" i="1"/>
  <c r="X24" i="1"/>
  <c r="W24" i="1"/>
  <c r="V24" i="1"/>
  <c r="U24" i="1"/>
  <c r="T24" i="1"/>
  <c r="S24" i="1"/>
  <c r="R24" i="1"/>
  <c r="Q24" i="1"/>
  <c r="P24" i="1"/>
  <c r="Y23" i="1"/>
  <c r="X23" i="1"/>
  <c r="W23" i="1"/>
  <c r="V23" i="1"/>
  <c r="U23" i="1"/>
  <c r="T23" i="1"/>
  <c r="S23" i="1"/>
  <c r="R23" i="1"/>
  <c r="Q23" i="1"/>
  <c r="P23" i="1"/>
  <c r="Y20" i="1"/>
  <c r="X20" i="1"/>
  <c r="Y19" i="1"/>
  <c r="X19" i="1"/>
  <c r="W19" i="1"/>
  <c r="V19" i="1"/>
  <c r="U19" i="1"/>
  <c r="T19" i="1"/>
  <c r="S19" i="1"/>
  <c r="R19" i="1"/>
  <c r="Q19" i="1"/>
  <c r="P19" i="1"/>
  <c r="Y18" i="1"/>
  <c r="W18" i="1"/>
  <c r="U18" i="1"/>
  <c r="S18" i="1"/>
  <c r="Q18" i="1"/>
  <c r="Y16" i="1"/>
  <c r="Y15" i="1"/>
  <c r="X15" i="1"/>
  <c r="Y10" i="1"/>
  <c r="X10" i="1"/>
  <c r="Y9" i="1"/>
  <c r="X9" i="1"/>
  <c r="M328" i="1"/>
  <c r="K328" i="1"/>
  <c r="S135" i="1"/>
  <c r="N94" i="1"/>
  <c r="M94" i="1"/>
  <c r="L360" i="1"/>
  <c r="L388" i="1"/>
  <c r="L384" i="1"/>
  <c r="L422" i="1" s="1"/>
  <c r="L367" i="1"/>
  <c r="M339" i="1"/>
  <c r="L346" i="1"/>
  <c r="L294" i="1"/>
  <c r="L275" i="1"/>
  <c r="L276" i="1"/>
  <c r="M221" i="1"/>
  <c r="M238" i="1" s="1"/>
  <c r="X238" i="1" s="1"/>
  <c r="R221" i="1"/>
  <c r="K221" i="1"/>
  <c r="K238" i="1" s="1"/>
  <c r="Q238" i="1" s="1"/>
  <c r="M220" i="1"/>
  <c r="T220" i="1" s="1"/>
  <c r="L220" i="1"/>
  <c r="L239" i="1" s="1"/>
  <c r="K220" i="1"/>
  <c r="Q220" i="1" s="1"/>
  <c r="L144" i="1"/>
  <c r="S144" i="1" s="1"/>
  <c r="K144" i="1"/>
  <c r="Q144" i="1" s="1"/>
  <c r="P238" i="1" l="1"/>
  <c r="U238" i="1"/>
  <c r="Y238" i="1"/>
  <c r="T238" i="1"/>
  <c r="L237" i="1"/>
  <c r="L236" i="1" s="1"/>
  <c r="R144" i="1"/>
  <c r="Q221" i="1"/>
  <c r="P221" i="1"/>
  <c r="Y94" i="1"/>
  <c r="X94" i="1"/>
  <c r="Y221" i="1"/>
  <c r="X221" i="1"/>
  <c r="U221" i="1"/>
  <c r="R135" i="1"/>
  <c r="X220" i="1"/>
  <c r="Y220" i="1"/>
  <c r="S221" i="1"/>
  <c r="L387" i="1"/>
  <c r="P328" i="1"/>
  <c r="Q328" i="1"/>
  <c r="P220" i="1"/>
  <c r="T221" i="1"/>
  <c r="S220" i="1"/>
  <c r="R220" i="1"/>
  <c r="X328" i="1"/>
  <c r="T328" i="1"/>
  <c r="U328" i="1"/>
  <c r="P144" i="1"/>
  <c r="Y328" i="1"/>
  <c r="U220" i="1"/>
  <c r="S176" i="1"/>
  <c r="R176" i="1"/>
  <c r="Q176" i="1"/>
  <c r="P176" i="1"/>
  <c r="W176" i="1"/>
  <c r="V176" i="1"/>
  <c r="U176" i="1"/>
  <c r="T176" i="1"/>
  <c r="L133" i="1"/>
  <c r="L389" i="1"/>
  <c r="L223" i="1"/>
  <c r="L230" i="1" s="1"/>
  <c r="S230" i="1" l="1"/>
  <c r="R230" i="1"/>
  <c r="M513" i="1"/>
  <c r="N513" i="1"/>
  <c r="N492" i="1"/>
  <c r="M492" i="1"/>
  <c r="L485" i="1"/>
  <c r="M485" i="1"/>
  <c r="N485" i="1"/>
  <c r="N471" i="1"/>
  <c r="M471" i="1"/>
  <c r="M439" i="1"/>
  <c r="N438" i="1"/>
  <c r="M438" i="1"/>
  <c r="K438" i="1"/>
  <c r="L438" i="1"/>
  <c r="O438" i="1"/>
  <c r="K439" i="1"/>
  <c r="L439" i="1"/>
  <c r="O439" i="1"/>
  <c r="N430" i="1"/>
  <c r="M430" i="1"/>
  <c r="N422" i="1"/>
  <c r="N396" i="1"/>
  <c r="N421" i="1" s="1"/>
  <c r="M396" i="1"/>
  <c r="M421" i="1" s="1"/>
  <c r="M422" i="1"/>
  <c r="N388" i="1"/>
  <c r="M388" i="1"/>
  <c r="N387" i="1"/>
  <c r="M387" i="1"/>
  <c r="N377" i="1"/>
  <c r="N372" i="1"/>
  <c r="M372" i="1"/>
  <c r="M360" i="1"/>
  <c r="N360" i="1"/>
  <c r="K360" i="1"/>
  <c r="N367" i="1"/>
  <c r="M367" i="1"/>
  <c r="N351" i="1"/>
  <c r="M351" i="1"/>
  <c r="N346" i="1"/>
  <c r="M346" i="1"/>
  <c r="K346" i="1"/>
  <c r="K351" i="1"/>
  <c r="L351" i="1"/>
  <c r="N339" i="1"/>
  <c r="K339" i="1"/>
  <c r="L339" i="1"/>
  <c r="N294" i="1"/>
  <c r="M294" i="1"/>
  <c r="N293" i="1"/>
  <c r="M293" i="1"/>
  <c r="M251" i="1"/>
  <c r="M263" i="1" s="1"/>
  <c r="N250" i="1"/>
  <c r="M250" i="1"/>
  <c r="N257" i="1"/>
  <c r="M257" i="1"/>
  <c r="N233" i="1"/>
  <c r="N237" i="1" s="1"/>
  <c r="M233" i="1"/>
  <c r="M237" i="1" s="1"/>
  <c r="N215" i="1"/>
  <c r="M215" i="1"/>
  <c r="O213" i="1"/>
  <c r="K215" i="1"/>
  <c r="L215" i="1"/>
  <c r="M196" i="1"/>
  <c r="M198" i="1" s="1"/>
  <c r="N196" i="1"/>
  <c r="N198" i="1" s="1"/>
  <c r="N168" i="1"/>
  <c r="N153" i="1"/>
  <c r="N158" i="1" s="1"/>
  <c r="M153" i="1"/>
  <c r="O151" i="1"/>
  <c r="K153" i="1"/>
  <c r="L153" i="1"/>
  <c r="O161" i="1"/>
  <c r="M134" i="1"/>
  <c r="M113" i="1"/>
  <c r="N113" i="1"/>
  <c r="M105" i="1"/>
  <c r="N105" i="1"/>
  <c r="M95" i="1"/>
  <c r="O77" i="1"/>
  <c r="K79" i="1"/>
  <c r="L79" i="1"/>
  <c r="O86" i="1"/>
  <c r="N65" i="1"/>
  <c r="M65" i="1"/>
  <c r="N49" i="1"/>
  <c r="M49" i="1"/>
  <c r="K30" i="1"/>
  <c r="L30" i="1"/>
  <c r="K31" i="1"/>
  <c r="Y237" i="1" l="1"/>
  <c r="N519" i="1"/>
  <c r="X237" i="1"/>
  <c r="M519" i="1"/>
  <c r="M420" i="1"/>
  <c r="N172" i="1"/>
  <c r="T513" i="1"/>
  <c r="S77" i="1"/>
  <c r="R77" i="1"/>
  <c r="Q77" i="1"/>
  <c r="P77" i="1"/>
  <c r="W77" i="1"/>
  <c r="V77" i="1"/>
  <c r="U77" i="1"/>
  <c r="T77" i="1"/>
  <c r="P161" i="1"/>
  <c r="V161" i="1"/>
  <c r="T161" i="1"/>
  <c r="S161" i="1"/>
  <c r="R161" i="1"/>
  <c r="Q161" i="1"/>
  <c r="W161" i="1"/>
  <c r="U161" i="1"/>
  <c r="O351" i="1"/>
  <c r="Q351" i="1" s="1"/>
  <c r="V349" i="1"/>
  <c r="T349" i="1"/>
  <c r="R349" i="1"/>
  <c r="P349" i="1"/>
  <c r="Q349" i="1"/>
  <c r="W349" i="1"/>
  <c r="U349" i="1"/>
  <c r="S349" i="1"/>
  <c r="L158" i="1"/>
  <c r="S438" i="1"/>
  <c r="Y485" i="1"/>
  <c r="X351" i="1"/>
  <c r="X168" i="1"/>
  <c r="Y367" i="1"/>
  <c r="X485" i="1"/>
  <c r="Y133" i="1"/>
  <c r="X105" i="1"/>
  <c r="X430" i="1"/>
  <c r="X257" i="1"/>
  <c r="Y263" i="1"/>
  <c r="X263" i="1"/>
  <c r="V438" i="1"/>
  <c r="T438" i="1"/>
  <c r="R438" i="1"/>
  <c r="P438" i="1"/>
  <c r="Y95" i="1"/>
  <c r="X95" i="1"/>
  <c r="Y250" i="1"/>
  <c r="X367" i="1"/>
  <c r="K158" i="1"/>
  <c r="K172" i="1" s="1"/>
  <c r="N71" i="1"/>
  <c r="X65" i="1"/>
  <c r="O153" i="1"/>
  <c r="O158" i="1" s="1"/>
  <c r="R151" i="1"/>
  <c r="P151" i="1"/>
  <c r="W151" i="1"/>
  <c r="V151" i="1"/>
  <c r="U151" i="1"/>
  <c r="T151" i="1"/>
  <c r="S151" i="1"/>
  <c r="Q151" i="1"/>
  <c r="X251" i="1"/>
  <c r="Y251" i="1"/>
  <c r="R337" i="1"/>
  <c r="P337" i="1"/>
  <c r="V337" i="1"/>
  <c r="T337" i="1"/>
  <c r="U337" i="1"/>
  <c r="S337" i="1"/>
  <c r="Q337" i="1"/>
  <c r="W337" i="1"/>
  <c r="T344" i="1"/>
  <c r="R344" i="1"/>
  <c r="P344" i="1"/>
  <c r="V344" i="1"/>
  <c r="W344" i="1"/>
  <c r="U344" i="1"/>
  <c r="S344" i="1"/>
  <c r="Q344" i="1"/>
  <c r="X360" i="1"/>
  <c r="Y388" i="1"/>
  <c r="V441" i="1"/>
  <c r="U441" i="1"/>
  <c r="T441" i="1"/>
  <c r="S441" i="1"/>
  <c r="R441" i="1"/>
  <c r="Q441" i="1"/>
  <c r="P441" i="1"/>
  <c r="W441" i="1"/>
  <c r="U438" i="1"/>
  <c r="Y438" i="1"/>
  <c r="Y492" i="1"/>
  <c r="V162" i="1"/>
  <c r="T162" i="1"/>
  <c r="S162" i="1"/>
  <c r="R162" i="1"/>
  <c r="Q162" i="1"/>
  <c r="P162" i="1"/>
  <c r="W162" i="1"/>
  <c r="U162" i="1"/>
  <c r="Y49" i="1"/>
  <c r="N376" i="1"/>
  <c r="X377" i="1"/>
  <c r="Y387" i="1"/>
  <c r="M71" i="1"/>
  <c r="Y65" i="1"/>
  <c r="X184" i="1"/>
  <c r="N249" i="1"/>
  <c r="X250" i="1"/>
  <c r="X387" i="1"/>
  <c r="X30" i="1"/>
  <c r="Y233" i="1"/>
  <c r="Y293" i="1"/>
  <c r="X339" i="1"/>
  <c r="Y339" i="1"/>
  <c r="Y346" i="1"/>
  <c r="Y360" i="1"/>
  <c r="X388" i="1"/>
  <c r="N437" i="1"/>
  <c r="X438" i="1"/>
  <c r="W438" i="1"/>
  <c r="X492" i="1"/>
  <c r="Y168" i="1"/>
  <c r="X134" i="1"/>
  <c r="Y134" i="1"/>
  <c r="X452" i="1"/>
  <c r="T213" i="1"/>
  <c r="S213" i="1"/>
  <c r="R213" i="1"/>
  <c r="W213" i="1"/>
  <c r="V213" i="1"/>
  <c r="U213" i="1"/>
  <c r="Q213" i="1"/>
  <c r="P213" i="1"/>
  <c r="Y430" i="1"/>
  <c r="M223" i="1"/>
  <c r="Y215" i="1"/>
  <c r="Q438" i="1"/>
  <c r="Y105" i="1"/>
  <c r="N223" i="1"/>
  <c r="N236" i="1" s="1"/>
  <c r="X215" i="1"/>
  <c r="U86" i="1"/>
  <c r="T86" i="1"/>
  <c r="S86" i="1"/>
  <c r="R86" i="1"/>
  <c r="Q86" i="1"/>
  <c r="P86" i="1"/>
  <c r="W86" i="1"/>
  <c r="V86" i="1"/>
  <c r="M199" i="1"/>
  <c r="Y196" i="1"/>
  <c r="X293" i="1"/>
  <c r="X346" i="1"/>
  <c r="Y372" i="1"/>
  <c r="X422" i="1"/>
  <c r="X389" i="1"/>
  <c r="Y389" i="1"/>
  <c r="T439" i="1"/>
  <c r="R439" i="1"/>
  <c r="P439" i="1"/>
  <c r="V439" i="1"/>
  <c r="W439" i="1"/>
  <c r="X439" i="1"/>
  <c r="Y439" i="1"/>
  <c r="U439" i="1"/>
  <c r="X513" i="1"/>
  <c r="X294" i="1"/>
  <c r="X49" i="1"/>
  <c r="Y184" i="1"/>
  <c r="X133" i="1"/>
  <c r="T135" i="1"/>
  <c r="Y135" i="1"/>
  <c r="U135" i="1"/>
  <c r="N199" i="1"/>
  <c r="X196" i="1"/>
  <c r="V135" i="1"/>
  <c r="X135" i="1"/>
  <c r="W135" i="1"/>
  <c r="Y30" i="1"/>
  <c r="X113" i="1"/>
  <c r="M158" i="1"/>
  <c r="M172" i="1" s="1"/>
  <c r="Y153" i="1"/>
  <c r="X233" i="1"/>
  <c r="L94" i="1"/>
  <c r="Y113" i="1"/>
  <c r="X153" i="1"/>
  <c r="Y257" i="1"/>
  <c r="Y294" i="1"/>
  <c r="Y351" i="1"/>
  <c r="X372" i="1"/>
  <c r="Y396" i="1"/>
  <c r="S439" i="1"/>
  <c r="M478" i="1"/>
  <c r="Y471" i="1"/>
  <c r="Y513" i="1"/>
  <c r="M376" i="1"/>
  <c r="Y377" i="1"/>
  <c r="N420" i="1"/>
  <c r="X396" i="1"/>
  <c r="Q439" i="1"/>
  <c r="N478" i="1"/>
  <c r="X471" i="1"/>
  <c r="M451" i="1"/>
  <c r="Y452" i="1"/>
  <c r="N262" i="1"/>
  <c r="K437" i="1"/>
  <c r="M262" i="1"/>
  <c r="M437" i="1"/>
  <c r="L437" i="1"/>
  <c r="O168" i="1"/>
  <c r="Q168" i="1" s="1"/>
  <c r="O346" i="1"/>
  <c r="Q346" i="1" s="1"/>
  <c r="O437" i="1"/>
  <c r="N451" i="1"/>
  <c r="M249" i="1"/>
  <c r="O215" i="1"/>
  <c r="U215" i="1" s="1"/>
  <c r="O339" i="1"/>
  <c r="W339" i="1" s="1"/>
  <c r="O79" i="1"/>
  <c r="S79" i="1" s="1"/>
  <c r="U351" i="1" l="1"/>
  <c r="M230" i="1"/>
  <c r="M236" i="1"/>
  <c r="Y230" i="1"/>
  <c r="X230" i="1"/>
  <c r="T230" i="1"/>
  <c r="U230" i="1"/>
  <c r="S437" i="1"/>
  <c r="Q437" i="1"/>
  <c r="W351" i="1"/>
  <c r="U153" i="1"/>
  <c r="S351" i="1"/>
  <c r="U346" i="1"/>
  <c r="W346" i="1"/>
  <c r="L173" i="1"/>
  <c r="L172" i="1"/>
  <c r="L175" i="1" s="1"/>
  <c r="S215" i="1"/>
  <c r="Q215" i="1"/>
  <c r="W215" i="1"/>
  <c r="X199" i="1"/>
  <c r="Y223" i="1"/>
  <c r="X172" i="1"/>
  <c r="Y421" i="1"/>
  <c r="Y158" i="1"/>
  <c r="U158" i="1"/>
  <c r="Q339" i="1"/>
  <c r="P79" i="1"/>
  <c r="W79" i="1"/>
  <c r="V79" i="1"/>
  <c r="U79" i="1"/>
  <c r="T79" i="1"/>
  <c r="R79" i="1"/>
  <c r="X198" i="1"/>
  <c r="Y198" i="1"/>
  <c r="Y422" i="1"/>
  <c r="X200" i="1"/>
  <c r="Y249" i="1"/>
  <c r="N261" i="1"/>
  <c r="X262" i="1"/>
  <c r="X478" i="1"/>
  <c r="P153" i="1"/>
  <c r="V153" i="1"/>
  <c r="T153" i="1"/>
  <c r="R153" i="1"/>
  <c r="X451" i="1"/>
  <c r="W153" i="1"/>
  <c r="Y199" i="1"/>
  <c r="X437" i="1"/>
  <c r="W437" i="1"/>
  <c r="X376" i="1"/>
  <c r="R158" i="1"/>
  <c r="P158" i="1"/>
  <c r="T158" i="1"/>
  <c r="V158" i="1"/>
  <c r="Y437" i="1"/>
  <c r="U437" i="1"/>
  <c r="X71" i="1"/>
  <c r="P339" i="1"/>
  <c r="V339" i="1"/>
  <c r="T339" i="1"/>
  <c r="R339" i="1"/>
  <c r="U339" i="1"/>
  <c r="Y172" i="1"/>
  <c r="M261" i="1"/>
  <c r="Y262" i="1"/>
  <c r="X421" i="1"/>
  <c r="Y478" i="1"/>
  <c r="X158" i="1"/>
  <c r="W158" i="1"/>
  <c r="X223" i="1"/>
  <c r="Q153" i="1"/>
  <c r="S158" i="1"/>
  <c r="U168" i="1"/>
  <c r="Y71" i="1"/>
  <c r="W168" i="1"/>
  <c r="S153" i="1"/>
  <c r="R215" i="1"/>
  <c r="P215" i="1"/>
  <c r="V215" i="1"/>
  <c r="T215" i="1"/>
  <c r="P437" i="1"/>
  <c r="V437" i="1"/>
  <c r="T437" i="1"/>
  <c r="R437" i="1"/>
  <c r="Y451" i="1"/>
  <c r="Y200" i="1"/>
  <c r="R346" i="1"/>
  <c r="P346" i="1"/>
  <c r="V346" i="1"/>
  <c r="T346" i="1"/>
  <c r="S346" i="1"/>
  <c r="X249" i="1"/>
  <c r="Q158" i="1"/>
  <c r="T351" i="1"/>
  <c r="R351" i="1"/>
  <c r="P351" i="1"/>
  <c r="V351" i="1"/>
  <c r="T168" i="1"/>
  <c r="R168" i="1"/>
  <c r="P168" i="1"/>
  <c r="V168" i="1"/>
  <c r="S168" i="1"/>
  <c r="Y376" i="1"/>
  <c r="S339" i="1"/>
  <c r="Q79" i="1"/>
  <c r="O94" i="1"/>
  <c r="S94" i="1" s="1"/>
  <c r="O172" i="1"/>
  <c r="Q172" i="1" s="1"/>
  <c r="X261" i="1" l="1"/>
  <c r="R173" i="1"/>
  <c r="S173" i="1"/>
  <c r="M239" i="1"/>
  <c r="Y236" i="1"/>
  <c r="Y420" i="1"/>
  <c r="X236" i="1"/>
  <c r="O175" i="1"/>
  <c r="P172" i="1"/>
  <c r="V172" i="1"/>
  <c r="R172" i="1"/>
  <c r="T172" i="1"/>
  <c r="Y261" i="1"/>
  <c r="N239" i="1"/>
  <c r="V94" i="1"/>
  <c r="T94" i="1"/>
  <c r="R94" i="1"/>
  <c r="U94" i="1"/>
  <c r="W94" i="1"/>
  <c r="S172" i="1"/>
  <c r="U172" i="1"/>
  <c r="W172" i="1"/>
  <c r="X420" i="1"/>
  <c r="X239" i="1" l="1"/>
  <c r="Y239" i="1"/>
  <c r="P239" i="1"/>
  <c r="Q239" i="1"/>
  <c r="W175" i="1"/>
  <c r="V175" i="1"/>
  <c r="T175" i="1"/>
  <c r="U175" i="1"/>
  <c r="M12" i="1"/>
  <c r="M27" i="1" s="1"/>
  <c r="N12" i="1"/>
  <c r="L12" i="1"/>
  <c r="L29" i="1"/>
  <c r="L49" i="1"/>
  <c r="L65" i="1"/>
  <c r="L250" i="1"/>
  <c r="L251" i="1"/>
  <c r="L263" i="1" s="1"/>
  <c r="L257" i="1"/>
  <c r="L307" i="1"/>
  <c r="L308" i="1"/>
  <c r="L372" i="1"/>
  <c r="L396" i="1"/>
  <c r="L421" i="1" s="1"/>
  <c r="L430" i="1"/>
  <c r="L471" i="1"/>
  <c r="L492" i="1"/>
  <c r="Q290" i="1"/>
  <c r="O498" i="1"/>
  <c r="O492" i="1"/>
  <c r="O485" i="1"/>
  <c r="O474" i="1"/>
  <c r="O469" i="1"/>
  <c r="O463" i="1"/>
  <c r="O457" i="1"/>
  <c r="O455" i="1"/>
  <c r="O452" i="1"/>
  <c r="O448" i="1"/>
  <c r="O453" i="1" s="1"/>
  <c r="O427" i="1"/>
  <c r="O406" i="1"/>
  <c r="O396" i="1"/>
  <c r="O388" i="1"/>
  <c r="O377" i="1"/>
  <c r="O321" i="1"/>
  <c r="O312" i="1"/>
  <c r="O308" i="1"/>
  <c r="O307" i="1"/>
  <c r="O294" i="1"/>
  <c r="O257" i="1"/>
  <c r="O251" i="1"/>
  <c r="O188" i="1"/>
  <c r="O187" i="1"/>
  <c r="O185" i="1"/>
  <c r="O421" i="1" l="1"/>
  <c r="O200" i="1"/>
  <c r="S453" i="1"/>
  <c r="L249" i="1"/>
  <c r="L451" i="1"/>
  <c r="P312" i="1"/>
  <c r="V312" i="1"/>
  <c r="T312" i="1"/>
  <c r="W312" i="1"/>
  <c r="S312" i="1"/>
  <c r="R312" i="1"/>
  <c r="U312" i="1"/>
  <c r="Q312" i="1"/>
  <c r="S396" i="1"/>
  <c r="V293" i="1"/>
  <c r="T293" i="1"/>
  <c r="R293" i="1"/>
  <c r="S293" i="1"/>
  <c r="W293" i="1"/>
  <c r="U293" i="1"/>
  <c r="R406" i="1"/>
  <c r="P406" i="1"/>
  <c r="V406" i="1"/>
  <c r="T406" i="1"/>
  <c r="W406" i="1"/>
  <c r="U406" i="1"/>
  <c r="S406" i="1"/>
  <c r="Q406" i="1"/>
  <c r="P271" i="1"/>
  <c r="V271" i="1"/>
  <c r="T271" i="1"/>
  <c r="S271" i="1"/>
  <c r="R271" i="1"/>
  <c r="Q271" i="1"/>
  <c r="W271" i="1"/>
  <c r="U271" i="1"/>
  <c r="V272" i="1"/>
  <c r="T272" i="1"/>
  <c r="R272" i="1"/>
  <c r="U272" i="1"/>
  <c r="S272" i="1"/>
  <c r="Q272" i="1"/>
  <c r="P272" i="1"/>
  <c r="W272" i="1"/>
  <c r="V365" i="1"/>
  <c r="T365" i="1"/>
  <c r="R365" i="1"/>
  <c r="P365" i="1"/>
  <c r="U365" i="1"/>
  <c r="S365" i="1"/>
  <c r="Q365" i="1"/>
  <c r="W365" i="1"/>
  <c r="T448" i="1"/>
  <c r="R448" i="1"/>
  <c r="V448" i="1"/>
  <c r="W448" i="1"/>
  <c r="U448" i="1"/>
  <c r="S448" i="1"/>
  <c r="T485" i="1"/>
  <c r="R485" i="1"/>
  <c r="V485" i="1"/>
  <c r="U485" i="1"/>
  <c r="W485" i="1"/>
  <c r="S485" i="1"/>
  <c r="T507" i="1"/>
  <c r="R507" i="1"/>
  <c r="P507" i="1"/>
  <c r="V507" i="1"/>
  <c r="S507" i="1"/>
  <c r="Q507" i="1"/>
  <c r="W507" i="1"/>
  <c r="U507" i="1"/>
  <c r="R189" i="1"/>
  <c r="Q189" i="1"/>
  <c r="P189" i="1"/>
  <c r="U189" i="1"/>
  <c r="V189" i="1"/>
  <c r="T189" i="1"/>
  <c r="S189" i="1"/>
  <c r="W189" i="1"/>
  <c r="T463" i="1"/>
  <c r="R463" i="1"/>
  <c r="P463" i="1"/>
  <c r="V463" i="1"/>
  <c r="S463" i="1"/>
  <c r="Q463" i="1"/>
  <c r="W463" i="1"/>
  <c r="U463" i="1"/>
  <c r="V321" i="1"/>
  <c r="T321" i="1"/>
  <c r="R321" i="1"/>
  <c r="P321" i="1"/>
  <c r="U321" i="1"/>
  <c r="S321" i="1"/>
  <c r="W321" i="1"/>
  <c r="Q321" i="1"/>
  <c r="R228" i="1"/>
  <c r="Q228" i="1"/>
  <c r="P228" i="1"/>
  <c r="U228" i="1"/>
  <c r="W228" i="1"/>
  <c r="V228" i="1"/>
  <c r="T228" i="1"/>
  <c r="S228" i="1"/>
  <c r="V506" i="1"/>
  <c r="T506" i="1"/>
  <c r="R506" i="1"/>
  <c r="P506" i="1"/>
  <c r="W506" i="1"/>
  <c r="U506" i="1"/>
  <c r="S506" i="1"/>
  <c r="Q506" i="1"/>
  <c r="T182" i="1"/>
  <c r="S182" i="1"/>
  <c r="R182" i="1"/>
  <c r="V182" i="1"/>
  <c r="U182" i="1"/>
  <c r="Q182" i="1"/>
  <c r="P182" i="1"/>
  <c r="W182" i="1"/>
  <c r="R257" i="1"/>
  <c r="T257" i="1"/>
  <c r="V257" i="1"/>
  <c r="W257" i="1"/>
  <c r="U257" i="1"/>
  <c r="T273" i="1"/>
  <c r="R273" i="1"/>
  <c r="P273" i="1"/>
  <c r="V273" i="1"/>
  <c r="S273" i="1"/>
  <c r="Q273" i="1"/>
  <c r="P370" i="1"/>
  <c r="V370" i="1"/>
  <c r="T370" i="1"/>
  <c r="R370" i="1"/>
  <c r="W370" i="1"/>
  <c r="U370" i="1"/>
  <c r="S370" i="1"/>
  <c r="Q370" i="1"/>
  <c r="R449" i="1"/>
  <c r="P449" i="1"/>
  <c r="V449" i="1"/>
  <c r="T449" i="1"/>
  <c r="W449" i="1"/>
  <c r="U449" i="1"/>
  <c r="S449" i="1"/>
  <c r="Q449" i="1"/>
  <c r="V492" i="1"/>
  <c r="T492" i="1"/>
  <c r="R492" i="1"/>
  <c r="W492" i="1"/>
  <c r="U492" i="1"/>
  <c r="R508" i="1"/>
  <c r="P508" i="1"/>
  <c r="V508" i="1"/>
  <c r="T508" i="1"/>
  <c r="W508" i="1"/>
  <c r="U508" i="1"/>
  <c r="S508" i="1"/>
  <c r="Q508" i="1"/>
  <c r="R290" i="1"/>
  <c r="P290" i="1"/>
  <c r="V290" i="1"/>
  <c r="W290" i="1"/>
  <c r="U290" i="1"/>
  <c r="S290" i="1"/>
  <c r="T290" i="1"/>
  <c r="S308" i="1"/>
  <c r="T396" i="1"/>
  <c r="R396" i="1"/>
  <c r="V396" i="1"/>
  <c r="U396" i="1"/>
  <c r="W396" i="1"/>
  <c r="P515" i="1"/>
  <c r="W515" i="1"/>
  <c r="V515" i="1"/>
  <c r="U515" i="1"/>
  <c r="T515" i="1"/>
  <c r="S515" i="1"/>
  <c r="R515" i="1"/>
  <c r="Q515" i="1"/>
  <c r="P217" i="1"/>
  <c r="W217" i="1"/>
  <c r="V217" i="1"/>
  <c r="S217" i="1"/>
  <c r="T217" i="1"/>
  <c r="R217" i="1"/>
  <c r="Q217" i="1"/>
  <c r="U217" i="1"/>
  <c r="P505" i="1"/>
  <c r="V505" i="1"/>
  <c r="T505" i="1"/>
  <c r="R505" i="1"/>
  <c r="W505" i="1"/>
  <c r="U505" i="1"/>
  <c r="S505" i="1"/>
  <c r="Q505" i="1"/>
  <c r="T358" i="1"/>
  <c r="R358" i="1"/>
  <c r="P358" i="1"/>
  <c r="V358" i="1"/>
  <c r="W358" i="1"/>
  <c r="U358" i="1"/>
  <c r="S358" i="1"/>
  <c r="Q358" i="1"/>
  <c r="V181" i="1"/>
  <c r="U181" i="1"/>
  <c r="T181" i="1"/>
  <c r="R181" i="1"/>
  <c r="Q181" i="1"/>
  <c r="P181" i="1"/>
  <c r="W181" i="1"/>
  <c r="S181" i="1"/>
  <c r="P185" i="1"/>
  <c r="W185" i="1"/>
  <c r="V185" i="1"/>
  <c r="U185" i="1"/>
  <c r="T185" i="1"/>
  <c r="S185" i="1"/>
  <c r="R185" i="1"/>
  <c r="Q185" i="1"/>
  <c r="P259" i="1"/>
  <c r="W259" i="1"/>
  <c r="V259" i="1"/>
  <c r="U259" i="1"/>
  <c r="S259" i="1"/>
  <c r="R259" i="1"/>
  <c r="T259" i="1"/>
  <c r="Q259" i="1"/>
  <c r="T294" i="1"/>
  <c r="R294" i="1"/>
  <c r="V294" i="1"/>
  <c r="S294" i="1"/>
  <c r="U294" i="1"/>
  <c r="W294" i="1"/>
  <c r="V377" i="1"/>
  <c r="T377" i="1"/>
  <c r="R377" i="1"/>
  <c r="S377" i="1"/>
  <c r="U377" i="1"/>
  <c r="W377" i="1"/>
  <c r="V452" i="1"/>
  <c r="T452" i="1"/>
  <c r="R452" i="1"/>
  <c r="S452" i="1"/>
  <c r="W452" i="1"/>
  <c r="U452" i="1"/>
  <c r="P498" i="1"/>
  <c r="V498" i="1"/>
  <c r="T498" i="1"/>
  <c r="R498" i="1"/>
  <c r="W498" i="1"/>
  <c r="U498" i="1"/>
  <c r="S498" i="1"/>
  <c r="Q498" i="1"/>
  <c r="P509" i="1"/>
  <c r="W509" i="1"/>
  <c r="V509" i="1"/>
  <c r="T509" i="1"/>
  <c r="R509" i="1"/>
  <c r="U509" i="1"/>
  <c r="S509" i="1"/>
  <c r="Q509" i="1"/>
  <c r="S492" i="1"/>
  <c r="S307" i="1"/>
  <c r="L55" i="1"/>
  <c r="T269" i="1"/>
  <c r="R269" i="1"/>
  <c r="P269" i="1"/>
  <c r="Q269" i="1"/>
  <c r="V269" i="1"/>
  <c r="U269" i="1"/>
  <c r="W269" i="1"/>
  <c r="S269" i="1"/>
  <c r="M53" i="1"/>
  <c r="Y12" i="1"/>
  <c r="R270" i="1"/>
  <c r="P270" i="1"/>
  <c r="V270" i="1"/>
  <c r="S270" i="1"/>
  <c r="Q270" i="1"/>
  <c r="W270" i="1"/>
  <c r="U270" i="1"/>
  <c r="T270" i="1"/>
  <c r="V469" i="1"/>
  <c r="T469" i="1"/>
  <c r="R469" i="1"/>
  <c r="P469" i="1"/>
  <c r="W469" i="1"/>
  <c r="U469" i="1"/>
  <c r="S469" i="1"/>
  <c r="Q469" i="1"/>
  <c r="P474" i="1"/>
  <c r="V474" i="1"/>
  <c r="T474" i="1"/>
  <c r="R474" i="1"/>
  <c r="U474" i="1"/>
  <c r="S474" i="1"/>
  <c r="Q474" i="1"/>
  <c r="W474" i="1"/>
  <c r="V187" i="1"/>
  <c r="U187" i="1"/>
  <c r="T187" i="1"/>
  <c r="P187" i="1"/>
  <c r="W187" i="1"/>
  <c r="S187" i="1"/>
  <c r="R187" i="1"/>
  <c r="Q187" i="1"/>
  <c r="R267" i="1"/>
  <c r="Q267" i="1"/>
  <c r="P267" i="1"/>
  <c r="W267" i="1"/>
  <c r="U267" i="1"/>
  <c r="T267" i="1"/>
  <c r="V267" i="1"/>
  <c r="S267" i="1"/>
  <c r="T307" i="1"/>
  <c r="R307" i="1"/>
  <c r="W307" i="1"/>
  <c r="V307" i="1"/>
  <c r="U307" i="1"/>
  <c r="R384" i="1"/>
  <c r="P384" i="1"/>
  <c r="V384" i="1"/>
  <c r="T384" i="1"/>
  <c r="W384" i="1"/>
  <c r="U384" i="1"/>
  <c r="Q384" i="1"/>
  <c r="S384" i="1"/>
  <c r="R455" i="1"/>
  <c r="P455" i="1"/>
  <c r="V455" i="1"/>
  <c r="T455" i="1"/>
  <c r="W455" i="1"/>
  <c r="U455" i="1"/>
  <c r="S455" i="1"/>
  <c r="Q455" i="1"/>
  <c r="V502" i="1"/>
  <c r="T502" i="1"/>
  <c r="R502" i="1"/>
  <c r="P502" i="1"/>
  <c r="W502" i="1"/>
  <c r="U502" i="1"/>
  <c r="S502" i="1"/>
  <c r="Q502" i="1"/>
  <c r="V510" i="1"/>
  <c r="U510" i="1"/>
  <c r="T510" i="1"/>
  <c r="R510" i="1"/>
  <c r="P510" i="1"/>
  <c r="Q510" i="1"/>
  <c r="W510" i="1"/>
  <c r="S510" i="1"/>
  <c r="S257" i="1"/>
  <c r="R504" i="1"/>
  <c r="P504" i="1"/>
  <c r="V504" i="1"/>
  <c r="T504" i="1"/>
  <c r="W504" i="1"/>
  <c r="U504" i="1"/>
  <c r="S504" i="1"/>
  <c r="Q504" i="1"/>
  <c r="R245" i="1"/>
  <c r="Q245" i="1"/>
  <c r="P245" i="1"/>
  <c r="W245" i="1"/>
  <c r="U245" i="1"/>
  <c r="S245" i="1"/>
  <c r="T245" i="1"/>
  <c r="V245" i="1"/>
  <c r="R427" i="1"/>
  <c r="P427" i="1"/>
  <c r="V427" i="1"/>
  <c r="T427" i="1"/>
  <c r="S427" i="1"/>
  <c r="Q427" i="1"/>
  <c r="W427" i="1"/>
  <c r="U427" i="1"/>
  <c r="W251" i="1"/>
  <c r="V251" i="1"/>
  <c r="R251" i="1"/>
  <c r="T251" i="1"/>
  <c r="U251" i="1"/>
  <c r="T188" i="1"/>
  <c r="S188" i="1"/>
  <c r="R188" i="1"/>
  <c r="Q188" i="1"/>
  <c r="P188" i="1"/>
  <c r="W188" i="1"/>
  <c r="V188" i="1"/>
  <c r="U188" i="1"/>
  <c r="V268" i="1"/>
  <c r="T268" i="1"/>
  <c r="P268" i="1"/>
  <c r="W268" i="1"/>
  <c r="S268" i="1"/>
  <c r="R268" i="1"/>
  <c r="U268" i="1"/>
  <c r="Q268" i="1"/>
  <c r="R308" i="1"/>
  <c r="V308" i="1"/>
  <c r="W308" i="1"/>
  <c r="U308" i="1"/>
  <c r="T308" i="1"/>
  <c r="T388" i="1"/>
  <c r="R388" i="1"/>
  <c r="V388" i="1"/>
  <c r="S388" i="1"/>
  <c r="W388" i="1"/>
  <c r="U388" i="1"/>
  <c r="P457" i="1"/>
  <c r="V457" i="1"/>
  <c r="T457" i="1"/>
  <c r="R457" i="1"/>
  <c r="S457" i="1"/>
  <c r="Q457" i="1"/>
  <c r="W457" i="1"/>
  <c r="U457" i="1"/>
  <c r="T503" i="1"/>
  <c r="R503" i="1"/>
  <c r="P503" i="1"/>
  <c r="V503" i="1"/>
  <c r="S503" i="1"/>
  <c r="Q503" i="1"/>
  <c r="W503" i="1"/>
  <c r="U503" i="1"/>
  <c r="T511" i="1"/>
  <c r="S511" i="1"/>
  <c r="R511" i="1"/>
  <c r="P511" i="1"/>
  <c r="W511" i="1"/>
  <c r="V511" i="1"/>
  <c r="U511" i="1"/>
  <c r="Q511" i="1"/>
  <c r="S251" i="1"/>
  <c r="X12" i="1"/>
  <c r="L376" i="1"/>
  <c r="L478" i="1"/>
  <c r="N27" i="1"/>
  <c r="L262" i="1"/>
  <c r="M28" i="1"/>
  <c r="O223" i="1"/>
  <c r="O389" i="1"/>
  <c r="O233" i="1"/>
  <c r="O250" i="1"/>
  <c r="S250" i="1" s="1"/>
  <c r="L28" i="1"/>
  <c r="O367" i="1"/>
  <c r="O372" i="1"/>
  <c r="S372" i="1" s="1"/>
  <c r="O471" i="1"/>
  <c r="L278" i="1"/>
  <c r="L519" i="1" s="1"/>
  <c r="L199" i="1"/>
  <c r="O295" i="1"/>
  <c r="O360" i="1"/>
  <c r="O430" i="1"/>
  <c r="S430" i="1" s="1"/>
  <c r="L71" i="1"/>
  <c r="O196" i="1"/>
  <c r="O198" i="1" s="1"/>
  <c r="O263" i="1"/>
  <c r="L27" i="1"/>
  <c r="O387" i="1"/>
  <c r="O236" i="1" l="1"/>
  <c r="Y519" i="1"/>
  <c r="T196" i="1"/>
  <c r="R196" i="1"/>
  <c r="V196" i="1"/>
  <c r="S196" i="1"/>
  <c r="W196" i="1"/>
  <c r="U196" i="1"/>
  <c r="T471" i="1"/>
  <c r="R471" i="1"/>
  <c r="V471" i="1"/>
  <c r="W471" i="1"/>
  <c r="U471" i="1"/>
  <c r="R275" i="1"/>
  <c r="V275" i="1"/>
  <c r="W275" i="1"/>
  <c r="U275" i="1"/>
  <c r="T275" i="1"/>
  <c r="S275" i="1"/>
  <c r="V430" i="1"/>
  <c r="T430" i="1"/>
  <c r="R430" i="1"/>
  <c r="U430" i="1"/>
  <c r="W430" i="1"/>
  <c r="T367" i="1"/>
  <c r="R367" i="1"/>
  <c r="V367" i="1"/>
  <c r="S367" i="1"/>
  <c r="W367" i="1"/>
  <c r="U367" i="1"/>
  <c r="M54" i="1"/>
  <c r="M517" i="1" s="1"/>
  <c r="V387" i="1"/>
  <c r="T387" i="1"/>
  <c r="R387" i="1"/>
  <c r="S387" i="1"/>
  <c r="U387" i="1"/>
  <c r="W387" i="1"/>
  <c r="V513" i="1"/>
  <c r="S513" i="1"/>
  <c r="W513" i="1"/>
  <c r="U513" i="1"/>
  <c r="N28" i="1"/>
  <c r="X27" i="1"/>
  <c r="R295" i="1"/>
  <c r="V295" i="1"/>
  <c r="U295" i="1"/>
  <c r="T295" i="1"/>
  <c r="W295" i="1"/>
  <c r="S295" i="1"/>
  <c r="V223" i="1"/>
  <c r="T223" i="1"/>
  <c r="R223" i="1"/>
  <c r="S223" i="1"/>
  <c r="W223" i="1"/>
  <c r="U223" i="1"/>
  <c r="R360" i="1"/>
  <c r="P360" i="1"/>
  <c r="V360" i="1"/>
  <c r="T360" i="1"/>
  <c r="S360" i="1"/>
  <c r="Q360" i="1"/>
  <c r="U360" i="1"/>
  <c r="W360" i="1"/>
  <c r="O451" i="1"/>
  <c r="S451" i="1" s="1"/>
  <c r="T453" i="1"/>
  <c r="R453" i="1"/>
  <c r="V453" i="1"/>
  <c r="W453" i="1"/>
  <c r="U453" i="1"/>
  <c r="S471" i="1"/>
  <c r="R389" i="1"/>
  <c r="V389" i="1"/>
  <c r="T389" i="1"/>
  <c r="W389" i="1"/>
  <c r="S389" i="1"/>
  <c r="U389" i="1"/>
  <c r="V372" i="1"/>
  <c r="T372" i="1"/>
  <c r="R372" i="1"/>
  <c r="U372" i="1"/>
  <c r="W372" i="1"/>
  <c r="V421" i="1"/>
  <c r="T421" i="1"/>
  <c r="R421" i="1"/>
  <c r="U421" i="1"/>
  <c r="W421" i="1"/>
  <c r="V233" i="1"/>
  <c r="T233" i="1"/>
  <c r="R233" i="1"/>
  <c r="S233" i="1"/>
  <c r="U233" i="1"/>
  <c r="W233" i="1"/>
  <c r="Y27" i="1"/>
  <c r="L54" i="1"/>
  <c r="L517" i="1" s="1"/>
  <c r="O262" i="1"/>
  <c r="O261" i="1" s="1"/>
  <c r="R250" i="1"/>
  <c r="T250" i="1"/>
  <c r="V250" i="1"/>
  <c r="W250" i="1"/>
  <c r="U250" i="1"/>
  <c r="T263" i="1"/>
  <c r="R263" i="1"/>
  <c r="W263" i="1"/>
  <c r="V263" i="1"/>
  <c r="U263" i="1"/>
  <c r="V276" i="1"/>
  <c r="T276" i="1"/>
  <c r="R276" i="1"/>
  <c r="S276" i="1"/>
  <c r="S263" i="1"/>
  <c r="L420" i="1"/>
  <c r="S421" i="1"/>
  <c r="N53" i="1"/>
  <c r="X53" i="1" s="1"/>
  <c r="L261" i="1"/>
  <c r="O249" i="1"/>
  <c r="O478" i="1"/>
  <c r="S478" i="1" s="1"/>
  <c r="O278" i="1"/>
  <c r="S278" i="1" s="1"/>
  <c r="O199" i="1"/>
  <c r="L96" i="1"/>
  <c r="O119" i="1"/>
  <c r="K134" i="1"/>
  <c r="O113" i="1"/>
  <c r="O105" i="1"/>
  <c r="O68" i="1"/>
  <c r="O67" i="1"/>
  <c r="O63" i="1"/>
  <c r="O47" i="1"/>
  <c r="O46" i="1"/>
  <c r="O42" i="1"/>
  <c r="O29" i="1"/>
  <c r="O25" i="1"/>
  <c r="O20" i="1"/>
  <c r="O15" i="1"/>
  <c r="O10" i="1"/>
  <c r="O9" i="1"/>
  <c r="K29" i="1"/>
  <c r="Q513" i="1"/>
  <c r="M518" i="1" l="1"/>
  <c r="M520" i="1"/>
  <c r="L518" i="1"/>
  <c r="L520" i="1"/>
  <c r="X519" i="1"/>
  <c r="W25" i="1"/>
  <c r="R25" i="1"/>
  <c r="S25" i="1"/>
  <c r="T25" i="1"/>
  <c r="U25" i="1"/>
  <c r="V25" i="1"/>
  <c r="S262" i="1"/>
  <c r="S261" i="1"/>
  <c r="P29" i="1"/>
  <c r="W29" i="1"/>
  <c r="V29" i="1"/>
  <c r="U29" i="1"/>
  <c r="T29" i="1"/>
  <c r="R29" i="1"/>
  <c r="S29" i="1"/>
  <c r="N54" i="1"/>
  <c r="X28" i="1"/>
  <c r="Q42" i="1"/>
  <c r="P42" i="1"/>
  <c r="W42" i="1"/>
  <c r="V42" i="1"/>
  <c r="U42" i="1"/>
  <c r="T42" i="1"/>
  <c r="S42" i="1"/>
  <c r="R42" i="1"/>
  <c r="T249" i="1"/>
  <c r="R249" i="1"/>
  <c r="V249" i="1"/>
  <c r="W249" i="1"/>
  <c r="U249" i="1"/>
  <c r="Y53" i="1"/>
  <c r="U46" i="1"/>
  <c r="T46" i="1"/>
  <c r="S46" i="1"/>
  <c r="R46" i="1"/>
  <c r="Q46" i="1"/>
  <c r="P46" i="1"/>
  <c r="W46" i="1"/>
  <c r="V46" i="1"/>
  <c r="S47" i="1"/>
  <c r="R47" i="1"/>
  <c r="Q47" i="1"/>
  <c r="P47" i="1"/>
  <c r="W47" i="1"/>
  <c r="V47" i="1"/>
  <c r="U47" i="1"/>
  <c r="T47" i="1"/>
  <c r="V262" i="1"/>
  <c r="T262" i="1"/>
  <c r="R262" i="1"/>
  <c r="W262" i="1"/>
  <c r="U262" i="1"/>
  <c r="Y28" i="1"/>
  <c r="P9" i="1"/>
  <c r="R9" i="1"/>
  <c r="W9" i="1"/>
  <c r="U9" i="1"/>
  <c r="T9" i="1"/>
  <c r="S9" i="1"/>
  <c r="V9" i="1"/>
  <c r="Q9" i="1"/>
  <c r="T10" i="1"/>
  <c r="S10" i="1"/>
  <c r="R10" i="1"/>
  <c r="Q10" i="1"/>
  <c r="P10" i="1"/>
  <c r="V10" i="1"/>
  <c r="W10" i="1"/>
  <c r="U10" i="1"/>
  <c r="Q63" i="1"/>
  <c r="P63" i="1"/>
  <c r="W63" i="1"/>
  <c r="V63" i="1"/>
  <c r="U63" i="1"/>
  <c r="T63" i="1"/>
  <c r="S63" i="1"/>
  <c r="R63" i="1"/>
  <c r="V199" i="1"/>
  <c r="T199" i="1"/>
  <c r="R199" i="1"/>
  <c r="W199" i="1"/>
  <c r="U199" i="1"/>
  <c r="V451" i="1"/>
  <c r="T451" i="1"/>
  <c r="R451" i="1"/>
  <c r="W451" i="1"/>
  <c r="U451" i="1"/>
  <c r="V113" i="1"/>
  <c r="T113" i="1"/>
  <c r="S113" i="1"/>
  <c r="R113" i="1"/>
  <c r="U113" i="1"/>
  <c r="W113" i="1"/>
  <c r="U67" i="1"/>
  <c r="T67" i="1"/>
  <c r="S67" i="1"/>
  <c r="R67" i="1"/>
  <c r="Q67" i="1"/>
  <c r="P67" i="1"/>
  <c r="W67" i="1"/>
  <c r="V67" i="1"/>
  <c r="S199" i="1"/>
  <c r="Q29" i="1"/>
  <c r="S119" i="1"/>
  <c r="R119" i="1"/>
  <c r="Q119" i="1"/>
  <c r="P119" i="1"/>
  <c r="W119" i="1"/>
  <c r="V119" i="1"/>
  <c r="U119" i="1"/>
  <c r="T119" i="1"/>
  <c r="R15" i="1"/>
  <c r="Q15" i="1"/>
  <c r="P15" i="1"/>
  <c r="W15" i="1"/>
  <c r="T15" i="1"/>
  <c r="V15" i="1"/>
  <c r="U15" i="1"/>
  <c r="S15" i="1"/>
  <c r="V261" i="1"/>
  <c r="R261" i="1"/>
  <c r="T261" i="1"/>
  <c r="U261" i="1"/>
  <c r="W261" i="1"/>
  <c r="V378" i="1"/>
  <c r="T378" i="1"/>
  <c r="R378" i="1"/>
  <c r="W378" i="1"/>
  <c r="U378" i="1"/>
  <c r="S378" i="1"/>
  <c r="S20" i="1"/>
  <c r="R20" i="1"/>
  <c r="Q20" i="1"/>
  <c r="P20" i="1"/>
  <c r="U20" i="1"/>
  <c r="W20" i="1"/>
  <c r="V20" i="1"/>
  <c r="T20" i="1"/>
  <c r="S68" i="1"/>
  <c r="R68" i="1"/>
  <c r="Q68" i="1"/>
  <c r="P68" i="1"/>
  <c r="W68" i="1"/>
  <c r="V68" i="1"/>
  <c r="U68" i="1"/>
  <c r="T68" i="1"/>
  <c r="T278" i="1"/>
  <c r="R278" i="1"/>
  <c r="W278" i="1"/>
  <c r="V278" i="1"/>
  <c r="U278" i="1"/>
  <c r="S249" i="1"/>
  <c r="P25" i="1"/>
  <c r="Q25" i="1"/>
  <c r="V105" i="1"/>
  <c r="T105" i="1"/>
  <c r="R105" i="1"/>
  <c r="U105" i="1"/>
  <c r="W105" i="1"/>
  <c r="S105" i="1"/>
  <c r="R478" i="1"/>
  <c r="V478" i="1"/>
  <c r="T478" i="1"/>
  <c r="U478" i="1"/>
  <c r="W478" i="1"/>
  <c r="S175" i="1"/>
  <c r="R175" i="1"/>
  <c r="L95" i="1"/>
  <c r="O133" i="1"/>
  <c r="P133" i="1" s="1"/>
  <c r="O30" i="1"/>
  <c r="K55" i="1"/>
  <c r="O55" i="1"/>
  <c r="O376" i="1"/>
  <c r="O422" i="1"/>
  <c r="O49" i="1"/>
  <c r="O65" i="1"/>
  <c r="O31" i="1"/>
  <c r="O12" i="1"/>
  <c r="K251" i="1"/>
  <c r="N517" i="1" l="1"/>
  <c r="X517" i="1" s="1"/>
  <c r="Y54" i="1"/>
  <c r="V12" i="1"/>
  <c r="T12" i="1"/>
  <c r="R12" i="1"/>
  <c r="U12" i="1"/>
  <c r="W12" i="1"/>
  <c r="S12" i="1"/>
  <c r="O134" i="1"/>
  <c r="V133" i="1"/>
  <c r="T133" i="1"/>
  <c r="R133" i="1"/>
  <c r="S133" i="1"/>
  <c r="U133" i="1"/>
  <c r="W133" i="1"/>
  <c r="V65" i="1"/>
  <c r="T65" i="1"/>
  <c r="R65" i="1"/>
  <c r="U65" i="1"/>
  <c r="W65" i="1"/>
  <c r="S65" i="1"/>
  <c r="X54" i="1"/>
  <c r="Q251" i="1"/>
  <c r="P251" i="1"/>
  <c r="T422" i="1"/>
  <c r="R422" i="1"/>
  <c r="V422" i="1"/>
  <c r="W422" i="1"/>
  <c r="U422" i="1"/>
  <c r="S422" i="1"/>
  <c r="R376" i="1"/>
  <c r="V376" i="1"/>
  <c r="T376" i="1"/>
  <c r="W376" i="1"/>
  <c r="U376" i="1"/>
  <c r="S376" i="1"/>
  <c r="P55" i="1"/>
  <c r="W55" i="1"/>
  <c r="V55" i="1"/>
  <c r="U55" i="1"/>
  <c r="T55" i="1"/>
  <c r="R55" i="1"/>
  <c r="S55" i="1"/>
  <c r="Q133" i="1"/>
  <c r="V49" i="1"/>
  <c r="T49" i="1"/>
  <c r="R49" i="1"/>
  <c r="U49" i="1"/>
  <c r="W49" i="1"/>
  <c r="S49" i="1"/>
  <c r="Q55" i="1"/>
  <c r="U31" i="1"/>
  <c r="T31" i="1"/>
  <c r="R31" i="1"/>
  <c r="P31" i="1"/>
  <c r="W31" i="1"/>
  <c r="V31" i="1"/>
  <c r="Q31" i="1"/>
  <c r="S31" i="1"/>
  <c r="V30" i="1"/>
  <c r="T30" i="1"/>
  <c r="R30" i="1"/>
  <c r="P30" i="1"/>
  <c r="Q30" i="1"/>
  <c r="U30" i="1"/>
  <c r="S30" i="1"/>
  <c r="W30" i="1"/>
  <c r="O71" i="1"/>
  <c r="O56" i="1"/>
  <c r="O420" i="1"/>
  <c r="O28" i="1"/>
  <c r="O27" i="1"/>
  <c r="K233" i="1"/>
  <c r="K237" i="1" s="1"/>
  <c r="K236" i="1" s="1"/>
  <c r="Y517" i="1" l="1"/>
  <c r="N518" i="1"/>
  <c r="N520" i="1"/>
  <c r="W56" i="1"/>
  <c r="V56" i="1"/>
  <c r="U56" i="1"/>
  <c r="T56" i="1"/>
  <c r="S56" i="1"/>
  <c r="R56" i="1"/>
  <c r="P134" i="1"/>
  <c r="V134" i="1"/>
  <c r="W134" i="1"/>
  <c r="T134" i="1"/>
  <c r="R134" i="1"/>
  <c r="S134" i="1"/>
  <c r="U134" i="1"/>
  <c r="V71" i="1"/>
  <c r="T71" i="1"/>
  <c r="R71" i="1"/>
  <c r="W71" i="1"/>
  <c r="U71" i="1"/>
  <c r="S71" i="1"/>
  <c r="Q233" i="1"/>
  <c r="P233" i="1"/>
  <c r="Q134" i="1"/>
  <c r="R28" i="1"/>
  <c r="V28" i="1"/>
  <c r="T28" i="1"/>
  <c r="S28" i="1"/>
  <c r="U28" i="1"/>
  <c r="W28" i="1"/>
  <c r="V420" i="1"/>
  <c r="T420" i="1"/>
  <c r="R420" i="1"/>
  <c r="W420" i="1"/>
  <c r="U420" i="1"/>
  <c r="S420" i="1"/>
  <c r="V27" i="1"/>
  <c r="U27" i="1"/>
  <c r="T27" i="1"/>
  <c r="R27" i="1"/>
  <c r="W27" i="1"/>
  <c r="S27" i="1"/>
  <c r="O53" i="1"/>
  <c r="O96" i="1"/>
  <c r="O54" i="1"/>
  <c r="O517" i="1" s="1"/>
  <c r="O520" i="1" s="1"/>
  <c r="K12" i="1"/>
  <c r="T520" i="1" l="1"/>
  <c r="V520" i="1"/>
  <c r="R520" i="1"/>
  <c r="S520" i="1"/>
  <c r="U520" i="1"/>
  <c r="X520" i="1"/>
  <c r="W520" i="1"/>
  <c r="Y520" i="1"/>
  <c r="R96" i="1"/>
  <c r="W96" i="1"/>
  <c r="V96" i="1"/>
  <c r="U96" i="1"/>
  <c r="T96" i="1"/>
  <c r="S96" i="1"/>
  <c r="R54" i="1"/>
  <c r="V54" i="1"/>
  <c r="T54" i="1"/>
  <c r="S54" i="1"/>
  <c r="U54" i="1"/>
  <c r="W54" i="1"/>
  <c r="X518" i="1"/>
  <c r="Q12" i="1"/>
  <c r="P12" i="1"/>
  <c r="Y518" i="1"/>
  <c r="W53" i="1"/>
  <c r="V53" i="1"/>
  <c r="R53" i="1"/>
  <c r="U53" i="1"/>
  <c r="T53" i="1"/>
  <c r="S53" i="1"/>
  <c r="O95" i="1"/>
  <c r="K27" i="1"/>
  <c r="K28" i="1"/>
  <c r="Q28" i="1" l="1"/>
  <c r="P28" i="1"/>
  <c r="T95" i="1"/>
  <c r="R95" i="1"/>
  <c r="W95" i="1"/>
  <c r="V95" i="1"/>
  <c r="U95" i="1"/>
  <c r="S95" i="1"/>
  <c r="Q27" i="1"/>
  <c r="P27" i="1"/>
  <c r="K54" i="1"/>
  <c r="K276" i="1"/>
  <c r="K275" i="1"/>
  <c r="K378" i="1"/>
  <c r="K422" i="1" s="1"/>
  <c r="K294" i="1"/>
  <c r="K448" i="1"/>
  <c r="K453" i="1" s="1"/>
  <c r="K257" i="1"/>
  <c r="K263" i="1"/>
  <c r="K250" i="1"/>
  <c r="K492" i="1"/>
  <c r="K485" i="1"/>
  <c r="K471" i="1"/>
  <c r="K430" i="1"/>
  <c r="K396" i="1"/>
  <c r="K421" i="1" s="1"/>
  <c r="K389" i="1"/>
  <c r="K388" i="1"/>
  <c r="K387" i="1"/>
  <c r="K377" i="1"/>
  <c r="K372" i="1"/>
  <c r="K367" i="1"/>
  <c r="K307" i="1"/>
  <c r="K113" i="1"/>
  <c r="K105" i="1"/>
  <c r="K65" i="1"/>
  <c r="K49" i="1"/>
  <c r="P422" i="1" l="1"/>
  <c r="Q422" i="1"/>
  <c r="K262" i="1"/>
  <c r="K261" i="1" s="1"/>
  <c r="Q49" i="1"/>
  <c r="P49" i="1"/>
  <c r="Q452" i="1"/>
  <c r="P452" i="1"/>
  <c r="Q377" i="1"/>
  <c r="P377" i="1"/>
  <c r="Q387" i="1"/>
  <c r="P387" i="1"/>
  <c r="Q294" i="1"/>
  <c r="P294" i="1"/>
  <c r="Q378" i="1"/>
  <c r="P378" i="1"/>
  <c r="Q263" i="1"/>
  <c r="P263" i="1"/>
  <c r="Q396" i="1"/>
  <c r="P396" i="1"/>
  <c r="Q372" i="1"/>
  <c r="P372" i="1"/>
  <c r="Q65" i="1"/>
  <c r="P65" i="1"/>
  <c r="Q448" i="1"/>
  <c r="P448" i="1"/>
  <c r="Q196" i="1"/>
  <c r="P196" i="1"/>
  <c r="Q105" i="1"/>
  <c r="P105" i="1"/>
  <c r="Q388" i="1"/>
  <c r="P388" i="1"/>
  <c r="Q250" i="1"/>
  <c r="P250" i="1"/>
  <c r="Q389" i="1"/>
  <c r="P389" i="1"/>
  <c r="Q307" i="1"/>
  <c r="P307" i="1"/>
  <c r="Q257" i="1"/>
  <c r="P257" i="1"/>
  <c r="Q276" i="1"/>
  <c r="P276" i="1"/>
  <c r="Q54" i="1"/>
  <c r="P54" i="1"/>
  <c r="Q308" i="1"/>
  <c r="P308" i="1"/>
  <c r="Q430" i="1"/>
  <c r="P430" i="1"/>
  <c r="Q295" i="1"/>
  <c r="P295" i="1"/>
  <c r="Q485" i="1"/>
  <c r="P485" i="1"/>
  <c r="Q492" i="1"/>
  <c r="P492" i="1"/>
  <c r="R184" i="1"/>
  <c r="P184" i="1"/>
  <c r="V184" i="1"/>
  <c r="T184" i="1"/>
  <c r="W184" i="1"/>
  <c r="U184" i="1"/>
  <c r="S184" i="1"/>
  <c r="Q113" i="1"/>
  <c r="P113" i="1"/>
  <c r="Q184" i="1"/>
  <c r="Q275" i="1"/>
  <c r="P275" i="1"/>
  <c r="Q367" i="1"/>
  <c r="P367" i="1"/>
  <c r="Q471" i="1"/>
  <c r="P471" i="1"/>
  <c r="Q293" i="1"/>
  <c r="P293" i="1"/>
  <c r="K223" i="1"/>
  <c r="K230" i="1" s="1"/>
  <c r="K278" i="1"/>
  <c r="K519" i="1" s="1"/>
  <c r="K53" i="1"/>
  <c r="K478" i="1"/>
  <c r="K71" i="1"/>
  <c r="K94" i="1"/>
  <c r="O519" i="1"/>
  <c r="K56" i="1"/>
  <c r="K249" i="1"/>
  <c r="K376" i="1"/>
  <c r="K517" i="1" l="1"/>
  <c r="K520" i="1" s="1"/>
  <c r="Q198" i="1"/>
  <c r="Q230" i="1"/>
  <c r="P230" i="1"/>
  <c r="Q223" i="1"/>
  <c r="P223" i="1"/>
  <c r="R198" i="1"/>
  <c r="P198" i="1"/>
  <c r="V198" i="1"/>
  <c r="T198" i="1"/>
  <c r="U198" i="1"/>
  <c r="W198" i="1"/>
  <c r="S198" i="1"/>
  <c r="K451" i="1"/>
  <c r="Q453" i="1"/>
  <c r="P453" i="1"/>
  <c r="Q249" i="1"/>
  <c r="P249" i="1"/>
  <c r="Q200" i="1"/>
  <c r="Q71" i="1"/>
  <c r="P71" i="1"/>
  <c r="Q199" i="1"/>
  <c r="P199" i="1"/>
  <c r="Q262" i="1"/>
  <c r="P262" i="1"/>
  <c r="Q421" i="1"/>
  <c r="P421" i="1"/>
  <c r="Q478" i="1"/>
  <c r="P478" i="1"/>
  <c r="Q278" i="1"/>
  <c r="P278" i="1"/>
  <c r="V200" i="1"/>
  <c r="T200" i="1"/>
  <c r="R200" i="1"/>
  <c r="P200" i="1"/>
  <c r="U200" i="1"/>
  <c r="W200" i="1"/>
  <c r="S200" i="1"/>
  <c r="K96" i="1"/>
  <c r="Q94" i="1"/>
  <c r="P94" i="1"/>
  <c r="Q56" i="1"/>
  <c r="P56" i="1"/>
  <c r="Q376" i="1"/>
  <c r="P376" i="1"/>
  <c r="P53" i="1"/>
  <c r="Q53" i="1"/>
  <c r="K420" i="1"/>
  <c r="K518" i="1" l="1"/>
  <c r="Q520" i="1"/>
  <c r="P520" i="1"/>
  <c r="Q420" i="1"/>
  <c r="P420" i="1"/>
  <c r="K95" i="1"/>
  <c r="Q96" i="1"/>
  <c r="P96" i="1"/>
  <c r="Q451" i="1"/>
  <c r="P451" i="1"/>
  <c r="Q261" i="1"/>
  <c r="P261" i="1"/>
  <c r="K175" i="1"/>
  <c r="K239" i="1"/>
  <c r="Q175" i="1" l="1"/>
  <c r="P175" i="1"/>
  <c r="Q95" i="1"/>
  <c r="P95" i="1"/>
  <c r="S517" i="1" l="1"/>
  <c r="Q236" i="1"/>
  <c r="P236" i="1"/>
  <c r="T236" i="1"/>
  <c r="V236" i="1"/>
  <c r="W236" i="1"/>
  <c r="S236" i="1"/>
  <c r="U236" i="1"/>
  <c r="R236" i="1"/>
  <c r="O239" i="1"/>
  <c r="W239" i="1" s="1"/>
  <c r="U239" i="1" l="1"/>
  <c r="T239" i="1"/>
  <c r="O237" i="1"/>
  <c r="V517" i="1"/>
  <c r="U517" i="1"/>
  <c r="W517" i="1"/>
  <c r="Q517" i="1"/>
  <c r="R239" i="1"/>
  <c r="P517" i="1"/>
  <c r="T517" i="1"/>
  <c r="T237" i="1"/>
  <c r="V239" i="1"/>
  <c r="S239" i="1"/>
  <c r="R517" i="1"/>
  <c r="O518" i="1"/>
  <c r="R237" i="1"/>
  <c r="V237" i="1" l="1"/>
  <c r="S237" i="1"/>
  <c r="Q237" i="1"/>
  <c r="P237" i="1"/>
  <c r="W237" i="1"/>
  <c r="U237" i="1"/>
  <c r="V518" i="1"/>
  <c r="W518" i="1"/>
  <c r="U518" i="1"/>
  <c r="T518" i="1"/>
  <c r="P518" i="1"/>
  <c r="R518" i="1"/>
  <c r="S518" i="1"/>
  <c r="Q518" i="1"/>
</calcChain>
</file>

<file path=xl/sharedStrings.xml><?xml version="1.0" encoding="utf-8"?>
<sst xmlns="http://schemas.openxmlformats.org/spreadsheetml/2006/main" count="746" uniqueCount="322">
  <si>
    <t>Cat Code</t>
  </si>
  <si>
    <t>2021 Appropriation</t>
  </si>
  <si>
    <t>Amount</t>
  </si>
  <si>
    <t>Percent</t>
  </si>
  <si>
    <t>Education for the Disadvantaged</t>
  </si>
  <si>
    <t>Grants to local educational agencies (ESEA I-A):</t>
  </si>
  <si>
    <t>(a)</t>
  </si>
  <si>
    <t>Basic grants (section 1124)</t>
  </si>
  <si>
    <t>Annual appropriation</t>
  </si>
  <si>
    <t>D</t>
  </si>
  <si>
    <t xml:space="preserve">Advance for succeeding fiscal year </t>
  </si>
  <si>
    <t>Subtotal</t>
  </si>
  <si>
    <t>(b)</t>
  </si>
  <si>
    <t>Concentration grants (section 1124A)</t>
  </si>
  <si>
    <t>c</t>
  </si>
  <si>
    <t>Targeted grants (section 1125)</t>
  </si>
  <si>
    <t>Mandatory appropriation</t>
  </si>
  <si>
    <t>M</t>
  </si>
  <si>
    <t>d</t>
  </si>
  <si>
    <t>Education finance incentive grants (section 1125A)</t>
  </si>
  <si>
    <t>Subtotal, Grants to LEAs</t>
  </si>
  <si>
    <t>Discretionary</t>
  </si>
  <si>
    <t>Mandatory</t>
  </si>
  <si>
    <t>Current</t>
  </si>
  <si>
    <t>Advance for succeeding fiscal year</t>
  </si>
  <si>
    <t>(e)</t>
  </si>
  <si>
    <t>Title I equity grants (proposed legislation)</t>
  </si>
  <si>
    <t>NOTES:</t>
  </si>
  <si>
    <t>1) D = discretionary program; M = mandatory programs</t>
  </si>
  <si>
    <t>2) Pursuant to the Budget Control Act of 2011 (P.L. 112-25), for most mandatory programs, with the exception of Pell Grants, Credit Liquidating, and Credit Reestimates the levels shown in the 2021 Appropriation column reflect the 5.7 percent reduction that went into effect on October 1, 2020; the levels shown in the 2022 Annualized CR column reflect the 5.7 percent reduction that went into effect on October 1, 2021.</t>
  </si>
  <si>
    <t xml:space="preserve">3) Detail may not add to totals due to rounding.  </t>
  </si>
  <si>
    <t>Education for the Disadvantaged (continued)</t>
  </si>
  <si>
    <t xml:space="preserve">Comprehensive literacy development grants (ESEA II-B-2, section 2222) </t>
  </si>
  <si>
    <t xml:space="preserve">Innovative approaches to literacy (ESEA II-B-2, section 2226) </t>
  </si>
  <si>
    <t>State agency programs:</t>
  </si>
  <si>
    <t>Migrant (ESEA I-C)</t>
  </si>
  <si>
    <t>Neglected, delinquent and at-risk children and youth (ESEA I-D)</t>
  </si>
  <si>
    <t>Subtotal, State agency programs</t>
  </si>
  <si>
    <t>Special programs for migrant students (HEA IV-A-5)</t>
  </si>
  <si>
    <t>Total, Appropriation</t>
  </si>
  <si>
    <t xml:space="preserve">Prior year's advance </t>
  </si>
  <si>
    <t>Impact Aid (ESEA VII)</t>
  </si>
  <si>
    <t>1.</t>
  </si>
  <si>
    <t>Payments for federally connected children (section 7003):</t>
  </si>
  <si>
    <t>Basic support payments (section 7003(b))</t>
  </si>
  <si>
    <t>Payments for children with disabilities (section 7003(d))</t>
  </si>
  <si>
    <t>2.</t>
  </si>
  <si>
    <t>Facilities maintenance (section 7008)</t>
  </si>
  <si>
    <t>3.</t>
  </si>
  <si>
    <t>Construction (section 7007)</t>
  </si>
  <si>
    <t>4.</t>
  </si>
  <si>
    <t>Payments for Federal property (section 7002)</t>
  </si>
  <si>
    <t xml:space="preserve">Total </t>
  </si>
  <si>
    <t>School Improvement Programs</t>
  </si>
  <si>
    <t xml:space="preserve">Supporting effective instruction State grants (ESEA II-A) </t>
  </si>
  <si>
    <t xml:space="preserve">Annual appropriation </t>
  </si>
  <si>
    <r>
      <t>Subtotal</t>
    </r>
    <r>
      <rPr>
        <vertAlign val="superscript"/>
        <sz val="11"/>
        <rFont val="Calibri"/>
        <family val="2"/>
        <scheme val="minor"/>
      </rPr>
      <t xml:space="preserve"> </t>
    </r>
  </si>
  <si>
    <t>21st century community learning centers (ESEA IV-B)</t>
  </si>
  <si>
    <t>State assessments (ESEA I-B, section 1201-1203)</t>
  </si>
  <si>
    <t>Education for homeless children and youths (MVHAA Title VII-B)</t>
  </si>
  <si>
    <t>Native Hawaiian education (ESEA VI-B)</t>
  </si>
  <si>
    <t>Alaska Native education (ESEA VI-C)</t>
  </si>
  <si>
    <t>Training and advisory services (CRA IV)</t>
  </si>
  <si>
    <t>Rural education (ESEA V-B)</t>
  </si>
  <si>
    <t>Supplemental education grants (Compact of Free Association Act)</t>
  </si>
  <si>
    <t>Comprehensive centers (ETAA section 203)</t>
  </si>
  <si>
    <t>Student support and academic enrichment grants (ESEA IV-A)</t>
  </si>
  <si>
    <t>School-Based Health Professionals (proposed legislation)</t>
  </si>
  <si>
    <t>Climate Resilient Schools (proposed legislation)</t>
  </si>
  <si>
    <t>Total, Budget authority</t>
  </si>
  <si>
    <t>Safe Schools and Citizenship Education</t>
  </si>
  <si>
    <t xml:space="preserve">School safety national activities (ESEA IV-F-3, section 4631) </t>
  </si>
  <si>
    <t>Promise neighborhoods (ESEA IV-F-2, section 4624)</t>
  </si>
  <si>
    <t xml:space="preserve">Full-service community schools  (ESEA IV-F-2, section 4625) </t>
  </si>
  <si>
    <t xml:space="preserve">  Total</t>
  </si>
  <si>
    <t>Indian Education (ESEA VI)</t>
  </si>
  <si>
    <t>Grants to local educational agencies (Part A-1)</t>
  </si>
  <si>
    <t>Special programs for Indian children (Part A-2)</t>
  </si>
  <si>
    <t>National activities (Part A-3)</t>
  </si>
  <si>
    <t>Total</t>
  </si>
  <si>
    <t>Innovation and Improvement</t>
  </si>
  <si>
    <t xml:space="preserve">Education innovation and research (ESEA IV-F-1) </t>
  </si>
  <si>
    <t>Teacher and school leader incentive grants (ESEA II-B-1)</t>
  </si>
  <si>
    <t>American history and civics education (ESEA II-B-3)</t>
  </si>
  <si>
    <r>
      <t>Supporting effective educator development (SEED) (ESEA II-B-4, section 2242)</t>
    </r>
    <r>
      <rPr>
        <vertAlign val="superscript"/>
        <sz val="11"/>
        <rFont val="Calibri"/>
        <family val="2"/>
        <scheme val="minor"/>
      </rPr>
      <t xml:space="preserve"> </t>
    </r>
  </si>
  <si>
    <t xml:space="preserve">Charter schools grants (ESEA IV-C) </t>
  </si>
  <si>
    <t xml:space="preserve">Magnet schools assistance (ESEA IV-D) </t>
  </si>
  <si>
    <t xml:space="preserve">Ready to learn programming (ESEA IV-F-4, section 4643) </t>
  </si>
  <si>
    <t>Arts in education (ESEA IV-F-4, section 4642)</t>
  </si>
  <si>
    <t xml:space="preserve">Javits gifted and talented education (ESEA IV-F-4, section 4644) </t>
  </si>
  <si>
    <t xml:space="preserve">Statewide family engagement centers (ESEA IV-E) </t>
  </si>
  <si>
    <t>School Leader Recruitment and Support (ESEA II-B-4, section 2243)</t>
  </si>
  <si>
    <t>Fostering Diverse Schools (proposed legislation)</t>
  </si>
  <si>
    <t>Expanding Opportunities for Teacher Leadership Development (proposed legislation)</t>
  </si>
  <si>
    <t>Supporting in-Demand Credentials for Teachers (proposed legislation)</t>
  </si>
  <si>
    <t>English Language Acquisition  (ESEA III-A)</t>
  </si>
  <si>
    <t>Infrastructure</t>
  </si>
  <si>
    <t>K-12 School infrastructure (proposed legislation)</t>
  </si>
  <si>
    <t>Community college infrastructure (proposed legislation)</t>
  </si>
  <si>
    <t xml:space="preserve">Special Education </t>
  </si>
  <si>
    <t>State grants:</t>
  </si>
  <si>
    <t>Grants to States (IDEA B-611)</t>
  </si>
  <si>
    <t xml:space="preserve"> </t>
  </si>
  <si>
    <t>Preschool grants (IDEA B-619)</t>
  </si>
  <si>
    <t>(c)</t>
  </si>
  <si>
    <t>Grants for infants and families (IDEA C)</t>
  </si>
  <si>
    <t>Subtotal, State grants</t>
  </si>
  <si>
    <t>National activities (IDEA D):</t>
  </si>
  <si>
    <t>State personnel development (subpart 1)</t>
  </si>
  <si>
    <t xml:space="preserve">Technical assistance and dissemination (section 663) </t>
  </si>
  <si>
    <t>Personnel preparation (section 662)</t>
  </si>
  <si>
    <t>(d)</t>
  </si>
  <si>
    <t>Parent information centers (sections 671-673)</t>
  </si>
  <si>
    <t>(f)</t>
  </si>
  <si>
    <t>Educational technology, media, and materials (section 674)</t>
  </si>
  <si>
    <t>Subtotal, National activities</t>
  </si>
  <si>
    <t xml:space="preserve">Special Olympics education programs (Special Olympics Sport and Empowerment Act) </t>
  </si>
  <si>
    <t xml:space="preserve">Current </t>
  </si>
  <si>
    <t>Prior year's advance</t>
  </si>
  <si>
    <t xml:space="preserve">Rehabilitation Services </t>
  </si>
  <si>
    <t>Vocational rehabilitation State grants:</t>
  </si>
  <si>
    <t xml:space="preserve">Grants to States (RA Title I-A, sections 110 and 111) </t>
  </si>
  <si>
    <t>Grants to Indians (RA Title I-C)</t>
  </si>
  <si>
    <t xml:space="preserve">Subtotal </t>
  </si>
  <si>
    <t>Mandatory baseline</t>
  </si>
  <si>
    <t>Client assistance State grants (RA section 112)</t>
  </si>
  <si>
    <t>Training (RA section 302)</t>
  </si>
  <si>
    <t>Demonstration and training programs (RA section 303)</t>
  </si>
  <si>
    <t>Protection and advocacy of individual rights (RA section 509)</t>
  </si>
  <si>
    <t>Supported employment State grants (RA VI)</t>
  </si>
  <si>
    <t>Independent living services for older blind individuals (RA VII, Chapter 2)</t>
  </si>
  <si>
    <t>Helen Keller National Center for Deaf-Blind Youths and Adults (HKNCA)</t>
  </si>
  <si>
    <t>Randolph-Sheppard Vending Facility Program</t>
  </si>
  <si>
    <t>American Printing House for the Blind (20 U.S.C. 101 et seq.)</t>
  </si>
  <si>
    <t>National Technical Institute for the Deaf (EDA I-B and section 207)</t>
  </si>
  <si>
    <t>Gallaudet University (EDA I-A and section 207)</t>
  </si>
  <si>
    <t>Career, Technical, and Adult Education</t>
  </si>
  <si>
    <t>Career and technical education (Carl D. Perkins CTEA):</t>
  </si>
  <si>
    <t>State grants (Title I)</t>
  </si>
  <si>
    <t>National programs (section 114)</t>
  </si>
  <si>
    <t>Expanded Career Pathways for Middle and High School Students (proposed legislation)</t>
  </si>
  <si>
    <t>Subtotal, Discretionary</t>
  </si>
  <si>
    <t>Subtotal, Mandatory</t>
  </si>
  <si>
    <t>Subtotal, Career and technical education</t>
  </si>
  <si>
    <t>Adult education:</t>
  </si>
  <si>
    <t>Adult basic and literacy education State grants (AEFLA)</t>
  </si>
  <si>
    <t>Adult education State grants (proposed legislation)</t>
  </si>
  <si>
    <t>National leadership activities (AEFLA section 242)</t>
  </si>
  <si>
    <t>Subtotal, Adult education</t>
  </si>
  <si>
    <t>Student Financial Assistance</t>
  </si>
  <si>
    <t>Federal Pell grants (HEA IV-A-1):</t>
  </si>
  <si>
    <t xml:space="preserve">Discretionary Pell grants </t>
  </si>
  <si>
    <r>
      <t>Mandatory Pell grants</t>
    </r>
    <r>
      <rPr>
        <vertAlign val="superscript"/>
        <sz val="12"/>
        <color indexed="8"/>
        <rFont val="Arial"/>
        <family val="2"/>
      </rPr>
      <t/>
    </r>
  </si>
  <si>
    <t xml:space="preserve">Mandatory Funding for Discretionary Program Costs </t>
  </si>
  <si>
    <t>Subtotal, Federal Pell grants</t>
  </si>
  <si>
    <t xml:space="preserve">Mandatory </t>
  </si>
  <si>
    <t>Campus-based programs:</t>
  </si>
  <si>
    <t xml:space="preserve">Federal supplemental educational opportunity grants (HEA IV-A-3) </t>
  </si>
  <si>
    <r>
      <t>Federal work-study (HEA IV-C)</t>
    </r>
    <r>
      <rPr>
        <vertAlign val="superscript"/>
        <sz val="11"/>
        <rFont val="Calibri"/>
        <family val="2"/>
        <scheme val="minor"/>
      </rPr>
      <t xml:space="preserve"> </t>
    </r>
  </si>
  <si>
    <t>Subtotal, Campus-based programs</t>
  </si>
  <si>
    <t xml:space="preserve">Iraq and Afghanistan service grants (P.L. 111-39) </t>
  </si>
  <si>
    <t>TEACH Grants (HEA IV-A-9)</t>
  </si>
  <si>
    <t>New loan subsidy</t>
  </si>
  <si>
    <t xml:space="preserve">Upward reestimate of existing loans </t>
  </si>
  <si>
    <t>Downward reestimate of existing loans (non-add)</t>
  </si>
  <si>
    <t>Net reestimate of existing loans (non-add)</t>
  </si>
  <si>
    <t>Upward modification of existing loans</t>
  </si>
  <si>
    <t>Downward modification of existing loans</t>
  </si>
  <si>
    <t>Net modification of existing loans (non-add)</t>
  </si>
  <si>
    <t> </t>
  </si>
  <si>
    <t xml:space="preserve">Subtotal, loan subsidies </t>
  </si>
  <si>
    <t>Subtotal, new loan subsidies and net reestimate (non-add)</t>
  </si>
  <si>
    <t xml:space="preserve">Federal Direct Student Loans Program Account (HEA IV-D) </t>
  </si>
  <si>
    <t xml:space="preserve">New loan subsidies </t>
  </si>
  <si>
    <t xml:space="preserve">New net loan subsidy (non-add) </t>
  </si>
  <si>
    <t>Upward reestimate of existing loans</t>
  </si>
  <si>
    <r>
      <t>Temporary Expanded Public Service Loan Forgiveness</t>
    </r>
    <r>
      <rPr>
        <vertAlign val="superscript"/>
        <sz val="11"/>
        <rFont val="Calibri"/>
        <family val="2"/>
        <scheme val="minor"/>
      </rPr>
      <t>1</t>
    </r>
  </si>
  <si>
    <t>Subtotal, loan subsidies</t>
  </si>
  <si>
    <t>Subtotal, new loan subsidies and net reestimate/modification (non-add)</t>
  </si>
  <si>
    <r>
      <t>Discretionary</t>
    </r>
    <r>
      <rPr>
        <vertAlign val="superscript"/>
        <sz val="11"/>
        <rFont val="Calibri"/>
        <family val="2"/>
        <scheme val="minor"/>
      </rPr>
      <t>1</t>
    </r>
  </si>
  <si>
    <r>
      <t xml:space="preserve">1 </t>
    </r>
    <r>
      <rPr>
        <sz val="11"/>
        <rFont val="Calibri"/>
        <family val="2"/>
        <scheme val="minor"/>
      </rPr>
      <t xml:space="preserve">These amounts support the temporary expansion of the Public Service Loan Forgiveness (TEPSLF) program and are treated as a change in mandatory program (CHIMP) for budget scoring purposes.   </t>
    </r>
  </si>
  <si>
    <t xml:space="preserve">Federal Family Education Loans Program Account (HEA IV-B) </t>
  </si>
  <si>
    <r>
      <t>Downward modification of existing loans (non-add)</t>
    </r>
    <r>
      <rPr>
        <vertAlign val="superscript"/>
        <sz val="11"/>
        <rFont val="Calibri"/>
        <family val="2"/>
        <scheme val="minor"/>
      </rPr>
      <t xml:space="preserve"> </t>
    </r>
  </si>
  <si>
    <t>Total, FFEL Program Account</t>
  </si>
  <si>
    <t>Total, new loan subsidies and net reestimate (non-add)</t>
  </si>
  <si>
    <t>Federal Family Education Loans Liquidating Account (HEA IV-B)</t>
  </si>
  <si>
    <t xml:space="preserve">Pre-1992 student loans </t>
  </si>
  <si>
    <t xml:space="preserve">Health Education Assistance Loans Program Account </t>
  </si>
  <si>
    <t>Total, HEAL Program Account</t>
  </si>
  <si>
    <t xml:space="preserve">Health Education Assistance Loans Liquidating Account </t>
  </si>
  <si>
    <t>Free Community College</t>
  </si>
  <si>
    <t>Free Community College (proposed legislation)</t>
  </si>
  <si>
    <t>Institutional Aid to Improve Affordability (proposed legislation)</t>
  </si>
  <si>
    <t>Higher Education</t>
  </si>
  <si>
    <t>Aid for institutional development:</t>
  </si>
  <si>
    <t>Strengthening institutions (HEA III-A, section 311)</t>
  </si>
  <si>
    <t>Strengthening tribally controlled colleges and universities (HEA III-A, section 316)</t>
  </si>
  <si>
    <t xml:space="preserve">Mandatory strengthening tribally controlled colleges and universities </t>
  </si>
  <si>
    <t>(HEA III-F, section 371)</t>
  </si>
  <si>
    <t>Strengthening Alaska Native and Native Hawaiian-serving institutions (HEA III-A,</t>
  </si>
  <si>
    <t>section 317)</t>
  </si>
  <si>
    <t xml:space="preserve">Mandatory strengthening Alaska Native and Native Hawaiian-serving </t>
  </si>
  <si>
    <t>institutions (HEA III-F, section 371)</t>
  </si>
  <si>
    <t>Strengthening HBCUs (HEA III-B, section 323)</t>
  </si>
  <si>
    <t>(g)</t>
  </si>
  <si>
    <t>Mandatory strengthening HBCUs (HEA III-F, section 371)</t>
  </si>
  <si>
    <t>Higher Education (continued)</t>
  </si>
  <si>
    <t>(h)</t>
  </si>
  <si>
    <t>Strengthening historically Black graduate institutions (HEA III-B, section 326)</t>
  </si>
  <si>
    <t>(i)</t>
  </si>
  <si>
    <t>Strengthening HBCU masters program (HEA Title VII, section 723)</t>
  </si>
  <si>
    <t>(j)</t>
  </si>
  <si>
    <t>Strengthening predominantly Black institutions (HEA III-A, section 318)</t>
  </si>
  <si>
    <t>(k)</t>
  </si>
  <si>
    <t>Mandatory strengthening predominantly Black institutions (HEA III-F, section 371)</t>
  </si>
  <si>
    <t>(l)</t>
  </si>
  <si>
    <t xml:space="preserve">Strengthening Asian American- and Native American Pacific Islander-serving </t>
  </si>
  <si>
    <t>institutions (HEA III-A, section 320)</t>
  </si>
  <si>
    <t>(m)</t>
  </si>
  <si>
    <t xml:space="preserve">Mandatory strengthening Asian American- and Native American Pacific  </t>
  </si>
  <si>
    <t>Islander-serving institutions (HEA III-F, section 371)</t>
  </si>
  <si>
    <t>(n)</t>
  </si>
  <si>
    <t>Strengthening Native American-serving nontribal institutions (HEA III-A, section 319)</t>
  </si>
  <si>
    <t>(o)</t>
  </si>
  <si>
    <t>Mandatory strengthening Native American-serving nontribal institutions (HEA III-F, section 371)</t>
  </si>
  <si>
    <t>(p)</t>
  </si>
  <si>
    <t>Minority science and engineering improvement (HEA III-E-1)</t>
  </si>
  <si>
    <t>Subtotal, Aid for institutional development</t>
  </si>
  <si>
    <t xml:space="preserve">Discretionary </t>
  </si>
  <si>
    <t>Aid for Hispanic-serving institutions:</t>
  </si>
  <si>
    <t>Developing Hispanic-serving institutions (HEA V-A)</t>
  </si>
  <si>
    <t>Mandatory developing HSI STEM and articulation programs (HEA III-F, section 371(b)(2)(B))</t>
  </si>
  <si>
    <t>Promoting postbaccalaureate opportunities for Hispanic Americans (HEA V, section 512)</t>
  </si>
  <si>
    <t>Other aid for institutions:</t>
  </si>
  <si>
    <t>a</t>
  </si>
  <si>
    <t>International education and foreign language studies:</t>
  </si>
  <si>
    <t>(1)</t>
  </si>
  <si>
    <t>Domestic programs (HEA VI-A and B)</t>
  </si>
  <si>
    <t>(2)</t>
  </si>
  <si>
    <t>Overseas programs (MECEA section 102(b)(6))</t>
  </si>
  <si>
    <t>Model transition programs for students with intellectual disabilities into</t>
  </si>
  <si>
    <t>higher education (HEA VII-D-2)</t>
  </si>
  <si>
    <t>Tribally controlled postsecondary career and technical institutions (CTEA section 117)</t>
  </si>
  <si>
    <t>Assistance for students:</t>
  </si>
  <si>
    <t>Federal TRIO programs (HEA IV-A-2, Chapter 1)</t>
  </si>
  <si>
    <t>Gaining early awareness and readiness for undergraduate programs</t>
  </si>
  <si>
    <t>(GEAR UP) (HEA IV-A-2, Chapter 2)</t>
  </si>
  <si>
    <t>Graduate assistance in areas of national need (HEA VII-A-2)</t>
  </si>
  <si>
    <t>Child care access means parents in school (HEA IV-A-7)</t>
  </si>
  <si>
    <r>
      <t>Fund for the improvement of post secondary education (FIPSE) (HEA VII-B)</t>
    </r>
    <r>
      <rPr>
        <vertAlign val="superscript"/>
        <sz val="11"/>
        <rFont val="Calibri"/>
        <family val="2"/>
        <scheme val="minor"/>
      </rPr>
      <t>1</t>
    </r>
  </si>
  <si>
    <t>Teacher quality partnership (HEA II-A)</t>
  </si>
  <si>
    <t>Hawkins Centers of Excellence (HEA II-B-2)</t>
  </si>
  <si>
    <t>Health professionals of the future (proposed legislation)</t>
  </si>
  <si>
    <t>Completion Grants (proposed legislation)</t>
  </si>
  <si>
    <t>Howard University</t>
  </si>
  <si>
    <t>General support (20 U.S.C. 121 et seq.)</t>
  </si>
  <si>
    <t>Howard University Hospital (20 U.S.C. 128)</t>
  </si>
  <si>
    <t>College Housing and Academic Facilities Loans Program Account (HEA section 121)</t>
  </si>
  <si>
    <t>Federal administration (FCRA section 505(e))</t>
  </si>
  <si>
    <t>Reestimate of existing loan subsidies</t>
  </si>
  <si>
    <t>College Housing and Academic Facilities Loans Liquidating Account (HEA section 121)</t>
  </si>
  <si>
    <t>Historically Black College and University Capital Financing Program Account (HEA III-D)</t>
  </si>
  <si>
    <t>Loan subsidies</t>
  </si>
  <si>
    <t>Modification of existing loan subsidies--Public and Private Deferments</t>
  </si>
  <si>
    <t>Modification of existing loan subsidies--Loan Forgiveness</t>
  </si>
  <si>
    <t>Higher Education Facilities Loans Liquidating Account (HEA section 121)</t>
  </si>
  <si>
    <t>College Housing Loans Liquidating Account (HEA section 121)</t>
  </si>
  <si>
    <t>Institute of Education Sciences</t>
  </si>
  <si>
    <t>Research and statistics:</t>
  </si>
  <si>
    <t>Research, development, and dissemination (ESRA I-A, B and D, except section 174)</t>
  </si>
  <si>
    <t>Statistics (ESRA I-C)</t>
  </si>
  <si>
    <t>Regional educational laboratories (ESRA section 174)</t>
  </si>
  <si>
    <t>Assessment (NAEPAA):</t>
  </si>
  <si>
    <t>National assessment (section 303)</t>
  </si>
  <si>
    <t>National Assessment Governing Board (section 302)</t>
  </si>
  <si>
    <t>Research in special education (ESRA, Part E)</t>
  </si>
  <si>
    <t>5.</t>
  </si>
  <si>
    <t>Statewide longitudinal data systems (ETAA section 208)</t>
  </si>
  <si>
    <t>6.</t>
  </si>
  <si>
    <t>Special education studies and evaluations (IDEA, section 664)</t>
  </si>
  <si>
    <t>7.</t>
  </si>
  <si>
    <t>Program Administration</t>
  </si>
  <si>
    <t>Program Administration (DEOA)</t>
  </si>
  <si>
    <r>
      <t>Salaries and expenses</t>
    </r>
    <r>
      <rPr>
        <vertAlign val="superscript"/>
        <sz val="11"/>
        <rFont val="Calibri"/>
        <family val="2"/>
        <scheme val="minor"/>
      </rPr>
      <t xml:space="preserve"> </t>
    </r>
  </si>
  <si>
    <t xml:space="preserve">Building Modernization </t>
  </si>
  <si>
    <t>Student Aid Administration (HEA I-D and IV-D, section 458)</t>
  </si>
  <si>
    <t xml:space="preserve">Salaries and expenses </t>
  </si>
  <si>
    <t>Servicing activities</t>
  </si>
  <si>
    <t>Office for Civil Rights (DEOA, section 203)</t>
  </si>
  <si>
    <t>Office of Inspector General (DEOA, section 211)</t>
  </si>
  <si>
    <t>Contributions (DEOA, section 421)</t>
  </si>
  <si>
    <t>General Fund Receipts</t>
  </si>
  <si>
    <t xml:space="preserve">Perkins loan repayments </t>
  </si>
  <si>
    <t>FDSL downward reestimate of loan subsidies</t>
  </si>
  <si>
    <t>FFEL downward reestimate of loan subsidies</t>
  </si>
  <si>
    <t xml:space="preserve">FDSL downward modification/negative loan subsidies </t>
  </si>
  <si>
    <t>HBCU capital financing downward reestimate of loan subsidies</t>
  </si>
  <si>
    <t xml:space="preserve">FFEL downward modification/negative loan subsidies </t>
  </si>
  <si>
    <t>HEAL downward reestimate of loan subsidies</t>
  </si>
  <si>
    <t>TEACH downward reestimate of loan subsidies</t>
  </si>
  <si>
    <t>TEACH downward modification/negative loan subsidies</t>
  </si>
  <si>
    <t>CHAFL downward reestimate of loan subsidies</t>
  </si>
  <si>
    <t xml:space="preserve">Student Financial Assistance debt collection </t>
  </si>
  <si>
    <t xml:space="preserve">DISCRETIONARY APPROPRIATION </t>
  </si>
  <si>
    <t xml:space="preserve">DISCRETIONARY APPROPRIATION, less rescissions </t>
  </si>
  <si>
    <t xml:space="preserve">MANDATORY APPROPRIATION </t>
  </si>
  <si>
    <t xml:space="preserve">TOTAL, ED APPOPRIATIONS (Including Voc Rehab State Grants Mandatory) </t>
  </si>
  <si>
    <t>Reestimate of existing loans</t>
  </si>
  <si>
    <t>Congressionally Funded Community Projects (appropriations act)</t>
  </si>
  <si>
    <r>
      <rPr>
        <vertAlign val="superscript"/>
        <sz val="11"/>
        <rFont val="Calibri"/>
        <family val="2"/>
        <scheme val="minor"/>
      </rPr>
      <t>1</t>
    </r>
    <r>
      <rPr>
        <sz val="11"/>
        <rFont val="Calibri"/>
        <family val="2"/>
        <scheme val="minor"/>
      </rPr>
      <t xml:space="preserve"> Excludes Congressionally Funded  Community Projects</t>
    </r>
  </si>
  <si>
    <t>2022 Appropriaton</t>
  </si>
  <si>
    <t>b</t>
  </si>
  <si>
    <t>2022 Appropriation 
Compared to 
2021 Appropriation</t>
  </si>
  <si>
    <t xml:space="preserve">2022 Appropriation 
Compared to
 2022 President's Budget </t>
  </si>
  <si>
    <t xml:space="preserve">2022 Appropriation
 Compared to
 2022 House Mark </t>
  </si>
  <si>
    <t>DEPARTMENT OF EDUCATION'S FY 2022 CONGRESSIONAL ACTION                                                                                                                                                                                                                                                              (In thousands of dollars)</t>
  </si>
  <si>
    <t xml:space="preserve">2022 Appropriation 
Compared to 
2022 Senate Chairman's Mark </t>
  </si>
  <si>
    <t xml:space="preserve">2022 Senate Chairman's Mark Compared to 
2022 House Mark </t>
  </si>
  <si>
    <t>Account and Program(s)</t>
  </si>
  <si>
    <t>2022 
President's
Budget</t>
  </si>
  <si>
    <t>2022 
House Mark</t>
  </si>
  <si>
    <t>2022 
Senate
Chairman's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</si>
</sst>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 &quot;##&quot;.&quot;"/>
    <numFmt numFmtId="165" formatCode="&quot;(&quot;@&quot;)&quot;"/>
    <numFmt numFmtId="166" formatCode="0."/>
  </numFmts>
  <fonts count="48">
    <font>
      <sz val="12"/>
      <name val="COUR"/>
    </font>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0"/>
      <name val="Arial"/>
      <family val="2"/>
    </font>
    <font>
      <vertAlign val="superscript"/>
      <sz val="12"/>
      <color indexed="8"/>
      <name val="Arial"/>
      <family val="2"/>
    </font>
    <font>
      <sz val="12"/>
      <name val="COUR"/>
    </font>
    <font>
      <b/>
      <sz val="18"/>
      <color theme="3"/>
      <name val="Cambria"/>
      <family val="2"/>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12"/>
      <name val="Arial MT"/>
    </font>
    <font>
      <sz val="11"/>
      <color indexed="8"/>
      <name val="Calibri"/>
      <family val="2"/>
    </font>
    <font>
      <u/>
      <sz val="8.4"/>
      <color theme="10"/>
      <name val="COUR"/>
    </font>
    <font>
      <u/>
      <sz val="9.35"/>
      <color theme="10"/>
      <name val="Calibri"/>
      <family val="2"/>
    </font>
    <font>
      <b/>
      <sz val="11"/>
      <name val="Calibri"/>
      <family val="2"/>
      <scheme val="minor"/>
    </font>
    <font>
      <sz val="8"/>
      <name val="COUR"/>
    </font>
    <font>
      <sz val="11"/>
      <name val="Calibri"/>
      <family val="2"/>
      <scheme val="minor"/>
    </font>
    <font>
      <b/>
      <sz val="11"/>
      <color theme="1"/>
      <name val="Calibri"/>
      <family val="2"/>
      <scheme val="minor"/>
    </font>
    <font>
      <b/>
      <i/>
      <sz val="11"/>
      <name val="Calibri"/>
      <family val="2"/>
      <scheme val="minor"/>
    </font>
    <font>
      <vertAlign val="superscript"/>
      <sz val="11"/>
      <name val="Calibri"/>
      <family val="2"/>
      <scheme val="minor"/>
    </font>
    <font>
      <i/>
      <sz val="11"/>
      <name val="Calibri"/>
      <family val="2"/>
      <scheme val="minor"/>
    </font>
    <font>
      <i/>
      <vertAlign val="superscript"/>
      <sz val="11"/>
      <name val="Calibri"/>
      <family val="2"/>
      <scheme val="minor"/>
    </font>
    <font>
      <sz val="12"/>
      <name val="Calibri"/>
      <family val="2"/>
      <scheme val="minor"/>
    </font>
    <font>
      <b/>
      <sz val="11"/>
      <name val="Calibri"/>
      <family val="2"/>
    </font>
    <font>
      <b/>
      <sz val="11"/>
      <color rgb="FFFF0000"/>
      <name val="Calibri"/>
      <family val="2"/>
      <scheme val="minor"/>
    </font>
    <font>
      <b/>
      <sz val="11"/>
      <color rgb="FF000000"/>
      <name val="Calibri"/>
      <family val="2"/>
      <scheme val="minor"/>
    </font>
    <font>
      <sz val="11"/>
      <color rgb="FF000000"/>
      <name val="Calibri"/>
      <family val="2"/>
      <scheme val="minor"/>
    </font>
    <font>
      <sz val="11"/>
      <name val="Calibri"/>
      <family val="2"/>
    </font>
    <font>
      <sz val="11"/>
      <color rgb="FF000000"/>
      <name val="Calibri"/>
      <family val="2"/>
    </font>
    <font>
      <b/>
      <vertAlign val="superscript"/>
      <sz val="11"/>
      <name val="Calibri"/>
      <family val="2"/>
      <scheme val="minor"/>
    </font>
    <font>
      <b/>
      <sz val="22"/>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patternFill>
    </fill>
    <fill>
      <patternFill patternType="solid">
        <fgColor theme="0" tint="-0.14999847407452621"/>
        <bgColor indexed="64"/>
      </patternFill>
    </fill>
    <fill>
      <patternFill patternType="solid">
        <fgColor rgb="FFD9D9D9"/>
        <bgColor indexed="64"/>
      </patternFill>
    </fill>
    <fill>
      <patternFill patternType="solid">
        <fgColor theme="0" tint="-0.249977111117893"/>
        <bgColor indexed="64"/>
      </patternFill>
    </fill>
  </fills>
  <borders count="41">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rgb="FF000000"/>
      </left>
      <right/>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rgb="FF000000"/>
      </right>
      <top style="thin">
        <color indexed="64"/>
      </top>
      <bottom/>
      <diagonal/>
    </border>
    <border>
      <left style="thin">
        <color indexed="64"/>
      </left>
      <right style="thin">
        <color indexed="64"/>
      </right>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top/>
      <bottom style="thin">
        <color rgb="FF000000"/>
      </bottom>
      <diagonal/>
    </border>
    <border>
      <left/>
      <right/>
      <top/>
      <bottom style="thin">
        <color rgb="FF000000"/>
      </bottom>
      <diagonal/>
    </border>
    <border>
      <left/>
      <right style="thin">
        <color indexed="64"/>
      </right>
      <top/>
      <bottom style="thin">
        <color rgb="FF000000"/>
      </bottom>
      <diagonal/>
    </border>
  </borders>
  <cellStyleXfs count="59623">
    <xf numFmtId="0" fontId="0"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8" applyNumberFormat="0" applyAlignment="0" applyProtection="0"/>
    <xf numFmtId="0" fontId="19" fillId="6" borderId="9" applyNumberFormat="0" applyAlignment="0" applyProtection="0"/>
    <xf numFmtId="0" fontId="20" fillId="6" borderId="8" applyNumberFormat="0" applyAlignment="0" applyProtection="0"/>
    <xf numFmtId="0" fontId="21" fillId="0" borderId="10" applyNumberFormat="0" applyFill="0" applyAlignment="0" applyProtection="0"/>
    <xf numFmtId="0" fontId="22" fillId="7" borderId="11"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6" fillId="32" borderId="0" applyNumberFormat="0" applyBorder="0" applyAlignment="0" applyProtection="0"/>
    <xf numFmtId="0" fontId="27" fillId="33" borderId="0"/>
    <xf numFmtId="0" fontId="7" fillId="0" borderId="0"/>
    <xf numFmtId="0" fontId="7" fillId="8" borderId="12" applyNumberFormat="0" applyFont="0" applyAlignment="0" applyProtection="0"/>
    <xf numFmtId="0" fontId="10"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12"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8" borderId="12"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8" borderId="12"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8"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4" fillId="0" borderId="0" applyFont="0" applyFill="0" applyBorder="0" applyAlignment="0" applyProtection="0"/>
    <xf numFmtId="43" fontId="2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8" fillId="0" borderId="0" applyFont="0" applyFill="0" applyBorder="0" applyAlignment="0" applyProtection="0"/>
    <xf numFmtId="44" fontId="10" fillId="0" borderId="0" applyFont="0" applyFill="0" applyBorder="0" applyAlignment="0" applyProtection="0"/>
    <xf numFmtId="0" fontId="30"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0" borderId="0"/>
    <xf numFmtId="0" fontId="4" fillId="0" borderId="0"/>
    <xf numFmtId="0" fontId="4" fillId="0" borderId="0"/>
    <xf numFmtId="0" fontId="4" fillId="0" borderId="0"/>
    <xf numFmtId="0" fontId="4" fillId="0" borderId="0"/>
    <xf numFmtId="0" fontId="8"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4" fillId="0" borderId="0" applyFont="0" applyFill="0" applyBorder="0" applyAlignment="0" applyProtection="0"/>
    <xf numFmtId="9" fontId="2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cellStyleXfs>
  <cellXfs count="488">
    <xf numFmtId="0" fontId="0" fillId="0" borderId="0" xfId="0"/>
    <xf numFmtId="0" fontId="33" fillId="0" borderId="14" xfId="0" applyFont="1" applyBorder="1" applyProtection="1">
      <protection hidden="1"/>
    </xf>
    <xf numFmtId="0" fontId="33" fillId="0" borderId="0" xfId="0" applyFont="1"/>
    <xf numFmtId="0" fontId="33" fillId="0" borderId="0" xfId="0" applyFont="1" applyAlignment="1">
      <alignment horizontal="center"/>
    </xf>
    <xf numFmtId="37" fontId="33" fillId="0" borderId="0" xfId="0" applyNumberFormat="1" applyFont="1" applyAlignment="1">
      <alignment horizontal="right"/>
    </xf>
    <xf numFmtId="0" fontId="31" fillId="0" borderId="16" xfId="0" applyFont="1" applyBorder="1" applyAlignment="1" applyProtection="1">
      <alignment wrapText="1"/>
      <protection hidden="1"/>
    </xf>
    <xf numFmtId="0" fontId="33" fillId="0" borderId="15" xfId="0" applyFont="1" applyBorder="1" applyProtection="1">
      <protection hidden="1"/>
    </xf>
    <xf numFmtId="0" fontId="33" fillId="0" borderId="15" xfId="0" applyFont="1" applyBorder="1" applyAlignment="1" applyProtection="1">
      <alignment horizontal="center"/>
      <protection hidden="1"/>
    </xf>
    <xf numFmtId="37" fontId="33" fillId="0" borderId="15" xfId="0" applyNumberFormat="1" applyFont="1" applyBorder="1" applyProtection="1">
      <protection hidden="1"/>
    </xf>
    <xf numFmtId="0" fontId="33" fillId="0" borderId="14" xfId="0" applyFont="1" applyBorder="1" applyAlignment="1" applyProtection="1">
      <alignment horizontal="center"/>
      <protection hidden="1"/>
    </xf>
    <xf numFmtId="37" fontId="33" fillId="0" borderId="23" xfId="0" applyNumberFormat="1" applyFont="1" applyBorder="1" applyProtection="1">
      <protection hidden="1"/>
    </xf>
    <xf numFmtId="0" fontId="33" fillId="0" borderId="2" xfId="0" applyFont="1" applyBorder="1" applyProtection="1">
      <protection hidden="1"/>
    </xf>
    <xf numFmtId="0" fontId="33" fillId="0" borderId="3" xfId="0" applyFont="1" applyBorder="1" applyProtection="1">
      <protection hidden="1"/>
    </xf>
    <xf numFmtId="0" fontId="33" fillId="0" borderId="1" xfId="0" applyFont="1" applyBorder="1"/>
    <xf numFmtId="0" fontId="33" fillId="0" borderId="16" xfId="0" applyFont="1" applyBorder="1" applyProtection="1">
      <protection hidden="1"/>
    </xf>
    <xf numFmtId="37" fontId="33" fillId="0" borderId="14" xfId="0" applyNumberFormat="1" applyFont="1" applyBorder="1" applyAlignment="1" applyProtection="1">
      <alignment horizontal="right"/>
      <protection hidden="1"/>
    </xf>
    <xf numFmtId="37" fontId="33" fillId="0" borderId="0" xfId="0" applyNumberFormat="1" applyFont="1"/>
    <xf numFmtId="0" fontId="33" fillId="0" borderId="19" xfId="0" applyFont="1" applyBorder="1" applyProtection="1">
      <protection hidden="1"/>
    </xf>
    <xf numFmtId="37" fontId="33" fillId="0" borderId="15" xfId="0" applyNumberFormat="1" applyFont="1" applyBorder="1" applyAlignment="1" applyProtection="1">
      <alignment vertical="center"/>
      <protection hidden="1"/>
    </xf>
    <xf numFmtId="37" fontId="33" fillId="0" borderId="14" xfId="0" applyNumberFormat="1" applyFont="1" applyBorder="1" applyAlignment="1" applyProtection="1">
      <alignment vertical="center"/>
      <protection hidden="1"/>
    </xf>
    <xf numFmtId="37" fontId="33" fillId="0" borderId="14" xfId="0" applyNumberFormat="1" applyFont="1" applyBorder="1" applyAlignment="1" applyProtection="1">
      <alignment horizontal="center"/>
      <protection hidden="1"/>
    </xf>
    <xf numFmtId="0" fontId="33" fillId="0" borderId="3" xfId="0" applyFont="1" applyBorder="1"/>
    <xf numFmtId="0" fontId="33" fillId="0" borderId="14" xfId="0" applyFont="1" applyBorder="1"/>
    <xf numFmtId="0" fontId="33" fillId="0" borderId="18" xfId="0" quotePrefix="1" applyFont="1" applyBorder="1" applyProtection="1">
      <protection hidden="1"/>
    </xf>
    <xf numFmtId="0" fontId="33" fillId="0" borderId="20" xfId="0" applyFont="1" applyBorder="1" applyProtection="1">
      <protection hidden="1"/>
    </xf>
    <xf numFmtId="37" fontId="33" fillId="0" borderId="14" xfId="0" applyNumberFormat="1" applyFont="1" applyBorder="1" applyProtection="1">
      <protection hidden="1"/>
    </xf>
    <xf numFmtId="0" fontId="31" fillId="34" borderId="14" xfId="0" applyFont="1" applyFill="1" applyBorder="1" applyProtection="1">
      <protection hidden="1"/>
    </xf>
    <xf numFmtId="0" fontId="33" fillId="34" borderId="14" xfId="0" applyFont="1" applyFill="1" applyBorder="1" applyAlignment="1" applyProtection="1">
      <alignment horizontal="center"/>
      <protection hidden="1"/>
    </xf>
    <xf numFmtId="37" fontId="31" fillId="34" borderId="14" xfId="0" applyNumberFormat="1" applyFont="1" applyFill="1" applyBorder="1" applyProtection="1">
      <protection hidden="1"/>
    </xf>
    <xf numFmtId="37" fontId="33" fillId="0" borderId="14" xfId="0" applyNumberFormat="1" applyFont="1" applyBorder="1"/>
    <xf numFmtId="0" fontId="33" fillId="0" borderId="18" xfId="0" applyFont="1" applyBorder="1" applyProtection="1">
      <protection hidden="1"/>
    </xf>
    <xf numFmtId="0" fontId="33" fillId="0" borderId="14" xfId="0" quotePrefix="1" applyFont="1" applyBorder="1" applyProtection="1">
      <protection hidden="1"/>
    </xf>
    <xf numFmtId="37" fontId="31" fillId="0" borderId="14" xfId="0" applyNumberFormat="1" applyFont="1" applyBorder="1" applyProtection="1">
      <protection hidden="1"/>
    </xf>
    <xf numFmtId="0" fontId="33" fillId="0" borderId="1" xfId="0" applyFont="1" applyBorder="1" applyProtection="1">
      <protection hidden="1"/>
    </xf>
    <xf numFmtId="0" fontId="31" fillId="34" borderId="2" xfId="0" applyFont="1" applyFill="1" applyBorder="1" applyProtection="1">
      <protection hidden="1"/>
    </xf>
    <xf numFmtId="0" fontId="31" fillId="34" borderId="3" xfId="0" applyFont="1" applyFill="1" applyBorder="1" applyProtection="1">
      <protection hidden="1"/>
    </xf>
    <xf numFmtId="0" fontId="31" fillId="34" borderId="1" xfId="0" applyFont="1" applyFill="1" applyBorder="1" applyProtection="1">
      <protection hidden="1"/>
    </xf>
    <xf numFmtId="0" fontId="33" fillId="0" borderId="14" xfId="0" applyFont="1" applyBorder="1" applyAlignment="1" applyProtection="1">
      <alignment horizontal="center" vertical="center"/>
      <protection hidden="1"/>
    </xf>
    <xf numFmtId="0" fontId="33" fillId="0" borderId="0" xfId="0" applyFont="1" applyAlignment="1">
      <alignment vertical="center"/>
    </xf>
    <xf numFmtId="37" fontId="33" fillId="0" borderId="4" xfId="0" applyNumberFormat="1" applyFont="1" applyBorder="1" applyProtection="1">
      <protection hidden="1"/>
    </xf>
    <xf numFmtId="37" fontId="33" fillId="0" borderId="0" xfId="0" applyNumberFormat="1" applyFont="1" applyProtection="1">
      <protection hidden="1"/>
    </xf>
    <xf numFmtId="37" fontId="31" fillId="34" borderId="14" xfId="0" applyNumberFormat="1" applyFont="1" applyFill="1" applyBorder="1"/>
    <xf numFmtId="37" fontId="31" fillId="34" borderId="15" xfId="0" applyNumberFormat="1" applyFont="1" applyFill="1" applyBorder="1" applyProtection="1">
      <protection hidden="1"/>
    </xf>
    <xf numFmtId="37" fontId="33" fillId="0" borderId="0" xfId="1" applyNumberFormat="1" applyFont="1" applyFill="1" applyBorder="1" applyAlignment="1" applyProtection="1">
      <alignment horizontal="right"/>
      <protection hidden="1"/>
    </xf>
    <xf numFmtId="37" fontId="33" fillId="0" borderId="0" xfId="1" applyNumberFormat="1" applyFont="1" applyBorder="1" applyAlignment="1" applyProtection="1">
      <alignment horizontal="right"/>
      <protection hidden="1"/>
    </xf>
    <xf numFmtId="0" fontId="33" fillId="0" borderId="24" xfId="0" applyFont="1" applyBorder="1" applyAlignment="1" applyProtection="1">
      <alignment horizontal="center"/>
      <protection hidden="1"/>
    </xf>
    <xf numFmtId="37" fontId="33" fillId="0" borderId="0" xfId="0" applyNumberFormat="1" applyFont="1" applyAlignment="1" applyProtection="1">
      <alignment horizontal="right"/>
      <protection hidden="1"/>
    </xf>
    <xf numFmtId="37" fontId="33" fillId="0" borderId="3" xfId="0" applyNumberFormat="1" applyFont="1" applyBorder="1" applyAlignment="1" applyProtection="1">
      <alignment horizontal="right"/>
      <protection hidden="1"/>
    </xf>
    <xf numFmtId="0" fontId="33" fillId="0" borderId="4" xfId="0" applyFont="1" applyBorder="1" applyProtection="1">
      <protection hidden="1"/>
    </xf>
    <xf numFmtId="0" fontId="37" fillId="0" borderId="15" xfId="0" applyFont="1" applyBorder="1" applyProtection="1">
      <protection hidden="1"/>
    </xf>
    <xf numFmtId="0" fontId="37" fillId="0" borderId="14" xfId="0" applyFont="1" applyBorder="1" applyProtection="1">
      <protection hidden="1"/>
    </xf>
    <xf numFmtId="0" fontId="37" fillId="0" borderId="2" xfId="0" applyFont="1" applyBorder="1" applyProtection="1">
      <protection hidden="1"/>
    </xf>
    <xf numFmtId="0" fontId="37" fillId="0" borderId="3" xfId="0" applyFont="1" applyBorder="1" applyProtection="1">
      <protection hidden="1"/>
    </xf>
    <xf numFmtId="0" fontId="35" fillId="34" borderId="3" xfId="0" applyFont="1" applyFill="1" applyBorder="1" applyAlignment="1" applyProtection="1">
      <alignment vertical="center"/>
      <protection locked="0"/>
    </xf>
    <xf numFmtId="0" fontId="35" fillId="34" borderId="1" xfId="0" applyFont="1" applyFill="1" applyBorder="1" applyAlignment="1" applyProtection="1">
      <alignment vertical="center"/>
      <protection locked="0"/>
    </xf>
    <xf numFmtId="0" fontId="33" fillId="0" borderId="21" xfId="0" applyFont="1" applyBorder="1" applyProtection="1">
      <protection hidden="1"/>
    </xf>
    <xf numFmtId="0" fontId="33" fillId="0" borderId="17" xfId="0" applyFont="1" applyBorder="1" applyProtection="1">
      <protection hidden="1"/>
    </xf>
    <xf numFmtId="0" fontId="33" fillId="0" borderId="22" xfId="0" applyFont="1" applyBorder="1" applyProtection="1">
      <protection hidden="1"/>
    </xf>
    <xf numFmtId="3" fontId="33" fillId="0" borderId="14" xfId="0" applyNumberFormat="1" applyFont="1" applyBorder="1"/>
    <xf numFmtId="0" fontId="33" fillId="0" borderId="4" xfId="0" applyFont="1" applyBorder="1" applyAlignment="1" applyProtection="1">
      <alignment horizontal="center"/>
      <protection hidden="1"/>
    </xf>
    <xf numFmtId="37" fontId="33" fillId="0" borderId="3" xfId="0" applyNumberFormat="1" applyFont="1" applyBorder="1" applyProtection="1">
      <protection hidden="1"/>
    </xf>
    <xf numFmtId="0" fontId="33" fillId="0" borderId="19" xfId="0" applyFont="1" applyBorder="1" applyAlignment="1" applyProtection="1">
      <alignment vertical="center"/>
      <protection hidden="1"/>
    </xf>
    <xf numFmtId="0" fontId="33" fillId="0" borderId="16" xfId="0" applyFont="1" applyBorder="1" applyAlignment="1" applyProtection="1">
      <alignment vertical="center"/>
      <protection hidden="1"/>
    </xf>
    <xf numFmtId="0" fontId="33" fillId="0" borderId="20" xfId="0" applyFont="1" applyBorder="1" applyAlignment="1" applyProtection="1">
      <alignment vertical="center"/>
      <protection hidden="1"/>
    </xf>
    <xf numFmtId="0" fontId="33" fillId="0" borderId="1" xfId="0" applyFont="1" applyBorder="1" applyAlignment="1" applyProtection="1">
      <alignment horizontal="center" vertical="center"/>
      <protection hidden="1"/>
    </xf>
    <xf numFmtId="0" fontId="33" fillId="0" borderId="15" xfId="0" applyFont="1" applyBorder="1" applyAlignment="1" applyProtection="1">
      <alignment horizontal="center" vertical="center"/>
      <protection hidden="1"/>
    </xf>
    <xf numFmtId="0" fontId="33" fillId="0" borderId="16" xfId="0" quotePrefix="1" applyFont="1" applyBorder="1" applyProtection="1">
      <protection hidden="1"/>
    </xf>
    <xf numFmtId="0" fontId="31" fillId="34" borderId="2" xfId="0" applyFont="1" applyFill="1" applyBorder="1" applyAlignment="1" applyProtection="1">
      <alignment horizontal="center"/>
      <protection hidden="1"/>
    </xf>
    <xf numFmtId="0" fontId="33" fillId="34" borderId="2" xfId="0" applyFont="1" applyFill="1" applyBorder="1" applyAlignment="1" applyProtection="1">
      <alignment horizontal="center"/>
      <protection hidden="1"/>
    </xf>
    <xf numFmtId="0" fontId="33" fillId="0" borderId="2" xfId="0" applyFont="1" applyBorder="1" applyAlignment="1" applyProtection="1">
      <alignment horizontal="center"/>
      <protection hidden="1"/>
    </xf>
    <xf numFmtId="0" fontId="31" fillId="34" borderId="14" xfId="0" applyFont="1" applyFill="1" applyBorder="1" applyAlignment="1" applyProtection="1">
      <alignment horizontal="center"/>
      <protection hidden="1"/>
    </xf>
    <xf numFmtId="0" fontId="37" fillId="0" borderId="0" xfId="0" applyFont="1"/>
    <xf numFmtId="37" fontId="31" fillId="34" borderId="3" xfId="0" applyNumberFormat="1" applyFont="1" applyFill="1" applyBorder="1" applyProtection="1">
      <protection hidden="1"/>
    </xf>
    <xf numFmtId="0" fontId="31" fillId="34" borderId="1" xfId="0" applyFont="1" applyFill="1" applyBorder="1" applyAlignment="1" applyProtection="1">
      <alignment horizontal="center"/>
      <protection hidden="1"/>
    </xf>
    <xf numFmtId="0" fontId="31" fillId="34" borderId="3" xfId="0" applyFont="1" applyFill="1" applyBorder="1" applyAlignment="1" applyProtection="1">
      <alignment vertical="center"/>
      <protection hidden="1"/>
    </xf>
    <xf numFmtId="0" fontId="31" fillId="34" borderId="1" xfId="0" applyFont="1" applyFill="1" applyBorder="1" applyAlignment="1" applyProtection="1">
      <alignment vertical="center"/>
      <protection hidden="1"/>
    </xf>
    <xf numFmtId="10" fontId="33" fillId="0" borderId="0" xfId="1" applyNumberFormat="1" applyFont="1" applyFill="1" applyBorder="1" applyAlignment="1" applyProtection="1">
      <alignment horizontal="right"/>
      <protection hidden="1"/>
    </xf>
    <xf numFmtId="37" fontId="33" fillId="0" borderId="0" xfId="0" applyNumberFormat="1" applyFont="1" applyAlignment="1">
      <alignment wrapText="1"/>
    </xf>
    <xf numFmtId="0" fontId="33" fillId="0" borderId="0" xfId="0" applyFont="1" applyAlignment="1">
      <alignment wrapText="1"/>
    </xf>
    <xf numFmtId="0" fontId="33" fillId="0" borderId="0" xfId="0" applyFont="1" applyAlignment="1">
      <alignment horizontal="right" wrapText="1"/>
    </xf>
    <xf numFmtId="37" fontId="33" fillId="0" borderId="15" xfId="0" applyNumberFormat="1" applyFont="1" applyBorder="1" applyAlignment="1">
      <alignment horizontal="right"/>
    </xf>
    <xf numFmtId="0" fontId="31" fillId="34" borderId="16" xfId="0" applyFont="1" applyFill="1" applyBorder="1" applyAlignment="1" applyProtection="1">
      <alignment vertical="center"/>
      <protection hidden="1"/>
    </xf>
    <xf numFmtId="0" fontId="31" fillId="34" borderId="20" xfId="0" applyFont="1" applyFill="1" applyBorder="1" applyAlignment="1" applyProtection="1">
      <alignment vertical="center"/>
      <protection hidden="1"/>
    </xf>
    <xf numFmtId="0" fontId="31" fillId="34" borderId="15" xfId="0" applyFont="1" applyFill="1" applyBorder="1" applyAlignment="1" applyProtection="1">
      <alignment horizontal="center"/>
      <protection hidden="1"/>
    </xf>
    <xf numFmtId="0" fontId="33" fillId="0" borderId="18" xfId="0" applyFont="1" applyBorder="1" applyAlignment="1" applyProtection="1">
      <alignment vertical="top"/>
      <protection hidden="1"/>
    </xf>
    <xf numFmtId="0" fontId="33" fillId="0" borderId="18" xfId="0" applyFont="1" applyBorder="1" applyAlignment="1">
      <alignment vertical="top" wrapText="1"/>
    </xf>
    <xf numFmtId="37" fontId="33" fillId="0" borderId="25" xfId="0" applyNumberFormat="1" applyFont="1" applyBorder="1" applyProtection="1">
      <protection hidden="1"/>
    </xf>
    <xf numFmtId="3" fontId="33" fillId="0" borderId="0" xfId="0" applyNumberFormat="1" applyFont="1" applyAlignment="1">
      <alignment wrapText="1"/>
    </xf>
    <xf numFmtId="37" fontId="31" fillId="0" borderId="0" xfId="0" applyNumberFormat="1" applyFont="1" applyProtection="1">
      <protection hidden="1"/>
    </xf>
    <xf numFmtId="3" fontId="31" fillId="0" borderId="0" xfId="0" applyNumberFormat="1" applyFont="1" applyAlignment="1">
      <alignment wrapText="1"/>
    </xf>
    <xf numFmtId="0" fontId="31" fillId="0" borderId="21" xfId="0" applyFont="1" applyBorder="1" applyAlignment="1" applyProtection="1">
      <alignment wrapText="1"/>
      <protection hidden="1"/>
    </xf>
    <xf numFmtId="0" fontId="31" fillId="0" borderId="17" xfId="0" applyFont="1" applyBorder="1" applyAlignment="1" applyProtection="1">
      <alignment wrapText="1"/>
      <protection hidden="1"/>
    </xf>
    <xf numFmtId="0" fontId="31" fillId="0" borderId="19" xfId="0" applyFont="1" applyBorder="1" applyAlignment="1" applyProtection="1">
      <alignment wrapText="1"/>
      <protection hidden="1"/>
    </xf>
    <xf numFmtId="164" fontId="33" fillId="0" borderId="26" xfId="0" quotePrefix="1" applyNumberFormat="1" applyFont="1" applyBorder="1" applyAlignment="1" applyProtection="1">
      <alignment horizontal="right"/>
      <protection hidden="1"/>
    </xf>
    <xf numFmtId="0" fontId="33" fillId="0" borderId="26" xfId="0" applyFont="1" applyBorder="1" applyAlignment="1" applyProtection="1">
      <alignment horizontal="right"/>
      <protection hidden="1"/>
    </xf>
    <xf numFmtId="10" fontId="33" fillId="0" borderId="15" xfId="1" applyNumberFormat="1" applyFont="1" applyFill="1" applyBorder="1" applyAlignment="1" applyProtection="1">
      <alignment horizontal="right"/>
      <protection hidden="1"/>
    </xf>
    <xf numFmtId="10" fontId="33" fillId="0" borderId="14" xfId="1" applyNumberFormat="1" applyFont="1" applyFill="1" applyBorder="1" applyAlignment="1" applyProtection="1">
      <alignment horizontal="right"/>
      <protection hidden="1"/>
    </xf>
    <xf numFmtId="0" fontId="33" fillId="0" borderId="26" xfId="0" applyFont="1" applyBorder="1" applyAlignment="1" applyProtection="1">
      <alignment horizontal="right" vertical="center"/>
      <protection hidden="1"/>
    </xf>
    <xf numFmtId="164" fontId="33" fillId="0" borderId="26" xfId="0" applyNumberFormat="1" applyFont="1" applyBorder="1" applyAlignment="1" applyProtection="1">
      <alignment horizontal="right"/>
      <protection hidden="1"/>
    </xf>
    <xf numFmtId="0" fontId="33" fillId="0" borderId="26" xfId="0" applyFont="1" applyBorder="1" applyAlignment="1" applyProtection="1">
      <alignment vertical="top"/>
      <protection hidden="1"/>
    </xf>
    <xf numFmtId="0" fontId="33" fillId="0" borderId="26" xfId="0" applyFont="1" applyBorder="1" applyAlignment="1">
      <alignment vertical="top"/>
    </xf>
    <xf numFmtId="0" fontId="33" fillId="0" borderId="19" xfId="0" applyFont="1" applyBorder="1" applyAlignment="1">
      <alignment vertical="top"/>
    </xf>
    <xf numFmtId="0" fontId="33" fillId="0" borderId="16" xfId="0" applyFont="1" applyBorder="1" applyAlignment="1">
      <alignment vertical="top" wrapText="1"/>
    </xf>
    <xf numFmtId="0" fontId="33" fillId="0" borderId="20" xfId="0" applyFont="1" applyBorder="1" applyAlignment="1">
      <alignment vertical="top" wrapText="1"/>
    </xf>
    <xf numFmtId="164" fontId="33" fillId="0" borderId="26" xfId="0" quotePrefix="1" applyNumberFormat="1" applyFont="1" applyBorder="1" applyAlignment="1" applyProtection="1">
      <alignment horizontal="left"/>
      <protection hidden="1"/>
    </xf>
    <xf numFmtId="10" fontId="31" fillId="34" borderId="14" xfId="1" applyNumberFormat="1" applyFont="1" applyFill="1" applyBorder="1" applyAlignment="1" applyProtection="1">
      <alignment horizontal="right"/>
      <protection hidden="1"/>
    </xf>
    <xf numFmtId="0" fontId="33" fillId="0" borderId="26" xfId="0" applyFont="1" applyBorder="1" applyProtection="1">
      <protection hidden="1"/>
    </xf>
    <xf numFmtId="0" fontId="33" fillId="0" borderId="26" xfId="0" quotePrefix="1" applyFont="1" applyBorder="1" applyAlignment="1" applyProtection="1">
      <alignment horizontal="right"/>
      <protection hidden="1"/>
    </xf>
    <xf numFmtId="10" fontId="31" fillId="0" borderId="14" xfId="1" applyNumberFormat="1" applyFont="1" applyFill="1" applyBorder="1" applyAlignment="1" applyProtection="1">
      <alignment horizontal="right"/>
      <protection hidden="1"/>
    </xf>
    <xf numFmtId="0" fontId="33" fillId="0" borderId="19" xfId="0" applyFont="1" applyBorder="1" applyAlignment="1" applyProtection="1">
      <alignment horizontal="right"/>
      <protection hidden="1"/>
    </xf>
    <xf numFmtId="0" fontId="35" fillId="34" borderId="2" xfId="0" applyFont="1" applyFill="1" applyBorder="1" applyAlignment="1" applyProtection="1">
      <alignment vertical="center"/>
      <protection hidden="1"/>
    </xf>
    <xf numFmtId="37" fontId="31" fillId="0" borderId="14" xfId="0" applyNumberFormat="1" applyFont="1" applyBorder="1" applyAlignment="1" applyProtection="1">
      <alignment horizontal="center"/>
      <protection hidden="1"/>
    </xf>
    <xf numFmtId="0" fontId="33" fillId="0" borderId="2" xfId="0" applyFont="1" applyBorder="1"/>
    <xf numFmtId="10" fontId="33" fillId="0" borderId="22" xfId="1" applyNumberFormat="1" applyFont="1" applyFill="1" applyBorder="1" applyAlignment="1" applyProtection="1">
      <alignment horizontal="right"/>
      <protection hidden="1"/>
    </xf>
    <xf numFmtId="0" fontId="33" fillId="0" borderId="26" xfId="0" applyFont="1" applyBorder="1" applyAlignment="1" applyProtection="1">
      <alignment vertical="center"/>
      <protection hidden="1"/>
    </xf>
    <xf numFmtId="10" fontId="33" fillId="0" borderId="1" xfId="1" applyNumberFormat="1" applyFont="1" applyFill="1" applyBorder="1" applyAlignment="1" applyProtection="1">
      <alignment horizontal="right"/>
      <protection hidden="1"/>
    </xf>
    <xf numFmtId="0" fontId="37" fillId="0" borderId="16" xfId="0" applyFont="1" applyBorder="1" applyProtection="1">
      <protection hidden="1"/>
    </xf>
    <xf numFmtId="10" fontId="33" fillId="34" borderId="14" xfId="1" applyNumberFormat="1" applyFont="1" applyFill="1" applyBorder="1" applyAlignment="1" applyProtection="1">
      <alignment horizontal="right"/>
      <protection hidden="1"/>
    </xf>
    <xf numFmtId="0" fontId="35" fillId="34" borderId="2" xfId="0" applyFont="1" applyFill="1" applyBorder="1" applyAlignment="1" applyProtection="1">
      <alignment vertical="center"/>
      <protection locked="0"/>
    </xf>
    <xf numFmtId="37" fontId="33" fillId="0" borderId="18" xfId="0" applyNumberFormat="1" applyFont="1" applyBorder="1" applyAlignment="1">
      <alignment horizontal="right"/>
    </xf>
    <xf numFmtId="0" fontId="37" fillId="0" borderId="26" xfId="0" quotePrefix="1" applyFont="1" applyBorder="1" applyAlignment="1" applyProtection="1">
      <alignment horizontal="right"/>
      <protection hidden="1"/>
    </xf>
    <xf numFmtId="0" fontId="37" fillId="0" borderId="26" xfId="0" applyFont="1" applyBorder="1" applyProtection="1">
      <protection hidden="1"/>
    </xf>
    <xf numFmtId="0" fontId="35" fillId="0" borderId="26" xfId="0" applyFont="1" applyBorder="1" applyProtection="1">
      <protection hidden="1"/>
    </xf>
    <xf numFmtId="0" fontId="35" fillId="0" borderId="18" xfId="0" applyFont="1" applyBorder="1" applyProtection="1">
      <protection hidden="1"/>
    </xf>
    <xf numFmtId="0" fontId="31" fillId="34" borderId="2" xfId="0" applyFont="1" applyFill="1" applyBorder="1" applyAlignment="1" applyProtection="1">
      <alignment vertical="center"/>
      <protection hidden="1"/>
    </xf>
    <xf numFmtId="164" fontId="33" fillId="0" borderId="23" xfId="0" quotePrefix="1" applyNumberFormat="1" applyFont="1" applyBorder="1" applyAlignment="1" applyProtection="1">
      <alignment horizontal="right"/>
      <protection hidden="1"/>
    </xf>
    <xf numFmtId="10" fontId="33" fillId="0" borderId="18" xfId="1" applyNumberFormat="1" applyFont="1" applyFill="1" applyBorder="1" applyAlignment="1" applyProtection="1">
      <alignment horizontal="right"/>
      <protection hidden="1"/>
    </xf>
    <xf numFmtId="0" fontId="33" fillId="0" borderId="23" xfId="0" quotePrefix="1" applyFont="1" applyBorder="1" applyAlignment="1" applyProtection="1">
      <alignment horizontal="right" vertical="center"/>
      <protection hidden="1"/>
    </xf>
    <xf numFmtId="0" fontId="33" fillId="0" borderId="23" xfId="0" quotePrefix="1" applyFont="1" applyBorder="1" applyAlignment="1" applyProtection="1">
      <alignment horizontal="right"/>
      <protection hidden="1"/>
    </xf>
    <xf numFmtId="37" fontId="33" fillId="0" borderId="14" xfId="0" applyNumberFormat="1" applyFont="1" applyBorder="1" applyAlignment="1">
      <alignment horizontal="right"/>
    </xf>
    <xf numFmtId="164" fontId="33" fillId="0" borderId="17" xfId="0" quotePrefix="1" applyNumberFormat="1" applyFont="1" applyBorder="1" applyAlignment="1" applyProtection="1">
      <alignment horizontal="left"/>
      <protection hidden="1"/>
    </xf>
    <xf numFmtId="164" fontId="33" fillId="0" borderId="22" xfId="0" quotePrefix="1" applyNumberFormat="1" applyFont="1" applyBorder="1" applyAlignment="1" applyProtection="1">
      <alignment horizontal="left"/>
      <protection hidden="1"/>
    </xf>
    <xf numFmtId="10" fontId="31" fillId="0" borderId="1" xfId="0" applyNumberFormat="1" applyFont="1" applyBorder="1" applyAlignment="1" applyProtection="1">
      <alignment horizontal="center"/>
      <protection hidden="1"/>
    </xf>
    <xf numFmtId="10" fontId="33" fillId="0" borderId="16" xfId="0" applyNumberFormat="1" applyFont="1" applyBorder="1" applyAlignment="1">
      <alignment vertical="top" wrapText="1"/>
    </xf>
    <xf numFmtId="10" fontId="33" fillId="0" borderId="14" xfId="0" applyNumberFormat="1" applyFont="1" applyBorder="1" applyProtection="1">
      <protection hidden="1"/>
    </xf>
    <xf numFmtId="10" fontId="33" fillId="0" borderId="17" xfId="0" applyNumberFormat="1" applyFont="1" applyBorder="1" applyProtection="1">
      <protection hidden="1"/>
    </xf>
    <xf numFmtId="10" fontId="33" fillId="0" borderId="0" xfId="1" applyNumberFormat="1" applyFont="1" applyBorder="1" applyAlignment="1" applyProtection="1">
      <alignment horizontal="right"/>
      <protection hidden="1"/>
    </xf>
    <xf numFmtId="10" fontId="33" fillId="0" borderId="0" xfId="0" applyNumberFormat="1" applyFont="1" applyAlignment="1">
      <alignment horizontal="right"/>
    </xf>
    <xf numFmtId="10" fontId="33" fillId="0" borderId="3" xfId="0" applyNumberFormat="1" applyFont="1" applyBorder="1" applyProtection="1">
      <protection hidden="1"/>
    </xf>
    <xf numFmtId="10" fontId="33" fillId="0" borderId="0" xfId="0" applyNumberFormat="1" applyFont="1" applyAlignment="1">
      <alignment wrapText="1"/>
    </xf>
    <xf numFmtId="37" fontId="33" fillId="0" borderId="0" xfId="0" applyNumberFormat="1" applyFont="1" applyAlignment="1">
      <alignment horizontal="right" wrapText="1"/>
    </xf>
    <xf numFmtId="0" fontId="33" fillId="0" borderId="26" xfId="0" quotePrefix="1" applyFont="1" applyBorder="1" applyProtection="1">
      <protection hidden="1"/>
    </xf>
    <xf numFmtId="0" fontId="35" fillId="0" borderId="26" xfId="0" applyFont="1" applyBorder="1" applyAlignment="1" applyProtection="1">
      <alignment vertical="center"/>
      <protection hidden="1"/>
    </xf>
    <xf numFmtId="0" fontId="35" fillId="0" borderId="18" xfId="0" applyFont="1" applyBorder="1" applyAlignment="1" applyProtection="1">
      <alignment vertical="center"/>
      <protection hidden="1"/>
    </xf>
    <xf numFmtId="0" fontId="39" fillId="0" borderId="0" xfId="0" applyFont="1"/>
    <xf numFmtId="0" fontId="33" fillId="0" borderId="26" xfId="0" applyFont="1" applyBorder="1" applyAlignment="1">
      <alignment wrapText="1"/>
    </xf>
    <xf numFmtId="164" fontId="33" fillId="0" borderId="26" xfId="0" quotePrefix="1" applyNumberFormat="1" applyFont="1" applyBorder="1" applyProtection="1">
      <protection hidden="1"/>
    </xf>
    <xf numFmtId="164" fontId="33" fillId="0" borderId="18" xfId="0" quotePrefix="1" applyNumberFormat="1" applyFont="1" applyBorder="1" applyProtection="1">
      <protection hidden="1"/>
    </xf>
    <xf numFmtId="164" fontId="33" fillId="0" borderId="26" xfId="0" applyNumberFormat="1" applyFont="1" applyBorder="1" applyProtection="1">
      <protection hidden="1"/>
    </xf>
    <xf numFmtId="164" fontId="33" fillId="0" borderId="18" xfId="0" applyNumberFormat="1" applyFont="1" applyBorder="1" applyProtection="1">
      <protection hidden="1"/>
    </xf>
    <xf numFmtId="0" fontId="35" fillId="0" borderId="17" xfId="0" applyFont="1" applyBorder="1" applyAlignment="1" applyProtection="1">
      <alignment vertical="center"/>
      <protection hidden="1"/>
    </xf>
    <xf numFmtId="37" fontId="31" fillId="0" borderId="17" xfId="0" applyNumberFormat="1" applyFont="1" applyBorder="1" applyProtection="1">
      <protection hidden="1"/>
    </xf>
    <xf numFmtId="10" fontId="31" fillId="0" borderId="17" xfId="0" applyNumberFormat="1" applyFont="1" applyBorder="1" applyProtection="1">
      <protection hidden="1"/>
    </xf>
    <xf numFmtId="37" fontId="34" fillId="0" borderId="17" xfId="0" applyNumberFormat="1" applyFont="1" applyBorder="1" applyProtection="1">
      <protection hidden="1"/>
    </xf>
    <xf numFmtId="37" fontId="33" fillId="0" borderId="2" xfId="0" applyNumberFormat="1" applyFont="1" applyBorder="1" applyProtection="1">
      <protection hidden="1"/>
    </xf>
    <xf numFmtId="37" fontId="33" fillId="0" borderId="21" xfId="0" applyNumberFormat="1" applyFont="1" applyBorder="1" applyProtection="1">
      <protection hidden="1"/>
    </xf>
    <xf numFmtId="37" fontId="33" fillId="0" borderId="19" xfId="0" applyNumberFormat="1" applyFont="1" applyBorder="1" applyProtection="1">
      <protection hidden="1"/>
    </xf>
    <xf numFmtId="0" fontId="35" fillId="0" borderId="17" xfId="0" applyFont="1" applyBorder="1" applyAlignment="1" applyProtection="1">
      <alignment vertical="center"/>
      <protection locked="0"/>
    </xf>
    <xf numFmtId="0" fontId="35" fillId="0" borderId="21" xfId="0" applyFont="1" applyBorder="1" applyAlignment="1" applyProtection="1">
      <alignment vertical="center"/>
      <protection locked="0"/>
    </xf>
    <xf numFmtId="10" fontId="31" fillId="34" borderId="15" xfId="1" applyNumberFormat="1" applyFont="1" applyFill="1" applyBorder="1" applyAlignment="1" applyProtection="1">
      <alignment horizontal="right"/>
      <protection hidden="1"/>
    </xf>
    <xf numFmtId="37" fontId="43" fillId="0" borderId="14" xfId="0" applyNumberFormat="1" applyFont="1" applyBorder="1" applyProtection="1">
      <protection hidden="1"/>
    </xf>
    <xf numFmtId="37" fontId="44" fillId="0" borderId="14" xfId="0" applyNumberFormat="1" applyFont="1" applyBorder="1" applyProtection="1">
      <protection hidden="1"/>
    </xf>
    <xf numFmtId="3" fontId="44" fillId="0" borderId="14" xfId="0" applyNumberFormat="1" applyFont="1" applyBorder="1" applyAlignment="1">
      <alignment wrapText="1"/>
    </xf>
    <xf numFmtId="37" fontId="42" fillId="34" borderId="14" xfId="0" applyNumberFormat="1" applyFont="1" applyFill="1" applyBorder="1" applyProtection="1">
      <protection hidden="1"/>
    </xf>
    <xf numFmtId="3" fontId="43" fillId="0" borderId="14" xfId="0" applyNumberFormat="1" applyFont="1" applyBorder="1"/>
    <xf numFmtId="37" fontId="43" fillId="0" borderId="15" xfId="0" applyNumberFormat="1" applyFont="1" applyBorder="1" applyProtection="1">
      <protection hidden="1"/>
    </xf>
    <xf numFmtId="37" fontId="43" fillId="0" borderId="14" xfId="0" applyNumberFormat="1" applyFont="1" applyBorder="1" applyAlignment="1">
      <alignment horizontal="right"/>
    </xf>
    <xf numFmtId="37" fontId="33" fillId="0" borderId="16" xfId="0" applyNumberFormat="1" applyFont="1" applyBorder="1" applyAlignment="1">
      <alignment wrapText="1"/>
    </xf>
    <xf numFmtId="37" fontId="33" fillId="0" borderId="16" xfId="0" applyNumberFormat="1" applyFont="1" applyBorder="1" applyProtection="1">
      <protection hidden="1"/>
    </xf>
    <xf numFmtId="10" fontId="33" fillId="0" borderId="16" xfId="1" applyNumberFormat="1" applyFont="1" applyBorder="1" applyAlignment="1" applyProtection="1">
      <alignment horizontal="right"/>
      <protection hidden="1"/>
    </xf>
    <xf numFmtId="10" fontId="33" fillId="0" borderId="14" xfId="1" applyNumberFormat="1" applyFont="1" applyBorder="1" applyAlignment="1" applyProtection="1">
      <alignment horizontal="right"/>
      <protection hidden="1"/>
    </xf>
    <xf numFmtId="0" fontId="33" fillId="0" borderId="19" xfId="0" quotePrefix="1" applyFont="1" applyBorder="1" applyProtection="1">
      <protection hidden="1"/>
    </xf>
    <xf numFmtId="10" fontId="33" fillId="0" borderId="20" xfId="1" applyNumberFormat="1" applyFont="1" applyBorder="1" applyAlignment="1" applyProtection="1">
      <alignment horizontal="right"/>
      <protection hidden="1"/>
    </xf>
    <xf numFmtId="0" fontId="33" fillId="0" borderId="27" xfId="0" applyFont="1" applyBorder="1" applyAlignment="1" applyProtection="1">
      <alignment horizontal="right"/>
      <protection hidden="1"/>
    </xf>
    <xf numFmtId="164" fontId="33" fillId="0" borderId="27" xfId="0" applyNumberFormat="1" applyFont="1" applyBorder="1" applyAlignment="1" applyProtection="1">
      <alignment horizontal="right"/>
      <protection hidden="1"/>
    </xf>
    <xf numFmtId="0" fontId="33" fillId="0" borderId="28" xfId="0" applyFont="1" applyBorder="1" applyAlignment="1" applyProtection="1">
      <alignment horizontal="center"/>
      <protection hidden="1"/>
    </xf>
    <xf numFmtId="37" fontId="33" fillId="0" borderId="29" xfId="0" applyNumberFormat="1" applyFont="1" applyBorder="1" applyProtection="1">
      <protection hidden="1"/>
    </xf>
    <xf numFmtId="10" fontId="33" fillId="0" borderId="29" xfId="1" applyNumberFormat="1" applyFont="1" applyFill="1" applyBorder="1" applyAlignment="1" applyProtection="1">
      <alignment horizontal="right"/>
      <protection hidden="1"/>
    </xf>
    <xf numFmtId="0" fontId="33" fillId="0" borderId="30" xfId="0" applyFont="1" applyBorder="1" applyProtection="1">
      <protection hidden="1"/>
    </xf>
    <xf numFmtId="37" fontId="43" fillId="0" borderId="4" xfId="0" applyNumberFormat="1" applyFont="1" applyBorder="1" applyProtection="1">
      <protection hidden="1"/>
    </xf>
    <xf numFmtId="37" fontId="43" fillId="0" borderId="3" xfId="0" applyNumberFormat="1" applyFont="1" applyBorder="1" applyProtection="1">
      <protection hidden="1"/>
    </xf>
    <xf numFmtId="10" fontId="33" fillId="0" borderId="23" xfId="1" applyNumberFormat="1" applyFont="1" applyFill="1" applyBorder="1" applyAlignment="1" applyProtection="1">
      <alignment horizontal="right"/>
      <protection hidden="1"/>
    </xf>
    <xf numFmtId="10" fontId="33" fillId="0" borderId="4" xfId="1" applyNumberFormat="1" applyFont="1" applyFill="1" applyBorder="1" applyAlignment="1" applyProtection="1">
      <alignment horizontal="right"/>
      <protection hidden="1"/>
    </xf>
    <xf numFmtId="10" fontId="33" fillId="0" borderId="25" xfId="1" applyNumberFormat="1" applyFont="1" applyFill="1" applyBorder="1" applyAlignment="1" applyProtection="1">
      <alignment horizontal="right"/>
      <protection hidden="1"/>
    </xf>
    <xf numFmtId="37" fontId="31" fillId="34" borderId="31" xfId="0" applyNumberFormat="1" applyFont="1" applyFill="1" applyBorder="1" applyProtection="1">
      <protection hidden="1"/>
    </xf>
    <xf numFmtId="10" fontId="31" fillId="34" borderId="31" xfId="0" applyNumberFormat="1" applyFont="1" applyFill="1" applyBorder="1" applyProtection="1">
      <protection hidden="1"/>
    </xf>
    <xf numFmtId="37" fontId="34" fillId="34" borderId="31" xfId="0" applyNumberFormat="1" applyFont="1" applyFill="1" applyBorder="1" applyProtection="1">
      <protection hidden="1"/>
    </xf>
    <xf numFmtId="3" fontId="44" fillId="0" borderId="15" xfId="0" applyNumberFormat="1" applyFont="1" applyBorder="1"/>
    <xf numFmtId="0" fontId="31" fillId="0" borderId="2" xfId="0" applyFont="1" applyBorder="1" applyAlignment="1" applyProtection="1">
      <alignment horizontal="center"/>
      <protection hidden="1"/>
    </xf>
    <xf numFmtId="0" fontId="33" fillId="0" borderId="19" xfId="0" applyFont="1" applyBorder="1" applyAlignment="1" applyProtection="1">
      <alignment horizontal="left" vertical="center"/>
      <protection hidden="1"/>
    </xf>
    <xf numFmtId="0" fontId="33" fillId="0" borderId="16" xfId="0" applyFont="1" applyBorder="1" applyAlignment="1" applyProtection="1">
      <alignment horizontal="left" vertical="center"/>
      <protection hidden="1"/>
    </xf>
    <xf numFmtId="0" fontId="33" fillId="0" borderId="20" xfId="0" applyFont="1" applyBorder="1" applyAlignment="1" applyProtection="1">
      <alignment horizontal="left" vertical="center"/>
      <protection hidden="1"/>
    </xf>
    <xf numFmtId="37" fontId="33" fillId="0" borderId="15" xfId="0" applyNumberFormat="1" applyFont="1" applyBorder="1" applyAlignment="1" applyProtection="1">
      <alignment horizontal="right"/>
      <protection hidden="1"/>
    </xf>
    <xf numFmtId="37" fontId="33" fillId="0" borderId="18" xfId="0" applyNumberFormat="1" applyFont="1" applyBorder="1" applyProtection="1">
      <protection hidden="1"/>
    </xf>
    <xf numFmtId="0" fontId="33" fillId="0" borderId="2" xfId="0" quotePrefix="1" applyFont="1" applyBorder="1" applyProtection="1">
      <protection hidden="1"/>
    </xf>
    <xf numFmtId="0" fontId="33" fillId="0" borderId="1" xfId="0" quotePrefix="1" applyFont="1" applyBorder="1" applyProtection="1">
      <protection hidden="1"/>
    </xf>
    <xf numFmtId="37" fontId="33" fillId="0" borderId="17" xfId="0" applyNumberFormat="1" applyFont="1" applyBorder="1" applyAlignment="1" applyProtection="1">
      <alignment horizontal="right"/>
      <protection hidden="1"/>
    </xf>
    <xf numFmtId="0" fontId="1" fillId="0" borderId="26" xfId="0" applyFont="1" applyBorder="1" applyAlignment="1" applyProtection="1">
      <alignment horizontal="right"/>
      <protection hidden="1"/>
    </xf>
    <xf numFmtId="0" fontId="1" fillId="0" borderId="14" xfId="0" applyFont="1" applyBorder="1" applyAlignment="1" applyProtection="1">
      <alignment horizontal="center"/>
      <protection hidden="1"/>
    </xf>
    <xf numFmtId="37" fontId="33" fillId="0" borderId="3" xfId="1" applyNumberFormat="1" applyFont="1" applyFill="1" applyBorder="1" applyAlignment="1" applyProtection="1">
      <alignment horizontal="right"/>
      <protection hidden="1"/>
    </xf>
    <xf numFmtId="0" fontId="1" fillId="0" borderId="19" xfId="0" applyFont="1" applyBorder="1" applyProtection="1">
      <protection hidden="1"/>
    </xf>
    <xf numFmtId="0" fontId="1" fillId="0" borderId="16" xfId="0" applyFont="1" applyBorder="1" applyProtection="1">
      <protection hidden="1"/>
    </xf>
    <xf numFmtId="0" fontId="1" fillId="0" borderId="20" xfId="0" applyFont="1" applyBorder="1" applyProtection="1">
      <protection hidden="1"/>
    </xf>
    <xf numFmtId="37" fontId="1" fillId="0" borderId="14" xfId="0" applyNumberFormat="1" applyFont="1" applyBorder="1"/>
    <xf numFmtId="37" fontId="33" fillId="0" borderId="24" xfId="0" applyNumberFormat="1" applyFont="1" applyBorder="1" applyProtection="1">
      <protection hidden="1"/>
    </xf>
    <xf numFmtId="37" fontId="1" fillId="0" borderId="3" xfId="0" applyNumberFormat="1" applyFont="1" applyBorder="1" applyProtection="1">
      <protection hidden="1"/>
    </xf>
    <xf numFmtId="37" fontId="44" fillId="0" borderId="16" xfId="0" applyNumberFormat="1" applyFont="1" applyBorder="1" applyProtection="1">
      <protection hidden="1"/>
    </xf>
    <xf numFmtId="37" fontId="44" fillId="0" borderId="16" xfId="0" applyNumberFormat="1" applyFont="1" applyBorder="1" applyAlignment="1">
      <alignment wrapText="1"/>
    </xf>
    <xf numFmtId="0" fontId="33" fillId="0" borderId="14" xfId="0" applyFont="1" applyBorder="1" applyAlignment="1" applyProtection="1">
      <alignment horizontal="right"/>
      <protection hidden="1"/>
    </xf>
    <xf numFmtId="0" fontId="36" fillId="0" borderId="26" xfId="0" applyFont="1" applyBorder="1" applyAlignment="1" applyProtection="1">
      <alignment horizontal="left" wrapText="1"/>
      <protection hidden="1"/>
    </xf>
    <xf numFmtId="3" fontId="33" fillId="0" borderId="3" xfId="0" applyNumberFormat="1" applyFont="1" applyBorder="1"/>
    <xf numFmtId="37" fontId="33" fillId="0" borderId="20" xfId="0" applyNumberFormat="1" applyFont="1" applyBorder="1" applyProtection="1">
      <protection hidden="1"/>
    </xf>
    <xf numFmtId="37" fontId="33" fillId="0" borderId="1" xfId="0" applyNumberFormat="1" applyFont="1" applyBorder="1" applyProtection="1">
      <protection hidden="1"/>
    </xf>
    <xf numFmtId="37" fontId="33" fillId="0" borderId="22" xfId="0" applyNumberFormat="1" applyFont="1" applyBorder="1" applyProtection="1">
      <protection hidden="1"/>
    </xf>
    <xf numFmtId="37" fontId="33" fillId="0" borderId="17" xfId="0" applyNumberFormat="1" applyFont="1" applyBorder="1" applyProtection="1">
      <protection hidden="1"/>
    </xf>
    <xf numFmtId="37" fontId="35" fillId="0" borderId="3" xfId="0" applyNumberFormat="1" applyFont="1" applyBorder="1" applyAlignment="1" applyProtection="1">
      <alignment horizontal="right"/>
      <protection hidden="1"/>
    </xf>
    <xf numFmtId="37" fontId="1" fillId="0" borderId="26" xfId="0" applyNumberFormat="1" applyFont="1" applyBorder="1" applyProtection="1">
      <protection hidden="1"/>
    </xf>
    <xf numFmtId="37" fontId="1" fillId="0" borderId="18" xfId="0" applyNumberFormat="1" applyFont="1" applyBorder="1" applyProtection="1">
      <protection hidden="1"/>
    </xf>
    <xf numFmtId="166" fontId="45" fillId="0" borderId="27" xfId="0" applyNumberFormat="1" applyFont="1" applyBorder="1" applyAlignment="1">
      <alignment horizontal="right" vertical="top" shrinkToFit="1"/>
    </xf>
    <xf numFmtId="37" fontId="33" fillId="0" borderId="18" xfId="0" applyNumberFormat="1" applyFont="1" applyBorder="1" applyAlignment="1" applyProtection="1">
      <alignment horizontal="right"/>
      <protection hidden="1"/>
    </xf>
    <xf numFmtId="10" fontId="33" fillId="0" borderId="28" xfId="1" applyNumberFormat="1" applyFont="1" applyFill="1" applyBorder="1" applyAlignment="1" applyProtection="1">
      <alignment horizontal="right"/>
      <protection hidden="1"/>
    </xf>
    <xf numFmtId="10" fontId="31" fillId="34" borderId="31" xfId="1" applyNumberFormat="1" applyFont="1" applyFill="1" applyBorder="1" applyAlignment="1" applyProtection="1">
      <alignment horizontal="right"/>
      <protection hidden="1"/>
    </xf>
    <xf numFmtId="37" fontId="33" fillId="0" borderId="18" xfId="0" applyNumberFormat="1" applyFont="1" applyBorder="1" applyAlignment="1">
      <alignment wrapText="1"/>
    </xf>
    <xf numFmtId="10" fontId="33" fillId="0" borderId="18" xfId="1" applyNumberFormat="1" applyFont="1" applyFill="1" applyBorder="1" applyAlignment="1" applyProtection="1">
      <alignment horizontal="right"/>
    </xf>
    <xf numFmtId="37" fontId="31" fillId="0" borderId="15" xfId="0" applyNumberFormat="1" applyFont="1" applyBorder="1" applyAlignment="1" applyProtection="1">
      <alignment horizontal="center"/>
      <protection hidden="1"/>
    </xf>
    <xf numFmtId="0" fontId="31" fillId="0" borderId="20" xfId="0" applyFont="1" applyBorder="1" applyAlignment="1" applyProtection="1">
      <alignment horizontal="center"/>
      <protection hidden="1"/>
    </xf>
    <xf numFmtId="164" fontId="33" fillId="0" borderId="3" xfId="0" quotePrefix="1" applyNumberFormat="1" applyFont="1" applyBorder="1" applyProtection="1">
      <protection hidden="1"/>
    </xf>
    <xf numFmtId="37" fontId="31" fillId="0" borderId="3" xfId="0" applyNumberFormat="1" applyFont="1" applyBorder="1" applyProtection="1">
      <protection hidden="1"/>
    </xf>
    <xf numFmtId="10" fontId="33" fillId="0" borderId="3" xfId="1" applyNumberFormat="1" applyFont="1" applyFill="1" applyBorder="1" applyAlignment="1" applyProtection="1">
      <alignment horizontal="right"/>
      <protection hidden="1"/>
    </xf>
    <xf numFmtId="0" fontId="35" fillId="0" borderId="26" xfId="0" applyFont="1" applyBorder="1" applyAlignment="1" applyProtection="1">
      <alignment horizontal="left" vertical="center"/>
      <protection hidden="1"/>
    </xf>
    <xf numFmtId="0" fontId="35" fillId="0" borderId="3" xfId="0" applyFont="1" applyBorder="1" applyAlignment="1" applyProtection="1">
      <alignment horizontal="left" vertical="center"/>
      <protection hidden="1"/>
    </xf>
    <xf numFmtId="0" fontId="35" fillId="0" borderId="1" xfId="0" applyFont="1" applyBorder="1" applyAlignment="1" applyProtection="1">
      <alignment horizontal="left" vertical="center"/>
      <protection hidden="1"/>
    </xf>
    <xf numFmtId="37" fontId="33" fillId="0" borderId="14" xfId="0" quotePrefix="1" applyNumberFormat="1" applyFont="1" applyBorder="1" applyAlignment="1" applyProtection="1">
      <alignment horizontal="right"/>
      <protection hidden="1"/>
    </xf>
    <xf numFmtId="0" fontId="33" fillId="0" borderId="2" xfId="0" applyFont="1" applyBorder="1" applyAlignment="1" applyProtection="1">
      <alignment vertical="center"/>
      <protection hidden="1"/>
    </xf>
    <xf numFmtId="0" fontId="31" fillId="0" borderId="3" xfId="0" applyFont="1" applyBorder="1" applyAlignment="1" applyProtection="1">
      <alignment vertical="center"/>
      <protection hidden="1"/>
    </xf>
    <xf numFmtId="0" fontId="31" fillId="0" borderId="1" xfId="0" applyFont="1" applyBorder="1" applyAlignment="1" applyProtection="1">
      <alignment vertical="center"/>
      <protection hidden="1"/>
    </xf>
    <xf numFmtId="0" fontId="33" fillId="0" borderId="14" xfId="0" applyFont="1" applyBorder="1" applyAlignment="1" applyProtection="1">
      <alignment vertical="center"/>
      <protection hidden="1"/>
    </xf>
    <xf numFmtId="0" fontId="33" fillId="0" borderId="3" xfId="0" applyFont="1" applyBorder="1" applyAlignment="1" applyProtection="1">
      <alignment vertical="center"/>
      <protection hidden="1"/>
    </xf>
    <xf numFmtId="0" fontId="33" fillId="0" borderId="1" xfId="0" applyFont="1" applyBorder="1" applyAlignment="1" applyProtection="1">
      <alignment vertical="center"/>
      <protection hidden="1"/>
    </xf>
    <xf numFmtId="3" fontId="44" fillId="0" borderId="15" xfId="0" applyNumberFormat="1" applyFont="1" applyBorder="1" applyAlignment="1">
      <alignment wrapText="1"/>
    </xf>
    <xf numFmtId="3" fontId="43" fillId="0" borderId="14" xfId="0" applyNumberFormat="1" applyFont="1" applyBorder="1" applyAlignment="1">
      <alignment wrapText="1"/>
    </xf>
    <xf numFmtId="37" fontId="43" fillId="0" borderId="3" xfId="0" applyNumberFormat="1" applyFont="1" applyBorder="1" applyAlignment="1" applyProtection="1">
      <alignment horizontal="right"/>
      <protection hidden="1"/>
    </xf>
    <xf numFmtId="10" fontId="33" fillId="0" borderId="3" xfId="0" applyNumberFormat="1" applyFont="1" applyBorder="1" applyAlignment="1" applyProtection="1">
      <alignment horizontal="right"/>
      <protection hidden="1"/>
    </xf>
    <xf numFmtId="0" fontId="33" fillId="0" borderId="1" xfId="0" applyFont="1" applyBorder="1" applyAlignment="1" applyProtection="1">
      <alignment horizontal="center"/>
      <protection hidden="1"/>
    </xf>
    <xf numFmtId="0" fontId="38" fillId="0" borderId="26" xfId="0" applyFont="1" applyBorder="1" applyAlignment="1" applyProtection="1">
      <alignment horizontal="right"/>
      <protection hidden="1"/>
    </xf>
    <xf numFmtId="0" fontId="1" fillId="0" borderId="26" xfId="0" applyFont="1" applyBorder="1" applyProtection="1">
      <protection hidden="1"/>
    </xf>
    <xf numFmtId="0" fontId="1" fillId="0" borderId="15" xfId="0" applyFont="1" applyBorder="1" applyProtection="1">
      <protection hidden="1"/>
    </xf>
    <xf numFmtId="0" fontId="1" fillId="0" borderId="15" xfId="0" applyFont="1" applyBorder="1" applyAlignment="1" applyProtection="1">
      <alignment horizontal="center"/>
      <protection hidden="1"/>
    </xf>
    <xf numFmtId="0" fontId="1" fillId="0" borderId="14" xfId="0" applyFont="1" applyBorder="1" applyProtection="1">
      <protection hidden="1"/>
    </xf>
    <xf numFmtId="0" fontId="1" fillId="0" borderId="18" xfId="0" applyFont="1" applyBorder="1" applyProtection="1">
      <protection hidden="1"/>
    </xf>
    <xf numFmtId="0" fontId="1" fillId="0" borderId="2" xfId="0" applyFont="1" applyBorder="1" applyProtection="1">
      <protection hidden="1"/>
    </xf>
    <xf numFmtId="0" fontId="1" fillId="0" borderId="1" xfId="0" applyFont="1" applyBorder="1" applyProtection="1">
      <protection hidden="1"/>
    </xf>
    <xf numFmtId="37" fontId="1" fillId="0" borderId="14" xfId="0" applyNumberFormat="1" applyFont="1" applyBorder="1" applyProtection="1">
      <protection hidden="1"/>
    </xf>
    <xf numFmtId="0" fontId="1" fillId="0" borderId="14" xfId="0" applyFont="1" applyBorder="1"/>
    <xf numFmtId="164" fontId="1" fillId="0" borderId="26" xfId="0" quotePrefix="1" applyNumberFormat="1" applyFont="1" applyBorder="1" applyAlignment="1" applyProtection="1">
      <alignment horizontal="right"/>
      <protection hidden="1"/>
    </xf>
    <xf numFmtId="0" fontId="1" fillId="0" borderId="3" xfId="0" applyFont="1" applyBorder="1" applyProtection="1">
      <protection hidden="1"/>
    </xf>
    <xf numFmtId="164" fontId="1" fillId="0" borderId="26" xfId="0" quotePrefix="1" applyNumberFormat="1" applyFont="1" applyBorder="1" applyAlignment="1" applyProtection="1">
      <alignment horizontal="right" vertical="center"/>
      <protection hidden="1"/>
    </xf>
    <xf numFmtId="0" fontId="1" fillId="0" borderId="14" xfId="0" applyFont="1" applyBorder="1" applyAlignment="1" applyProtection="1">
      <alignment vertical="center"/>
      <protection hidden="1"/>
    </xf>
    <xf numFmtId="37" fontId="1" fillId="0" borderId="2" xfId="0" applyNumberFormat="1" applyFont="1" applyBorder="1" applyProtection="1">
      <protection hidden="1"/>
    </xf>
    <xf numFmtId="37" fontId="33" fillId="0" borderId="23" xfId="0" applyNumberFormat="1" applyFont="1" applyBorder="1"/>
    <xf numFmtId="0" fontId="33" fillId="0" borderId="14" xfId="0" applyFont="1" applyBorder="1" applyAlignment="1">
      <alignment vertical="center"/>
    </xf>
    <xf numFmtId="37" fontId="33" fillId="0" borderId="14" xfId="0" quotePrefix="1" applyNumberFormat="1" applyFont="1" applyBorder="1" applyAlignment="1" applyProtection="1">
      <alignment horizontal="right" vertical="center"/>
      <protection hidden="1"/>
    </xf>
    <xf numFmtId="37" fontId="33" fillId="0" borderId="15" xfId="0" quotePrefix="1" applyNumberFormat="1" applyFont="1" applyBorder="1" applyAlignment="1" applyProtection="1">
      <alignment horizontal="right" vertical="center"/>
      <protection hidden="1"/>
    </xf>
    <xf numFmtId="37" fontId="33" fillId="0" borderId="15" xfId="0" quotePrefix="1" applyNumberFormat="1" applyFont="1" applyBorder="1" applyAlignment="1" applyProtection="1">
      <alignment horizontal="right"/>
      <protection hidden="1"/>
    </xf>
    <xf numFmtId="0" fontId="33" fillId="0" borderId="4" xfId="0" applyFont="1" applyBorder="1" applyAlignment="1" applyProtection="1">
      <alignment horizontal="left"/>
      <protection hidden="1"/>
    </xf>
    <xf numFmtId="0" fontId="33" fillId="0" borderId="4" xfId="0" applyFont="1" applyBorder="1" applyAlignment="1">
      <alignment vertical="center"/>
    </xf>
    <xf numFmtId="0" fontId="33" fillId="0" borderId="4" xfId="0" applyFont="1" applyBorder="1" applyAlignment="1" applyProtection="1">
      <alignment vertical="center"/>
      <protection hidden="1"/>
    </xf>
    <xf numFmtId="0" fontId="33" fillId="0" borderId="4" xfId="0" applyFont="1" applyBorder="1" applyAlignment="1" applyProtection="1">
      <alignment horizontal="center" vertical="center"/>
      <protection hidden="1"/>
    </xf>
    <xf numFmtId="37" fontId="33" fillId="0" borderId="4" xfId="0" quotePrefix="1" applyNumberFormat="1" applyFont="1" applyBorder="1" applyAlignment="1" applyProtection="1">
      <alignment horizontal="right" vertical="center"/>
      <protection hidden="1"/>
    </xf>
    <xf numFmtId="0" fontId="44" fillId="0" borderId="2" xfId="0" applyFont="1" applyBorder="1"/>
    <xf numFmtId="0" fontId="33" fillId="0" borderId="3" xfId="0" applyFont="1" applyBorder="1" applyAlignment="1">
      <alignment vertical="center"/>
    </xf>
    <xf numFmtId="0" fontId="33" fillId="0" borderId="27" xfId="0" applyFont="1" applyBorder="1" applyProtection="1">
      <protection hidden="1"/>
    </xf>
    <xf numFmtId="0" fontId="33" fillId="0" borderId="34" xfId="0" applyFont="1" applyBorder="1" applyProtection="1">
      <protection hidden="1"/>
    </xf>
    <xf numFmtId="0" fontId="33" fillId="0" borderId="35" xfId="0" applyFont="1" applyBorder="1" applyAlignment="1" applyProtection="1">
      <alignment horizontal="center" vertical="center"/>
      <protection hidden="1"/>
    </xf>
    <xf numFmtId="37" fontId="33" fillId="0" borderId="23" xfId="0" quotePrefix="1" applyNumberFormat="1" applyFont="1" applyBorder="1" applyAlignment="1" applyProtection="1">
      <alignment horizontal="right"/>
      <protection hidden="1"/>
    </xf>
    <xf numFmtId="0" fontId="44" fillId="0" borderId="15" xfId="0" applyFont="1" applyBorder="1"/>
    <xf numFmtId="0" fontId="33" fillId="0" borderId="15" xfId="0" applyFont="1" applyBorder="1" applyAlignment="1" applyProtection="1">
      <alignment horizontal="left"/>
      <protection hidden="1"/>
    </xf>
    <xf numFmtId="0" fontId="31" fillId="0" borderId="2" xfId="0" applyFont="1" applyBorder="1" applyProtection="1">
      <protection hidden="1"/>
    </xf>
    <xf numFmtId="0" fontId="31" fillId="0" borderId="3" xfId="0" applyFont="1" applyBorder="1" applyProtection="1">
      <protection hidden="1"/>
    </xf>
    <xf numFmtId="0" fontId="31" fillId="0" borderId="1" xfId="0" applyFont="1" applyBorder="1" applyProtection="1">
      <protection hidden="1"/>
    </xf>
    <xf numFmtId="37" fontId="31" fillId="0" borderId="14" xfId="0" applyNumberFormat="1" applyFont="1" applyBorder="1"/>
    <xf numFmtId="0" fontId="33" fillId="0" borderId="3" xfId="0" applyFont="1" applyBorder="1" applyAlignment="1" applyProtection="1">
      <alignment horizontal="center"/>
      <protection hidden="1"/>
    </xf>
    <xf numFmtId="37" fontId="33" fillId="0" borderId="1" xfId="1" applyNumberFormat="1" applyFont="1" applyFill="1" applyBorder="1" applyAlignment="1" applyProtection="1">
      <alignment horizontal="right"/>
      <protection hidden="1"/>
    </xf>
    <xf numFmtId="0" fontId="33" fillId="0" borderId="26" xfId="0" applyFont="1" applyBorder="1" applyAlignment="1" applyProtection="1">
      <alignment horizontal="center"/>
      <protection hidden="1"/>
    </xf>
    <xf numFmtId="0" fontId="33" fillId="0" borderId="21" xfId="0" applyFont="1" applyBorder="1" applyAlignment="1" applyProtection="1">
      <alignment horizontal="center"/>
      <protection hidden="1"/>
    </xf>
    <xf numFmtId="0" fontId="33" fillId="0" borderId="2" xfId="0" applyFont="1" applyBorder="1" applyAlignment="1" applyProtection="1">
      <alignment horizontal="left"/>
      <protection hidden="1"/>
    </xf>
    <xf numFmtId="0" fontId="33" fillId="0" borderId="3" xfId="0" applyFont="1" applyBorder="1" applyAlignment="1" applyProtection="1">
      <alignment horizontal="left"/>
      <protection hidden="1"/>
    </xf>
    <xf numFmtId="0" fontId="33" fillId="0" borderId="1" xfId="0" applyFont="1" applyBorder="1" applyAlignment="1" applyProtection="1">
      <alignment horizontal="left"/>
      <protection hidden="1"/>
    </xf>
    <xf numFmtId="0" fontId="33" fillId="0" borderId="14" xfId="0" applyFont="1" applyBorder="1" applyAlignment="1" applyProtection="1">
      <alignment horizontal="left"/>
      <protection hidden="1"/>
    </xf>
    <xf numFmtId="0" fontId="35" fillId="34" borderId="3" xfId="0" applyFont="1" applyFill="1" applyBorder="1" applyAlignment="1" applyProtection="1">
      <alignment vertical="center"/>
      <protection hidden="1"/>
    </xf>
    <xf numFmtId="0" fontId="35" fillId="34" borderId="1" xfId="0" applyFont="1" applyFill="1" applyBorder="1" applyAlignment="1" applyProtection="1">
      <alignment vertical="center"/>
      <protection hidden="1"/>
    </xf>
    <xf numFmtId="0" fontId="33" fillId="0" borderId="16" xfId="0" applyFont="1" applyBorder="1" applyAlignment="1" applyProtection="1">
      <alignment horizontal="center"/>
      <protection hidden="1"/>
    </xf>
    <xf numFmtId="0" fontId="33" fillId="0" borderId="20" xfId="0" applyFont="1" applyBorder="1" applyAlignment="1" applyProtection="1">
      <alignment horizontal="center"/>
      <protection hidden="1"/>
    </xf>
    <xf numFmtId="0" fontId="33" fillId="0" borderId="17" xfId="0" applyFont="1" applyBorder="1" applyAlignment="1" applyProtection="1">
      <alignment horizontal="center"/>
      <protection hidden="1"/>
    </xf>
    <xf numFmtId="0" fontId="33" fillId="0" borderId="22" xfId="0" applyFont="1" applyBorder="1" applyAlignment="1" applyProtection="1">
      <alignment horizontal="center"/>
      <protection hidden="1"/>
    </xf>
    <xf numFmtId="0" fontId="35" fillId="0" borderId="17" xfId="0" applyFont="1" applyBorder="1" applyAlignment="1" applyProtection="1">
      <alignment horizontal="center" vertical="center"/>
      <protection hidden="1"/>
    </xf>
    <xf numFmtId="0" fontId="33" fillId="0" borderId="0" xfId="0" applyFont="1" applyProtection="1">
      <protection hidden="1"/>
    </xf>
    <xf numFmtId="0" fontId="33" fillId="0" borderId="0" xfId="0" quotePrefix="1" applyFont="1" applyProtection="1">
      <protection hidden="1"/>
    </xf>
    <xf numFmtId="0" fontId="33" fillId="0" borderId="0" xfId="0" applyFont="1" applyAlignment="1" applyProtection="1">
      <alignment horizontal="right"/>
      <protection hidden="1"/>
    </xf>
    <xf numFmtId="0" fontId="33" fillId="0" borderId="0" xfId="0" applyFont="1" applyAlignment="1" applyProtection="1">
      <alignment horizontal="center"/>
      <protection hidden="1"/>
    </xf>
    <xf numFmtId="10" fontId="33" fillId="0" borderId="0" xfId="0" applyNumberFormat="1" applyFont="1" applyProtection="1">
      <protection hidden="1"/>
    </xf>
    <xf numFmtId="37" fontId="1" fillId="0" borderId="0" xfId="0" applyNumberFormat="1" applyFont="1" applyProtection="1">
      <protection hidden="1"/>
    </xf>
    <xf numFmtId="37" fontId="33" fillId="0" borderId="0" xfId="0" applyNumberFormat="1" applyFont="1" applyAlignment="1" applyProtection="1">
      <alignment vertical="center"/>
      <protection hidden="1"/>
    </xf>
    <xf numFmtId="165" fontId="33" fillId="0" borderId="0" xfId="0" quotePrefix="1" applyNumberFormat="1" applyFont="1" applyProtection="1">
      <protection hidden="1"/>
    </xf>
    <xf numFmtId="0" fontId="33" fillId="0" borderId="0" xfId="0" applyFont="1" applyAlignment="1" applyProtection="1">
      <alignment horizontal="left"/>
      <protection hidden="1"/>
    </xf>
    <xf numFmtId="0" fontId="33" fillId="0" borderId="0" xfId="0" quotePrefix="1" applyFont="1" applyAlignment="1" applyProtection="1">
      <alignment vertical="center"/>
      <protection hidden="1"/>
    </xf>
    <xf numFmtId="0" fontId="33" fillId="0" borderId="0" xfId="0" applyFont="1" applyAlignment="1" applyProtection="1">
      <alignment horizontal="right" vertical="center"/>
      <protection hidden="1"/>
    </xf>
    <xf numFmtId="0" fontId="33" fillId="0" borderId="0" xfId="0" applyFont="1" applyAlignment="1" applyProtection="1">
      <alignment vertical="center"/>
      <protection hidden="1"/>
    </xf>
    <xf numFmtId="0" fontId="33" fillId="0" borderId="0" xfId="0" applyFont="1" applyAlignment="1" applyProtection="1">
      <alignment horizontal="center" vertical="center"/>
      <protection hidden="1"/>
    </xf>
    <xf numFmtId="10" fontId="33" fillId="0" borderId="0" xfId="0" applyNumberFormat="1" applyFont="1" applyAlignment="1" applyProtection="1">
      <alignment vertical="center"/>
      <protection hidden="1"/>
    </xf>
    <xf numFmtId="0" fontId="33" fillId="0" borderId="0" xfId="0" applyFont="1" applyAlignment="1" applyProtection="1">
      <alignment vertical="top"/>
      <protection hidden="1"/>
    </xf>
    <xf numFmtId="10" fontId="33" fillId="0" borderId="0" xfId="0" applyNumberFormat="1" applyFont="1" applyAlignment="1" applyProtection="1">
      <alignment vertical="top"/>
      <protection hidden="1"/>
    </xf>
    <xf numFmtId="0" fontId="33" fillId="0" borderId="0" xfId="0" applyFont="1" applyAlignment="1">
      <alignment vertical="top" wrapText="1"/>
    </xf>
    <xf numFmtId="10" fontId="33" fillId="0" borderId="0" xfId="0" applyNumberFormat="1" applyFont="1" applyAlignment="1">
      <alignment vertical="top" wrapText="1"/>
    </xf>
    <xf numFmtId="0" fontId="33" fillId="0" borderId="0" xfId="0" applyFont="1" applyAlignment="1">
      <alignment vertical="top"/>
    </xf>
    <xf numFmtId="164" fontId="33" fillId="0" borderId="0" xfId="0" quotePrefix="1" applyNumberFormat="1" applyFont="1" applyAlignment="1" applyProtection="1">
      <alignment horizontal="left"/>
      <protection hidden="1"/>
    </xf>
    <xf numFmtId="10" fontId="33" fillId="0" borderId="0" xfId="0" quotePrefix="1" applyNumberFormat="1" applyFont="1" applyAlignment="1" applyProtection="1">
      <alignment horizontal="left"/>
      <protection hidden="1"/>
    </xf>
    <xf numFmtId="0" fontId="35" fillId="0" borderId="0" xfId="0" applyFont="1" applyAlignment="1" applyProtection="1">
      <alignment vertical="center"/>
      <protection hidden="1"/>
    </xf>
    <xf numFmtId="0" fontId="31" fillId="0" borderId="0" xfId="0" applyFont="1" applyProtection="1">
      <protection hidden="1"/>
    </xf>
    <xf numFmtId="0" fontId="1" fillId="0" borderId="0" xfId="0" quotePrefix="1" applyFont="1" applyProtection="1">
      <protection hidden="1"/>
    </xf>
    <xf numFmtId="3" fontId="45" fillId="0" borderId="0" xfId="0" applyNumberFormat="1" applyFont="1"/>
    <xf numFmtId="0" fontId="1" fillId="0" borderId="0" xfId="0" applyFont="1" applyProtection="1">
      <protection hidden="1"/>
    </xf>
    <xf numFmtId="0" fontId="33" fillId="0" borderId="0" xfId="0" applyFont="1" applyAlignment="1" applyProtection="1">
      <alignment vertical="top" wrapText="1"/>
      <protection hidden="1"/>
    </xf>
    <xf numFmtId="37" fontId="33" fillId="0" borderId="0" xfId="0" applyNumberFormat="1" applyFont="1" applyAlignment="1" applyProtection="1">
      <alignment horizontal="center"/>
      <protection hidden="1"/>
    </xf>
    <xf numFmtId="0" fontId="37" fillId="0" borderId="0" xfId="0" applyFont="1" applyProtection="1">
      <protection hidden="1"/>
    </xf>
    <xf numFmtId="0" fontId="43" fillId="0" borderId="0" xfId="0" quotePrefix="1" applyFont="1" applyProtection="1">
      <protection hidden="1"/>
    </xf>
    <xf numFmtId="3" fontId="44" fillId="0" borderId="0" xfId="0" applyNumberFormat="1" applyFont="1" applyAlignment="1">
      <alignment wrapText="1"/>
    </xf>
    <xf numFmtId="164" fontId="33" fillId="0" borderId="0" xfId="0" quotePrefix="1" applyNumberFormat="1" applyFont="1" applyProtection="1">
      <protection hidden="1"/>
    </xf>
    <xf numFmtId="164" fontId="33" fillId="0" borderId="0" xfId="0" applyNumberFormat="1" applyFont="1" applyProtection="1">
      <protection hidden="1"/>
    </xf>
    <xf numFmtId="37" fontId="31" fillId="0" borderId="0" xfId="0" applyNumberFormat="1" applyFont="1" applyAlignment="1">
      <alignment wrapText="1"/>
    </xf>
    <xf numFmtId="37" fontId="40" fillId="0" borderId="0" xfId="0" applyNumberFormat="1" applyFont="1" applyAlignment="1">
      <alignment wrapText="1"/>
    </xf>
    <xf numFmtId="10" fontId="31" fillId="0" borderId="0" xfId="0" applyNumberFormat="1" applyFont="1" applyAlignment="1">
      <alignment wrapText="1"/>
    </xf>
    <xf numFmtId="37" fontId="34" fillId="0" borderId="0" xfId="0" applyNumberFormat="1" applyFont="1" applyProtection="1">
      <protection hidden="1"/>
    </xf>
    <xf numFmtId="0" fontId="44" fillId="0" borderId="0" xfId="0" applyFont="1" applyAlignment="1">
      <alignment wrapText="1"/>
    </xf>
    <xf numFmtId="0" fontId="44" fillId="0" borderId="0" xfId="0" applyFont="1" applyAlignment="1">
      <alignment horizontal="right" wrapText="1"/>
    </xf>
    <xf numFmtId="0" fontId="36" fillId="0" borderId="0" xfId="0" applyFont="1" applyAlignment="1" applyProtection="1">
      <alignment horizontal="left" wrapText="1"/>
      <protection hidden="1"/>
    </xf>
    <xf numFmtId="0" fontId="43" fillId="0" borderId="0" xfId="0" applyFont="1" applyProtection="1">
      <protection hidden="1"/>
    </xf>
    <xf numFmtId="165" fontId="33" fillId="0" borderId="0" xfId="0" applyNumberFormat="1" applyFont="1" applyProtection="1">
      <protection hidden="1"/>
    </xf>
    <xf numFmtId="165" fontId="33" fillId="0" borderId="0" xfId="0" quotePrefix="1" applyNumberFormat="1" applyFont="1" applyAlignment="1" applyProtection="1">
      <alignment vertical="center"/>
      <protection hidden="1"/>
    </xf>
    <xf numFmtId="0" fontId="31" fillId="0" borderId="0" xfId="0" applyFont="1" applyAlignment="1" applyProtection="1">
      <alignment vertical="center"/>
      <protection hidden="1"/>
    </xf>
    <xf numFmtId="10" fontId="33" fillId="0" borderId="0" xfId="0" applyNumberFormat="1" applyFont="1" applyAlignment="1" applyProtection="1">
      <alignment horizontal="right"/>
      <protection hidden="1"/>
    </xf>
    <xf numFmtId="0" fontId="44" fillId="0" borderId="0" xfId="0" applyFont="1" applyAlignment="1">
      <alignment horizontal="left" vertical="top" wrapText="1"/>
    </xf>
    <xf numFmtId="0" fontId="44" fillId="0" borderId="0" xfId="0" applyFont="1" applyAlignment="1">
      <alignment horizontal="center" vertical="top" wrapText="1"/>
    </xf>
    <xf numFmtId="3" fontId="44" fillId="0" borderId="0" xfId="0" applyNumberFormat="1" applyFont="1" applyAlignment="1">
      <alignment horizontal="right" vertical="top" shrinkToFit="1"/>
    </xf>
    <xf numFmtId="165" fontId="33" fillId="0" borderId="0" xfId="0" applyNumberFormat="1" applyFont="1"/>
    <xf numFmtId="0" fontId="35" fillId="0" borderId="0" xfId="0" applyFont="1" applyProtection="1">
      <protection hidden="1"/>
    </xf>
    <xf numFmtId="10" fontId="35" fillId="0" borderId="0" xfId="0" applyNumberFormat="1" applyFont="1" applyProtection="1">
      <protection hidden="1"/>
    </xf>
    <xf numFmtId="0" fontId="33" fillId="0" borderId="17" xfId="0" applyFont="1" applyBorder="1" applyAlignment="1">
      <alignment vertical="top" wrapText="1"/>
    </xf>
    <xf numFmtId="37" fontId="33" fillId="0" borderId="4" xfId="0" applyNumberFormat="1" applyFont="1" applyBorder="1"/>
    <xf numFmtId="0" fontId="33" fillId="34" borderId="4" xfId="0" applyFont="1" applyFill="1" applyBorder="1" applyAlignment="1" applyProtection="1">
      <alignment horizontal="center"/>
      <protection hidden="1"/>
    </xf>
    <xf numFmtId="37" fontId="31" fillId="34" borderId="4" xfId="0" applyNumberFormat="1" applyFont="1" applyFill="1" applyBorder="1" applyProtection="1">
      <protection hidden="1"/>
    </xf>
    <xf numFmtId="10" fontId="31" fillId="34" borderId="4" xfId="1" applyNumberFormat="1" applyFont="1" applyFill="1" applyBorder="1" applyAlignment="1" applyProtection="1">
      <alignment horizontal="right"/>
      <protection hidden="1"/>
    </xf>
    <xf numFmtId="10" fontId="31" fillId="0" borderId="17" xfId="1" applyNumberFormat="1" applyFont="1" applyFill="1" applyBorder="1" applyAlignment="1" applyProtection="1">
      <alignment horizontal="right"/>
      <protection hidden="1"/>
    </xf>
    <xf numFmtId="0" fontId="36" fillId="0" borderId="3" xfId="0" applyFont="1" applyBorder="1" applyAlignment="1" applyProtection="1">
      <alignment horizontal="left"/>
      <protection hidden="1"/>
    </xf>
    <xf numFmtId="37" fontId="36" fillId="0" borderId="3" xfId="0" applyNumberFormat="1" applyFont="1" applyBorder="1" applyAlignment="1" applyProtection="1">
      <alignment horizontal="left"/>
      <protection hidden="1"/>
    </xf>
    <xf numFmtId="3" fontId="46" fillId="0" borderId="3" xfId="0" applyNumberFormat="1" applyFont="1" applyBorder="1" applyAlignment="1" applyProtection="1">
      <alignment horizontal="left" vertical="center"/>
      <protection hidden="1"/>
    </xf>
    <xf numFmtId="10" fontId="36" fillId="0" borderId="3" xfId="0" applyNumberFormat="1" applyFont="1" applyBorder="1" applyAlignment="1" applyProtection="1">
      <alignment horizontal="left"/>
      <protection hidden="1"/>
    </xf>
    <xf numFmtId="37" fontId="31" fillId="34" borderId="23" xfId="0" applyNumberFormat="1" applyFont="1" applyFill="1" applyBorder="1" applyProtection="1">
      <protection hidden="1"/>
    </xf>
    <xf numFmtId="37" fontId="33" fillId="0" borderId="3" xfId="0" applyNumberFormat="1" applyFont="1" applyBorder="1" applyAlignment="1">
      <alignment wrapText="1"/>
    </xf>
    <xf numFmtId="37" fontId="44" fillId="0" borderId="3" xfId="0" applyNumberFormat="1" applyFont="1" applyBorder="1" applyAlignment="1">
      <alignment wrapText="1"/>
    </xf>
    <xf numFmtId="10" fontId="33" fillId="0" borderId="3" xfId="1" applyNumberFormat="1" applyFont="1" applyBorder="1" applyAlignment="1" applyProtection="1">
      <alignment horizontal="right"/>
      <protection hidden="1"/>
    </xf>
    <xf numFmtId="0" fontId="35" fillId="0" borderId="3" xfId="0" applyFont="1" applyBorder="1" applyAlignment="1" applyProtection="1">
      <alignment vertical="center"/>
      <protection locked="0"/>
    </xf>
    <xf numFmtId="37" fontId="31" fillId="0" borderId="3" xfId="0" applyNumberFormat="1" applyFont="1" applyBorder="1" applyAlignment="1">
      <alignment wrapText="1"/>
    </xf>
    <xf numFmtId="37" fontId="40" fillId="0" borderId="3" xfId="0" applyNumberFormat="1" applyFont="1" applyBorder="1" applyAlignment="1">
      <alignment wrapText="1"/>
    </xf>
    <xf numFmtId="37" fontId="41" fillId="0" borderId="3" xfId="0" applyNumberFormat="1" applyFont="1" applyBorder="1" applyAlignment="1">
      <alignment wrapText="1"/>
    </xf>
    <xf numFmtId="10" fontId="31" fillId="0" borderId="3" xfId="0" applyNumberFormat="1" applyFont="1" applyBorder="1" applyAlignment="1">
      <alignment wrapText="1"/>
    </xf>
    <xf numFmtId="37" fontId="34" fillId="0" borderId="3" xfId="0" applyNumberFormat="1" applyFont="1" applyBorder="1" applyProtection="1">
      <protection hidden="1"/>
    </xf>
    <xf numFmtId="0" fontId="31" fillId="34" borderId="21" xfId="0" applyFont="1" applyFill="1" applyBorder="1" applyProtection="1">
      <protection hidden="1"/>
    </xf>
    <xf numFmtId="0" fontId="31" fillId="34" borderId="17" xfId="0" applyFont="1" applyFill="1" applyBorder="1" applyProtection="1">
      <protection hidden="1"/>
    </xf>
    <xf numFmtId="0" fontId="31" fillId="34" borderId="22" xfId="0" applyFont="1" applyFill="1" applyBorder="1" applyProtection="1">
      <protection hidden="1"/>
    </xf>
    <xf numFmtId="0" fontId="33" fillId="34" borderId="22" xfId="0" applyFont="1" applyFill="1" applyBorder="1" applyAlignment="1" applyProtection="1">
      <alignment horizontal="center"/>
      <protection hidden="1"/>
    </xf>
    <xf numFmtId="10" fontId="33" fillId="0" borderId="3" xfId="1" applyNumberFormat="1" applyFont="1" applyFill="1" applyBorder="1" applyAlignment="1" applyProtection="1">
      <protection hidden="1"/>
    </xf>
    <xf numFmtId="0" fontId="31" fillId="34" borderId="4" xfId="0" applyFont="1" applyFill="1" applyBorder="1" applyProtection="1">
      <protection hidden="1"/>
    </xf>
    <xf numFmtId="37" fontId="31" fillId="34" borderId="4" xfId="0" applyNumberFormat="1" applyFont="1" applyFill="1" applyBorder="1" applyAlignment="1" applyProtection="1">
      <alignment horizontal="right"/>
      <protection hidden="1"/>
    </xf>
    <xf numFmtId="0" fontId="31" fillId="34" borderId="21" xfId="0" applyFont="1" applyFill="1" applyBorder="1" applyAlignment="1" applyProtection="1">
      <alignment horizontal="left"/>
      <protection hidden="1"/>
    </xf>
    <xf numFmtId="0" fontId="31" fillId="34" borderId="17" xfId="0" applyFont="1" applyFill="1" applyBorder="1" applyAlignment="1" applyProtection="1">
      <alignment horizontal="left"/>
      <protection hidden="1"/>
    </xf>
    <xf numFmtId="0" fontId="31" fillId="34" borderId="22" xfId="0" applyFont="1" applyFill="1" applyBorder="1" applyAlignment="1" applyProtection="1">
      <alignment horizontal="left"/>
      <protection hidden="1"/>
    </xf>
    <xf numFmtId="37" fontId="33" fillId="34" borderId="4" xfId="0" applyNumberFormat="1" applyFont="1" applyFill="1" applyBorder="1" applyProtection="1">
      <protection hidden="1"/>
    </xf>
    <xf numFmtId="10" fontId="33" fillId="34" borderId="4" xfId="1" applyNumberFormat="1" applyFont="1" applyFill="1" applyBorder="1" applyAlignment="1" applyProtection="1">
      <alignment horizontal="right"/>
      <protection hidden="1"/>
    </xf>
    <xf numFmtId="0" fontId="33" fillId="0" borderId="19" xfId="0" applyFont="1" applyBorder="1" applyAlignment="1" applyProtection="1">
      <alignment horizontal="left"/>
      <protection hidden="1"/>
    </xf>
    <xf numFmtId="0" fontId="33" fillId="0" borderId="16" xfId="0" applyFont="1" applyBorder="1" applyAlignment="1" applyProtection="1">
      <alignment horizontal="left"/>
      <protection hidden="1"/>
    </xf>
    <xf numFmtId="0" fontId="33" fillId="0" borderId="20" xfId="0" applyFont="1" applyBorder="1" applyAlignment="1" applyProtection="1">
      <alignment horizontal="left"/>
      <protection hidden="1"/>
    </xf>
    <xf numFmtId="0" fontId="33" fillId="0" borderId="16" xfId="0" applyFont="1" applyBorder="1" applyAlignment="1" applyProtection="1">
      <alignment horizontal="right"/>
      <protection hidden="1"/>
    </xf>
    <xf numFmtId="0" fontId="33" fillId="35" borderId="37" xfId="0" applyFont="1" applyFill="1" applyBorder="1" applyAlignment="1" applyProtection="1">
      <alignment horizontal="center"/>
      <protection hidden="1"/>
    </xf>
    <xf numFmtId="37" fontId="31" fillId="35" borderId="37" xfId="0" applyNumberFormat="1" applyFont="1" applyFill="1" applyBorder="1" applyProtection="1">
      <protection hidden="1"/>
    </xf>
    <xf numFmtId="10" fontId="31" fillId="35" borderId="37" xfId="1" applyNumberFormat="1" applyFont="1" applyFill="1" applyBorder="1" applyAlignment="1" applyProtection="1">
      <alignment horizontal="right"/>
      <protection hidden="1"/>
    </xf>
    <xf numFmtId="10" fontId="31" fillId="35" borderId="32" xfId="1" applyNumberFormat="1" applyFont="1" applyFill="1" applyBorder="1" applyAlignment="1" applyProtection="1">
      <alignment horizontal="right"/>
      <protection hidden="1"/>
    </xf>
    <xf numFmtId="0" fontId="33" fillId="0" borderId="38" xfId="0" applyFont="1" applyBorder="1" applyAlignment="1" applyProtection="1">
      <alignment horizontal="right"/>
      <protection hidden="1"/>
    </xf>
    <xf numFmtId="0" fontId="33" fillId="0" borderId="39" xfId="0" applyFont="1" applyBorder="1" applyProtection="1">
      <protection hidden="1"/>
    </xf>
    <xf numFmtId="0" fontId="33" fillId="0" borderId="40" xfId="0" applyFont="1" applyBorder="1" applyProtection="1">
      <protection hidden="1"/>
    </xf>
    <xf numFmtId="0" fontId="33" fillId="0" borderId="15" xfId="0" quotePrefix="1" applyFont="1" applyBorder="1" applyAlignment="1" applyProtection="1">
      <alignment horizontal="right"/>
      <protection hidden="1"/>
    </xf>
    <xf numFmtId="0" fontId="31" fillId="36" borderId="14" xfId="0" applyFont="1" applyFill="1" applyBorder="1" applyProtection="1">
      <protection hidden="1"/>
    </xf>
    <xf numFmtId="37" fontId="31" fillId="36" borderId="14" xfId="0" applyNumberFormat="1" applyFont="1" applyFill="1" applyBorder="1" applyProtection="1">
      <protection hidden="1"/>
    </xf>
    <xf numFmtId="37" fontId="42" fillId="36" borderId="14" xfId="0" applyNumberFormat="1" applyFont="1" applyFill="1" applyBorder="1" applyProtection="1">
      <protection hidden="1"/>
    </xf>
    <xf numFmtId="10" fontId="31" fillId="36" borderId="14" xfId="1" applyNumberFormat="1" applyFont="1" applyFill="1" applyBorder="1" applyAlignment="1" applyProtection="1">
      <alignment horizontal="right"/>
      <protection hidden="1"/>
    </xf>
    <xf numFmtId="0" fontId="35" fillId="0" borderId="2" xfId="0" applyFont="1" applyBorder="1" applyAlignment="1" applyProtection="1">
      <alignment horizontal="left" vertical="center"/>
      <protection hidden="1"/>
    </xf>
    <xf numFmtId="0" fontId="35" fillId="0" borderId="3" xfId="0" applyFont="1" applyBorder="1" applyAlignment="1" applyProtection="1">
      <alignment horizontal="left" vertical="center"/>
      <protection hidden="1"/>
    </xf>
    <xf numFmtId="0" fontId="35" fillId="0" borderId="1" xfId="0" applyFont="1" applyBorder="1" applyAlignment="1" applyProtection="1">
      <alignment horizontal="left" vertical="center"/>
      <protection hidden="1"/>
    </xf>
    <xf numFmtId="0" fontId="35" fillId="0" borderId="14" xfId="0" applyFont="1" applyBorder="1" applyAlignment="1" applyProtection="1">
      <alignment horizontal="left" vertical="center"/>
      <protection hidden="1"/>
    </xf>
    <xf numFmtId="0" fontId="35" fillId="0" borderId="19" xfId="0" applyFont="1" applyBorder="1" applyAlignment="1" applyProtection="1">
      <alignment horizontal="left" vertical="center"/>
      <protection hidden="1"/>
    </xf>
    <xf numFmtId="0" fontId="35" fillId="0" borderId="15" xfId="0" applyFont="1" applyBorder="1" applyAlignment="1" applyProtection="1">
      <alignment horizontal="left" vertical="center"/>
      <protection hidden="1"/>
    </xf>
    <xf numFmtId="0" fontId="37" fillId="0" borderId="26" xfId="0" quotePrefix="1" applyFont="1" applyBorder="1" applyAlignment="1" applyProtection="1">
      <alignment horizontal="center"/>
      <protection hidden="1"/>
    </xf>
    <xf numFmtId="0" fontId="37" fillId="0" borderId="0" xfId="0" quotePrefix="1" applyFont="1" applyAlignment="1" applyProtection="1">
      <alignment horizontal="center"/>
      <protection hidden="1"/>
    </xf>
    <xf numFmtId="0" fontId="37" fillId="0" borderId="18" xfId="0" quotePrefix="1" applyFont="1" applyBorder="1" applyAlignment="1" applyProtection="1">
      <alignment horizontal="center"/>
      <protection hidden="1"/>
    </xf>
    <xf numFmtId="0" fontId="33" fillId="0" borderId="26" xfId="0" applyFont="1" applyBorder="1" applyAlignment="1" applyProtection="1">
      <alignment horizontal="center"/>
      <protection hidden="1"/>
    </xf>
    <xf numFmtId="0" fontId="33" fillId="0" borderId="0" xfId="0" applyFont="1" applyAlignment="1" applyProtection="1">
      <alignment horizontal="center"/>
      <protection hidden="1"/>
    </xf>
    <xf numFmtId="0" fontId="33" fillId="0" borderId="18" xfId="0" applyFont="1" applyBorder="1" applyAlignment="1" applyProtection="1">
      <alignment horizontal="center"/>
      <protection hidden="1"/>
    </xf>
    <xf numFmtId="0" fontId="37" fillId="0" borderId="3" xfId="0" applyFont="1" applyBorder="1" applyAlignment="1" applyProtection="1">
      <alignment horizontal="center"/>
      <protection hidden="1"/>
    </xf>
    <xf numFmtId="0" fontId="33" fillId="0" borderId="26" xfId="0" applyFont="1" applyBorder="1" applyAlignment="1" applyProtection="1">
      <alignment horizontal="left"/>
      <protection hidden="1"/>
    </xf>
    <xf numFmtId="0" fontId="33" fillId="0" borderId="0" xfId="0" applyFont="1" applyAlignment="1" applyProtection="1">
      <alignment horizontal="left"/>
      <protection hidden="1"/>
    </xf>
    <xf numFmtId="0" fontId="33" fillId="0" borderId="18" xfId="0" applyFont="1" applyBorder="1" applyAlignment="1" applyProtection="1">
      <alignment horizontal="left"/>
      <protection hidden="1"/>
    </xf>
    <xf numFmtId="0" fontId="33" fillId="0" borderId="2" xfId="0" applyFont="1" applyBorder="1" applyAlignment="1" applyProtection="1">
      <alignment horizontal="left"/>
      <protection hidden="1"/>
    </xf>
    <xf numFmtId="0" fontId="33" fillId="0" borderId="3" xfId="0" applyFont="1" applyBorder="1" applyAlignment="1" applyProtection="1">
      <alignment horizontal="left"/>
      <protection hidden="1"/>
    </xf>
    <xf numFmtId="0" fontId="33" fillId="0" borderId="1" xfId="0" applyFont="1" applyBorder="1" applyAlignment="1" applyProtection="1">
      <alignment horizontal="left"/>
      <protection hidden="1"/>
    </xf>
    <xf numFmtId="0" fontId="33" fillId="0" borderId="3" xfId="0" applyFont="1" applyBorder="1" applyAlignment="1" applyProtection="1">
      <alignment horizontal="center"/>
      <protection hidden="1"/>
    </xf>
    <xf numFmtId="0" fontId="35" fillId="0" borderId="3" xfId="0" applyFont="1" applyBorder="1" applyAlignment="1" applyProtection="1">
      <alignment horizontal="center" vertical="center"/>
      <protection hidden="1"/>
    </xf>
    <xf numFmtId="0" fontId="38" fillId="0" borderId="3" xfId="0" applyFont="1" applyBorder="1" applyAlignment="1" applyProtection="1">
      <alignment horizontal="left"/>
      <protection hidden="1"/>
    </xf>
    <xf numFmtId="0" fontId="35" fillId="0" borderId="26" xfId="0" applyFont="1" applyBorder="1" applyAlignment="1" applyProtection="1">
      <alignment horizontal="center"/>
      <protection hidden="1"/>
    </xf>
    <xf numFmtId="0" fontId="35" fillId="0" borderId="0" xfId="0" applyFont="1" applyAlignment="1" applyProtection="1">
      <alignment horizontal="center"/>
      <protection hidden="1"/>
    </xf>
    <xf numFmtId="0" fontId="35" fillId="0" borderId="18" xfId="0" applyFont="1" applyBorder="1" applyAlignment="1" applyProtection="1">
      <alignment horizontal="center"/>
      <protection hidden="1"/>
    </xf>
    <xf numFmtId="0" fontId="37" fillId="0" borderId="3" xfId="0" quotePrefix="1" applyFont="1" applyBorder="1" applyAlignment="1" applyProtection="1">
      <alignment horizontal="center"/>
      <protection hidden="1"/>
    </xf>
    <xf numFmtId="0" fontId="33" fillId="0" borderId="16" xfId="0" applyFont="1" applyBorder="1" applyAlignment="1" applyProtection="1">
      <alignment horizontal="left"/>
      <protection hidden="1"/>
    </xf>
    <xf numFmtId="0" fontId="33" fillId="0" borderId="20" xfId="0" applyFont="1" applyBorder="1" applyAlignment="1" applyProtection="1">
      <alignment horizontal="left"/>
      <protection hidden="1"/>
    </xf>
    <xf numFmtId="0" fontId="33" fillId="0" borderId="21" xfId="0" applyFont="1" applyBorder="1" applyAlignment="1" applyProtection="1">
      <alignment horizontal="center"/>
      <protection hidden="1"/>
    </xf>
    <xf numFmtId="0" fontId="33" fillId="0" borderId="1" xfId="0" applyFont="1" applyBorder="1" applyAlignment="1" applyProtection="1">
      <alignment horizontal="center"/>
      <protection hidden="1"/>
    </xf>
    <xf numFmtId="37" fontId="33" fillId="0" borderId="3" xfId="0" applyNumberFormat="1" applyFont="1" applyBorder="1" applyAlignment="1">
      <alignment horizontal="center" wrapText="1"/>
    </xf>
    <xf numFmtId="0" fontId="33" fillId="0" borderId="21" xfId="0" applyFont="1" applyBorder="1" applyAlignment="1" applyProtection="1">
      <alignment horizontal="left"/>
      <protection hidden="1"/>
    </xf>
    <xf numFmtId="0" fontId="33" fillId="0" borderId="17" xfId="0" applyFont="1" applyBorder="1" applyAlignment="1" applyProtection="1">
      <alignment horizontal="left"/>
      <protection hidden="1"/>
    </xf>
    <xf numFmtId="0" fontId="33" fillId="0" borderId="22" xfId="0" applyFont="1" applyBorder="1" applyAlignment="1" applyProtection="1">
      <alignment horizontal="left"/>
      <protection hidden="1"/>
    </xf>
    <xf numFmtId="37" fontId="34" fillId="0" borderId="3" xfId="0" applyNumberFormat="1" applyFont="1" applyBorder="1" applyAlignment="1" applyProtection="1">
      <alignment horizontal="center"/>
      <protection hidden="1"/>
    </xf>
    <xf numFmtId="0" fontId="33" fillId="0" borderId="23" xfId="0" applyFont="1" applyBorder="1" applyAlignment="1" applyProtection="1">
      <alignment horizontal="center"/>
      <protection hidden="1"/>
    </xf>
    <xf numFmtId="0" fontId="33" fillId="0" borderId="4" xfId="0" applyFont="1" applyBorder="1" applyAlignment="1" applyProtection="1">
      <alignment horizontal="center"/>
      <protection hidden="1"/>
    </xf>
    <xf numFmtId="0" fontId="37" fillId="0" borderId="2" xfId="0" applyFont="1" applyBorder="1" applyAlignment="1" applyProtection="1">
      <alignment horizontal="center"/>
      <protection hidden="1"/>
    </xf>
    <xf numFmtId="0" fontId="36" fillId="0" borderId="17" xfId="0" applyFont="1" applyBorder="1" applyAlignment="1" applyProtection="1">
      <alignment horizontal="center" wrapText="1"/>
      <protection hidden="1"/>
    </xf>
    <xf numFmtId="0" fontId="33" fillId="0" borderId="14" xfId="0" applyFont="1" applyBorder="1" applyAlignment="1" applyProtection="1">
      <alignment horizontal="left"/>
      <protection hidden="1"/>
    </xf>
    <xf numFmtId="0" fontId="31" fillId="34" borderId="14" xfId="0" applyFont="1" applyFill="1" applyBorder="1" applyAlignment="1" applyProtection="1">
      <alignment horizontal="left"/>
      <protection hidden="1"/>
    </xf>
    <xf numFmtId="0" fontId="31" fillId="34" borderId="2" xfId="0" applyFont="1" applyFill="1" applyBorder="1" applyAlignment="1" applyProtection="1">
      <alignment horizontal="left"/>
      <protection hidden="1"/>
    </xf>
    <xf numFmtId="0" fontId="36" fillId="0" borderId="19" xfId="0" applyFont="1" applyBorder="1" applyAlignment="1" applyProtection="1">
      <alignment horizontal="left"/>
      <protection hidden="1"/>
    </xf>
    <xf numFmtId="0" fontId="36" fillId="0" borderId="15" xfId="0" applyFont="1" applyBorder="1" applyAlignment="1" applyProtection="1">
      <alignment horizontal="left"/>
      <protection hidden="1"/>
    </xf>
    <xf numFmtId="0" fontId="35" fillId="0" borderId="2" xfId="0" applyFont="1" applyBorder="1" applyAlignment="1" applyProtection="1">
      <alignment vertical="center"/>
      <protection hidden="1"/>
    </xf>
    <xf numFmtId="0" fontId="35" fillId="0" borderId="3" xfId="0" applyFont="1" applyBorder="1" applyAlignment="1" applyProtection="1">
      <alignment vertical="center"/>
      <protection hidden="1"/>
    </xf>
    <xf numFmtId="0" fontId="35" fillId="0" borderId="1" xfId="0" applyFont="1" applyBorder="1" applyAlignment="1" applyProtection="1">
      <alignment vertical="center"/>
      <protection hidden="1"/>
    </xf>
    <xf numFmtId="0" fontId="33" fillId="0" borderId="16" xfId="0" applyFont="1" applyBorder="1" applyAlignment="1" applyProtection="1">
      <alignment horizontal="center"/>
      <protection hidden="1"/>
    </xf>
    <xf numFmtId="0" fontId="33" fillId="0" borderId="20" xfId="0" applyFont="1" applyBorder="1" applyAlignment="1" applyProtection="1">
      <alignment horizontal="center"/>
      <protection hidden="1"/>
    </xf>
    <xf numFmtId="0" fontId="31" fillId="34" borderId="3" xfId="0" applyFont="1" applyFill="1" applyBorder="1" applyAlignment="1" applyProtection="1">
      <alignment horizontal="left"/>
      <protection hidden="1"/>
    </xf>
    <xf numFmtId="0" fontId="31" fillId="34" borderId="36" xfId="0" applyFont="1" applyFill="1" applyBorder="1" applyAlignment="1" applyProtection="1">
      <alignment horizontal="left"/>
      <protection hidden="1"/>
    </xf>
    <xf numFmtId="0" fontId="33" fillId="0" borderId="17" xfId="0" applyFont="1" applyBorder="1" applyAlignment="1" applyProtection="1">
      <alignment horizontal="center"/>
      <protection hidden="1"/>
    </xf>
    <xf numFmtId="0" fontId="35" fillId="0" borderId="23" xfId="0" applyFont="1" applyBorder="1" applyAlignment="1" applyProtection="1">
      <alignment horizontal="center"/>
      <protection hidden="1"/>
    </xf>
    <xf numFmtId="0" fontId="33" fillId="0" borderId="2" xfId="0" applyFont="1" applyBorder="1" applyAlignment="1" applyProtection="1">
      <alignment horizontal="left" vertical="center"/>
      <protection hidden="1"/>
    </xf>
    <xf numFmtId="0" fontId="33" fillId="0" borderId="3" xfId="0" applyFont="1" applyBorder="1" applyAlignment="1" applyProtection="1">
      <alignment horizontal="left" vertical="center"/>
      <protection hidden="1"/>
    </xf>
    <xf numFmtId="0" fontId="33" fillId="0" borderId="1" xfId="0" applyFont="1" applyBorder="1" applyAlignment="1" applyProtection="1">
      <alignment horizontal="left" vertical="center"/>
      <protection hidden="1"/>
    </xf>
    <xf numFmtId="0" fontId="33" fillId="0" borderId="19" xfId="0" applyFont="1" applyBorder="1" applyAlignment="1" applyProtection="1">
      <alignment horizontal="center"/>
      <protection hidden="1"/>
    </xf>
    <xf numFmtId="0" fontId="33" fillId="0" borderId="3" xfId="0" applyFont="1" applyBorder="1" applyAlignment="1">
      <alignment horizontal="center"/>
    </xf>
    <xf numFmtId="0" fontId="33" fillId="0" borderId="2" xfId="0" applyFont="1" applyBorder="1" applyAlignment="1">
      <alignment horizontal="center"/>
    </xf>
    <xf numFmtId="0" fontId="33" fillId="0" borderId="2" xfId="0" applyFont="1" applyBorder="1" applyAlignment="1" applyProtection="1">
      <alignment horizontal="center"/>
      <protection hidden="1"/>
    </xf>
    <xf numFmtId="0" fontId="33" fillId="0" borderId="0" xfId="0" quotePrefix="1" applyFont="1" applyAlignment="1" applyProtection="1">
      <alignment horizontal="center"/>
      <protection hidden="1"/>
    </xf>
    <xf numFmtId="0" fontId="35" fillId="0" borderId="21" xfId="0" applyFont="1" applyBorder="1" applyAlignment="1" applyProtection="1">
      <alignment horizontal="center"/>
      <protection hidden="1"/>
    </xf>
    <xf numFmtId="0" fontId="35" fillId="0" borderId="4" xfId="0" applyFont="1" applyBorder="1" applyAlignment="1" applyProtection="1">
      <alignment horizontal="center"/>
      <protection hidden="1"/>
    </xf>
    <xf numFmtId="0" fontId="38" fillId="0" borderId="17" xfId="0" applyFont="1" applyBorder="1" applyAlignment="1" applyProtection="1">
      <alignment horizontal="center"/>
      <protection hidden="1"/>
    </xf>
    <xf numFmtId="0" fontId="38" fillId="0" borderId="19" xfId="0" applyFont="1" applyBorder="1" applyAlignment="1" applyProtection="1">
      <alignment horizontal="center"/>
      <protection hidden="1"/>
    </xf>
    <xf numFmtId="0" fontId="38" fillId="0" borderId="16" xfId="0" applyFont="1" applyBorder="1" applyAlignment="1" applyProtection="1">
      <alignment horizontal="center"/>
      <protection hidden="1"/>
    </xf>
    <xf numFmtId="0" fontId="38" fillId="0" borderId="20" xfId="0" applyFont="1" applyBorder="1" applyAlignment="1" applyProtection="1">
      <alignment horizontal="center"/>
      <protection hidden="1"/>
    </xf>
    <xf numFmtId="0" fontId="38" fillId="0" borderId="26" xfId="0" applyFont="1" applyBorder="1" applyAlignment="1" applyProtection="1">
      <alignment horizontal="center"/>
      <protection hidden="1"/>
    </xf>
    <xf numFmtId="0" fontId="38" fillId="0" borderId="23" xfId="0" applyFont="1" applyBorder="1" applyAlignment="1" applyProtection="1">
      <alignment horizontal="center"/>
      <protection hidden="1"/>
    </xf>
    <xf numFmtId="37" fontId="31" fillId="0" borderId="14" xfId="0" applyNumberFormat="1" applyFont="1" applyBorder="1" applyAlignment="1" applyProtection="1">
      <alignment horizontal="center" vertical="center" wrapText="1"/>
      <protection hidden="1"/>
    </xf>
    <xf numFmtId="37" fontId="31" fillId="0" borderId="4" xfId="0" applyNumberFormat="1" applyFont="1" applyBorder="1" applyAlignment="1" applyProtection="1">
      <alignment horizontal="center" vertical="center" wrapText="1"/>
      <protection hidden="1"/>
    </xf>
    <xf numFmtId="0" fontId="33" fillId="0" borderId="26" xfId="0" applyFont="1" applyBorder="1" applyAlignment="1">
      <alignment horizontal="left" vertical="top" wrapText="1"/>
    </xf>
    <xf numFmtId="0" fontId="33" fillId="0" borderId="23" xfId="0" applyFont="1" applyBorder="1" applyAlignment="1">
      <alignment horizontal="left" vertical="top" wrapText="1"/>
    </xf>
    <xf numFmtId="0" fontId="31" fillId="0" borderId="14" xfId="0" applyFont="1" applyBorder="1" applyAlignment="1" applyProtection="1">
      <alignment horizontal="center" vertical="center" wrapText="1"/>
      <protection hidden="1"/>
    </xf>
    <xf numFmtId="37" fontId="31" fillId="0" borderId="1" xfId="0" applyNumberFormat="1" applyFont="1" applyBorder="1" applyAlignment="1" applyProtection="1">
      <alignment horizontal="center" vertical="center" wrapText="1"/>
      <protection hidden="1"/>
    </xf>
    <xf numFmtId="0" fontId="31" fillId="0" borderId="2" xfId="0" applyFont="1" applyBorder="1" applyAlignment="1" applyProtection="1">
      <alignment horizontal="center" vertical="center" wrapText="1"/>
      <protection hidden="1"/>
    </xf>
    <xf numFmtId="0" fontId="33" fillId="0" borderId="15" xfId="0" applyFont="1" applyBorder="1" applyAlignment="1" applyProtection="1">
      <alignment horizontal="center"/>
      <protection hidden="1"/>
    </xf>
    <xf numFmtId="0" fontId="31" fillId="0" borderId="22" xfId="0" applyFont="1" applyBorder="1" applyAlignment="1" applyProtection="1">
      <alignment horizontal="center" vertical="center" wrapText="1"/>
      <protection hidden="1"/>
    </xf>
    <xf numFmtId="0" fontId="31" fillId="0" borderId="20" xfId="0" applyFont="1" applyBorder="1" applyAlignment="1" applyProtection="1">
      <alignment horizontal="center" vertical="center" wrapText="1"/>
      <protection hidden="1"/>
    </xf>
    <xf numFmtId="0" fontId="31" fillId="36" borderId="2" xfId="0" applyFont="1" applyFill="1" applyBorder="1" applyAlignment="1" applyProtection="1">
      <alignment horizontal="left"/>
      <protection hidden="1"/>
    </xf>
    <xf numFmtId="0" fontId="31" fillId="36" borderId="3" xfId="0" applyFont="1" applyFill="1" applyBorder="1" applyAlignment="1" applyProtection="1">
      <alignment horizontal="left"/>
      <protection hidden="1"/>
    </xf>
    <xf numFmtId="0" fontId="31" fillId="36" borderId="1" xfId="0" applyFont="1" applyFill="1" applyBorder="1" applyAlignment="1" applyProtection="1">
      <alignment horizontal="left"/>
      <protection hidden="1"/>
    </xf>
    <xf numFmtId="164" fontId="33" fillId="0" borderId="26" xfId="0" quotePrefix="1" applyNumberFormat="1" applyFont="1" applyBorder="1" applyAlignment="1" applyProtection="1">
      <alignment horizontal="center"/>
      <protection hidden="1"/>
    </xf>
    <xf numFmtId="164" fontId="33" fillId="0" borderId="23" xfId="0" quotePrefix="1" applyNumberFormat="1" applyFont="1" applyBorder="1" applyAlignment="1" applyProtection="1">
      <alignment horizontal="center"/>
      <protection hidden="1"/>
    </xf>
    <xf numFmtId="0" fontId="37" fillId="0" borderId="3" xfId="0" applyFont="1" applyBorder="1" applyAlignment="1" applyProtection="1">
      <alignment horizontal="center" vertical="center"/>
      <protection hidden="1"/>
    </xf>
    <xf numFmtId="0" fontId="37" fillId="0" borderId="2" xfId="0" applyFont="1" applyBorder="1" applyAlignment="1" applyProtection="1">
      <alignment horizontal="center" vertical="center"/>
      <protection hidden="1"/>
    </xf>
    <xf numFmtId="0" fontId="31" fillId="34" borderId="21" xfId="0" applyFont="1" applyFill="1" applyBorder="1" applyAlignment="1" applyProtection="1">
      <alignment horizontal="left"/>
      <protection hidden="1"/>
    </xf>
    <xf numFmtId="0" fontId="33" fillId="0" borderId="17" xfId="0" applyFont="1" applyBorder="1" applyAlignment="1">
      <alignment horizontal="center" vertical="top" wrapText="1"/>
    </xf>
    <xf numFmtId="0" fontId="47" fillId="0" borderId="16" xfId="0" applyFont="1" applyBorder="1" applyAlignment="1">
      <alignment horizontal="center" vertical="center" wrapText="1"/>
    </xf>
    <xf numFmtId="0" fontId="33" fillId="0" borderId="33" xfId="0" applyFont="1" applyBorder="1" applyAlignment="1" applyProtection="1">
      <alignment horizontal="left"/>
      <protection hidden="1"/>
    </xf>
    <xf numFmtId="0" fontId="33" fillId="0" borderId="32" xfId="0" applyFont="1" applyBorder="1" applyAlignment="1" applyProtection="1">
      <alignment horizontal="left"/>
      <protection hidden="1"/>
    </xf>
    <xf numFmtId="0" fontId="33" fillId="0" borderId="26" xfId="0" applyFont="1" applyBorder="1" applyAlignment="1">
      <alignment horizontal="center"/>
    </xf>
    <xf numFmtId="0" fontId="33" fillId="0" borderId="23" xfId="0" applyFont="1" applyBorder="1" applyAlignment="1">
      <alignment horizontal="center"/>
    </xf>
  </cellXfs>
  <cellStyles count="59623">
    <cellStyle name="20% - Accent1" xfId="19" builtinId="30" customBuiltin="1"/>
    <cellStyle name="20% - Accent1 2" xfId="46" xr:uid="{00000000-0005-0000-0000-000001000000}"/>
    <cellStyle name="20% - Accent1 2 2" xfId="74" xr:uid="{00000000-0005-0000-0000-000002000000}"/>
    <cellStyle name="20% - Accent1 3" xfId="60" xr:uid="{00000000-0005-0000-0000-000003000000}"/>
    <cellStyle name="20% - Accent2" xfId="23" builtinId="34" customBuiltin="1"/>
    <cellStyle name="20% - Accent2 2" xfId="48" xr:uid="{00000000-0005-0000-0000-000005000000}"/>
    <cellStyle name="20% - Accent2 2 2" xfId="76" xr:uid="{00000000-0005-0000-0000-000006000000}"/>
    <cellStyle name="20% - Accent2 3" xfId="62" xr:uid="{00000000-0005-0000-0000-000007000000}"/>
    <cellStyle name="20% - Accent3" xfId="27" builtinId="38" customBuiltin="1"/>
    <cellStyle name="20% - Accent3 2" xfId="50" xr:uid="{00000000-0005-0000-0000-000009000000}"/>
    <cellStyle name="20% - Accent3 2 2" xfId="78" xr:uid="{00000000-0005-0000-0000-00000A000000}"/>
    <cellStyle name="20% - Accent3 3" xfId="64" xr:uid="{00000000-0005-0000-0000-00000B000000}"/>
    <cellStyle name="20% - Accent4" xfId="31" builtinId="42" customBuiltin="1"/>
    <cellStyle name="20% - Accent4 2" xfId="52" xr:uid="{00000000-0005-0000-0000-00000D000000}"/>
    <cellStyle name="20% - Accent4 2 2" xfId="80" xr:uid="{00000000-0005-0000-0000-00000E000000}"/>
    <cellStyle name="20% - Accent4 3" xfId="66" xr:uid="{00000000-0005-0000-0000-00000F000000}"/>
    <cellStyle name="20% - Accent5" xfId="35" builtinId="46" customBuiltin="1"/>
    <cellStyle name="20% - Accent5 2" xfId="54" xr:uid="{00000000-0005-0000-0000-000011000000}"/>
    <cellStyle name="20% - Accent5 2 2" xfId="82" xr:uid="{00000000-0005-0000-0000-000012000000}"/>
    <cellStyle name="20% - Accent5 3" xfId="68" xr:uid="{00000000-0005-0000-0000-000013000000}"/>
    <cellStyle name="20% - Accent6" xfId="39" builtinId="50" customBuiltin="1"/>
    <cellStyle name="20% - Accent6 2" xfId="56" xr:uid="{00000000-0005-0000-0000-000015000000}"/>
    <cellStyle name="20% - Accent6 2 2" xfId="84" xr:uid="{00000000-0005-0000-0000-000016000000}"/>
    <cellStyle name="20% - Accent6 3" xfId="70" xr:uid="{00000000-0005-0000-0000-000017000000}"/>
    <cellStyle name="40% - Accent1" xfId="20" builtinId="31" customBuiltin="1"/>
    <cellStyle name="40% - Accent1 2" xfId="47" xr:uid="{00000000-0005-0000-0000-000019000000}"/>
    <cellStyle name="40% - Accent1 2 2" xfId="75" xr:uid="{00000000-0005-0000-0000-00001A000000}"/>
    <cellStyle name="40% - Accent1 3" xfId="61" xr:uid="{00000000-0005-0000-0000-00001B000000}"/>
    <cellStyle name="40% - Accent2" xfId="24" builtinId="35" customBuiltin="1"/>
    <cellStyle name="40% - Accent2 2" xfId="49" xr:uid="{00000000-0005-0000-0000-00001D000000}"/>
    <cellStyle name="40% - Accent2 2 2" xfId="77" xr:uid="{00000000-0005-0000-0000-00001E000000}"/>
    <cellStyle name="40% - Accent2 3" xfId="63" xr:uid="{00000000-0005-0000-0000-00001F000000}"/>
    <cellStyle name="40% - Accent3" xfId="28" builtinId="39" customBuiltin="1"/>
    <cellStyle name="40% - Accent3 2" xfId="51" xr:uid="{00000000-0005-0000-0000-000021000000}"/>
    <cellStyle name="40% - Accent3 2 2" xfId="79" xr:uid="{00000000-0005-0000-0000-000022000000}"/>
    <cellStyle name="40% - Accent3 3" xfId="65" xr:uid="{00000000-0005-0000-0000-000023000000}"/>
    <cellStyle name="40% - Accent4" xfId="32" builtinId="43" customBuiltin="1"/>
    <cellStyle name="40% - Accent4 2" xfId="53" xr:uid="{00000000-0005-0000-0000-000025000000}"/>
    <cellStyle name="40% - Accent4 2 2" xfId="81" xr:uid="{00000000-0005-0000-0000-000026000000}"/>
    <cellStyle name="40% - Accent4 3" xfId="67" xr:uid="{00000000-0005-0000-0000-000027000000}"/>
    <cellStyle name="40% - Accent5" xfId="36" builtinId="47" customBuiltin="1"/>
    <cellStyle name="40% - Accent5 2" xfId="55" xr:uid="{00000000-0005-0000-0000-000029000000}"/>
    <cellStyle name="40% - Accent5 2 2" xfId="83" xr:uid="{00000000-0005-0000-0000-00002A000000}"/>
    <cellStyle name="40% - Accent5 3" xfId="69" xr:uid="{00000000-0005-0000-0000-00002B000000}"/>
    <cellStyle name="40% - Accent6" xfId="40" builtinId="51" customBuiltin="1"/>
    <cellStyle name="40% - Accent6 2" xfId="57" xr:uid="{00000000-0005-0000-0000-00002D000000}"/>
    <cellStyle name="40% - Accent6 2 2" xfId="85" xr:uid="{00000000-0005-0000-0000-00002E000000}"/>
    <cellStyle name="40% - Accent6 3" xfId="71" xr:uid="{00000000-0005-0000-0000-00002F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Comma 10" xfId="88" xr:uid="{00000000-0005-0000-0000-00003F000000}"/>
    <cellStyle name="Comma 10 10" xfId="89" xr:uid="{00000000-0005-0000-0000-000040000000}"/>
    <cellStyle name="Comma 10 10 10" xfId="28811" xr:uid="{00000000-0005-0000-0000-000041000000}"/>
    <cellStyle name="Comma 10 10 11" xfId="54779" xr:uid="{00000000-0005-0000-0000-000042000000}"/>
    <cellStyle name="Comma 10 10 12" xfId="55293" xr:uid="{00000000-0005-0000-0000-000043000000}"/>
    <cellStyle name="Comma 10 10 13" xfId="1057" xr:uid="{00000000-0005-0000-0000-000044000000}"/>
    <cellStyle name="Comma 10 10 2" xfId="1220" xr:uid="{00000000-0005-0000-0000-000045000000}"/>
    <cellStyle name="Comma 10 10 2 10" xfId="55834" xr:uid="{00000000-0005-0000-0000-000046000000}"/>
    <cellStyle name="Comma 10 10 2 2" xfId="2302" xr:uid="{00000000-0005-0000-0000-000047000000}"/>
    <cellStyle name="Comma 10 10 2 2 2" xfId="6630" xr:uid="{00000000-0005-0000-0000-000048000000}"/>
    <cellStyle name="Comma 10 10 2 2 2 2" xfId="13122" xr:uid="{00000000-0005-0000-0000-000049000000}"/>
    <cellStyle name="Comma 10 10 2 2 2 2 2" xfId="28270" xr:uid="{00000000-0005-0000-0000-00004A000000}"/>
    <cellStyle name="Comma 10 10 2 2 2 2 2 2" xfId="54238" xr:uid="{00000000-0005-0000-0000-00004B000000}"/>
    <cellStyle name="Comma 10 10 2 2 2 2 3" xfId="39090" xr:uid="{00000000-0005-0000-0000-00004C000000}"/>
    <cellStyle name="Comma 10 10 2 2 2 3" xfId="21778" xr:uid="{00000000-0005-0000-0000-00004D000000}"/>
    <cellStyle name="Comma 10 10 2 2 2 3 2" xfId="47746" xr:uid="{00000000-0005-0000-0000-00004E000000}"/>
    <cellStyle name="Comma 10 10 2 2 2 4" xfId="17450" xr:uid="{00000000-0005-0000-0000-00004F000000}"/>
    <cellStyle name="Comma 10 10 2 2 2 4 2" xfId="43418" xr:uid="{00000000-0005-0000-0000-000050000000}"/>
    <cellStyle name="Comma 10 10 2 2 2 5" xfId="32598" xr:uid="{00000000-0005-0000-0000-000051000000}"/>
    <cellStyle name="Comma 10 10 2 2 2 6" xfId="59080" xr:uid="{00000000-0005-0000-0000-000052000000}"/>
    <cellStyle name="Comma 10 10 2 2 3" xfId="10958" xr:uid="{00000000-0005-0000-0000-000053000000}"/>
    <cellStyle name="Comma 10 10 2 2 3 2" xfId="26106" xr:uid="{00000000-0005-0000-0000-000054000000}"/>
    <cellStyle name="Comma 10 10 2 2 3 2 2" xfId="52074" xr:uid="{00000000-0005-0000-0000-000055000000}"/>
    <cellStyle name="Comma 10 10 2 2 3 3" xfId="36926" xr:uid="{00000000-0005-0000-0000-000056000000}"/>
    <cellStyle name="Comma 10 10 2 2 4" xfId="8794" xr:uid="{00000000-0005-0000-0000-000057000000}"/>
    <cellStyle name="Comma 10 10 2 2 4 2" xfId="23942" xr:uid="{00000000-0005-0000-0000-000058000000}"/>
    <cellStyle name="Comma 10 10 2 2 4 2 2" xfId="49910" xr:uid="{00000000-0005-0000-0000-000059000000}"/>
    <cellStyle name="Comma 10 10 2 2 4 3" xfId="34762" xr:uid="{00000000-0005-0000-0000-00005A000000}"/>
    <cellStyle name="Comma 10 10 2 2 5" xfId="19614" xr:uid="{00000000-0005-0000-0000-00005B000000}"/>
    <cellStyle name="Comma 10 10 2 2 5 2" xfId="45582" xr:uid="{00000000-0005-0000-0000-00005C000000}"/>
    <cellStyle name="Comma 10 10 2 2 6" xfId="15286" xr:uid="{00000000-0005-0000-0000-00005D000000}"/>
    <cellStyle name="Comma 10 10 2 2 6 2" xfId="41254" xr:uid="{00000000-0005-0000-0000-00005E000000}"/>
    <cellStyle name="Comma 10 10 2 2 7" xfId="4466" xr:uid="{00000000-0005-0000-0000-00005F000000}"/>
    <cellStyle name="Comma 10 10 2 2 8" xfId="30434" xr:uid="{00000000-0005-0000-0000-000060000000}"/>
    <cellStyle name="Comma 10 10 2 2 9" xfId="56916" xr:uid="{00000000-0005-0000-0000-000061000000}"/>
    <cellStyle name="Comma 10 10 2 3" xfId="5548" xr:uid="{00000000-0005-0000-0000-000062000000}"/>
    <cellStyle name="Comma 10 10 2 3 2" xfId="12040" xr:uid="{00000000-0005-0000-0000-000063000000}"/>
    <cellStyle name="Comma 10 10 2 3 2 2" xfId="27188" xr:uid="{00000000-0005-0000-0000-000064000000}"/>
    <cellStyle name="Comma 10 10 2 3 2 2 2" xfId="53156" xr:uid="{00000000-0005-0000-0000-000065000000}"/>
    <cellStyle name="Comma 10 10 2 3 2 3" xfId="38008" xr:uid="{00000000-0005-0000-0000-000066000000}"/>
    <cellStyle name="Comma 10 10 2 3 3" xfId="20696" xr:uid="{00000000-0005-0000-0000-000067000000}"/>
    <cellStyle name="Comma 10 10 2 3 3 2" xfId="46664" xr:uid="{00000000-0005-0000-0000-000068000000}"/>
    <cellStyle name="Comma 10 10 2 3 4" xfId="16368" xr:uid="{00000000-0005-0000-0000-000069000000}"/>
    <cellStyle name="Comma 10 10 2 3 4 2" xfId="42336" xr:uid="{00000000-0005-0000-0000-00006A000000}"/>
    <cellStyle name="Comma 10 10 2 3 5" xfId="31516" xr:uid="{00000000-0005-0000-0000-00006B000000}"/>
    <cellStyle name="Comma 10 10 2 3 6" xfId="57998" xr:uid="{00000000-0005-0000-0000-00006C000000}"/>
    <cellStyle name="Comma 10 10 2 4" xfId="9876" xr:uid="{00000000-0005-0000-0000-00006D000000}"/>
    <cellStyle name="Comma 10 10 2 4 2" xfId="25024" xr:uid="{00000000-0005-0000-0000-00006E000000}"/>
    <cellStyle name="Comma 10 10 2 4 2 2" xfId="50992" xr:uid="{00000000-0005-0000-0000-00006F000000}"/>
    <cellStyle name="Comma 10 10 2 4 3" xfId="35844" xr:uid="{00000000-0005-0000-0000-000070000000}"/>
    <cellStyle name="Comma 10 10 2 5" xfId="7712" xr:uid="{00000000-0005-0000-0000-000071000000}"/>
    <cellStyle name="Comma 10 10 2 5 2" xfId="22860" xr:uid="{00000000-0005-0000-0000-000072000000}"/>
    <cellStyle name="Comma 10 10 2 5 2 2" xfId="48828" xr:uid="{00000000-0005-0000-0000-000073000000}"/>
    <cellStyle name="Comma 10 10 2 5 3" xfId="33680" xr:uid="{00000000-0005-0000-0000-000074000000}"/>
    <cellStyle name="Comma 10 10 2 6" xfId="18532" xr:uid="{00000000-0005-0000-0000-000075000000}"/>
    <cellStyle name="Comma 10 10 2 6 2" xfId="44500" xr:uid="{00000000-0005-0000-0000-000076000000}"/>
    <cellStyle name="Comma 10 10 2 7" xfId="14204" xr:uid="{00000000-0005-0000-0000-000077000000}"/>
    <cellStyle name="Comma 10 10 2 7 2" xfId="40172" xr:uid="{00000000-0005-0000-0000-000078000000}"/>
    <cellStyle name="Comma 10 10 2 8" xfId="3384" xr:uid="{00000000-0005-0000-0000-000079000000}"/>
    <cellStyle name="Comma 10 10 2 9" xfId="29352" xr:uid="{00000000-0005-0000-0000-00007A000000}"/>
    <cellStyle name="Comma 10 10 3" xfId="1761" xr:uid="{00000000-0005-0000-0000-00007B000000}"/>
    <cellStyle name="Comma 10 10 3 2" xfId="6089" xr:uid="{00000000-0005-0000-0000-00007C000000}"/>
    <cellStyle name="Comma 10 10 3 2 2" xfId="12581" xr:uid="{00000000-0005-0000-0000-00007D000000}"/>
    <cellStyle name="Comma 10 10 3 2 2 2" xfId="27729" xr:uid="{00000000-0005-0000-0000-00007E000000}"/>
    <cellStyle name="Comma 10 10 3 2 2 2 2" xfId="53697" xr:uid="{00000000-0005-0000-0000-00007F000000}"/>
    <cellStyle name="Comma 10 10 3 2 2 3" xfId="38549" xr:uid="{00000000-0005-0000-0000-000080000000}"/>
    <cellStyle name="Comma 10 10 3 2 3" xfId="21237" xr:uid="{00000000-0005-0000-0000-000081000000}"/>
    <cellStyle name="Comma 10 10 3 2 3 2" xfId="47205" xr:uid="{00000000-0005-0000-0000-000082000000}"/>
    <cellStyle name="Comma 10 10 3 2 4" xfId="16909" xr:uid="{00000000-0005-0000-0000-000083000000}"/>
    <cellStyle name="Comma 10 10 3 2 4 2" xfId="42877" xr:uid="{00000000-0005-0000-0000-000084000000}"/>
    <cellStyle name="Comma 10 10 3 2 5" xfId="32057" xr:uid="{00000000-0005-0000-0000-000085000000}"/>
    <cellStyle name="Comma 10 10 3 2 6" xfId="58539" xr:uid="{00000000-0005-0000-0000-000086000000}"/>
    <cellStyle name="Comma 10 10 3 3" xfId="10417" xr:uid="{00000000-0005-0000-0000-000087000000}"/>
    <cellStyle name="Comma 10 10 3 3 2" xfId="25565" xr:uid="{00000000-0005-0000-0000-000088000000}"/>
    <cellStyle name="Comma 10 10 3 3 2 2" xfId="51533" xr:uid="{00000000-0005-0000-0000-000089000000}"/>
    <cellStyle name="Comma 10 10 3 3 3" xfId="36385" xr:uid="{00000000-0005-0000-0000-00008A000000}"/>
    <cellStyle name="Comma 10 10 3 4" xfId="8253" xr:uid="{00000000-0005-0000-0000-00008B000000}"/>
    <cellStyle name="Comma 10 10 3 4 2" xfId="23401" xr:uid="{00000000-0005-0000-0000-00008C000000}"/>
    <cellStyle name="Comma 10 10 3 4 2 2" xfId="49369" xr:uid="{00000000-0005-0000-0000-00008D000000}"/>
    <cellStyle name="Comma 10 10 3 4 3" xfId="34221" xr:uid="{00000000-0005-0000-0000-00008E000000}"/>
    <cellStyle name="Comma 10 10 3 5" xfId="19073" xr:uid="{00000000-0005-0000-0000-00008F000000}"/>
    <cellStyle name="Comma 10 10 3 5 2" xfId="45041" xr:uid="{00000000-0005-0000-0000-000090000000}"/>
    <cellStyle name="Comma 10 10 3 6" xfId="14745" xr:uid="{00000000-0005-0000-0000-000091000000}"/>
    <cellStyle name="Comma 10 10 3 6 2" xfId="40713" xr:uid="{00000000-0005-0000-0000-000092000000}"/>
    <cellStyle name="Comma 10 10 3 7" xfId="3925" xr:uid="{00000000-0005-0000-0000-000093000000}"/>
    <cellStyle name="Comma 10 10 3 8" xfId="29893" xr:uid="{00000000-0005-0000-0000-000094000000}"/>
    <cellStyle name="Comma 10 10 3 9" xfId="56375" xr:uid="{00000000-0005-0000-0000-000095000000}"/>
    <cellStyle name="Comma 10 10 4" xfId="5007" xr:uid="{00000000-0005-0000-0000-000096000000}"/>
    <cellStyle name="Comma 10 10 4 2" xfId="11499" xr:uid="{00000000-0005-0000-0000-000097000000}"/>
    <cellStyle name="Comma 10 10 4 2 2" xfId="26647" xr:uid="{00000000-0005-0000-0000-000098000000}"/>
    <cellStyle name="Comma 10 10 4 2 2 2" xfId="52615" xr:uid="{00000000-0005-0000-0000-000099000000}"/>
    <cellStyle name="Comma 10 10 4 2 3" xfId="37467" xr:uid="{00000000-0005-0000-0000-00009A000000}"/>
    <cellStyle name="Comma 10 10 4 3" xfId="20155" xr:uid="{00000000-0005-0000-0000-00009B000000}"/>
    <cellStyle name="Comma 10 10 4 3 2" xfId="46123" xr:uid="{00000000-0005-0000-0000-00009C000000}"/>
    <cellStyle name="Comma 10 10 4 4" xfId="15827" xr:uid="{00000000-0005-0000-0000-00009D000000}"/>
    <cellStyle name="Comma 10 10 4 4 2" xfId="41795" xr:uid="{00000000-0005-0000-0000-00009E000000}"/>
    <cellStyle name="Comma 10 10 4 5" xfId="30975" xr:uid="{00000000-0005-0000-0000-00009F000000}"/>
    <cellStyle name="Comma 10 10 4 6" xfId="57457" xr:uid="{00000000-0005-0000-0000-0000A0000000}"/>
    <cellStyle name="Comma 10 10 5" xfId="9335" xr:uid="{00000000-0005-0000-0000-0000A1000000}"/>
    <cellStyle name="Comma 10 10 5 2" xfId="24483" xr:uid="{00000000-0005-0000-0000-0000A2000000}"/>
    <cellStyle name="Comma 10 10 5 2 2" xfId="50451" xr:uid="{00000000-0005-0000-0000-0000A3000000}"/>
    <cellStyle name="Comma 10 10 5 3" xfId="35303" xr:uid="{00000000-0005-0000-0000-0000A4000000}"/>
    <cellStyle name="Comma 10 10 6" xfId="7171" xr:uid="{00000000-0005-0000-0000-0000A5000000}"/>
    <cellStyle name="Comma 10 10 6 2" xfId="22319" xr:uid="{00000000-0005-0000-0000-0000A6000000}"/>
    <cellStyle name="Comma 10 10 6 2 2" xfId="48287" xr:uid="{00000000-0005-0000-0000-0000A7000000}"/>
    <cellStyle name="Comma 10 10 6 3" xfId="33139" xr:uid="{00000000-0005-0000-0000-0000A8000000}"/>
    <cellStyle name="Comma 10 10 7" xfId="17991" xr:uid="{00000000-0005-0000-0000-0000A9000000}"/>
    <cellStyle name="Comma 10 10 7 2" xfId="43959" xr:uid="{00000000-0005-0000-0000-0000AA000000}"/>
    <cellStyle name="Comma 10 10 8" xfId="13663" xr:uid="{00000000-0005-0000-0000-0000AB000000}"/>
    <cellStyle name="Comma 10 10 8 2" xfId="39631" xr:uid="{00000000-0005-0000-0000-0000AC000000}"/>
    <cellStyle name="Comma 10 10 9" xfId="2843" xr:uid="{00000000-0005-0000-0000-0000AD000000}"/>
    <cellStyle name="Comma 10 11" xfId="90" xr:uid="{00000000-0005-0000-0000-0000AE000000}"/>
    <cellStyle name="Comma 10 11 10" xfId="28812" xr:uid="{00000000-0005-0000-0000-0000AF000000}"/>
    <cellStyle name="Comma 10 11 11" xfId="54780" xr:uid="{00000000-0005-0000-0000-0000B0000000}"/>
    <cellStyle name="Comma 10 11 12" xfId="55294" xr:uid="{00000000-0005-0000-0000-0000B1000000}"/>
    <cellStyle name="Comma 10 11 13" xfId="1097" xr:uid="{00000000-0005-0000-0000-0000B2000000}"/>
    <cellStyle name="Comma 10 11 2" xfId="1221" xr:uid="{00000000-0005-0000-0000-0000B3000000}"/>
    <cellStyle name="Comma 10 11 2 10" xfId="55835" xr:uid="{00000000-0005-0000-0000-0000B4000000}"/>
    <cellStyle name="Comma 10 11 2 2" xfId="2303" xr:uid="{00000000-0005-0000-0000-0000B5000000}"/>
    <cellStyle name="Comma 10 11 2 2 2" xfId="6631" xr:uid="{00000000-0005-0000-0000-0000B6000000}"/>
    <cellStyle name="Comma 10 11 2 2 2 2" xfId="13123" xr:uid="{00000000-0005-0000-0000-0000B7000000}"/>
    <cellStyle name="Comma 10 11 2 2 2 2 2" xfId="28271" xr:uid="{00000000-0005-0000-0000-0000B8000000}"/>
    <cellStyle name="Comma 10 11 2 2 2 2 2 2" xfId="54239" xr:uid="{00000000-0005-0000-0000-0000B9000000}"/>
    <cellStyle name="Comma 10 11 2 2 2 2 3" xfId="39091" xr:uid="{00000000-0005-0000-0000-0000BA000000}"/>
    <cellStyle name="Comma 10 11 2 2 2 3" xfId="21779" xr:uid="{00000000-0005-0000-0000-0000BB000000}"/>
    <cellStyle name="Comma 10 11 2 2 2 3 2" xfId="47747" xr:uid="{00000000-0005-0000-0000-0000BC000000}"/>
    <cellStyle name="Comma 10 11 2 2 2 4" xfId="17451" xr:uid="{00000000-0005-0000-0000-0000BD000000}"/>
    <cellStyle name="Comma 10 11 2 2 2 4 2" xfId="43419" xr:uid="{00000000-0005-0000-0000-0000BE000000}"/>
    <cellStyle name="Comma 10 11 2 2 2 5" xfId="32599" xr:uid="{00000000-0005-0000-0000-0000BF000000}"/>
    <cellStyle name="Comma 10 11 2 2 2 6" xfId="59081" xr:uid="{00000000-0005-0000-0000-0000C0000000}"/>
    <cellStyle name="Comma 10 11 2 2 3" xfId="10959" xr:uid="{00000000-0005-0000-0000-0000C1000000}"/>
    <cellStyle name="Comma 10 11 2 2 3 2" xfId="26107" xr:uid="{00000000-0005-0000-0000-0000C2000000}"/>
    <cellStyle name="Comma 10 11 2 2 3 2 2" xfId="52075" xr:uid="{00000000-0005-0000-0000-0000C3000000}"/>
    <cellStyle name="Comma 10 11 2 2 3 3" xfId="36927" xr:uid="{00000000-0005-0000-0000-0000C4000000}"/>
    <cellStyle name="Comma 10 11 2 2 4" xfId="8795" xr:uid="{00000000-0005-0000-0000-0000C5000000}"/>
    <cellStyle name="Comma 10 11 2 2 4 2" xfId="23943" xr:uid="{00000000-0005-0000-0000-0000C6000000}"/>
    <cellStyle name="Comma 10 11 2 2 4 2 2" xfId="49911" xr:uid="{00000000-0005-0000-0000-0000C7000000}"/>
    <cellStyle name="Comma 10 11 2 2 4 3" xfId="34763" xr:uid="{00000000-0005-0000-0000-0000C8000000}"/>
    <cellStyle name="Comma 10 11 2 2 5" xfId="19615" xr:uid="{00000000-0005-0000-0000-0000C9000000}"/>
    <cellStyle name="Comma 10 11 2 2 5 2" xfId="45583" xr:uid="{00000000-0005-0000-0000-0000CA000000}"/>
    <cellStyle name="Comma 10 11 2 2 6" xfId="15287" xr:uid="{00000000-0005-0000-0000-0000CB000000}"/>
    <cellStyle name="Comma 10 11 2 2 6 2" xfId="41255" xr:uid="{00000000-0005-0000-0000-0000CC000000}"/>
    <cellStyle name="Comma 10 11 2 2 7" xfId="4467" xr:uid="{00000000-0005-0000-0000-0000CD000000}"/>
    <cellStyle name="Comma 10 11 2 2 8" xfId="30435" xr:uid="{00000000-0005-0000-0000-0000CE000000}"/>
    <cellStyle name="Comma 10 11 2 2 9" xfId="56917" xr:uid="{00000000-0005-0000-0000-0000CF000000}"/>
    <cellStyle name="Comma 10 11 2 3" xfId="5549" xr:uid="{00000000-0005-0000-0000-0000D0000000}"/>
    <cellStyle name="Comma 10 11 2 3 2" xfId="12041" xr:uid="{00000000-0005-0000-0000-0000D1000000}"/>
    <cellStyle name="Comma 10 11 2 3 2 2" xfId="27189" xr:uid="{00000000-0005-0000-0000-0000D2000000}"/>
    <cellStyle name="Comma 10 11 2 3 2 2 2" xfId="53157" xr:uid="{00000000-0005-0000-0000-0000D3000000}"/>
    <cellStyle name="Comma 10 11 2 3 2 3" xfId="38009" xr:uid="{00000000-0005-0000-0000-0000D4000000}"/>
    <cellStyle name="Comma 10 11 2 3 3" xfId="20697" xr:uid="{00000000-0005-0000-0000-0000D5000000}"/>
    <cellStyle name="Comma 10 11 2 3 3 2" xfId="46665" xr:uid="{00000000-0005-0000-0000-0000D6000000}"/>
    <cellStyle name="Comma 10 11 2 3 4" xfId="16369" xr:uid="{00000000-0005-0000-0000-0000D7000000}"/>
    <cellStyle name="Comma 10 11 2 3 4 2" xfId="42337" xr:uid="{00000000-0005-0000-0000-0000D8000000}"/>
    <cellStyle name="Comma 10 11 2 3 5" xfId="31517" xr:uid="{00000000-0005-0000-0000-0000D9000000}"/>
    <cellStyle name="Comma 10 11 2 3 6" xfId="57999" xr:uid="{00000000-0005-0000-0000-0000DA000000}"/>
    <cellStyle name="Comma 10 11 2 4" xfId="9877" xr:uid="{00000000-0005-0000-0000-0000DB000000}"/>
    <cellStyle name="Comma 10 11 2 4 2" xfId="25025" xr:uid="{00000000-0005-0000-0000-0000DC000000}"/>
    <cellStyle name="Comma 10 11 2 4 2 2" xfId="50993" xr:uid="{00000000-0005-0000-0000-0000DD000000}"/>
    <cellStyle name="Comma 10 11 2 4 3" xfId="35845" xr:uid="{00000000-0005-0000-0000-0000DE000000}"/>
    <cellStyle name="Comma 10 11 2 5" xfId="7713" xr:uid="{00000000-0005-0000-0000-0000DF000000}"/>
    <cellStyle name="Comma 10 11 2 5 2" xfId="22861" xr:uid="{00000000-0005-0000-0000-0000E0000000}"/>
    <cellStyle name="Comma 10 11 2 5 2 2" xfId="48829" xr:uid="{00000000-0005-0000-0000-0000E1000000}"/>
    <cellStyle name="Comma 10 11 2 5 3" xfId="33681" xr:uid="{00000000-0005-0000-0000-0000E2000000}"/>
    <cellStyle name="Comma 10 11 2 6" xfId="18533" xr:uid="{00000000-0005-0000-0000-0000E3000000}"/>
    <cellStyle name="Comma 10 11 2 6 2" xfId="44501" xr:uid="{00000000-0005-0000-0000-0000E4000000}"/>
    <cellStyle name="Comma 10 11 2 7" xfId="14205" xr:uid="{00000000-0005-0000-0000-0000E5000000}"/>
    <cellStyle name="Comma 10 11 2 7 2" xfId="40173" xr:uid="{00000000-0005-0000-0000-0000E6000000}"/>
    <cellStyle name="Comma 10 11 2 8" xfId="3385" xr:uid="{00000000-0005-0000-0000-0000E7000000}"/>
    <cellStyle name="Comma 10 11 2 9" xfId="29353" xr:uid="{00000000-0005-0000-0000-0000E8000000}"/>
    <cellStyle name="Comma 10 11 3" xfId="1762" xr:uid="{00000000-0005-0000-0000-0000E9000000}"/>
    <cellStyle name="Comma 10 11 3 2" xfId="6090" xr:uid="{00000000-0005-0000-0000-0000EA000000}"/>
    <cellStyle name="Comma 10 11 3 2 2" xfId="12582" xr:uid="{00000000-0005-0000-0000-0000EB000000}"/>
    <cellStyle name="Comma 10 11 3 2 2 2" xfId="27730" xr:uid="{00000000-0005-0000-0000-0000EC000000}"/>
    <cellStyle name="Comma 10 11 3 2 2 2 2" xfId="53698" xr:uid="{00000000-0005-0000-0000-0000ED000000}"/>
    <cellStyle name="Comma 10 11 3 2 2 3" xfId="38550" xr:uid="{00000000-0005-0000-0000-0000EE000000}"/>
    <cellStyle name="Comma 10 11 3 2 3" xfId="21238" xr:uid="{00000000-0005-0000-0000-0000EF000000}"/>
    <cellStyle name="Comma 10 11 3 2 3 2" xfId="47206" xr:uid="{00000000-0005-0000-0000-0000F0000000}"/>
    <cellStyle name="Comma 10 11 3 2 4" xfId="16910" xr:uid="{00000000-0005-0000-0000-0000F1000000}"/>
    <cellStyle name="Comma 10 11 3 2 4 2" xfId="42878" xr:uid="{00000000-0005-0000-0000-0000F2000000}"/>
    <cellStyle name="Comma 10 11 3 2 5" xfId="32058" xr:uid="{00000000-0005-0000-0000-0000F3000000}"/>
    <cellStyle name="Comma 10 11 3 2 6" xfId="58540" xr:uid="{00000000-0005-0000-0000-0000F4000000}"/>
    <cellStyle name="Comma 10 11 3 3" xfId="10418" xr:uid="{00000000-0005-0000-0000-0000F5000000}"/>
    <cellStyle name="Comma 10 11 3 3 2" xfId="25566" xr:uid="{00000000-0005-0000-0000-0000F6000000}"/>
    <cellStyle name="Comma 10 11 3 3 2 2" xfId="51534" xr:uid="{00000000-0005-0000-0000-0000F7000000}"/>
    <cellStyle name="Comma 10 11 3 3 3" xfId="36386" xr:uid="{00000000-0005-0000-0000-0000F8000000}"/>
    <cellStyle name="Comma 10 11 3 4" xfId="8254" xr:uid="{00000000-0005-0000-0000-0000F9000000}"/>
    <cellStyle name="Comma 10 11 3 4 2" xfId="23402" xr:uid="{00000000-0005-0000-0000-0000FA000000}"/>
    <cellStyle name="Comma 10 11 3 4 2 2" xfId="49370" xr:uid="{00000000-0005-0000-0000-0000FB000000}"/>
    <cellStyle name="Comma 10 11 3 4 3" xfId="34222" xr:uid="{00000000-0005-0000-0000-0000FC000000}"/>
    <cellStyle name="Comma 10 11 3 5" xfId="19074" xr:uid="{00000000-0005-0000-0000-0000FD000000}"/>
    <cellStyle name="Comma 10 11 3 5 2" xfId="45042" xr:uid="{00000000-0005-0000-0000-0000FE000000}"/>
    <cellStyle name="Comma 10 11 3 6" xfId="14746" xr:uid="{00000000-0005-0000-0000-0000FF000000}"/>
    <cellStyle name="Comma 10 11 3 6 2" xfId="40714" xr:uid="{00000000-0005-0000-0000-000000010000}"/>
    <cellStyle name="Comma 10 11 3 7" xfId="3926" xr:uid="{00000000-0005-0000-0000-000001010000}"/>
    <cellStyle name="Comma 10 11 3 8" xfId="29894" xr:uid="{00000000-0005-0000-0000-000002010000}"/>
    <cellStyle name="Comma 10 11 3 9" xfId="56376" xr:uid="{00000000-0005-0000-0000-000003010000}"/>
    <cellStyle name="Comma 10 11 4" xfId="5008" xr:uid="{00000000-0005-0000-0000-000004010000}"/>
    <cellStyle name="Comma 10 11 4 2" xfId="11500" xr:uid="{00000000-0005-0000-0000-000005010000}"/>
    <cellStyle name="Comma 10 11 4 2 2" xfId="26648" xr:uid="{00000000-0005-0000-0000-000006010000}"/>
    <cellStyle name="Comma 10 11 4 2 2 2" xfId="52616" xr:uid="{00000000-0005-0000-0000-000007010000}"/>
    <cellStyle name="Comma 10 11 4 2 3" xfId="37468" xr:uid="{00000000-0005-0000-0000-000008010000}"/>
    <cellStyle name="Comma 10 11 4 3" xfId="20156" xr:uid="{00000000-0005-0000-0000-000009010000}"/>
    <cellStyle name="Comma 10 11 4 3 2" xfId="46124" xr:uid="{00000000-0005-0000-0000-00000A010000}"/>
    <cellStyle name="Comma 10 11 4 4" xfId="15828" xr:uid="{00000000-0005-0000-0000-00000B010000}"/>
    <cellStyle name="Comma 10 11 4 4 2" xfId="41796" xr:uid="{00000000-0005-0000-0000-00000C010000}"/>
    <cellStyle name="Comma 10 11 4 5" xfId="30976" xr:uid="{00000000-0005-0000-0000-00000D010000}"/>
    <cellStyle name="Comma 10 11 4 6" xfId="57458" xr:uid="{00000000-0005-0000-0000-00000E010000}"/>
    <cellStyle name="Comma 10 11 5" xfId="9336" xr:uid="{00000000-0005-0000-0000-00000F010000}"/>
    <cellStyle name="Comma 10 11 5 2" xfId="24484" xr:uid="{00000000-0005-0000-0000-000010010000}"/>
    <cellStyle name="Comma 10 11 5 2 2" xfId="50452" xr:uid="{00000000-0005-0000-0000-000011010000}"/>
    <cellStyle name="Comma 10 11 5 3" xfId="35304" xr:uid="{00000000-0005-0000-0000-000012010000}"/>
    <cellStyle name="Comma 10 11 6" xfId="7172" xr:uid="{00000000-0005-0000-0000-000013010000}"/>
    <cellStyle name="Comma 10 11 6 2" xfId="22320" xr:uid="{00000000-0005-0000-0000-000014010000}"/>
    <cellStyle name="Comma 10 11 6 2 2" xfId="48288" xr:uid="{00000000-0005-0000-0000-000015010000}"/>
    <cellStyle name="Comma 10 11 6 3" xfId="33140" xr:uid="{00000000-0005-0000-0000-000016010000}"/>
    <cellStyle name="Comma 10 11 7" xfId="17992" xr:uid="{00000000-0005-0000-0000-000017010000}"/>
    <cellStyle name="Comma 10 11 7 2" xfId="43960" xr:uid="{00000000-0005-0000-0000-000018010000}"/>
    <cellStyle name="Comma 10 11 8" xfId="13664" xr:uid="{00000000-0005-0000-0000-000019010000}"/>
    <cellStyle name="Comma 10 11 8 2" xfId="39632" xr:uid="{00000000-0005-0000-0000-00001A010000}"/>
    <cellStyle name="Comma 10 11 9" xfId="2844" xr:uid="{00000000-0005-0000-0000-00001B010000}"/>
    <cellStyle name="Comma 10 12" xfId="91" xr:uid="{00000000-0005-0000-0000-00001C010000}"/>
    <cellStyle name="Comma 10 12 10" xfId="28813" xr:uid="{00000000-0005-0000-0000-00001D010000}"/>
    <cellStyle name="Comma 10 12 11" xfId="55295" xr:uid="{00000000-0005-0000-0000-00001E010000}"/>
    <cellStyle name="Comma 10 12 12" xfId="1137" xr:uid="{00000000-0005-0000-0000-00001F010000}"/>
    <cellStyle name="Comma 10 12 2" xfId="1222" xr:uid="{00000000-0005-0000-0000-000020010000}"/>
    <cellStyle name="Comma 10 12 2 10" xfId="55836" xr:uid="{00000000-0005-0000-0000-000021010000}"/>
    <cellStyle name="Comma 10 12 2 2" xfId="2304" xr:uid="{00000000-0005-0000-0000-000022010000}"/>
    <cellStyle name="Comma 10 12 2 2 2" xfId="6632" xr:uid="{00000000-0005-0000-0000-000023010000}"/>
    <cellStyle name="Comma 10 12 2 2 2 2" xfId="13124" xr:uid="{00000000-0005-0000-0000-000024010000}"/>
    <cellStyle name="Comma 10 12 2 2 2 2 2" xfId="28272" xr:uid="{00000000-0005-0000-0000-000025010000}"/>
    <cellStyle name="Comma 10 12 2 2 2 2 2 2" xfId="54240" xr:uid="{00000000-0005-0000-0000-000026010000}"/>
    <cellStyle name="Comma 10 12 2 2 2 2 3" xfId="39092" xr:uid="{00000000-0005-0000-0000-000027010000}"/>
    <cellStyle name="Comma 10 12 2 2 2 3" xfId="21780" xr:uid="{00000000-0005-0000-0000-000028010000}"/>
    <cellStyle name="Comma 10 12 2 2 2 3 2" xfId="47748" xr:uid="{00000000-0005-0000-0000-000029010000}"/>
    <cellStyle name="Comma 10 12 2 2 2 4" xfId="17452" xr:uid="{00000000-0005-0000-0000-00002A010000}"/>
    <cellStyle name="Comma 10 12 2 2 2 4 2" xfId="43420" xr:uid="{00000000-0005-0000-0000-00002B010000}"/>
    <cellStyle name="Comma 10 12 2 2 2 5" xfId="32600" xr:uid="{00000000-0005-0000-0000-00002C010000}"/>
    <cellStyle name="Comma 10 12 2 2 2 6" xfId="59082" xr:uid="{00000000-0005-0000-0000-00002D010000}"/>
    <cellStyle name="Comma 10 12 2 2 3" xfId="10960" xr:uid="{00000000-0005-0000-0000-00002E010000}"/>
    <cellStyle name="Comma 10 12 2 2 3 2" xfId="26108" xr:uid="{00000000-0005-0000-0000-00002F010000}"/>
    <cellStyle name="Comma 10 12 2 2 3 2 2" xfId="52076" xr:uid="{00000000-0005-0000-0000-000030010000}"/>
    <cellStyle name="Comma 10 12 2 2 3 3" xfId="36928" xr:uid="{00000000-0005-0000-0000-000031010000}"/>
    <cellStyle name="Comma 10 12 2 2 4" xfId="8796" xr:uid="{00000000-0005-0000-0000-000032010000}"/>
    <cellStyle name="Comma 10 12 2 2 4 2" xfId="23944" xr:uid="{00000000-0005-0000-0000-000033010000}"/>
    <cellStyle name="Comma 10 12 2 2 4 2 2" xfId="49912" xr:uid="{00000000-0005-0000-0000-000034010000}"/>
    <cellStyle name="Comma 10 12 2 2 4 3" xfId="34764" xr:uid="{00000000-0005-0000-0000-000035010000}"/>
    <cellStyle name="Comma 10 12 2 2 5" xfId="19616" xr:uid="{00000000-0005-0000-0000-000036010000}"/>
    <cellStyle name="Comma 10 12 2 2 5 2" xfId="45584" xr:uid="{00000000-0005-0000-0000-000037010000}"/>
    <cellStyle name="Comma 10 12 2 2 6" xfId="15288" xr:uid="{00000000-0005-0000-0000-000038010000}"/>
    <cellStyle name="Comma 10 12 2 2 6 2" xfId="41256" xr:uid="{00000000-0005-0000-0000-000039010000}"/>
    <cellStyle name="Comma 10 12 2 2 7" xfId="4468" xr:uid="{00000000-0005-0000-0000-00003A010000}"/>
    <cellStyle name="Comma 10 12 2 2 8" xfId="30436" xr:uid="{00000000-0005-0000-0000-00003B010000}"/>
    <cellStyle name="Comma 10 12 2 2 9" xfId="56918" xr:uid="{00000000-0005-0000-0000-00003C010000}"/>
    <cellStyle name="Comma 10 12 2 3" xfId="5550" xr:uid="{00000000-0005-0000-0000-00003D010000}"/>
    <cellStyle name="Comma 10 12 2 3 2" xfId="12042" xr:uid="{00000000-0005-0000-0000-00003E010000}"/>
    <cellStyle name="Comma 10 12 2 3 2 2" xfId="27190" xr:uid="{00000000-0005-0000-0000-00003F010000}"/>
    <cellStyle name="Comma 10 12 2 3 2 2 2" xfId="53158" xr:uid="{00000000-0005-0000-0000-000040010000}"/>
    <cellStyle name="Comma 10 12 2 3 2 3" xfId="38010" xr:uid="{00000000-0005-0000-0000-000041010000}"/>
    <cellStyle name="Comma 10 12 2 3 3" xfId="20698" xr:uid="{00000000-0005-0000-0000-000042010000}"/>
    <cellStyle name="Comma 10 12 2 3 3 2" xfId="46666" xr:uid="{00000000-0005-0000-0000-000043010000}"/>
    <cellStyle name="Comma 10 12 2 3 4" xfId="16370" xr:uid="{00000000-0005-0000-0000-000044010000}"/>
    <cellStyle name="Comma 10 12 2 3 4 2" xfId="42338" xr:uid="{00000000-0005-0000-0000-000045010000}"/>
    <cellStyle name="Comma 10 12 2 3 5" xfId="31518" xr:uid="{00000000-0005-0000-0000-000046010000}"/>
    <cellStyle name="Comma 10 12 2 3 6" xfId="58000" xr:uid="{00000000-0005-0000-0000-000047010000}"/>
    <cellStyle name="Comma 10 12 2 4" xfId="9878" xr:uid="{00000000-0005-0000-0000-000048010000}"/>
    <cellStyle name="Comma 10 12 2 4 2" xfId="25026" xr:uid="{00000000-0005-0000-0000-000049010000}"/>
    <cellStyle name="Comma 10 12 2 4 2 2" xfId="50994" xr:uid="{00000000-0005-0000-0000-00004A010000}"/>
    <cellStyle name="Comma 10 12 2 4 3" xfId="35846" xr:uid="{00000000-0005-0000-0000-00004B010000}"/>
    <cellStyle name="Comma 10 12 2 5" xfId="7714" xr:uid="{00000000-0005-0000-0000-00004C010000}"/>
    <cellStyle name="Comma 10 12 2 5 2" xfId="22862" xr:uid="{00000000-0005-0000-0000-00004D010000}"/>
    <cellStyle name="Comma 10 12 2 5 2 2" xfId="48830" xr:uid="{00000000-0005-0000-0000-00004E010000}"/>
    <cellStyle name="Comma 10 12 2 5 3" xfId="33682" xr:uid="{00000000-0005-0000-0000-00004F010000}"/>
    <cellStyle name="Comma 10 12 2 6" xfId="18534" xr:uid="{00000000-0005-0000-0000-000050010000}"/>
    <cellStyle name="Comma 10 12 2 6 2" xfId="44502" xr:uid="{00000000-0005-0000-0000-000051010000}"/>
    <cellStyle name="Comma 10 12 2 7" xfId="14206" xr:uid="{00000000-0005-0000-0000-000052010000}"/>
    <cellStyle name="Comma 10 12 2 7 2" xfId="40174" xr:uid="{00000000-0005-0000-0000-000053010000}"/>
    <cellStyle name="Comma 10 12 2 8" xfId="3386" xr:uid="{00000000-0005-0000-0000-000054010000}"/>
    <cellStyle name="Comma 10 12 2 9" xfId="29354" xr:uid="{00000000-0005-0000-0000-000055010000}"/>
    <cellStyle name="Comma 10 12 3" xfId="1763" xr:uid="{00000000-0005-0000-0000-000056010000}"/>
    <cellStyle name="Comma 10 12 3 2" xfId="6091" xr:uid="{00000000-0005-0000-0000-000057010000}"/>
    <cellStyle name="Comma 10 12 3 2 2" xfId="12583" xr:uid="{00000000-0005-0000-0000-000058010000}"/>
    <cellStyle name="Comma 10 12 3 2 2 2" xfId="27731" xr:uid="{00000000-0005-0000-0000-000059010000}"/>
    <cellStyle name="Comma 10 12 3 2 2 2 2" xfId="53699" xr:uid="{00000000-0005-0000-0000-00005A010000}"/>
    <cellStyle name="Comma 10 12 3 2 2 3" xfId="38551" xr:uid="{00000000-0005-0000-0000-00005B010000}"/>
    <cellStyle name="Comma 10 12 3 2 3" xfId="21239" xr:uid="{00000000-0005-0000-0000-00005C010000}"/>
    <cellStyle name="Comma 10 12 3 2 3 2" xfId="47207" xr:uid="{00000000-0005-0000-0000-00005D010000}"/>
    <cellStyle name="Comma 10 12 3 2 4" xfId="16911" xr:uid="{00000000-0005-0000-0000-00005E010000}"/>
    <cellStyle name="Comma 10 12 3 2 4 2" xfId="42879" xr:uid="{00000000-0005-0000-0000-00005F010000}"/>
    <cellStyle name="Comma 10 12 3 2 5" xfId="32059" xr:uid="{00000000-0005-0000-0000-000060010000}"/>
    <cellStyle name="Comma 10 12 3 2 6" xfId="58541" xr:uid="{00000000-0005-0000-0000-000061010000}"/>
    <cellStyle name="Comma 10 12 3 3" xfId="10419" xr:uid="{00000000-0005-0000-0000-000062010000}"/>
    <cellStyle name="Comma 10 12 3 3 2" xfId="25567" xr:uid="{00000000-0005-0000-0000-000063010000}"/>
    <cellStyle name="Comma 10 12 3 3 2 2" xfId="51535" xr:uid="{00000000-0005-0000-0000-000064010000}"/>
    <cellStyle name="Comma 10 12 3 3 3" xfId="36387" xr:uid="{00000000-0005-0000-0000-000065010000}"/>
    <cellStyle name="Comma 10 12 3 4" xfId="8255" xr:uid="{00000000-0005-0000-0000-000066010000}"/>
    <cellStyle name="Comma 10 12 3 4 2" xfId="23403" xr:uid="{00000000-0005-0000-0000-000067010000}"/>
    <cellStyle name="Comma 10 12 3 4 2 2" xfId="49371" xr:uid="{00000000-0005-0000-0000-000068010000}"/>
    <cellStyle name="Comma 10 12 3 4 3" xfId="34223" xr:uid="{00000000-0005-0000-0000-000069010000}"/>
    <cellStyle name="Comma 10 12 3 5" xfId="19075" xr:uid="{00000000-0005-0000-0000-00006A010000}"/>
    <cellStyle name="Comma 10 12 3 5 2" xfId="45043" xr:uid="{00000000-0005-0000-0000-00006B010000}"/>
    <cellStyle name="Comma 10 12 3 6" xfId="14747" xr:uid="{00000000-0005-0000-0000-00006C010000}"/>
    <cellStyle name="Comma 10 12 3 6 2" xfId="40715" xr:uid="{00000000-0005-0000-0000-00006D010000}"/>
    <cellStyle name="Comma 10 12 3 7" xfId="3927" xr:uid="{00000000-0005-0000-0000-00006E010000}"/>
    <cellStyle name="Comma 10 12 3 8" xfId="29895" xr:uid="{00000000-0005-0000-0000-00006F010000}"/>
    <cellStyle name="Comma 10 12 3 9" xfId="56377" xr:uid="{00000000-0005-0000-0000-000070010000}"/>
    <cellStyle name="Comma 10 12 4" xfId="5009" xr:uid="{00000000-0005-0000-0000-000071010000}"/>
    <cellStyle name="Comma 10 12 4 2" xfId="11501" xr:uid="{00000000-0005-0000-0000-000072010000}"/>
    <cellStyle name="Comma 10 12 4 2 2" xfId="26649" xr:uid="{00000000-0005-0000-0000-000073010000}"/>
    <cellStyle name="Comma 10 12 4 2 2 2" xfId="52617" xr:uid="{00000000-0005-0000-0000-000074010000}"/>
    <cellStyle name="Comma 10 12 4 2 3" xfId="37469" xr:uid="{00000000-0005-0000-0000-000075010000}"/>
    <cellStyle name="Comma 10 12 4 3" xfId="20157" xr:uid="{00000000-0005-0000-0000-000076010000}"/>
    <cellStyle name="Comma 10 12 4 3 2" xfId="46125" xr:uid="{00000000-0005-0000-0000-000077010000}"/>
    <cellStyle name="Comma 10 12 4 4" xfId="15829" xr:uid="{00000000-0005-0000-0000-000078010000}"/>
    <cellStyle name="Comma 10 12 4 4 2" xfId="41797" xr:uid="{00000000-0005-0000-0000-000079010000}"/>
    <cellStyle name="Comma 10 12 4 5" xfId="30977" xr:uid="{00000000-0005-0000-0000-00007A010000}"/>
    <cellStyle name="Comma 10 12 4 6" xfId="57459" xr:uid="{00000000-0005-0000-0000-00007B010000}"/>
    <cellStyle name="Comma 10 12 5" xfId="9337" xr:uid="{00000000-0005-0000-0000-00007C010000}"/>
    <cellStyle name="Comma 10 12 5 2" xfId="24485" xr:uid="{00000000-0005-0000-0000-00007D010000}"/>
    <cellStyle name="Comma 10 12 5 2 2" xfId="50453" xr:uid="{00000000-0005-0000-0000-00007E010000}"/>
    <cellStyle name="Comma 10 12 5 3" xfId="35305" xr:uid="{00000000-0005-0000-0000-00007F010000}"/>
    <cellStyle name="Comma 10 12 6" xfId="7173" xr:uid="{00000000-0005-0000-0000-000080010000}"/>
    <cellStyle name="Comma 10 12 6 2" xfId="22321" xr:uid="{00000000-0005-0000-0000-000081010000}"/>
    <cellStyle name="Comma 10 12 6 2 2" xfId="48289" xr:uid="{00000000-0005-0000-0000-000082010000}"/>
    <cellStyle name="Comma 10 12 6 3" xfId="33141" xr:uid="{00000000-0005-0000-0000-000083010000}"/>
    <cellStyle name="Comma 10 12 7" xfId="17993" xr:uid="{00000000-0005-0000-0000-000084010000}"/>
    <cellStyle name="Comma 10 12 7 2" xfId="43961" xr:uid="{00000000-0005-0000-0000-000085010000}"/>
    <cellStyle name="Comma 10 12 8" xfId="13665" xr:uid="{00000000-0005-0000-0000-000086010000}"/>
    <cellStyle name="Comma 10 12 8 2" xfId="39633" xr:uid="{00000000-0005-0000-0000-000087010000}"/>
    <cellStyle name="Comma 10 12 9" xfId="2845" xr:uid="{00000000-0005-0000-0000-000088010000}"/>
    <cellStyle name="Comma 10 13" xfId="92" xr:uid="{00000000-0005-0000-0000-000089010000}"/>
    <cellStyle name="Comma 10 13 10" xfId="28814" xr:uid="{00000000-0005-0000-0000-00008A010000}"/>
    <cellStyle name="Comma 10 13 11" xfId="55296" xr:uid="{00000000-0005-0000-0000-00008B010000}"/>
    <cellStyle name="Comma 10 13 12" xfId="1177" xr:uid="{00000000-0005-0000-0000-00008C010000}"/>
    <cellStyle name="Comma 10 13 2" xfId="1223" xr:uid="{00000000-0005-0000-0000-00008D010000}"/>
    <cellStyle name="Comma 10 13 2 10" xfId="55837" xr:uid="{00000000-0005-0000-0000-00008E010000}"/>
    <cellStyle name="Comma 10 13 2 2" xfId="2305" xr:uid="{00000000-0005-0000-0000-00008F010000}"/>
    <cellStyle name="Comma 10 13 2 2 2" xfId="6633" xr:uid="{00000000-0005-0000-0000-000090010000}"/>
    <cellStyle name="Comma 10 13 2 2 2 2" xfId="13125" xr:uid="{00000000-0005-0000-0000-000091010000}"/>
    <cellStyle name="Comma 10 13 2 2 2 2 2" xfId="28273" xr:uid="{00000000-0005-0000-0000-000092010000}"/>
    <cellStyle name="Comma 10 13 2 2 2 2 2 2" xfId="54241" xr:uid="{00000000-0005-0000-0000-000093010000}"/>
    <cellStyle name="Comma 10 13 2 2 2 2 3" xfId="39093" xr:uid="{00000000-0005-0000-0000-000094010000}"/>
    <cellStyle name="Comma 10 13 2 2 2 3" xfId="21781" xr:uid="{00000000-0005-0000-0000-000095010000}"/>
    <cellStyle name="Comma 10 13 2 2 2 3 2" xfId="47749" xr:uid="{00000000-0005-0000-0000-000096010000}"/>
    <cellStyle name="Comma 10 13 2 2 2 4" xfId="17453" xr:uid="{00000000-0005-0000-0000-000097010000}"/>
    <cellStyle name="Comma 10 13 2 2 2 4 2" xfId="43421" xr:uid="{00000000-0005-0000-0000-000098010000}"/>
    <cellStyle name="Comma 10 13 2 2 2 5" xfId="32601" xr:uid="{00000000-0005-0000-0000-000099010000}"/>
    <cellStyle name="Comma 10 13 2 2 2 6" xfId="59083" xr:uid="{00000000-0005-0000-0000-00009A010000}"/>
    <cellStyle name="Comma 10 13 2 2 3" xfId="10961" xr:uid="{00000000-0005-0000-0000-00009B010000}"/>
    <cellStyle name="Comma 10 13 2 2 3 2" xfId="26109" xr:uid="{00000000-0005-0000-0000-00009C010000}"/>
    <cellStyle name="Comma 10 13 2 2 3 2 2" xfId="52077" xr:uid="{00000000-0005-0000-0000-00009D010000}"/>
    <cellStyle name="Comma 10 13 2 2 3 3" xfId="36929" xr:uid="{00000000-0005-0000-0000-00009E010000}"/>
    <cellStyle name="Comma 10 13 2 2 4" xfId="8797" xr:uid="{00000000-0005-0000-0000-00009F010000}"/>
    <cellStyle name="Comma 10 13 2 2 4 2" xfId="23945" xr:uid="{00000000-0005-0000-0000-0000A0010000}"/>
    <cellStyle name="Comma 10 13 2 2 4 2 2" xfId="49913" xr:uid="{00000000-0005-0000-0000-0000A1010000}"/>
    <cellStyle name="Comma 10 13 2 2 4 3" xfId="34765" xr:uid="{00000000-0005-0000-0000-0000A2010000}"/>
    <cellStyle name="Comma 10 13 2 2 5" xfId="19617" xr:uid="{00000000-0005-0000-0000-0000A3010000}"/>
    <cellStyle name="Comma 10 13 2 2 5 2" xfId="45585" xr:uid="{00000000-0005-0000-0000-0000A4010000}"/>
    <cellStyle name="Comma 10 13 2 2 6" xfId="15289" xr:uid="{00000000-0005-0000-0000-0000A5010000}"/>
    <cellStyle name="Comma 10 13 2 2 6 2" xfId="41257" xr:uid="{00000000-0005-0000-0000-0000A6010000}"/>
    <cellStyle name="Comma 10 13 2 2 7" xfId="4469" xr:uid="{00000000-0005-0000-0000-0000A7010000}"/>
    <cellStyle name="Comma 10 13 2 2 8" xfId="30437" xr:uid="{00000000-0005-0000-0000-0000A8010000}"/>
    <cellStyle name="Comma 10 13 2 2 9" xfId="56919" xr:uid="{00000000-0005-0000-0000-0000A9010000}"/>
    <cellStyle name="Comma 10 13 2 3" xfId="5551" xr:uid="{00000000-0005-0000-0000-0000AA010000}"/>
    <cellStyle name="Comma 10 13 2 3 2" xfId="12043" xr:uid="{00000000-0005-0000-0000-0000AB010000}"/>
    <cellStyle name="Comma 10 13 2 3 2 2" xfId="27191" xr:uid="{00000000-0005-0000-0000-0000AC010000}"/>
    <cellStyle name="Comma 10 13 2 3 2 2 2" xfId="53159" xr:uid="{00000000-0005-0000-0000-0000AD010000}"/>
    <cellStyle name="Comma 10 13 2 3 2 3" xfId="38011" xr:uid="{00000000-0005-0000-0000-0000AE010000}"/>
    <cellStyle name="Comma 10 13 2 3 3" xfId="20699" xr:uid="{00000000-0005-0000-0000-0000AF010000}"/>
    <cellStyle name="Comma 10 13 2 3 3 2" xfId="46667" xr:uid="{00000000-0005-0000-0000-0000B0010000}"/>
    <cellStyle name="Comma 10 13 2 3 4" xfId="16371" xr:uid="{00000000-0005-0000-0000-0000B1010000}"/>
    <cellStyle name="Comma 10 13 2 3 4 2" xfId="42339" xr:uid="{00000000-0005-0000-0000-0000B2010000}"/>
    <cellStyle name="Comma 10 13 2 3 5" xfId="31519" xr:uid="{00000000-0005-0000-0000-0000B3010000}"/>
    <cellStyle name="Comma 10 13 2 3 6" xfId="58001" xr:uid="{00000000-0005-0000-0000-0000B4010000}"/>
    <cellStyle name="Comma 10 13 2 4" xfId="9879" xr:uid="{00000000-0005-0000-0000-0000B5010000}"/>
    <cellStyle name="Comma 10 13 2 4 2" xfId="25027" xr:uid="{00000000-0005-0000-0000-0000B6010000}"/>
    <cellStyle name="Comma 10 13 2 4 2 2" xfId="50995" xr:uid="{00000000-0005-0000-0000-0000B7010000}"/>
    <cellStyle name="Comma 10 13 2 4 3" xfId="35847" xr:uid="{00000000-0005-0000-0000-0000B8010000}"/>
    <cellStyle name="Comma 10 13 2 5" xfId="7715" xr:uid="{00000000-0005-0000-0000-0000B9010000}"/>
    <cellStyle name="Comma 10 13 2 5 2" xfId="22863" xr:uid="{00000000-0005-0000-0000-0000BA010000}"/>
    <cellStyle name="Comma 10 13 2 5 2 2" xfId="48831" xr:uid="{00000000-0005-0000-0000-0000BB010000}"/>
    <cellStyle name="Comma 10 13 2 5 3" xfId="33683" xr:uid="{00000000-0005-0000-0000-0000BC010000}"/>
    <cellStyle name="Comma 10 13 2 6" xfId="18535" xr:uid="{00000000-0005-0000-0000-0000BD010000}"/>
    <cellStyle name="Comma 10 13 2 6 2" xfId="44503" xr:uid="{00000000-0005-0000-0000-0000BE010000}"/>
    <cellStyle name="Comma 10 13 2 7" xfId="14207" xr:uid="{00000000-0005-0000-0000-0000BF010000}"/>
    <cellStyle name="Comma 10 13 2 7 2" xfId="40175" xr:uid="{00000000-0005-0000-0000-0000C0010000}"/>
    <cellStyle name="Comma 10 13 2 8" xfId="3387" xr:uid="{00000000-0005-0000-0000-0000C1010000}"/>
    <cellStyle name="Comma 10 13 2 9" xfId="29355" xr:uid="{00000000-0005-0000-0000-0000C2010000}"/>
    <cellStyle name="Comma 10 13 3" xfId="1764" xr:uid="{00000000-0005-0000-0000-0000C3010000}"/>
    <cellStyle name="Comma 10 13 3 2" xfId="6092" xr:uid="{00000000-0005-0000-0000-0000C4010000}"/>
    <cellStyle name="Comma 10 13 3 2 2" xfId="12584" xr:uid="{00000000-0005-0000-0000-0000C5010000}"/>
    <cellStyle name="Comma 10 13 3 2 2 2" xfId="27732" xr:uid="{00000000-0005-0000-0000-0000C6010000}"/>
    <cellStyle name="Comma 10 13 3 2 2 2 2" xfId="53700" xr:uid="{00000000-0005-0000-0000-0000C7010000}"/>
    <cellStyle name="Comma 10 13 3 2 2 3" xfId="38552" xr:uid="{00000000-0005-0000-0000-0000C8010000}"/>
    <cellStyle name="Comma 10 13 3 2 3" xfId="21240" xr:uid="{00000000-0005-0000-0000-0000C9010000}"/>
    <cellStyle name="Comma 10 13 3 2 3 2" xfId="47208" xr:uid="{00000000-0005-0000-0000-0000CA010000}"/>
    <cellStyle name="Comma 10 13 3 2 4" xfId="16912" xr:uid="{00000000-0005-0000-0000-0000CB010000}"/>
    <cellStyle name="Comma 10 13 3 2 4 2" xfId="42880" xr:uid="{00000000-0005-0000-0000-0000CC010000}"/>
    <cellStyle name="Comma 10 13 3 2 5" xfId="32060" xr:uid="{00000000-0005-0000-0000-0000CD010000}"/>
    <cellStyle name="Comma 10 13 3 2 6" xfId="58542" xr:uid="{00000000-0005-0000-0000-0000CE010000}"/>
    <cellStyle name="Comma 10 13 3 3" xfId="10420" xr:uid="{00000000-0005-0000-0000-0000CF010000}"/>
    <cellStyle name="Comma 10 13 3 3 2" xfId="25568" xr:uid="{00000000-0005-0000-0000-0000D0010000}"/>
    <cellStyle name="Comma 10 13 3 3 2 2" xfId="51536" xr:uid="{00000000-0005-0000-0000-0000D1010000}"/>
    <cellStyle name="Comma 10 13 3 3 3" xfId="36388" xr:uid="{00000000-0005-0000-0000-0000D2010000}"/>
    <cellStyle name="Comma 10 13 3 4" xfId="8256" xr:uid="{00000000-0005-0000-0000-0000D3010000}"/>
    <cellStyle name="Comma 10 13 3 4 2" xfId="23404" xr:uid="{00000000-0005-0000-0000-0000D4010000}"/>
    <cellStyle name="Comma 10 13 3 4 2 2" xfId="49372" xr:uid="{00000000-0005-0000-0000-0000D5010000}"/>
    <cellStyle name="Comma 10 13 3 4 3" xfId="34224" xr:uid="{00000000-0005-0000-0000-0000D6010000}"/>
    <cellStyle name="Comma 10 13 3 5" xfId="19076" xr:uid="{00000000-0005-0000-0000-0000D7010000}"/>
    <cellStyle name="Comma 10 13 3 5 2" xfId="45044" xr:uid="{00000000-0005-0000-0000-0000D8010000}"/>
    <cellStyle name="Comma 10 13 3 6" xfId="14748" xr:uid="{00000000-0005-0000-0000-0000D9010000}"/>
    <cellStyle name="Comma 10 13 3 6 2" xfId="40716" xr:uid="{00000000-0005-0000-0000-0000DA010000}"/>
    <cellStyle name="Comma 10 13 3 7" xfId="3928" xr:uid="{00000000-0005-0000-0000-0000DB010000}"/>
    <cellStyle name="Comma 10 13 3 8" xfId="29896" xr:uid="{00000000-0005-0000-0000-0000DC010000}"/>
    <cellStyle name="Comma 10 13 3 9" xfId="56378" xr:uid="{00000000-0005-0000-0000-0000DD010000}"/>
    <cellStyle name="Comma 10 13 4" xfId="5010" xr:uid="{00000000-0005-0000-0000-0000DE010000}"/>
    <cellStyle name="Comma 10 13 4 2" xfId="11502" xr:uid="{00000000-0005-0000-0000-0000DF010000}"/>
    <cellStyle name="Comma 10 13 4 2 2" xfId="26650" xr:uid="{00000000-0005-0000-0000-0000E0010000}"/>
    <cellStyle name="Comma 10 13 4 2 2 2" xfId="52618" xr:uid="{00000000-0005-0000-0000-0000E1010000}"/>
    <cellStyle name="Comma 10 13 4 2 3" xfId="37470" xr:uid="{00000000-0005-0000-0000-0000E2010000}"/>
    <cellStyle name="Comma 10 13 4 3" xfId="20158" xr:uid="{00000000-0005-0000-0000-0000E3010000}"/>
    <cellStyle name="Comma 10 13 4 3 2" xfId="46126" xr:uid="{00000000-0005-0000-0000-0000E4010000}"/>
    <cellStyle name="Comma 10 13 4 4" xfId="15830" xr:uid="{00000000-0005-0000-0000-0000E5010000}"/>
    <cellStyle name="Comma 10 13 4 4 2" xfId="41798" xr:uid="{00000000-0005-0000-0000-0000E6010000}"/>
    <cellStyle name="Comma 10 13 4 5" xfId="30978" xr:uid="{00000000-0005-0000-0000-0000E7010000}"/>
    <cellStyle name="Comma 10 13 4 6" xfId="57460" xr:uid="{00000000-0005-0000-0000-0000E8010000}"/>
    <cellStyle name="Comma 10 13 5" xfId="9338" xr:uid="{00000000-0005-0000-0000-0000E9010000}"/>
    <cellStyle name="Comma 10 13 5 2" xfId="24486" xr:uid="{00000000-0005-0000-0000-0000EA010000}"/>
    <cellStyle name="Comma 10 13 5 2 2" xfId="50454" xr:uid="{00000000-0005-0000-0000-0000EB010000}"/>
    <cellStyle name="Comma 10 13 5 3" xfId="35306" xr:uid="{00000000-0005-0000-0000-0000EC010000}"/>
    <cellStyle name="Comma 10 13 6" xfId="7174" xr:uid="{00000000-0005-0000-0000-0000ED010000}"/>
    <cellStyle name="Comma 10 13 6 2" xfId="22322" xr:uid="{00000000-0005-0000-0000-0000EE010000}"/>
    <cellStyle name="Comma 10 13 6 2 2" xfId="48290" xr:uid="{00000000-0005-0000-0000-0000EF010000}"/>
    <cellStyle name="Comma 10 13 6 3" xfId="33142" xr:uid="{00000000-0005-0000-0000-0000F0010000}"/>
    <cellStyle name="Comma 10 13 7" xfId="17994" xr:uid="{00000000-0005-0000-0000-0000F1010000}"/>
    <cellStyle name="Comma 10 13 7 2" xfId="43962" xr:uid="{00000000-0005-0000-0000-0000F2010000}"/>
    <cellStyle name="Comma 10 13 8" xfId="13666" xr:uid="{00000000-0005-0000-0000-0000F3010000}"/>
    <cellStyle name="Comma 10 13 8 2" xfId="39634" xr:uid="{00000000-0005-0000-0000-0000F4010000}"/>
    <cellStyle name="Comma 10 13 9" xfId="2846" xr:uid="{00000000-0005-0000-0000-0000F5010000}"/>
    <cellStyle name="Comma 10 14" xfId="1219" xr:uid="{00000000-0005-0000-0000-0000F6010000}"/>
    <cellStyle name="Comma 10 14 10" xfId="55833" xr:uid="{00000000-0005-0000-0000-0000F7010000}"/>
    <cellStyle name="Comma 10 14 2" xfId="2301" xr:uid="{00000000-0005-0000-0000-0000F8010000}"/>
    <cellStyle name="Comma 10 14 2 2" xfId="6629" xr:uid="{00000000-0005-0000-0000-0000F9010000}"/>
    <cellStyle name="Comma 10 14 2 2 2" xfId="13121" xr:uid="{00000000-0005-0000-0000-0000FA010000}"/>
    <cellStyle name="Comma 10 14 2 2 2 2" xfId="28269" xr:uid="{00000000-0005-0000-0000-0000FB010000}"/>
    <cellStyle name="Comma 10 14 2 2 2 2 2" xfId="54237" xr:uid="{00000000-0005-0000-0000-0000FC010000}"/>
    <cellStyle name="Comma 10 14 2 2 2 3" xfId="39089" xr:uid="{00000000-0005-0000-0000-0000FD010000}"/>
    <cellStyle name="Comma 10 14 2 2 3" xfId="21777" xr:uid="{00000000-0005-0000-0000-0000FE010000}"/>
    <cellStyle name="Comma 10 14 2 2 3 2" xfId="47745" xr:uid="{00000000-0005-0000-0000-0000FF010000}"/>
    <cellStyle name="Comma 10 14 2 2 4" xfId="17449" xr:uid="{00000000-0005-0000-0000-000000020000}"/>
    <cellStyle name="Comma 10 14 2 2 4 2" xfId="43417" xr:uid="{00000000-0005-0000-0000-000001020000}"/>
    <cellStyle name="Comma 10 14 2 2 5" xfId="32597" xr:uid="{00000000-0005-0000-0000-000002020000}"/>
    <cellStyle name="Comma 10 14 2 2 6" xfId="59079" xr:uid="{00000000-0005-0000-0000-000003020000}"/>
    <cellStyle name="Comma 10 14 2 3" xfId="10957" xr:uid="{00000000-0005-0000-0000-000004020000}"/>
    <cellStyle name="Comma 10 14 2 3 2" xfId="26105" xr:uid="{00000000-0005-0000-0000-000005020000}"/>
    <cellStyle name="Comma 10 14 2 3 2 2" xfId="52073" xr:uid="{00000000-0005-0000-0000-000006020000}"/>
    <cellStyle name="Comma 10 14 2 3 3" xfId="36925" xr:uid="{00000000-0005-0000-0000-000007020000}"/>
    <cellStyle name="Comma 10 14 2 4" xfId="8793" xr:uid="{00000000-0005-0000-0000-000008020000}"/>
    <cellStyle name="Comma 10 14 2 4 2" xfId="23941" xr:uid="{00000000-0005-0000-0000-000009020000}"/>
    <cellStyle name="Comma 10 14 2 4 2 2" xfId="49909" xr:uid="{00000000-0005-0000-0000-00000A020000}"/>
    <cellStyle name="Comma 10 14 2 4 3" xfId="34761" xr:uid="{00000000-0005-0000-0000-00000B020000}"/>
    <cellStyle name="Comma 10 14 2 5" xfId="19613" xr:uid="{00000000-0005-0000-0000-00000C020000}"/>
    <cellStyle name="Comma 10 14 2 5 2" xfId="45581" xr:uid="{00000000-0005-0000-0000-00000D020000}"/>
    <cellStyle name="Comma 10 14 2 6" xfId="15285" xr:uid="{00000000-0005-0000-0000-00000E020000}"/>
    <cellStyle name="Comma 10 14 2 6 2" xfId="41253" xr:uid="{00000000-0005-0000-0000-00000F020000}"/>
    <cellStyle name="Comma 10 14 2 7" xfId="4465" xr:uid="{00000000-0005-0000-0000-000010020000}"/>
    <cellStyle name="Comma 10 14 2 8" xfId="30433" xr:uid="{00000000-0005-0000-0000-000011020000}"/>
    <cellStyle name="Comma 10 14 2 9" xfId="56915" xr:uid="{00000000-0005-0000-0000-000012020000}"/>
    <cellStyle name="Comma 10 14 3" xfId="5547" xr:uid="{00000000-0005-0000-0000-000013020000}"/>
    <cellStyle name="Comma 10 14 3 2" xfId="12039" xr:uid="{00000000-0005-0000-0000-000014020000}"/>
    <cellStyle name="Comma 10 14 3 2 2" xfId="27187" xr:uid="{00000000-0005-0000-0000-000015020000}"/>
    <cellStyle name="Comma 10 14 3 2 2 2" xfId="53155" xr:uid="{00000000-0005-0000-0000-000016020000}"/>
    <cellStyle name="Comma 10 14 3 2 3" xfId="38007" xr:uid="{00000000-0005-0000-0000-000017020000}"/>
    <cellStyle name="Comma 10 14 3 3" xfId="20695" xr:uid="{00000000-0005-0000-0000-000018020000}"/>
    <cellStyle name="Comma 10 14 3 3 2" xfId="46663" xr:uid="{00000000-0005-0000-0000-000019020000}"/>
    <cellStyle name="Comma 10 14 3 4" xfId="16367" xr:uid="{00000000-0005-0000-0000-00001A020000}"/>
    <cellStyle name="Comma 10 14 3 4 2" xfId="42335" xr:uid="{00000000-0005-0000-0000-00001B020000}"/>
    <cellStyle name="Comma 10 14 3 5" xfId="31515" xr:uid="{00000000-0005-0000-0000-00001C020000}"/>
    <cellStyle name="Comma 10 14 3 6" xfId="57997" xr:uid="{00000000-0005-0000-0000-00001D020000}"/>
    <cellStyle name="Comma 10 14 4" xfId="9875" xr:uid="{00000000-0005-0000-0000-00001E020000}"/>
    <cellStyle name="Comma 10 14 4 2" xfId="25023" xr:uid="{00000000-0005-0000-0000-00001F020000}"/>
    <cellStyle name="Comma 10 14 4 2 2" xfId="50991" xr:uid="{00000000-0005-0000-0000-000020020000}"/>
    <cellStyle name="Comma 10 14 4 3" xfId="35843" xr:uid="{00000000-0005-0000-0000-000021020000}"/>
    <cellStyle name="Comma 10 14 5" xfId="7711" xr:uid="{00000000-0005-0000-0000-000022020000}"/>
    <cellStyle name="Comma 10 14 5 2" xfId="22859" xr:uid="{00000000-0005-0000-0000-000023020000}"/>
    <cellStyle name="Comma 10 14 5 2 2" xfId="48827" xr:uid="{00000000-0005-0000-0000-000024020000}"/>
    <cellStyle name="Comma 10 14 5 3" xfId="33679" xr:uid="{00000000-0005-0000-0000-000025020000}"/>
    <cellStyle name="Comma 10 14 6" xfId="18531" xr:uid="{00000000-0005-0000-0000-000026020000}"/>
    <cellStyle name="Comma 10 14 6 2" xfId="44499" xr:uid="{00000000-0005-0000-0000-000027020000}"/>
    <cellStyle name="Comma 10 14 7" xfId="14203" xr:uid="{00000000-0005-0000-0000-000028020000}"/>
    <cellStyle name="Comma 10 14 7 2" xfId="40171" xr:uid="{00000000-0005-0000-0000-000029020000}"/>
    <cellStyle name="Comma 10 14 8" xfId="3383" xr:uid="{00000000-0005-0000-0000-00002A020000}"/>
    <cellStyle name="Comma 10 14 9" xfId="29351" xr:uid="{00000000-0005-0000-0000-00002B020000}"/>
    <cellStyle name="Comma 10 15" xfId="1760" xr:uid="{00000000-0005-0000-0000-00002C020000}"/>
    <cellStyle name="Comma 10 15 2" xfId="6088" xr:uid="{00000000-0005-0000-0000-00002D020000}"/>
    <cellStyle name="Comma 10 15 2 2" xfId="12580" xr:uid="{00000000-0005-0000-0000-00002E020000}"/>
    <cellStyle name="Comma 10 15 2 2 2" xfId="27728" xr:uid="{00000000-0005-0000-0000-00002F020000}"/>
    <cellStyle name="Comma 10 15 2 2 2 2" xfId="53696" xr:uid="{00000000-0005-0000-0000-000030020000}"/>
    <cellStyle name="Comma 10 15 2 2 3" xfId="38548" xr:uid="{00000000-0005-0000-0000-000031020000}"/>
    <cellStyle name="Comma 10 15 2 3" xfId="21236" xr:uid="{00000000-0005-0000-0000-000032020000}"/>
    <cellStyle name="Comma 10 15 2 3 2" xfId="47204" xr:uid="{00000000-0005-0000-0000-000033020000}"/>
    <cellStyle name="Comma 10 15 2 4" xfId="16908" xr:uid="{00000000-0005-0000-0000-000034020000}"/>
    <cellStyle name="Comma 10 15 2 4 2" xfId="42876" xr:uid="{00000000-0005-0000-0000-000035020000}"/>
    <cellStyle name="Comma 10 15 2 5" xfId="32056" xr:uid="{00000000-0005-0000-0000-000036020000}"/>
    <cellStyle name="Comma 10 15 2 6" xfId="58538" xr:uid="{00000000-0005-0000-0000-000037020000}"/>
    <cellStyle name="Comma 10 15 3" xfId="10416" xr:uid="{00000000-0005-0000-0000-000038020000}"/>
    <cellStyle name="Comma 10 15 3 2" xfId="25564" xr:uid="{00000000-0005-0000-0000-000039020000}"/>
    <cellStyle name="Comma 10 15 3 2 2" xfId="51532" xr:uid="{00000000-0005-0000-0000-00003A020000}"/>
    <cellStyle name="Comma 10 15 3 3" xfId="36384" xr:uid="{00000000-0005-0000-0000-00003B020000}"/>
    <cellStyle name="Comma 10 15 4" xfId="8252" xr:uid="{00000000-0005-0000-0000-00003C020000}"/>
    <cellStyle name="Comma 10 15 4 2" xfId="23400" xr:uid="{00000000-0005-0000-0000-00003D020000}"/>
    <cellStyle name="Comma 10 15 4 2 2" xfId="49368" xr:uid="{00000000-0005-0000-0000-00003E020000}"/>
    <cellStyle name="Comma 10 15 4 3" xfId="34220" xr:uid="{00000000-0005-0000-0000-00003F020000}"/>
    <cellStyle name="Comma 10 15 5" xfId="19072" xr:uid="{00000000-0005-0000-0000-000040020000}"/>
    <cellStyle name="Comma 10 15 5 2" xfId="45040" xr:uid="{00000000-0005-0000-0000-000041020000}"/>
    <cellStyle name="Comma 10 15 6" xfId="14744" xr:uid="{00000000-0005-0000-0000-000042020000}"/>
    <cellStyle name="Comma 10 15 6 2" xfId="40712" xr:uid="{00000000-0005-0000-0000-000043020000}"/>
    <cellStyle name="Comma 10 15 7" xfId="3924" xr:uid="{00000000-0005-0000-0000-000044020000}"/>
    <cellStyle name="Comma 10 15 8" xfId="29892" xr:uid="{00000000-0005-0000-0000-000045020000}"/>
    <cellStyle name="Comma 10 15 9" xfId="56374" xr:uid="{00000000-0005-0000-0000-000046020000}"/>
    <cellStyle name="Comma 10 16" xfId="5006" xr:uid="{00000000-0005-0000-0000-000047020000}"/>
    <cellStyle name="Comma 10 16 2" xfId="11498" xr:uid="{00000000-0005-0000-0000-000048020000}"/>
    <cellStyle name="Comma 10 16 2 2" xfId="26646" xr:uid="{00000000-0005-0000-0000-000049020000}"/>
    <cellStyle name="Comma 10 16 2 2 2" xfId="52614" xr:uid="{00000000-0005-0000-0000-00004A020000}"/>
    <cellStyle name="Comma 10 16 2 3" xfId="37466" xr:uid="{00000000-0005-0000-0000-00004B020000}"/>
    <cellStyle name="Comma 10 16 3" xfId="20154" xr:uid="{00000000-0005-0000-0000-00004C020000}"/>
    <cellStyle name="Comma 10 16 3 2" xfId="46122" xr:uid="{00000000-0005-0000-0000-00004D020000}"/>
    <cellStyle name="Comma 10 16 4" xfId="15826" xr:uid="{00000000-0005-0000-0000-00004E020000}"/>
    <cellStyle name="Comma 10 16 4 2" xfId="41794" xr:uid="{00000000-0005-0000-0000-00004F020000}"/>
    <cellStyle name="Comma 10 16 5" xfId="30974" xr:uid="{00000000-0005-0000-0000-000050020000}"/>
    <cellStyle name="Comma 10 16 6" xfId="57456" xr:uid="{00000000-0005-0000-0000-000051020000}"/>
    <cellStyle name="Comma 10 17" xfId="9334" xr:uid="{00000000-0005-0000-0000-000052020000}"/>
    <cellStyle name="Comma 10 17 2" xfId="24482" xr:uid="{00000000-0005-0000-0000-000053020000}"/>
    <cellStyle name="Comma 10 17 2 2" xfId="50450" xr:uid="{00000000-0005-0000-0000-000054020000}"/>
    <cellStyle name="Comma 10 17 3" xfId="35302" xr:uid="{00000000-0005-0000-0000-000055020000}"/>
    <cellStyle name="Comma 10 18" xfId="7170" xr:uid="{00000000-0005-0000-0000-000056020000}"/>
    <cellStyle name="Comma 10 18 2" xfId="22318" xr:uid="{00000000-0005-0000-0000-000057020000}"/>
    <cellStyle name="Comma 10 18 2 2" xfId="48286" xr:uid="{00000000-0005-0000-0000-000058020000}"/>
    <cellStyle name="Comma 10 18 3" xfId="33138" xr:uid="{00000000-0005-0000-0000-000059020000}"/>
    <cellStyle name="Comma 10 19" xfId="17990" xr:uid="{00000000-0005-0000-0000-00005A020000}"/>
    <cellStyle name="Comma 10 19 2" xfId="43958" xr:uid="{00000000-0005-0000-0000-00005B020000}"/>
    <cellStyle name="Comma 10 2" xfId="93" xr:uid="{00000000-0005-0000-0000-00005C020000}"/>
    <cellStyle name="Comma 10 2 10" xfId="28815" xr:uid="{00000000-0005-0000-0000-00005D020000}"/>
    <cellStyle name="Comma 10 2 11" xfId="54781" xr:uid="{00000000-0005-0000-0000-00005E020000}"/>
    <cellStyle name="Comma 10 2 12" xfId="55297" xr:uid="{00000000-0005-0000-0000-00005F020000}"/>
    <cellStyle name="Comma 10 2 13" xfId="737" xr:uid="{00000000-0005-0000-0000-000060020000}"/>
    <cellStyle name="Comma 10 2 2" xfId="1224" xr:uid="{00000000-0005-0000-0000-000061020000}"/>
    <cellStyle name="Comma 10 2 2 10" xfId="55838" xr:uid="{00000000-0005-0000-0000-000062020000}"/>
    <cellStyle name="Comma 10 2 2 2" xfId="2306" xr:uid="{00000000-0005-0000-0000-000063020000}"/>
    <cellStyle name="Comma 10 2 2 2 2" xfId="6634" xr:uid="{00000000-0005-0000-0000-000064020000}"/>
    <cellStyle name="Comma 10 2 2 2 2 2" xfId="13126" xr:uid="{00000000-0005-0000-0000-000065020000}"/>
    <cellStyle name="Comma 10 2 2 2 2 2 2" xfId="28274" xr:uid="{00000000-0005-0000-0000-000066020000}"/>
    <cellStyle name="Comma 10 2 2 2 2 2 2 2" xfId="54242" xr:uid="{00000000-0005-0000-0000-000067020000}"/>
    <cellStyle name="Comma 10 2 2 2 2 2 3" xfId="39094" xr:uid="{00000000-0005-0000-0000-000068020000}"/>
    <cellStyle name="Comma 10 2 2 2 2 3" xfId="21782" xr:uid="{00000000-0005-0000-0000-000069020000}"/>
    <cellStyle name="Comma 10 2 2 2 2 3 2" xfId="47750" xr:uid="{00000000-0005-0000-0000-00006A020000}"/>
    <cellStyle name="Comma 10 2 2 2 2 4" xfId="17454" xr:uid="{00000000-0005-0000-0000-00006B020000}"/>
    <cellStyle name="Comma 10 2 2 2 2 4 2" xfId="43422" xr:uid="{00000000-0005-0000-0000-00006C020000}"/>
    <cellStyle name="Comma 10 2 2 2 2 5" xfId="32602" xr:uid="{00000000-0005-0000-0000-00006D020000}"/>
    <cellStyle name="Comma 10 2 2 2 2 6" xfId="59084" xr:uid="{00000000-0005-0000-0000-00006E020000}"/>
    <cellStyle name="Comma 10 2 2 2 3" xfId="10962" xr:uid="{00000000-0005-0000-0000-00006F020000}"/>
    <cellStyle name="Comma 10 2 2 2 3 2" xfId="26110" xr:uid="{00000000-0005-0000-0000-000070020000}"/>
    <cellStyle name="Comma 10 2 2 2 3 2 2" xfId="52078" xr:uid="{00000000-0005-0000-0000-000071020000}"/>
    <cellStyle name="Comma 10 2 2 2 3 3" xfId="36930" xr:uid="{00000000-0005-0000-0000-000072020000}"/>
    <cellStyle name="Comma 10 2 2 2 4" xfId="8798" xr:uid="{00000000-0005-0000-0000-000073020000}"/>
    <cellStyle name="Comma 10 2 2 2 4 2" xfId="23946" xr:uid="{00000000-0005-0000-0000-000074020000}"/>
    <cellStyle name="Comma 10 2 2 2 4 2 2" xfId="49914" xr:uid="{00000000-0005-0000-0000-000075020000}"/>
    <cellStyle name="Comma 10 2 2 2 4 3" xfId="34766" xr:uid="{00000000-0005-0000-0000-000076020000}"/>
    <cellStyle name="Comma 10 2 2 2 5" xfId="19618" xr:uid="{00000000-0005-0000-0000-000077020000}"/>
    <cellStyle name="Comma 10 2 2 2 5 2" xfId="45586" xr:uid="{00000000-0005-0000-0000-000078020000}"/>
    <cellStyle name="Comma 10 2 2 2 6" xfId="15290" xr:uid="{00000000-0005-0000-0000-000079020000}"/>
    <cellStyle name="Comma 10 2 2 2 6 2" xfId="41258" xr:uid="{00000000-0005-0000-0000-00007A020000}"/>
    <cellStyle name="Comma 10 2 2 2 7" xfId="4470" xr:uid="{00000000-0005-0000-0000-00007B020000}"/>
    <cellStyle name="Comma 10 2 2 2 8" xfId="30438" xr:uid="{00000000-0005-0000-0000-00007C020000}"/>
    <cellStyle name="Comma 10 2 2 2 9" xfId="56920" xr:uid="{00000000-0005-0000-0000-00007D020000}"/>
    <cellStyle name="Comma 10 2 2 3" xfId="5552" xr:uid="{00000000-0005-0000-0000-00007E020000}"/>
    <cellStyle name="Comma 10 2 2 3 2" xfId="12044" xr:uid="{00000000-0005-0000-0000-00007F020000}"/>
    <cellStyle name="Comma 10 2 2 3 2 2" xfId="27192" xr:uid="{00000000-0005-0000-0000-000080020000}"/>
    <cellStyle name="Comma 10 2 2 3 2 2 2" xfId="53160" xr:uid="{00000000-0005-0000-0000-000081020000}"/>
    <cellStyle name="Comma 10 2 2 3 2 3" xfId="38012" xr:uid="{00000000-0005-0000-0000-000082020000}"/>
    <cellStyle name="Comma 10 2 2 3 3" xfId="20700" xr:uid="{00000000-0005-0000-0000-000083020000}"/>
    <cellStyle name="Comma 10 2 2 3 3 2" xfId="46668" xr:uid="{00000000-0005-0000-0000-000084020000}"/>
    <cellStyle name="Comma 10 2 2 3 4" xfId="16372" xr:uid="{00000000-0005-0000-0000-000085020000}"/>
    <cellStyle name="Comma 10 2 2 3 4 2" xfId="42340" xr:uid="{00000000-0005-0000-0000-000086020000}"/>
    <cellStyle name="Comma 10 2 2 3 5" xfId="31520" xr:uid="{00000000-0005-0000-0000-000087020000}"/>
    <cellStyle name="Comma 10 2 2 3 6" xfId="58002" xr:uid="{00000000-0005-0000-0000-000088020000}"/>
    <cellStyle name="Comma 10 2 2 4" xfId="9880" xr:uid="{00000000-0005-0000-0000-000089020000}"/>
    <cellStyle name="Comma 10 2 2 4 2" xfId="25028" xr:uid="{00000000-0005-0000-0000-00008A020000}"/>
    <cellStyle name="Comma 10 2 2 4 2 2" xfId="50996" xr:uid="{00000000-0005-0000-0000-00008B020000}"/>
    <cellStyle name="Comma 10 2 2 4 3" xfId="35848" xr:uid="{00000000-0005-0000-0000-00008C020000}"/>
    <cellStyle name="Comma 10 2 2 5" xfId="7716" xr:uid="{00000000-0005-0000-0000-00008D020000}"/>
    <cellStyle name="Comma 10 2 2 5 2" xfId="22864" xr:uid="{00000000-0005-0000-0000-00008E020000}"/>
    <cellStyle name="Comma 10 2 2 5 2 2" xfId="48832" xr:uid="{00000000-0005-0000-0000-00008F020000}"/>
    <cellStyle name="Comma 10 2 2 5 3" xfId="33684" xr:uid="{00000000-0005-0000-0000-000090020000}"/>
    <cellStyle name="Comma 10 2 2 6" xfId="18536" xr:uid="{00000000-0005-0000-0000-000091020000}"/>
    <cellStyle name="Comma 10 2 2 6 2" xfId="44504" xr:uid="{00000000-0005-0000-0000-000092020000}"/>
    <cellStyle name="Comma 10 2 2 7" xfId="14208" xr:uid="{00000000-0005-0000-0000-000093020000}"/>
    <cellStyle name="Comma 10 2 2 7 2" xfId="40176" xr:uid="{00000000-0005-0000-0000-000094020000}"/>
    <cellStyle name="Comma 10 2 2 8" xfId="3388" xr:uid="{00000000-0005-0000-0000-000095020000}"/>
    <cellStyle name="Comma 10 2 2 9" xfId="29356" xr:uid="{00000000-0005-0000-0000-000096020000}"/>
    <cellStyle name="Comma 10 2 3" xfId="1765" xr:uid="{00000000-0005-0000-0000-000097020000}"/>
    <cellStyle name="Comma 10 2 3 2" xfId="6093" xr:uid="{00000000-0005-0000-0000-000098020000}"/>
    <cellStyle name="Comma 10 2 3 2 2" xfId="12585" xr:uid="{00000000-0005-0000-0000-000099020000}"/>
    <cellStyle name="Comma 10 2 3 2 2 2" xfId="27733" xr:uid="{00000000-0005-0000-0000-00009A020000}"/>
    <cellStyle name="Comma 10 2 3 2 2 2 2" xfId="53701" xr:uid="{00000000-0005-0000-0000-00009B020000}"/>
    <cellStyle name="Comma 10 2 3 2 2 3" xfId="38553" xr:uid="{00000000-0005-0000-0000-00009C020000}"/>
    <cellStyle name="Comma 10 2 3 2 3" xfId="21241" xr:uid="{00000000-0005-0000-0000-00009D020000}"/>
    <cellStyle name="Comma 10 2 3 2 3 2" xfId="47209" xr:uid="{00000000-0005-0000-0000-00009E020000}"/>
    <cellStyle name="Comma 10 2 3 2 4" xfId="16913" xr:uid="{00000000-0005-0000-0000-00009F020000}"/>
    <cellStyle name="Comma 10 2 3 2 4 2" xfId="42881" xr:uid="{00000000-0005-0000-0000-0000A0020000}"/>
    <cellStyle name="Comma 10 2 3 2 5" xfId="32061" xr:uid="{00000000-0005-0000-0000-0000A1020000}"/>
    <cellStyle name="Comma 10 2 3 2 6" xfId="58543" xr:uid="{00000000-0005-0000-0000-0000A2020000}"/>
    <cellStyle name="Comma 10 2 3 3" xfId="10421" xr:uid="{00000000-0005-0000-0000-0000A3020000}"/>
    <cellStyle name="Comma 10 2 3 3 2" xfId="25569" xr:uid="{00000000-0005-0000-0000-0000A4020000}"/>
    <cellStyle name="Comma 10 2 3 3 2 2" xfId="51537" xr:uid="{00000000-0005-0000-0000-0000A5020000}"/>
    <cellStyle name="Comma 10 2 3 3 3" xfId="36389" xr:uid="{00000000-0005-0000-0000-0000A6020000}"/>
    <cellStyle name="Comma 10 2 3 4" xfId="8257" xr:uid="{00000000-0005-0000-0000-0000A7020000}"/>
    <cellStyle name="Comma 10 2 3 4 2" xfId="23405" xr:uid="{00000000-0005-0000-0000-0000A8020000}"/>
    <cellStyle name="Comma 10 2 3 4 2 2" xfId="49373" xr:uid="{00000000-0005-0000-0000-0000A9020000}"/>
    <cellStyle name="Comma 10 2 3 4 3" xfId="34225" xr:uid="{00000000-0005-0000-0000-0000AA020000}"/>
    <cellStyle name="Comma 10 2 3 5" xfId="19077" xr:uid="{00000000-0005-0000-0000-0000AB020000}"/>
    <cellStyle name="Comma 10 2 3 5 2" xfId="45045" xr:uid="{00000000-0005-0000-0000-0000AC020000}"/>
    <cellStyle name="Comma 10 2 3 6" xfId="14749" xr:uid="{00000000-0005-0000-0000-0000AD020000}"/>
    <cellStyle name="Comma 10 2 3 6 2" xfId="40717" xr:uid="{00000000-0005-0000-0000-0000AE020000}"/>
    <cellStyle name="Comma 10 2 3 7" xfId="3929" xr:uid="{00000000-0005-0000-0000-0000AF020000}"/>
    <cellStyle name="Comma 10 2 3 8" xfId="29897" xr:uid="{00000000-0005-0000-0000-0000B0020000}"/>
    <cellStyle name="Comma 10 2 3 9" xfId="56379" xr:uid="{00000000-0005-0000-0000-0000B1020000}"/>
    <cellStyle name="Comma 10 2 4" xfId="5011" xr:uid="{00000000-0005-0000-0000-0000B2020000}"/>
    <cellStyle name="Comma 10 2 4 2" xfId="11503" xr:uid="{00000000-0005-0000-0000-0000B3020000}"/>
    <cellStyle name="Comma 10 2 4 2 2" xfId="26651" xr:uid="{00000000-0005-0000-0000-0000B4020000}"/>
    <cellStyle name="Comma 10 2 4 2 2 2" xfId="52619" xr:uid="{00000000-0005-0000-0000-0000B5020000}"/>
    <cellStyle name="Comma 10 2 4 2 3" xfId="37471" xr:uid="{00000000-0005-0000-0000-0000B6020000}"/>
    <cellStyle name="Comma 10 2 4 3" xfId="20159" xr:uid="{00000000-0005-0000-0000-0000B7020000}"/>
    <cellStyle name="Comma 10 2 4 3 2" xfId="46127" xr:uid="{00000000-0005-0000-0000-0000B8020000}"/>
    <cellStyle name="Comma 10 2 4 4" xfId="15831" xr:uid="{00000000-0005-0000-0000-0000B9020000}"/>
    <cellStyle name="Comma 10 2 4 4 2" xfId="41799" xr:uid="{00000000-0005-0000-0000-0000BA020000}"/>
    <cellStyle name="Comma 10 2 4 5" xfId="30979" xr:uid="{00000000-0005-0000-0000-0000BB020000}"/>
    <cellStyle name="Comma 10 2 4 6" xfId="57461" xr:uid="{00000000-0005-0000-0000-0000BC020000}"/>
    <cellStyle name="Comma 10 2 5" xfId="9339" xr:uid="{00000000-0005-0000-0000-0000BD020000}"/>
    <cellStyle name="Comma 10 2 5 2" xfId="24487" xr:uid="{00000000-0005-0000-0000-0000BE020000}"/>
    <cellStyle name="Comma 10 2 5 2 2" xfId="50455" xr:uid="{00000000-0005-0000-0000-0000BF020000}"/>
    <cellStyle name="Comma 10 2 5 3" xfId="35307" xr:uid="{00000000-0005-0000-0000-0000C0020000}"/>
    <cellStyle name="Comma 10 2 6" xfId="7175" xr:uid="{00000000-0005-0000-0000-0000C1020000}"/>
    <cellStyle name="Comma 10 2 6 2" xfId="22323" xr:uid="{00000000-0005-0000-0000-0000C2020000}"/>
    <cellStyle name="Comma 10 2 6 2 2" xfId="48291" xr:uid="{00000000-0005-0000-0000-0000C3020000}"/>
    <cellStyle name="Comma 10 2 6 3" xfId="33143" xr:uid="{00000000-0005-0000-0000-0000C4020000}"/>
    <cellStyle name="Comma 10 2 7" xfId="17995" xr:uid="{00000000-0005-0000-0000-0000C5020000}"/>
    <cellStyle name="Comma 10 2 7 2" xfId="43963" xr:uid="{00000000-0005-0000-0000-0000C6020000}"/>
    <cellStyle name="Comma 10 2 8" xfId="13667" xr:uid="{00000000-0005-0000-0000-0000C7020000}"/>
    <cellStyle name="Comma 10 2 8 2" xfId="39635" xr:uid="{00000000-0005-0000-0000-0000C8020000}"/>
    <cellStyle name="Comma 10 2 9" xfId="2847" xr:uid="{00000000-0005-0000-0000-0000C9020000}"/>
    <cellStyle name="Comma 10 20" xfId="13662" xr:uid="{00000000-0005-0000-0000-0000CA020000}"/>
    <cellStyle name="Comma 10 20 2" xfId="39630" xr:uid="{00000000-0005-0000-0000-0000CB020000}"/>
    <cellStyle name="Comma 10 21" xfId="2842" xr:uid="{00000000-0005-0000-0000-0000CC020000}"/>
    <cellStyle name="Comma 10 22" xfId="28810" xr:uid="{00000000-0005-0000-0000-0000CD020000}"/>
    <cellStyle name="Comma 10 23" xfId="54778" xr:uid="{00000000-0005-0000-0000-0000CE020000}"/>
    <cellStyle name="Comma 10 24" xfId="55292" xr:uid="{00000000-0005-0000-0000-0000CF020000}"/>
    <cellStyle name="Comma 10 25" xfId="697" xr:uid="{00000000-0005-0000-0000-0000D0020000}"/>
    <cellStyle name="Comma 10 3" xfId="94" xr:uid="{00000000-0005-0000-0000-0000D1020000}"/>
    <cellStyle name="Comma 10 3 10" xfId="28816" xr:uid="{00000000-0005-0000-0000-0000D2020000}"/>
    <cellStyle name="Comma 10 3 11" xfId="54782" xr:uid="{00000000-0005-0000-0000-0000D3020000}"/>
    <cellStyle name="Comma 10 3 12" xfId="55298" xr:uid="{00000000-0005-0000-0000-0000D4020000}"/>
    <cellStyle name="Comma 10 3 13" xfId="777" xr:uid="{00000000-0005-0000-0000-0000D5020000}"/>
    <cellStyle name="Comma 10 3 2" xfId="1225" xr:uid="{00000000-0005-0000-0000-0000D6020000}"/>
    <cellStyle name="Comma 10 3 2 10" xfId="55839" xr:uid="{00000000-0005-0000-0000-0000D7020000}"/>
    <cellStyle name="Comma 10 3 2 2" xfId="2307" xr:uid="{00000000-0005-0000-0000-0000D8020000}"/>
    <cellStyle name="Comma 10 3 2 2 2" xfId="6635" xr:uid="{00000000-0005-0000-0000-0000D9020000}"/>
    <cellStyle name="Comma 10 3 2 2 2 2" xfId="13127" xr:uid="{00000000-0005-0000-0000-0000DA020000}"/>
    <cellStyle name="Comma 10 3 2 2 2 2 2" xfId="28275" xr:uid="{00000000-0005-0000-0000-0000DB020000}"/>
    <cellStyle name="Comma 10 3 2 2 2 2 2 2" xfId="54243" xr:uid="{00000000-0005-0000-0000-0000DC020000}"/>
    <cellStyle name="Comma 10 3 2 2 2 2 3" xfId="39095" xr:uid="{00000000-0005-0000-0000-0000DD020000}"/>
    <cellStyle name="Comma 10 3 2 2 2 3" xfId="21783" xr:uid="{00000000-0005-0000-0000-0000DE020000}"/>
    <cellStyle name="Comma 10 3 2 2 2 3 2" xfId="47751" xr:uid="{00000000-0005-0000-0000-0000DF020000}"/>
    <cellStyle name="Comma 10 3 2 2 2 4" xfId="17455" xr:uid="{00000000-0005-0000-0000-0000E0020000}"/>
    <cellStyle name="Comma 10 3 2 2 2 4 2" xfId="43423" xr:uid="{00000000-0005-0000-0000-0000E1020000}"/>
    <cellStyle name="Comma 10 3 2 2 2 5" xfId="32603" xr:uid="{00000000-0005-0000-0000-0000E2020000}"/>
    <cellStyle name="Comma 10 3 2 2 2 6" xfId="59085" xr:uid="{00000000-0005-0000-0000-0000E3020000}"/>
    <cellStyle name="Comma 10 3 2 2 3" xfId="10963" xr:uid="{00000000-0005-0000-0000-0000E4020000}"/>
    <cellStyle name="Comma 10 3 2 2 3 2" xfId="26111" xr:uid="{00000000-0005-0000-0000-0000E5020000}"/>
    <cellStyle name="Comma 10 3 2 2 3 2 2" xfId="52079" xr:uid="{00000000-0005-0000-0000-0000E6020000}"/>
    <cellStyle name="Comma 10 3 2 2 3 3" xfId="36931" xr:uid="{00000000-0005-0000-0000-0000E7020000}"/>
    <cellStyle name="Comma 10 3 2 2 4" xfId="8799" xr:uid="{00000000-0005-0000-0000-0000E8020000}"/>
    <cellStyle name="Comma 10 3 2 2 4 2" xfId="23947" xr:uid="{00000000-0005-0000-0000-0000E9020000}"/>
    <cellStyle name="Comma 10 3 2 2 4 2 2" xfId="49915" xr:uid="{00000000-0005-0000-0000-0000EA020000}"/>
    <cellStyle name="Comma 10 3 2 2 4 3" xfId="34767" xr:uid="{00000000-0005-0000-0000-0000EB020000}"/>
    <cellStyle name="Comma 10 3 2 2 5" xfId="19619" xr:uid="{00000000-0005-0000-0000-0000EC020000}"/>
    <cellStyle name="Comma 10 3 2 2 5 2" xfId="45587" xr:uid="{00000000-0005-0000-0000-0000ED020000}"/>
    <cellStyle name="Comma 10 3 2 2 6" xfId="15291" xr:uid="{00000000-0005-0000-0000-0000EE020000}"/>
    <cellStyle name="Comma 10 3 2 2 6 2" xfId="41259" xr:uid="{00000000-0005-0000-0000-0000EF020000}"/>
    <cellStyle name="Comma 10 3 2 2 7" xfId="4471" xr:uid="{00000000-0005-0000-0000-0000F0020000}"/>
    <cellStyle name="Comma 10 3 2 2 8" xfId="30439" xr:uid="{00000000-0005-0000-0000-0000F1020000}"/>
    <cellStyle name="Comma 10 3 2 2 9" xfId="56921" xr:uid="{00000000-0005-0000-0000-0000F2020000}"/>
    <cellStyle name="Comma 10 3 2 3" xfId="5553" xr:uid="{00000000-0005-0000-0000-0000F3020000}"/>
    <cellStyle name="Comma 10 3 2 3 2" xfId="12045" xr:uid="{00000000-0005-0000-0000-0000F4020000}"/>
    <cellStyle name="Comma 10 3 2 3 2 2" xfId="27193" xr:uid="{00000000-0005-0000-0000-0000F5020000}"/>
    <cellStyle name="Comma 10 3 2 3 2 2 2" xfId="53161" xr:uid="{00000000-0005-0000-0000-0000F6020000}"/>
    <cellStyle name="Comma 10 3 2 3 2 3" xfId="38013" xr:uid="{00000000-0005-0000-0000-0000F7020000}"/>
    <cellStyle name="Comma 10 3 2 3 3" xfId="20701" xr:uid="{00000000-0005-0000-0000-0000F8020000}"/>
    <cellStyle name="Comma 10 3 2 3 3 2" xfId="46669" xr:uid="{00000000-0005-0000-0000-0000F9020000}"/>
    <cellStyle name="Comma 10 3 2 3 4" xfId="16373" xr:uid="{00000000-0005-0000-0000-0000FA020000}"/>
    <cellStyle name="Comma 10 3 2 3 4 2" xfId="42341" xr:uid="{00000000-0005-0000-0000-0000FB020000}"/>
    <cellStyle name="Comma 10 3 2 3 5" xfId="31521" xr:uid="{00000000-0005-0000-0000-0000FC020000}"/>
    <cellStyle name="Comma 10 3 2 3 6" xfId="58003" xr:uid="{00000000-0005-0000-0000-0000FD020000}"/>
    <cellStyle name="Comma 10 3 2 4" xfId="9881" xr:uid="{00000000-0005-0000-0000-0000FE020000}"/>
    <cellStyle name="Comma 10 3 2 4 2" xfId="25029" xr:uid="{00000000-0005-0000-0000-0000FF020000}"/>
    <cellStyle name="Comma 10 3 2 4 2 2" xfId="50997" xr:uid="{00000000-0005-0000-0000-000000030000}"/>
    <cellStyle name="Comma 10 3 2 4 3" xfId="35849" xr:uid="{00000000-0005-0000-0000-000001030000}"/>
    <cellStyle name="Comma 10 3 2 5" xfId="7717" xr:uid="{00000000-0005-0000-0000-000002030000}"/>
    <cellStyle name="Comma 10 3 2 5 2" xfId="22865" xr:uid="{00000000-0005-0000-0000-000003030000}"/>
    <cellStyle name="Comma 10 3 2 5 2 2" xfId="48833" xr:uid="{00000000-0005-0000-0000-000004030000}"/>
    <cellStyle name="Comma 10 3 2 5 3" xfId="33685" xr:uid="{00000000-0005-0000-0000-000005030000}"/>
    <cellStyle name="Comma 10 3 2 6" xfId="18537" xr:uid="{00000000-0005-0000-0000-000006030000}"/>
    <cellStyle name="Comma 10 3 2 6 2" xfId="44505" xr:uid="{00000000-0005-0000-0000-000007030000}"/>
    <cellStyle name="Comma 10 3 2 7" xfId="14209" xr:uid="{00000000-0005-0000-0000-000008030000}"/>
    <cellStyle name="Comma 10 3 2 7 2" xfId="40177" xr:uid="{00000000-0005-0000-0000-000009030000}"/>
    <cellStyle name="Comma 10 3 2 8" xfId="3389" xr:uid="{00000000-0005-0000-0000-00000A030000}"/>
    <cellStyle name="Comma 10 3 2 9" xfId="29357" xr:uid="{00000000-0005-0000-0000-00000B030000}"/>
    <cellStyle name="Comma 10 3 3" xfId="1766" xr:uid="{00000000-0005-0000-0000-00000C030000}"/>
    <cellStyle name="Comma 10 3 3 2" xfId="6094" xr:uid="{00000000-0005-0000-0000-00000D030000}"/>
    <cellStyle name="Comma 10 3 3 2 2" xfId="12586" xr:uid="{00000000-0005-0000-0000-00000E030000}"/>
    <cellStyle name="Comma 10 3 3 2 2 2" xfId="27734" xr:uid="{00000000-0005-0000-0000-00000F030000}"/>
    <cellStyle name="Comma 10 3 3 2 2 2 2" xfId="53702" xr:uid="{00000000-0005-0000-0000-000010030000}"/>
    <cellStyle name="Comma 10 3 3 2 2 3" xfId="38554" xr:uid="{00000000-0005-0000-0000-000011030000}"/>
    <cellStyle name="Comma 10 3 3 2 3" xfId="21242" xr:uid="{00000000-0005-0000-0000-000012030000}"/>
    <cellStyle name="Comma 10 3 3 2 3 2" xfId="47210" xr:uid="{00000000-0005-0000-0000-000013030000}"/>
    <cellStyle name="Comma 10 3 3 2 4" xfId="16914" xr:uid="{00000000-0005-0000-0000-000014030000}"/>
    <cellStyle name="Comma 10 3 3 2 4 2" xfId="42882" xr:uid="{00000000-0005-0000-0000-000015030000}"/>
    <cellStyle name="Comma 10 3 3 2 5" xfId="32062" xr:uid="{00000000-0005-0000-0000-000016030000}"/>
    <cellStyle name="Comma 10 3 3 2 6" xfId="58544" xr:uid="{00000000-0005-0000-0000-000017030000}"/>
    <cellStyle name="Comma 10 3 3 3" xfId="10422" xr:uid="{00000000-0005-0000-0000-000018030000}"/>
    <cellStyle name="Comma 10 3 3 3 2" xfId="25570" xr:uid="{00000000-0005-0000-0000-000019030000}"/>
    <cellStyle name="Comma 10 3 3 3 2 2" xfId="51538" xr:uid="{00000000-0005-0000-0000-00001A030000}"/>
    <cellStyle name="Comma 10 3 3 3 3" xfId="36390" xr:uid="{00000000-0005-0000-0000-00001B030000}"/>
    <cellStyle name="Comma 10 3 3 4" xfId="8258" xr:uid="{00000000-0005-0000-0000-00001C030000}"/>
    <cellStyle name="Comma 10 3 3 4 2" xfId="23406" xr:uid="{00000000-0005-0000-0000-00001D030000}"/>
    <cellStyle name="Comma 10 3 3 4 2 2" xfId="49374" xr:uid="{00000000-0005-0000-0000-00001E030000}"/>
    <cellStyle name="Comma 10 3 3 4 3" xfId="34226" xr:uid="{00000000-0005-0000-0000-00001F030000}"/>
    <cellStyle name="Comma 10 3 3 5" xfId="19078" xr:uid="{00000000-0005-0000-0000-000020030000}"/>
    <cellStyle name="Comma 10 3 3 5 2" xfId="45046" xr:uid="{00000000-0005-0000-0000-000021030000}"/>
    <cellStyle name="Comma 10 3 3 6" xfId="14750" xr:uid="{00000000-0005-0000-0000-000022030000}"/>
    <cellStyle name="Comma 10 3 3 6 2" xfId="40718" xr:uid="{00000000-0005-0000-0000-000023030000}"/>
    <cellStyle name="Comma 10 3 3 7" xfId="3930" xr:uid="{00000000-0005-0000-0000-000024030000}"/>
    <cellStyle name="Comma 10 3 3 8" xfId="29898" xr:uid="{00000000-0005-0000-0000-000025030000}"/>
    <cellStyle name="Comma 10 3 3 9" xfId="56380" xr:uid="{00000000-0005-0000-0000-000026030000}"/>
    <cellStyle name="Comma 10 3 4" xfId="5012" xr:uid="{00000000-0005-0000-0000-000027030000}"/>
    <cellStyle name="Comma 10 3 4 2" xfId="11504" xr:uid="{00000000-0005-0000-0000-000028030000}"/>
    <cellStyle name="Comma 10 3 4 2 2" xfId="26652" xr:uid="{00000000-0005-0000-0000-000029030000}"/>
    <cellStyle name="Comma 10 3 4 2 2 2" xfId="52620" xr:uid="{00000000-0005-0000-0000-00002A030000}"/>
    <cellStyle name="Comma 10 3 4 2 3" xfId="37472" xr:uid="{00000000-0005-0000-0000-00002B030000}"/>
    <cellStyle name="Comma 10 3 4 3" xfId="20160" xr:uid="{00000000-0005-0000-0000-00002C030000}"/>
    <cellStyle name="Comma 10 3 4 3 2" xfId="46128" xr:uid="{00000000-0005-0000-0000-00002D030000}"/>
    <cellStyle name="Comma 10 3 4 4" xfId="15832" xr:uid="{00000000-0005-0000-0000-00002E030000}"/>
    <cellStyle name="Comma 10 3 4 4 2" xfId="41800" xr:uid="{00000000-0005-0000-0000-00002F030000}"/>
    <cellStyle name="Comma 10 3 4 5" xfId="30980" xr:uid="{00000000-0005-0000-0000-000030030000}"/>
    <cellStyle name="Comma 10 3 4 6" xfId="57462" xr:uid="{00000000-0005-0000-0000-000031030000}"/>
    <cellStyle name="Comma 10 3 5" xfId="9340" xr:uid="{00000000-0005-0000-0000-000032030000}"/>
    <cellStyle name="Comma 10 3 5 2" xfId="24488" xr:uid="{00000000-0005-0000-0000-000033030000}"/>
    <cellStyle name="Comma 10 3 5 2 2" xfId="50456" xr:uid="{00000000-0005-0000-0000-000034030000}"/>
    <cellStyle name="Comma 10 3 5 3" xfId="35308" xr:uid="{00000000-0005-0000-0000-000035030000}"/>
    <cellStyle name="Comma 10 3 6" xfId="7176" xr:uid="{00000000-0005-0000-0000-000036030000}"/>
    <cellStyle name="Comma 10 3 6 2" xfId="22324" xr:uid="{00000000-0005-0000-0000-000037030000}"/>
    <cellStyle name="Comma 10 3 6 2 2" xfId="48292" xr:uid="{00000000-0005-0000-0000-000038030000}"/>
    <cellStyle name="Comma 10 3 6 3" xfId="33144" xr:uid="{00000000-0005-0000-0000-000039030000}"/>
    <cellStyle name="Comma 10 3 7" xfId="17996" xr:uid="{00000000-0005-0000-0000-00003A030000}"/>
    <cellStyle name="Comma 10 3 7 2" xfId="43964" xr:uid="{00000000-0005-0000-0000-00003B030000}"/>
    <cellStyle name="Comma 10 3 8" xfId="13668" xr:uid="{00000000-0005-0000-0000-00003C030000}"/>
    <cellStyle name="Comma 10 3 8 2" xfId="39636" xr:uid="{00000000-0005-0000-0000-00003D030000}"/>
    <cellStyle name="Comma 10 3 9" xfId="2848" xr:uid="{00000000-0005-0000-0000-00003E030000}"/>
    <cellStyle name="Comma 10 4" xfId="95" xr:uid="{00000000-0005-0000-0000-00003F030000}"/>
    <cellStyle name="Comma 10 4 10" xfId="28817" xr:uid="{00000000-0005-0000-0000-000040030000}"/>
    <cellStyle name="Comma 10 4 11" xfId="54783" xr:uid="{00000000-0005-0000-0000-000041030000}"/>
    <cellStyle name="Comma 10 4 12" xfId="55299" xr:uid="{00000000-0005-0000-0000-000042030000}"/>
    <cellStyle name="Comma 10 4 13" xfId="817" xr:uid="{00000000-0005-0000-0000-000043030000}"/>
    <cellStyle name="Comma 10 4 2" xfId="1226" xr:uid="{00000000-0005-0000-0000-000044030000}"/>
    <cellStyle name="Comma 10 4 2 10" xfId="55840" xr:uid="{00000000-0005-0000-0000-000045030000}"/>
    <cellStyle name="Comma 10 4 2 2" xfId="2308" xr:uid="{00000000-0005-0000-0000-000046030000}"/>
    <cellStyle name="Comma 10 4 2 2 2" xfId="6636" xr:uid="{00000000-0005-0000-0000-000047030000}"/>
    <cellStyle name="Comma 10 4 2 2 2 2" xfId="13128" xr:uid="{00000000-0005-0000-0000-000048030000}"/>
    <cellStyle name="Comma 10 4 2 2 2 2 2" xfId="28276" xr:uid="{00000000-0005-0000-0000-000049030000}"/>
    <cellStyle name="Comma 10 4 2 2 2 2 2 2" xfId="54244" xr:uid="{00000000-0005-0000-0000-00004A030000}"/>
    <cellStyle name="Comma 10 4 2 2 2 2 3" xfId="39096" xr:uid="{00000000-0005-0000-0000-00004B030000}"/>
    <cellStyle name="Comma 10 4 2 2 2 3" xfId="21784" xr:uid="{00000000-0005-0000-0000-00004C030000}"/>
    <cellStyle name="Comma 10 4 2 2 2 3 2" xfId="47752" xr:uid="{00000000-0005-0000-0000-00004D030000}"/>
    <cellStyle name="Comma 10 4 2 2 2 4" xfId="17456" xr:uid="{00000000-0005-0000-0000-00004E030000}"/>
    <cellStyle name="Comma 10 4 2 2 2 4 2" xfId="43424" xr:uid="{00000000-0005-0000-0000-00004F030000}"/>
    <cellStyle name="Comma 10 4 2 2 2 5" xfId="32604" xr:uid="{00000000-0005-0000-0000-000050030000}"/>
    <cellStyle name="Comma 10 4 2 2 2 6" xfId="59086" xr:uid="{00000000-0005-0000-0000-000051030000}"/>
    <cellStyle name="Comma 10 4 2 2 3" xfId="10964" xr:uid="{00000000-0005-0000-0000-000052030000}"/>
    <cellStyle name="Comma 10 4 2 2 3 2" xfId="26112" xr:uid="{00000000-0005-0000-0000-000053030000}"/>
    <cellStyle name="Comma 10 4 2 2 3 2 2" xfId="52080" xr:uid="{00000000-0005-0000-0000-000054030000}"/>
    <cellStyle name="Comma 10 4 2 2 3 3" xfId="36932" xr:uid="{00000000-0005-0000-0000-000055030000}"/>
    <cellStyle name="Comma 10 4 2 2 4" xfId="8800" xr:uid="{00000000-0005-0000-0000-000056030000}"/>
    <cellStyle name="Comma 10 4 2 2 4 2" xfId="23948" xr:uid="{00000000-0005-0000-0000-000057030000}"/>
    <cellStyle name="Comma 10 4 2 2 4 2 2" xfId="49916" xr:uid="{00000000-0005-0000-0000-000058030000}"/>
    <cellStyle name="Comma 10 4 2 2 4 3" xfId="34768" xr:uid="{00000000-0005-0000-0000-000059030000}"/>
    <cellStyle name="Comma 10 4 2 2 5" xfId="19620" xr:uid="{00000000-0005-0000-0000-00005A030000}"/>
    <cellStyle name="Comma 10 4 2 2 5 2" xfId="45588" xr:uid="{00000000-0005-0000-0000-00005B030000}"/>
    <cellStyle name="Comma 10 4 2 2 6" xfId="15292" xr:uid="{00000000-0005-0000-0000-00005C030000}"/>
    <cellStyle name="Comma 10 4 2 2 6 2" xfId="41260" xr:uid="{00000000-0005-0000-0000-00005D030000}"/>
    <cellStyle name="Comma 10 4 2 2 7" xfId="4472" xr:uid="{00000000-0005-0000-0000-00005E030000}"/>
    <cellStyle name="Comma 10 4 2 2 8" xfId="30440" xr:uid="{00000000-0005-0000-0000-00005F030000}"/>
    <cellStyle name="Comma 10 4 2 2 9" xfId="56922" xr:uid="{00000000-0005-0000-0000-000060030000}"/>
    <cellStyle name="Comma 10 4 2 3" xfId="5554" xr:uid="{00000000-0005-0000-0000-000061030000}"/>
    <cellStyle name="Comma 10 4 2 3 2" xfId="12046" xr:uid="{00000000-0005-0000-0000-000062030000}"/>
    <cellStyle name="Comma 10 4 2 3 2 2" xfId="27194" xr:uid="{00000000-0005-0000-0000-000063030000}"/>
    <cellStyle name="Comma 10 4 2 3 2 2 2" xfId="53162" xr:uid="{00000000-0005-0000-0000-000064030000}"/>
    <cellStyle name="Comma 10 4 2 3 2 3" xfId="38014" xr:uid="{00000000-0005-0000-0000-000065030000}"/>
    <cellStyle name="Comma 10 4 2 3 3" xfId="20702" xr:uid="{00000000-0005-0000-0000-000066030000}"/>
    <cellStyle name="Comma 10 4 2 3 3 2" xfId="46670" xr:uid="{00000000-0005-0000-0000-000067030000}"/>
    <cellStyle name="Comma 10 4 2 3 4" xfId="16374" xr:uid="{00000000-0005-0000-0000-000068030000}"/>
    <cellStyle name="Comma 10 4 2 3 4 2" xfId="42342" xr:uid="{00000000-0005-0000-0000-000069030000}"/>
    <cellStyle name="Comma 10 4 2 3 5" xfId="31522" xr:uid="{00000000-0005-0000-0000-00006A030000}"/>
    <cellStyle name="Comma 10 4 2 3 6" xfId="58004" xr:uid="{00000000-0005-0000-0000-00006B030000}"/>
    <cellStyle name="Comma 10 4 2 4" xfId="9882" xr:uid="{00000000-0005-0000-0000-00006C030000}"/>
    <cellStyle name="Comma 10 4 2 4 2" xfId="25030" xr:uid="{00000000-0005-0000-0000-00006D030000}"/>
    <cellStyle name="Comma 10 4 2 4 2 2" xfId="50998" xr:uid="{00000000-0005-0000-0000-00006E030000}"/>
    <cellStyle name="Comma 10 4 2 4 3" xfId="35850" xr:uid="{00000000-0005-0000-0000-00006F030000}"/>
    <cellStyle name="Comma 10 4 2 5" xfId="7718" xr:uid="{00000000-0005-0000-0000-000070030000}"/>
    <cellStyle name="Comma 10 4 2 5 2" xfId="22866" xr:uid="{00000000-0005-0000-0000-000071030000}"/>
    <cellStyle name="Comma 10 4 2 5 2 2" xfId="48834" xr:uid="{00000000-0005-0000-0000-000072030000}"/>
    <cellStyle name="Comma 10 4 2 5 3" xfId="33686" xr:uid="{00000000-0005-0000-0000-000073030000}"/>
    <cellStyle name="Comma 10 4 2 6" xfId="18538" xr:uid="{00000000-0005-0000-0000-000074030000}"/>
    <cellStyle name="Comma 10 4 2 6 2" xfId="44506" xr:uid="{00000000-0005-0000-0000-000075030000}"/>
    <cellStyle name="Comma 10 4 2 7" xfId="14210" xr:uid="{00000000-0005-0000-0000-000076030000}"/>
    <cellStyle name="Comma 10 4 2 7 2" xfId="40178" xr:uid="{00000000-0005-0000-0000-000077030000}"/>
    <cellStyle name="Comma 10 4 2 8" xfId="3390" xr:uid="{00000000-0005-0000-0000-000078030000}"/>
    <cellStyle name="Comma 10 4 2 9" xfId="29358" xr:uid="{00000000-0005-0000-0000-000079030000}"/>
    <cellStyle name="Comma 10 4 3" xfId="1767" xr:uid="{00000000-0005-0000-0000-00007A030000}"/>
    <cellStyle name="Comma 10 4 3 2" xfId="6095" xr:uid="{00000000-0005-0000-0000-00007B030000}"/>
    <cellStyle name="Comma 10 4 3 2 2" xfId="12587" xr:uid="{00000000-0005-0000-0000-00007C030000}"/>
    <cellStyle name="Comma 10 4 3 2 2 2" xfId="27735" xr:uid="{00000000-0005-0000-0000-00007D030000}"/>
    <cellStyle name="Comma 10 4 3 2 2 2 2" xfId="53703" xr:uid="{00000000-0005-0000-0000-00007E030000}"/>
    <cellStyle name="Comma 10 4 3 2 2 3" xfId="38555" xr:uid="{00000000-0005-0000-0000-00007F030000}"/>
    <cellStyle name="Comma 10 4 3 2 3" xfId="21243" xr:uid="{00000000-0005-0000-0000-000080030000}"/>
    <cellStyle name="Comma 10 4 3 2 3 2" xfId="47211" xr:uid="{00000000-0005-0000-0000-000081030000}"/>
    <cellStyle name="Comma 10 4 3 2 4" xfId="16915" xr:uid="{00000000-0005-0000-0000-000082030000}"/>
    <cellStyle name="Comma 10 4 3 2 4 2" xfId="42883" xr:uid="{00000000-0005-0000-0000-000083030000}"/>
    <cellStyle name="Comma 10 4 3 2 5" xfId="32063" xr:uid="{00000000-0005-0000-0000-000084030000}"/>
    <cellStyle name="Comma 10 4 3 2 6" xfId="58545" xr:uid="{00000000-0005-0000-0000-000085030000}"/>
    <cellStyle name="Comma 10 4 3 3" xfId="10423" xr:uid="{00000000-0005-0000-0000-000086030000}"/>
    <cellStyle name="Comma 10 4 3 3 2" xfId="25571" xr:uid="{00000000-0005-0000-0000-000087030000}"/>
    <cellStyle name="Comma 10 4 3 3 2 2" xfId="51539" xr:uid="{00000000-0005-0000-0000-000088030000}"/>
    <cellStyle name="Comma 10 4 3 3 3" xfId="36391" xr:uid="{00000000-0005-0000-0000-000089030000}"/>
    <cellStyle name="Comma 10 4 3 4" xfId="8259" xr:uid="{00000000-0005-0000-0000-00008A030000}"/>
    <cellStyle name="Comma 10 4 3 4 2" xfId="23407" xr:uid="{00000000-0005-0000-0000-00008B030000}"/>
    <cellStyle name="Comma 10 4 3 4 2 2" xfId="49375" xr:uid="{00000000-0005-0000-0000-00008C030000}"/>
    <cellStyle name="Comma 10 4 3 4 3" xfId="34227" xr:uid="{00000000-0005-0000-0000-00008D030000}"/>
    <cellStyle name="Comma 10 4 3 5" xfId="19079" xr:uid="{00000000-0005-0000-0000-00008E030000}"/>
    <cellStyle name="Comma 10 4 3 5 2" xfId="45047" xr:uid="{00000000-0005-0000-0000-00008F030000}"/>
    <cellStyle name="Comma 10 4 3 6" xfId="14751" xr:uid="{00000000-0005-0000-0000-000090030000}"/>
    <cellStyle name="Comma 10 4 3 6 2" xfId="40719" xr:uid="{00000000-0005-0000-0000-000091030000}"/>
    <cellStyle name="Comma 10 4 3 7" xfId="3931" xr:uid="{00000000-0005-0000-0000-000092030000}"/>
    <cellStyle name="Comma 10 4 3 8" xfId="29899" xr:uid="{00000000-0005-0000-0000-000093030000}"/>
    <cellStyle name="Comma 10 4 3 9" xfId="56381" xr:uid="{00000000-0005-0000-0000-000094030000}"/>
    <cellStyle name="Comma 10 4 4" xfId="5013" xr:uid="{00000000-0005-0000-0000-000095030000}"/>
    <cellStyle name="Comma 10 4 4 2" xfId="11505" xr:uid="{00000000-0005-0000-0000-000096030000}"/>
    <cellStyle name="Comma 10 4 4 2 2" xfId="26653" xr:uid="{00000000-0005-0000-0000-000097030000}"/>
    <cellStyle name="Comma 10 4 4 2 2 2" xfId="52621" xr:uid="{00000000-0005-0000-0000-000098030000}"/>
    <cellStyle name="Comma 10 4 4 2 3" xfId="37473" xr:uid="{00000000-0005-0000-0000-000099030000}"/>
    <cellStyle name="Comma 10 4 4 3" xfId="20161" xr:uid="{00000000-0005-0000-0000-00009A030000}"/>
    <cellStyle name="Comma 10 4 4 3 2" xfId="46129" xr:uid="{00000000-0005-0000-0000-00009B030000}"/>
    <cellStyle name="Comma 10 4 4 4" xfId="15833" xr:uid="{00000000-0005-0000-0000-00009C030000}"/>
    <cellStyle name="Comma 10 4 4 4 2" xfId="41801" xr:uid="{00000000-0005-0000-0000-00009D030000}"/>
    <cellStyle name="Comma 10 4 4 5" xfId="30981" xr:uid="{00000000-0005-0000-0000-00009E030000}"/>
    <cellStyle name="Comma 10 4 4 6" xfId="57463" xr:uid="{00000000-0005-0000-0000-00009F030000}"/>
    <cellStyle name="Comma 10 4 5" xfId="9341" xr:uid="{00000000-0005-0000-0000-0000A0030000}"/>
    <cellStyle name="Comma 10 4 5 2" xfId="24489" xr:uid="{00000000-0005-0000-0000-0000A1030000}"/>
    <cellStyle name="Comma 10 4 5 2 2" xfId="50457" xr:uid="{00000000-0005-0000-0000-0000A2030000}"/>
    <cellStyle name="Comma 10 4 5 3" xfId="35309" xr:uid="{00000000-0005-0000-0000-0000A3030000}"/>
    <cellStyle name="Comma 10 4 6" xfId="7177" xr:uid="{00000000-0005-0000-0000-0000A4030000}"/>
    <cellStyle name="Comma 10 4 6 2" xfId="22325" xr:uid="{00000000-0005-0000-0000-0000A5030000}"/>
    <cellStyle name="Comma 10 4 6 2 2" xfId="48293" xr:uid="{00000000-0005-0000-0000-0000A6030000}"/>
    <cellStyle name="Comma 10 4 6 3" xfId="33145" xr:uid="{00000000-0005-0000-0000-0000A7030000}"/>
    <cellStyle name="Comma 10 4 7" xfId="17997" xr:uid="{00000000-0005-0000-0000-0000A8030000}"/>
    <cellStyle name="Comma 10 4 7 2" xfId="43965" xr:uid="{00000000-0005-0000-0000-0000A9030000}"/>
    <cellStyle name="Comma 10 4 8" xfId="13669" xr:uid="{00000000-0005-0000-0000-0000AA030000}"/>
    <cellStyle name="Comma 10 4 8 2" xfId="39637" xr:uid="{00000000-0005-0000-0000-0000AB030000}"/>
    <cellStyle name="Comma 10 4 9" xfId="2849" xr:uid="{00000000-0005-0000-0000-0000AC030000}"/>
    <cellStyle name="Comma 10 5" xfId="96" xr:uid="{00000000-0005-0000-0000-0000AD030000}"/>
    <cellStyle name="Comma 10 5 10" xfId="28818" xr:uid="{00000000-0005-0000-0000-0000AE030000}"/>
    <cellStyle name="Comma 10 5 11" xfId="54784" xr:uid="{00000000-0005-0000-0000-0000AF030000}"/>
    <cellStyle name="Comma 10 5 12" xfId="55300" xr:uid="{00000000-0005-0000-0000-0000B0030000}"/>
    <cellStyle name="Comma 10 5 13" xfId="857" xr:uid="{00000000-0005-0000-0000-0000B1030000}"/>
    <cellStyle name="Comma 10 5 2" xfId="1227" xr:uid="{00000000-0005-0000-0000-0000B2030000}"/>
    <cellStyle name="Comma 10 5 2 10" xfId="55841" xr:uid="{00000000-0005-0000-0000-0000B3030000}"/>
    <cellStyle name="Comma 10 5 2 2" xfId="2309" xr:uid="{00000000-0005-0000-0000-0000B4030000}"/>
    <cellStyle name="Comma 10 5 2 2 2" xfId="6637" xr:uid="{00000000-0005-0000-0000-0000B5030000}"/>
    <cellStyle name="Comma 10 5 2 2 2 2" xfId="13129" xr:uid="{00000000-0005-0000-0000-0000B6030000}"/>
    <cellStyle name="Comma 10 5 2 2 2 2 2" xfId="28277" xr:uid="{00000000-0005-0000-0000-0000B7030000}"/>
    <cellStyle name="Comma 10 5 2 2 2 2 2 2" xfId="54245" xr:uid="{00000000-0005-0000-0000-0000B8030000}"/>
    <cellStyle name="Comma 10 5 2 2 2 2 3" xfId="39097" xr:uid="{00000000-0005-0000-0000-0000B9030000}"/>
    <cellStyle name="Comma 10 5 2 2 2 3" xfId="21785" xr:uid="{00000000-0005-0000-0000-0000BA030000}"/>
    <cellStyle name="Comma 10 5 2 2 2 3 2" xfId="47753" xr:uid="{00000000-0005-0000-0000-0000BB030000}"/>
    <cellStyle name="Comma 10 5 2 2 2 4" xfId="17457" xr:uid="{00000000-0005-0000-0000-0000BC030000}"/>
    <cellStyle name="Comma 10 5 2 2 2 4 2" xfId="43425" xr:uid="{00000000-0005-0000-0000-0000BD030000}"/>
    <cellStyle name="Comma 10 5 2 2 2 5" xfId="32605" xr:uid="{00000000-0005-0000-0000-0000BE030000}"/>
    <cellStyle name="Comma 10 5 2 2 2 6" xfId="59087" xr:uid="{00000000-0005-0000-0000-0000BF030000}"/>
    <cellStyle name="Comma 10 5 2 2 3" xfId="10965" xr:uid="{00000000-0005-0000-0000-0000C0030000}"/>
    <cellStyle name="Comma 10 5 2 2 3 2" xfId="26113" xr:uid="{00000000-0005-0000-0000-0000C1030000}"/>
    <cellStyle name="Comma 10 5 2 2 3 2 2" xfId="52081" xr:uid="{00000000-0005-0000-0000-0000C2030000}"/>
    <cellStyle name="Comma 10 5 2 2 3 3" xfId="36933" xr:uid="{00000000-0005-0000-0000-0000C3030000}"/>
    <cellStyle name="Comma 10 5 2 2 4" xfId="8801" xr:uid="{00000000-0005-0000-0000-0000C4030000}"/>
    <cellStyle name="Comma 10 5 2 2 4 2" xfId="23949" xr:uid="{00000000-0005-0000-0000-0000C5030000}"/>
    <cellStyle name="Comma 10 5 2 2 4 2 2" xfId="49917" xr:uid="{00000000-0005-0000-0000-0000C6030000}"/>
    <cellStyle name="Comma 10 5 2 2 4 3" xfId="34769" xr:uid="{00000000-0005-0000-0000-0000C7030000}"/>
    <cellStyle name="Comma 10 5 2 2 5" xfId="19621" xr:uid="{00000000-0005-0000-0000-0000C8030000}"/>
    <cellStyle name="Comma 10 5 2 2 5 2" xfId="45589" xr:uid="{00000000-0005-0000-0000-0000C9030000}"/>
    <cellStyle name="Comma 10 5 2 2 6" xfId="15293" xr:uid="{00000000-0005-0000-0000-0000CA030000}"/>
    <cellStyle name="Comma 10 5 2 2 6 2" xfId="41261" xr:uid="{00000000-0005-0000-0000-0000CB030000}"/>
    <cellStyle name="Comma 10 5 2 2 7" xfId="4473" xr:uid="{00000000-0005-0000-0000-0000CC030000}"/>
    <cellStyle name="Comma 10 5 2 2 8" xfId="30441" xr:uid="{00000000-0005-0000-0000-0000CD030000}"/>
    <cellStyle name="Comma 10 5 2 2 9" xfId="56923" xr:uid="{00000000-0005-0000-0000-0000CE030000}"/>
    <cellStyle name="Comma 10 5 2 3" xfId="5555" xr:uid="{00000000-0005-0000-0000-0000CF030000}"/>
    <cellStyle name="Comma 10 5 2 3 2" xfId="12047" xr:uid="{00000000-0005-0000-0000-0000D0030000}"/>
    <cellStyle name="Comma 10 5 2 3 2 2" xfId="27195" xr:uid="{00000000-0005-0000-0000-0000D1030000}"/>
    <cellStyle name="Comma 10 5 2 3 2 2 2" xfId="53163" xr:uid="{00000000-0005-0000-0000-0000D2030000}"/>
    <cellStyle name="Comma 10 5 2 3 2 3" xfId="38015" xr:uid="{00000000-0005-0000-0000-0000D3030000}"/>
    <cellStyle name="Comma 10 5 2 3 3" xfId="20703" xr:uid="{00000000-0005-0000-0000-0000D4030000}"/>
    <cellStyle name="Comma 10 5 2 3 3 2" xfId="46671" xr:uid="{00000000-0005-0000-0000-0000D5030000}"/>
    <cellStyle name="Comma 10 5 2 3 4" xfId="16375" xr:uid="{00000000-0005-0000-0000-0000D6030000}"/>
    <cellStyle name="Comma 10 5 2 3 4 2" xfId="42343" xr:uid="{00000000-0005-0000-0000-0000D7030000}"/>
    <cellStyle name="Comma 10 5 2 3 5" xfId="31523" xr:uid="{00000000-0005-0000-0000-0000D8030000}"/>
    <cellStyle name="Comma 10 5 2 3 6" xfId="58005" xr:uid="{00000000-0005-0000-0000-0000D9030000}"/>
    <cellStyle name="Comma 10 5 2 4" xfId="9883" xr:uid="{00000000-0005-0000-0000-0000DA030000}"/>
    <cellStyle name="Comma 10 5 2 4 2" xfId="25031" xr:uid="{00000000-0005-0000-0000-0000DB030000}"/>
    <cellStyle name="Comma 10 5 2 4 2 2" xfId="50999" xr:uid="{00000000-0005-0000-0000-0000DC030000}"/>
    <cellStyle name="Comma 10 5 2 4 3" xfId="35851" xr:uid="{00000000-0005-0000-0000-0000DD030000}"/>
    <cellStyle name="Comma 10 5 2 5" xfId="7719" xr:uid="{00000000-0005-0000-0000-0000DE030000}"/>
    <cellStyle name="Comma 10 5 2 5 2" xfId="22867" xr:uid="{00000000-0005-0000-0000-0000DF030000}"/>
    <cellStyle name="Comma 10 5 2 5 2 2" xfId="48835" xr:uid="{00000000-0005-0000-0000-0000E0030000}"/>
    <cellStyle name="Comma 10 5 2 5 3" xfId="33687" xr:uid="{00000000-0005-0000-0000-0000E1030000}"/>
    <cellStyle name="Comma 10 5 2 6" xfId="18539" xr:uid="{00000000-0005-0000-0000-0000E2030000}"/>
    <cellStyle name="Comma 10 5 2 6 2" xfId="44507" xr:uid="{00000000-0005-0000-0000-0000E3030000}"/>
    <cellStyle name="Comma 10 5 2 7" xfId="14211" xr:uid="{00000000-0005-0000-0000-0000E4030000}"/>
    <cellStyle name="Comma 10 5 2 7 2" xfId="40179" xr:uid="{00000000-0005-0000-0000-0000E5030000}"/>
    <cellStyle name="Comma 10 5 2 8" xfId="3391" xr:uid="{00000000-0005-0000-0000-0000E6030000}"/>
    <cellStyle name="Comma 10 5 2 9" xfId="29359" xr:uid="{00000000-0005-0000-0000-0000E7030000}"/>
    <cellStyle name="Comma 10 5 3" xfId="1768" xr:uid="{00000000-0005-0000-0000-0000E8030000}"/>
    <cellStyle name="Comma 10 5 3 2" xfId="6096" xr:uid="{00000000-0005-0000-0000-0000E9030000}"/>
    <cellStyle name="Comma 10 5 3 2 2" xfId="12588" xr:uid="{00000000-0005-0000-0000-0000EA030000}"/>
    <cellStyle name="Comma 10 5 3 2 2 2" xfId="27736" xr:uid="{00000000-0005-0000-0000-0000EB030000}"/>
    <cellStyle name="Comma 10 5 3 2 2 2 2" xfId="53704" xr:uid="{00000000-0005-0000-0000-0000EC030000}"/>
    <cellStyle name="Comma 10 5 3 2 2 3" xfId="38556" xr:uid="{00000000-0005-0000-0000-0000ED030000}"/>
    <cellStyle name="Comma 10 5 3 2 3" xfId="21244" xr:uid="{00000000-0005-0000-0000-0000EE030000}"/>
    <cellStyle name="Comma 10 5 3 2 3 2" xfId="47212" xr:uid="{00000000-0005-0000-0000-0000EF030000}"/>
    <cellStyle name="Comma 10 5 3 2 4" xfId="16916" xr:uid="{00000000-0005-0000-0000-0000F0030000}"/>
    <cellStyle name="Comma 10 5 3 2 4 2" xfId="42884" xr:uid="{00000000-0005-0000-0000-0000F1030000}"/>
    <cellStyle name="Comma 10 5 3 2 5" xfId="32064" xr:uid="{00000000-0005-0000-0000-0000F2030000}"/>
    <cellStyle name="Comma 10 5 3 2 6" xfId="58546" xr:uid="{00000000-0005-0000-0000-0000F3030000}"/>
    <cellStyle name="Comma 10 5 3 3" xfId="10424" xr:uid="{00000000-0005-0000-0000-0000F4030000}"/>
    <cellStyle name="Comma 10 5 3 3 2" xfId="25572" xr:uid="{00000000-0005-0000-0000-0000F5030000}"/>
    <cellStyle name="Comma 10 5 3 3 2 2" xfId="51540" xr:uid="{00000000-0005-0000-0000-0000F6030000}"/>
    <cellStyle name="Comma 10 5 3 3 3" xfId="36392" xr:uid="{00000000-0005-0000-0000-0000F7030000}"/>
    <cellStyle name="Comma 10 5 3 4" xfId="8260" xr:uid="{00000000-0005-0000-0000-0000F8030000}"/>
    <cellStyle name="Comma 10 5 3 4 2" xfId="23408" xr:uid="{00000000-0005-0000-0000-0000F9030000}"/>
    <cellStyle name="Comma 10 5 3 4 2 2" xfId="49376" xr:uid="{00000000-0005-0000-0000-0000FA030000}"/>
    <cellStyle name="Comma 10 5 3 4 3" xfId="34228" xr:uid="{00000000-0005-0000-0000-0000FB030000}"/>
    <cellStyle name="Comma 10 5 3 5" xfId="19080" xr:uid="{00000000-0005-0000-0000-0000FC030000}"/>
    <cellStyle name="Comma 10 5 3 5 2" xfId="45048" xr:uid="{00000000-0005-0000-0000-0000FD030000}"/>
    <cellStyle name="Comma 10 5 3 6" xfId="14752" xr:uid="{00000000-0005-0000-0000-0000FE030000}"/>
    <cellStyle name="Comma 10 5 3 6 2" xfId="40720" xr:uid="{00000000-0005-0000-0000-0000FF030000}"/>
    <cellStyle name="Comma 10 5 3 7" xfId="3932" xr:uid="{00000000-0005-0000-0000-000000040000}"/>
    <cellStyle name="Comma 10 5 3 8" xfId="29900" xr:uid="{00000000-0005-0000-0000-000001040000}"/>
    <cellStyle name="Comma 10 5 3 9" xfId="56382" xr:uid="{00000000-0005-0000-0000-000002040000}"/>
    <cellStyle name="Comma 10 5 4" xfId="5014" xr:uid="{00000000-0005-0000-0000-000003040000}"/>
    <cellStyle name="Comma 10 5 4 2" xfId="11506" xr:uid="{00000000-0005-0000-0000-000004040000}"/>
    <cellStyle name="Comma 10 5 4 2 2" xfId="26654" xr:uid="{00000000-0005-0000-0000-000005040000}"/>
    <cellStyle name="Comma 10 5 4 2 2 2" xfId="52622" xr:uid="{00000000-0005-0000-0000-000006040000}"/>
    <cellStyle name="Comma 10 5 4 2 3" xfId="37474" xr:uid="{00000000-0005-0000-0000-000007040000}"/>
    <cellStyle name="Comma 10 5 4 3" xfId="20162" xr:uid="{00000000-0005-0000-0000-000008040000}"/>
    <cellStyle name="Comma 10 5 4 3 2" xfId="46130" xr:uid="{00000000-0005-0000-0000-000009040000}"/>
    <cellStyle name="Comma 10 5 4 4" xfId="15834" xr:uid="{00000000-0005-0000-0000-00000A040000}"/>
    <cellStyle name="Comma 10 5 4 4 2" xfId="41802" xr:uid="{00000000-0005-0000-0000-00000B040000}"/>
    <cellStyle name="Comma 10 5 4 5" xfId="30982" xr:uid="{00000000-0005-0000-0000-00000C040000}"/>
    <cellStyle name="Comma 10 5 4 6" xfId="57464" xr:uid="{00000000-0005-0000-0000-00000D040000}"/>
    <cellStyle name="Comma 10 5 5" xfId="9342" xr:uid="{00000000-0005-0000-0000-00000E040000}"/>
    <cellStyle name="Comma 10 5 5 2" xfId="24490" xr:uid="{00000000-0005-0000-0000-00000F040000}"/>
    <cellStyle name="Comma 10 5 5 2 2" xfId="50458" xr:uid="{00000000-0005-0000-0000-000010040000}"/>
    <cellStyle name="Comma 10 5 5 3" xfId="35310" xr:uid="{00000000-0005-0000-0000-000011040000}"/>
    <cellStyle name="Comma 10 5 6" xfId="7178" xr:uid="{00000000-0005-0000-0000-000012040000}"/>
    <cellStyle name="Comma 10 5 6 2" xfId="22326" xr:uid="{00000000-0005-0000-0000-000013040000}"/>
    <cellStyle name="Comma 10 5 6 2 2" xfId="48294" xr:uid="{00000000-0005-0000-0000-000014040000}"/>
    <cellStyle name="Comma 10 5 6 3" xfId="33146" xr:uid="{00000000-0005-0000-0000-000015040000}"/>
    <cellStyle name="Comma 10 5 7" xfId="17998" xr:uid="{00000000-0005-0000-0000-000016040000}"/>
    <cellStyle name="Comma 10 5 7 2" xfId="43966" xr:uid="{00000000-0005-0000-0000-000017040000}"/>
    <cellStyle name="Comma 10 5 8" xfId="13670" xr:uid="{00000000-0005-0000-0000-000018040000}"/>
    <cellStyle name="Comma 10 5 8 2" xfId="39638" xr:uid="{00000000-0005-0000-0000-000019040000}"/>
    <cellStyle name="Comma 10 5 9" xfId="2850" xr:uid="{00000000-0005-0000-0000-00001A040000}"/>
    <cellStyle name="Comma 10 6" xfId="97" xr:uid="{00000000-0005-0000-0000-00001B040000}"/>
    <cellStyle name="Comma 10 6 10" xfId="28819" xr:uid="{00000000-0005-0000-0000-00001C040000}"/>
    <cellStyle name="Comma 10 6 11" xfId="54785" xr:uid="{00000000-0005-0000-0000-00001D040000}"/>
    <cellStyle name="Comma 10 6 12" xfId="55301" xr:uid="{00000000-0005-0000-0000-00001E040000}"/>
    <cellStyle name="Comma 10 6 13" xfId="897" xr:uid="{00000000-0005-0000-0000-00001F040000}"/>
    <cellStyle name="Comma 10 6 2" xfId="1228" xr:uid="{00000000-0005-0000-0000-000020040000}"/>
    <cellStyle name="Comma 10 6 2 10" xfId="55842" xr:uid="{00000000-0005-0000-0000-000021040000}"/>
    <cellStyle name="Comma 10 6 2 2" xfId="2310" xr:uid="{00000000-0005-0000-0000-000022040000}"/>
    <cellStyle name="Comma 10 6 2 2 2" xfId="6638" xr:uid="{00000000-0005-0000-0000-000023040000}"/>
    <cellStyle name="Comma 10 6 2 2 2 2" xfId="13130" xr:uid="{00000000-0005-0000-0000-000024040000}"/>
    <cellStyle name="Comma 10 6 2 2 2 2 2" xfId="28278" xr:uid="{00000000-0005-0000-0000-000025040000}"/>
    <cellStyle name="Comma 10 6 2 2 2 2 2 2" xfId="54246" xr:uid="{00000000-0005-0000-0000-000026040000}"/>
    <cellStyle name="Comma 10 6 2 2 2 2 3" xfId="39098" xr:uid="{00000000-0005-0000-0000-000027040000}"/>
    <cellStyle name="Comma 10 6 2 2 2 3" xfId="21786" xr:uid="{00000000-0005-0000-0000-000028040000}"/>
    <cellStyle name="Comma 10 6 2 2 2 3 2" xfId="47754" xr:uid="{00000000-0005-0000-0000-000029040000}"/>
    <cellStyle name="Comma 10 6 2 2 2 4" xfId="17458" xr:uid="{00000000-0005-0000-0000-00002A040000}"/>
    <cellStyle name="Comma 10 6 2 2 2 4 2" xfId="43426" xr:uid="{00000000-0005-0000-0000-00002B040000}"/>
    <cellStyle name="Comma 10 6 2 2 2 5" xfId="32606" xr:uid="{00000000-0005-0000-0000-00002C040000}"/>
    <cellStyle name="Comma 10 6 2 2 2 6" xfId="59088" xr:uid="{00000000-0005-0000-0000-00002D040000}"/>
    <cellStyle name="Comma 10 6 2 2 3" xfId="10966" xr:uid="{00000000-0005-0000-0000-00002E040000}"/>
    <cellStyle name="Comma 10 6 2 2 3 2" xfId="26114" xr:uid="{00000000-0005-0000-0000-00002F040000}"/>
    <cellStyle name="Comma 10 6 2 2 3 2 2" xfId="52082" xr:uid="{00000000-0005-0000-0000-000030040000}"/>
    <cellStyle name="Comma 10 6 2 2 3 3" xfId="36934" xr:uid="{00000000-0005-0000-0000-000031040000}"/>
    <cellStyle name="Comma 10 6 2 2 4" xfId="8802" xr:uid="{00000000-0005-0000-0000-000032040000}"/>
    <cellStyle name="Comma 10 6 2 2 4 2" xfId="23950" xr:uid="{00000000-0005-0000-0000-000033040000}"/>
    <cellStyle name="Comma 10 6 2 2 4 2 2" xfId="49918" xr:uid="{00000000-0005-0000-0000-000034040000}"/>
    <cellStyle name="Comma 10 6 2 2 4 3" xfId="34770" xr:uid="{00000000-0005-0000-0000-000035040000}"/>
    <cellStyle name="Comma 10 6 2 2 5" xfId="19622" xr:uid="{00000000-0005-0000-0000-000036040000}"/>
    <cellStyle name="Comma 10 6 2 2 5 2" xfId="45590" xr:uid="{00000000-0005-0000-0000-000037040000}"/>
    <cellStyle name="Comma 10 6 2 2 6" xfId="15294" xr:uid="{00000000-0005-0000-0000-000038040000}"/>
    <cellStyle name="Comma 10 6 2 2 6 2" xfId="41262" xr:uid="{00000000-0005-0000-0000-000039040000}"/>
    <cellStyle name="Comma 10 6 2 2 7" xfId="4474" xr:uid="{00000000-0005-0000-0000-00003A040000}"/>
    <cellStyle name="Comma 10 6 2 2 8" xfId="30442" xr:uid="{00000000-0005-0000-0000-00003B040000}"/>
    <cellStyle name="Comma 10 6 2 2 9" xfId="56924" xr:uid="{00000000-0005-0000-0000-00003C040000}"/>
    <cellStyle name="Comma 10 6 2 3" xfId="5556" xr:uid="{00000000-0005-0000-0000-00003D040000}"/>
    <cellStyle name="Comma 10 6 2 3 2" xfId="12048" xr:uid="{00000000-0005-0000-0000-00003E040000}"/>
    <cellStyle name="Comma 10 6 2 3 2 2" xfId="27196" xr:uid="{00000000-0005-0000-0000-00003F040000}"/>
    <cellStyle name="Comma 10 6 2 3 2 2 2" xfId="53164" xr:uid="{00000000-0005-0000-0000-000040040000}"/>
    <cellStyle name="Comma 10 6 2 3 2 3" xfId="38016" xr:uid="{00000000-0005-0000-0000-000041040000}"/>
    <cellStyle name="Comma 10 6 2 3 3" xfId="20704" xr:uid="{00000000-0005-0000-0000-000042040000}"/>
    <cellStyle name="Comma 10 6 2 3 3 2" xfId="46672" xr:uid="{00000000-0005-0000-0000-000043040000}"/>
    <cellStyle name="Comma 10 6 2 3 4" xfId="16376" xr:uid="{00000000-0005-0000-0000-000044040000}"/>
    <cellStyle name="Comma 10 6 2 3 4 2" xfId="42344" xr:uid="{00000000-0005-0000-0000-000045040000}"/>
    <cellStyle name="Comma 10 6 2 3 5" xfId="31524" xr:uid="{00000000-0005-0000-0000-000046040000}"/>
    <cellStyle name="Comma 10 6 2 3 6" xfId="58006" xr:uid="{00000000-0005-0000-0000-000047040000}"/>
    <cellStyle name="Comma 10 6 2 4" xfId="9884" xr:uid="{00000000-0005-0000-0000-000048040000}"/>
    <cellStyle name="Comma 10 6 2 4 2" xfId="25032" xr:uid="{00000000-0005-0000-0000-000049040000}"/>
    <cellStyle name="Comma 10 6 2 4 2 2" xfId="51000" xr:uid="{00000000-0005-0000-0000-00004A040000}"/>
    <cellStyle name="Comma 10 6 2 4 3" xfId="35852" xr:uid="{00000000-0005-0000-0000-00004B040000}"/>
    <cellStyle name="Comma 10 6 2 5" xfId="7720" xr:uid="{00000000-0005-0000-0000-00004C040000}"/>
    <cellStyle name="Comma 10 6 2 5 2" xfId="22868" xr:uid="{00000000-0005-0000-0000-00004D040000}"/>
    <cellStyle name="Comma 10 6 2 5 2 2" xfId="48836" xr:uid="{00000000-0005-0000-0000-00004E040000}"/>
    <cellStyle name="Comma 10 6 2 5 3" xfId="33688" xr:uid="{00000000-0005-0000-0000-00004F040000}"/>
    <cellStyle name="Comma 10 6 2 6" xfId="18540" xr:uid="{00000000-0005-0000-0000-000050040000}"/>
    <cellStyle name="Comma 10 6 2 6 2" xfId="44508" xr:uid="{00000000-0005-0000-0000-000051040000}"/>
    <cellStyle name="Comma 10 6 2 7" xfId="14212" xr:uid="{00000000-0005-0000-0000-000052040000}"/>
    <cellStyle name="Comma 10 6 2 7 2" xfId="40180" xr:uid="{00000000-0005-0000-0000-000053040000}"/>
    <cellStyle name="Comma 10 6 2 8" xfId="3392" xr:uid="{00000000-0005-0000-0000-000054040000}"/>
    <cellStyle name="Comma 10 6 2 9" xfId="29360" xr:uid="{00000000-0005-0000-0000-000055040000}"/>
    <cellStyle name="Comma 10 6 3" xfId="1769" xr:uid="{00000000-0005-0000-0000-000056040000}"/>
    <cellStyle name="Comma 10 6 3 2" xfId="6097" xr:uid="{00000000-0005-0000-0000-000057040000}"/>
    <cellStyle name="Comma 10 6 3 2 2" xfId="12589" xr:uid="{00000000-0005-0000-0000-000058040000}"/>
    <cellStyle name="Comma 10 6 3 2 2 2" xfId="27737" xr:uid="{00000000-0005-0000-0000-000059040000}"/>
    <cellStyle name="Comma 10 6 3 2 2 2 2" xfId="53705" xr:uid="{00000000-0005-0000-0000-00005A040000}"/>
    <cellStyle name="Comma 10 6 3 2 2 3" xfId="38557" xr:uid="{00000000-0005-0000-0000-00005B040000}"/>
    <cellStyle name="Comma 10 6 3 2 3" xfId="21245" xr:uid="{00000000-0005-0000-0000-00005C040000}"/>
    <cellStyle name="Comma 10 6 3 2 3 2" xfId="47213" xr:uid="{00000000-0005-0000-0000-00005D040000}"/>
    <cellStyle name="Comma 10 6 3 2 4" xfId="16917" xr:uid="{00000000-0005-0000-0000-00005E040000}"/>
    <cellStyle name="Comma 10 6 3 2 4 2" xfId="42885" xr:uid="{00000000-0005-0000-0000-00005F040000}"/>
    <cellStyle name="Comma 10 6 3 2 5" xfId="32065" xr:uid="{00000000-0005-0000-0000-000060040000}"/>
    <cellStyle name="Comma 10 6 3 2 6" xfId="58547" xr:uid="{00000000-0005-0000-0000-000061040000}"/>
    <cellStyle name="Comma 10 6 3 3" xfId="10425" xr:uid="{00000000-0005-0000-0000-000062040000}"/>
    <cellStyle name="Comma 10 6 3 3 2" xfId="25573" xr:uid="{00000000-0005-0000-0000-000063040000}"/>
    <cellStyle name="Comma 10 6 3 3 2 2" xfId="51541" xr:uid="{00000000-0005-0000-0000-000064040000}"/>
    <cellStyle name="Comma 10 6 3 3 3" xfId="36393" xr:uid="{00000000-0005-0000-0000-000065040000}"/>
    <cellStyle name="Comma 10 6 3 4" xfId="8261" xr:uid="{00000000-0005-0000-0000-000066040000}"/>
    <cellStyle name="Comma 10 6 3 4 2" xfId="23409" xr:uid="{00000000-0005-0000-0000-000067040000}"/>
    <cellStyle name="Comma 10 6 3 4 2 2" xfId="49377" xr:uid="{00000000-0005-0000-0000-000068040000}"/>
    <cellStyle name="Comma 10 6 3 4 3" xfId="34229" xr:uid="{00000000-0005-0000-0000-000069040000}"/>
    <cellStyle name="Comma 10 6 3 5" xfId="19081" xr:uid="{00000000-0005-0000-0000-00006A040000}"/>
    <cellStyle name="Comma 10 6 3 5 2" xfId="45049" xr:uid="{00000000-0005-0000-0000-00006B040000}"/>
    <cellStyle name="Comma 10 6 3 6" xfId="14753" xr:uid="{00000000-0005-0000-0000-00006C040000}"/>
    <cellStyle name="Comma 10 6 3 6 2" xfId="40721" xr:uid="{00000000-0005-0000-0000-00006D040000}"/>
    <cellStyle name="Comma 10 6 3 7" xfId="3933" xr:uid="{00000000-0005-0000-0000-00006E040000}"/>
    <cellStyle name="Comma 10 6 3 8" xfId="29901" xr:uid="{00000000-0005-0000-0000-00006F040000}"/>
    <cellStyle name="Comma 10 6 3 9" xfId="56383" xr:uid="{00000000-0005-0000-0000-000070040000}"/>
    <cellStyle name="Comma 10 6 4" xfId="5015" xr:uid="{00000000-0005-0000-0000-000071040000}"/>
    <cellStyle name="Comma 10 6 4 2" xfId="11507" xr:uid="{00000000-0005-0000-0000-000072040000}"/>
    <cellStyle name="Comma 10 6 4 2 2" xfId="26655" xr:uid="{00000000-0005-0000-0000-000073040000}"/>
    <cellStyle name="Comma 10 6 4 2 2 2" xfId="52623" xr:uid="{00000000-0005-0000-0000-000074040000}"/>
    <cellStyle name="Comma 10 6 4 2 3" xfId="37475" xr:uid="{00000000-0005-0000-0000-000075040000}"/>
    <cellStyle name="Comma 10 6 4 3" xfId="20163" xr:uid="{00000000-0005-0000-0000-000076040000}"/>
    <cellStyle name="Comma 10 6 4 3 2" xfId="46131" xr:uid="{00000000-0005-0000-0000-000077040000}"/>
    <cellStyle name="Comma 10 6 4 4" xfId="15835" xr:uid="{00000000-0005-0000-0000-000078040000}"/>
    <cellStyle name="Comma 10 6 4 4 2" xfId="41803" xr:uid="{00000000-0005-0000-0000-000079040000}"/>
    <cellStyle name="Comma 10 6 4 5" xfId="30983" xr:uid="{00000000-0005-0000-0000-00007A040000}"/>
    <cellStyle name="Comma 10 6 4 6" xfId="57465" xr:uid="{00000000-0005-0000-0000-00007B040000}"/>
    <cellStyle name="Comma 10 6 5" xfId="9343" xr:uid="{00000000-0005-0000-0000-00007C040000}"/>
    <cellStyle name="Comma 10 6 5 2" xfId="24491" xr:uid="{00000000-0005-0000-0000-00007D040000}"/>
    <cellStyle name="Comma 10 6 5 2 2" xfId="50459" xr:uid="{00000000-0005-0000-0000-00007E040000}"/>
    <cellStyle name="Comma 10 6 5 3" xfId="35311" xr:uid="{00000000-0005-0000-0000-00007F040000}"/>
    <cellStyle name="Comma 10 6 6" xfId="7179" xr:uid="{00000000-0005-0000-0000-000080040000}"/>
    <cellStyle name="Comma 10 6 6 2" xfId="22327" xr:uid="{00000000-0005-0000-0000-000081040000}"/>
    <cellStyle name="Comma 10 6 6 2 2" xfId="48295" xr:uid="{00000000-0005-0000-0000-000082040000}"/>
    <cellStyle name="Comma 10 6 6 3" xfId="33147" xr:uid="{00000000-0005-0000-0000-000083040000}"/>
    <cellStyle name="Comma 10 6 7" xfId="17999" xr:uid="{00000000-0005-0000-0000-000084040000}"/>
    <cellStyle name="Comma 10 6 7 2" xfId="43967" xr:uid="{00000000-0005-0000-0000-000085040000}"/>
    <cellStyle name="Comma 10 6 8" xfId="13671" xr:uid="{00000000-0005-0000-0000-000086040000}"/>
    <cellStyle name="Comma 10 6 8 2" xfId="39639" xr:uid="{00000000-0005-0000-0000-000087040000}"/>
    <cellStyle name="Comma 10 6 9" xfId="2851" xr:uid="{00000000-0005-0000-0000-000088040000}"/>
    <cellStyle name="Comma 10 7" xfId="98" xr:uid="{00000000-0005-0000-0000-000089040000}"/>
    <cellStyle name="Comma 10 7 10" xfId="28820" xr:uid="{00000000-0005-0000-0000-00008A040000}"/>
    <cellStyle name="Comma 10 7 11" xfId="54786" xr:uid="{00000000-0005-0000-0000-00008B040000}"/>
    <cellStyle name="Comma 10 7 12" xfId="55302" xr:uid="{00000000-0005-0000-0000-00008C040000}"/>
    <cellStyle name="Comma 10 7 13" xfId="937" xr:uid="{00000000-0005-0000-0000-00008D040000}"/>
    <cellStyle name="Comma 10 7 2" xfId="1229" xr:uid="{00000000-0005-0000-0000-00008E040000}"/>
    <cellStyle name="Comma 10 7 2 10" xfId="55843" xr:uid="{00000000-0005-0000-0000-00008F040000}"/>
    <cellStyle name="Comma 10 7 2 2" xfId="2311" xr:uid="{00000000-0005-0000-0000-000090040000}"/>
    <cellStyle name="Comma 10 7 2 2 2" xfId="6639" xr:uid="{00000000-0005-0000-0000-000091040000}"/>
    <cellStyle name="Comma 10 7 2 2 2 2" xfId="13131" xr:uid="{00000000-0005-0000-0000-000092040000}"/>
    <cellStyle name="Comma 10 7 2 2 2 2 2" xfId="28279" xr:uid="{00000000-0005-0000-0000-000093040000}"/>
    <cellStyle name="Comma 10 7 2 2 2 2 2 2" xfId="54247" xr:uid="{00000000-0005-0000-0000-000094040000}"/>
    <cellStyle name="Comma 10 7 2 2 2 2 3" xfId="39099" xr:uid="{00000000-0005-0000-0000-000095040000}"/>
    <cellStyle name="Comma 10 7 2 2 2 3" xfId="21787" xr:uid="{00000000-0005-0000-0000-000096040000}"/>
    <cellStyle name="Comma 10 7 2 2 2 3 2" xfId="47755" xr:uid="{00000000-0005-0000-0000-000097040000}"/>
    <cellStyle name="Comma 10 7 2 2 2 4" xfId="17459" xr:uid="{00000000-0005-0000-0000-000098040000}"/>
    <cellStyle name="Comma 10 7 2 2 2 4 2" xfId="43427" xr:uid="{00000000-0005-0000-0000-000099040000}"/>
    <cellStyle name="Comma 10 7 2 2 2 5" xfId="32607" xr:uid="{00000000-0005-0000-0000-00009A040000}"/>
    <cellStyle name="Comma 10 7 2 2 2 6" xfId="59089" xr:uid="{00000000-0005-0000-0000-00009B040000}"/>
    <cellStyle name="Comma 10 7 2 2 3" xfId="10967" xr:uid="{00000000-0005-0000-0000-00009C040000}"/>
    <cellStyle name="Comma 10 7 2 2 3 2" xfId="26115" xr:uid="{00000000-0005-0000-0000-00009D040000}"/>
    <cellStyle name="Comma 10 7 2 2 3 2 2" xfId="52083" xr:uid="{00000000-0005-0000-0000-00009E040000}"/>
    <cellStyle name="Comma 10 7 2 2 3 3" xfId="36935" xr:uid="{00000000-0005-0000-0000-00009F040000}"/>
    <cellStyle name="Comma 10 7 2 2 4" xfId="8803" xr:uid="{00000000-0005-0000-0000-0000A0040000}"/>
    <cellStyle name="Comma 10 7 2 2 4 2" xfId="23951" xr:uid="{00000000-0005-0000-0000-0000A1040000}"/>
    <cellStyle name="Comma 10 7 2 2 4 2 2" xfId="49919" xr:uid="{00000000-0005-0000-0000-0000A2040000}"/>
    <cellStyle name="Comma 10 7 2 2 4 3" xfId="34771" xr:uid="{00000000-0005-0000-0000-0000A3040000}"/>
    <cellStyle name="Comma 10 7 2 2 5" xfId="19623" xr:uid="{00000000-0005-0000-0000-0000A4040000}"/>
    <cellStyle name="Comma 10 7 2 2 5 2" xfId="45591" xr:uid="{00000000-0005-0000-0000-0000A5040000}"/>
    <cellStyle name="Comma 10 7 2 2 6" xfId="15295" xr:uid="{00000000-0005-0000-0000-0000A6040000}"/>
    <cellStyle name="Comma 10 7 2 2 6 2" xfId="41263" xr:uid="{00000000-0005-0000-0000-0000A7040000}"/>
    <cellStyle name="Comma 10 7 2 2 7" xfId="4475" xr:uid="{00000000-0005-0000-0000-0000A8040000}"/>
    <cellStyle name="Comma 10 7 2 2 8" xfId="30443" xr:uid="{00000000-0005-0000-0000-0000A9040000}"/>
    <cellStyle name="Comma 10 7 2 2 9" xfId="56925" xr:uid="{00000000-0005-0000-0000-0000AA040000}"/>
    <cellStyle name="Comma 10 7 2 3" xfId="5557" xr:uid="{00000000-0005-0000-0000-0000AB040000}"/>
    <cellStyle name="Comma 10 7 2 3 2" xfId="12049" xr:uid="{00000000-0005-0000-0000-0000AC040000}"/>
    <cellStyle name="Comma 10 7 2 3 2 2" xfId="27197" xr:uid="{00000000-0005-0000-0000-0000AD040000}"/>
    <cellStyle name="Comma 10 7 2 3 2 2 2" xfId="53165" xr:uid="{00000000-0005-0000-0000-0000AE040000}"/>
    <cellStyle name="Comma 10 7 2 3 2 3" xfId="38017" xr:uid="{00000000-0005-0000-0000-0000AF040000}"/>
    <cellStyle name="Comma 10 7 2 3 3" xfId="20705" xr:uid="{00000000-0005-0000-0000-0000B0040000}"/>
    <cellStyle name="Comma 10 7 2 3 3 2" xfId="46673" xr:uid="{00000000-0005-0000-0000-0000B1040000}"/>
    <cellStyle name="Comma 10 7 2 3 4" xfId="16377" xr:uid="{00000000-0005-0000-0000-0000B2040000}"/>
    <cellStyle name="Comma 10 7 2 3 4 2" xfId="42345" xr:uid="{00000000-0005-0000-0000-0000B3040000}"/>
    <cellStyle name="Comma 10 7 2 3 5" xfId="31525" xr:uid="{00000000-0005-0000-0000-0000B4040000}"/>
    <cellStyle name="Comma 10 7 2 3 6" xfId="58007" xr:uid="{00000000-0005-0000-0000-0000B5040000}"/>
    <cellStyle name="Comma 10 7 2 4" xfId="9885" xr:uid="{00000000-0005-0000-0000-0000B6040000}"/>
    <cellStyle name="Comma 10 7 2 4 2" xfId="25033" xr:uid="{00000000-0005-0000-0000-0000B7040000}"/>
    <cellStyle name="Comma 10 7 2 4 2 2" xfId="51001" xr:uid="{00000000-0005-0000-0000-0000B8040000}"/>
    <cellStyle name="Comma 10 7 2 4 3" xfId="35853" xr:uid="{00000000-0005-0000-0000-0000B9040000}"/>
    <cellStyle name="Comma 10 7 2 5" xfId="7721" xr:uid="{00000000-0005-0000-0000-0000BA040000}"/>
    <cellStyle name="Comma 10 7 2 5 2" xfId="22869" xr:uid="{00000000-0005-0000-0000-0000BB040000}"/>
    <cellStyle name="Comma 10 7 2 5 2 2" xfId="48837" xr:uid="{00000000-0005-0000-0000-0000BC040000}"/>
    <cellStyle name="Comma 10 7 2 5 3" xfId="33689" xr:uid="{00000000-0005-0000-0000-0000BD040000}"/>
    <cellStyle name="Comma 10 7 2 6" xfId="18541" xr:uid="{00000000-0005-0000-0000-0000BE040000}"/>
    <cellStyle name="Comma 10 7 2 6 2" xfId="44509" xr:uid="{00000000-0005-0000-0000-0000BF040000}"/>
    <cellStyle name="Comma 10 7 2 7" xfId="14213" xr:uid="{00000000-0005-0000-0000-0000C0040000}"/>
    <cellStyle name="Comma 10 7 2 7 2" xfId="40181" xr:uid="{00000000-0005-0000-0000-0000C1040000}"/>
    <cellStyle name="Comma 10 7 2 8" xfId="3393" xr:uid="{00000000-0005-0000-0000-0000C2040000}"/>
    <cellStyle name="Comma 10 7 2 9" xfId="29361" xr:uid="{00000000-0005-0000-0000-0000C3040000}"/>
    <cellStyle name="Comma 10 7 3" xfId="1770" xr:uid="{00000000-0005-0000-0000-0000C4040000}"/>
    <cellStyle name="Comma 10 7 3 2" xfId="6098" xr:uid="{00000000-0005-0000-0000-0000C5040000}"/>
    <cellStyle name="Comma 10 7 3 2 2" xfId="12590" xr:uid="{00000000-0005-0000-0000-0000C6040000}"/>
    <cellStyle name="Comma 10 7 3 2 2 2" xfId="27738" xr:uid="{00000000-0005-0000-0000-0000C7040000}"/>
    <cellStyle name="Comma 10 7 3 2 2 2 2" xfId="53706" xr:uid="{00000000-0005-0000-0000-0000C8040000}"/>
    <cellStyle name="Comma 10 7 3 2 2 3" xfId="38558" xr:uid="{00000000-0005-0000-0000-0000C9040000}"/>
    <cellStyle name="Comma 10 7 3 2 3" xfId="21246" xr:uid="{00000000-0005-0000-0000-0000CA040000}"/>
    <cellStyle name="Comma 10 7 3 2 3 2" xfId="47214" xr:uid="{00000000-0005-0000-0000-0000CB040000}"/>
    <cellStyle name="Comma 10 7 3 2 4" xfId="16918" xr:uid="{00000000-0005-0000-0000-0000CC040000}"/>
    <cellStyle name="Comma 10 7 3 2 4 2" xfId="42886" xr:uid="{00000000-0005-0000-0000-0000CD040000}"/>
    <cellStyle name="Comma 10 7 3 2 5" xfId="32066" xr:uid="{00000000-0005-0000-0000-0000CE040000}"/>
    <cellStyle name="Comma 10 7 3 2 6" xfId="58548" xr:uid="{00000000-0005-0000-0000-0000CF040000}"/>
    <cellStyle name="Comma 10 7 3 3" xfId="10426" xr:uid="{00000000-0005-0000-0000-0000D0040000}"/>
    <cellStyle name="Comma 10 7 3 3 2" xfId="25574" xr:uid="{00000000-0005-0000-0000-0000D1040000}"/>
    <cellStyle name="Comma 10 7 3 3 2 2" xfId="51542" xr:uid="{00000000-0005-0000-0000-0000D2040000}"/>
    <cellStyle name="Comma 10 7 3 3 3" xfId="36394" xr:uid="{00000000-0005-0000-0000-0000D3040000}"/>
    <cellStyle name="Comma 10 7 3 4" xfId="8262" xr:uid="{00000000-0005-0000-0000-0000D4040000}"/>
    <cellStyle name="Comma 10 7 3 4 2" xfId="23410" xr:uid="{00000000-0005-0000-0000-0000D5040000}"/>
    <cellStyle name="Comma 10 7 3 4 2 2" xfId="49378" xr:uid="{00000000-0005-0000-0000-0000D6040000}"/>
    <cellStyle name="Comma 10 7 3 4 3" xfId="34230" xr:uid="{00000000-0005-0000-0000-0000D7040000}"/>
    <cellStyle name="Comma 10 7 3 5" xfId="19082" xr:uid="{00000000-0005-0000-0000-0000D8040000}"/>
    <cellStyle name="Comma 10 7 3 5 2" xfId="45050" xr:uid="{00000000-0005-0000-0000-0000D9040000}"/>
    <cellStyle name="Comma 10 7 3 6" xfId="14754" xr:uid="{00000000-0005-0000-0000-0000DA040000}"/>
    <cellStyle name="Comma 10 7 3 6 2" xfId="40722" xr:uid="{00000000-0005-0000-0000-0000DB040000}"/>
    <cellStyle name="Comma 10 7 3 7" xfId="3934" xr:uid="{00000000-0005-0000-0000-0000DC040000}"/>
    <cellStyle name="Comma 10 7 3 8" xfId="29902" xr:uid="{00000000-0005-0000-0000-0000DD040000}"/>
    <cellStyle name="Comma 10 7 3 9" xfId="56384" xr:uid="{00000000-0005-0000-0000-0000DE040000}"/>
    <cellStyle name="Comma 10 7 4" xfId="5016" xr:uid="{00000000-0005-0000-0000-0000DF040000}"/>
    <cellStyle name="Comma 10 7 4 2" xfId="11508" xr:uid="{00000000-0005-0000-0000-0000E0040000}"/>
    <cellStyle name="Comma 10 7 4 2 2" xfId="26656" xr:uid="{00000000-0005-0000-0000-0000E1040000}"/>
    <cellStyle name="Comma 10 7 4 2 2 2" xfId="52624" xr:uid="{00000000-0005-0000-0000-0000E2040000}"/>
    <cellStyle name="Comma 10 7 4 2 3" xfId="37476" xr:uid="{00000000-0005-0000-0000-0000E3040000}"/>
    <cellStyle name="Comma 10 7 4 3" xfId="20164" xr:uid="{00000000-0005-0000-0000-0000E4040000}"/>
    <cellStyle name="Comma 10 7 4 3 2" xfId="46132" xr:uid="{00000000-0005-0000-0000-0000E5040000}"/>
    <cellStyle name="Comma 10 7 4 4" xfId="15836" xr:uid="{00000000-0005-0000-0000-0000E6040000}"/>
    <cellStyle name="Comma 10 7 4 4 2" xfId="41804" xr:uid="{00000000-0005-0000-0000-0000E7040000}"/>
    <cellStyle name="Comma 10 7 4 5" xfId="30984" xr:uid="{00000000-0005-0000-0000-0000E8040000}"/>
    <cellStyle name="Comma 10 7 4 6" xfId="57466" xr:uid="{00000000-0005-0000-0000-0000E9040000}"/>
    <cellStyle name="Comma 10 7 5" xfId="9344" xr:uid="{00000000-0005-0000-0000-0000EA040000}"/>
    <cellStyle name="Comma 10 7 5 2" xfId="24492" xr:uid="{00000000-0005-0000-0000-0000EB040000}"/>
    <cellStyle name="Comma 10 7 5 2 2" xfId="50460" xr:uid="{00000000-0005-0000-0000-0000EC040000}"/>
    <cellStyle name="Comma 10 7 5 3" xfId="35312" xr:uid="{00000000-0005-0000-0000-0000ED040000}"/>
    <cellStyle name="Comma 10 7 6" xfId="7180" xr:uid="{00000000-0005-0000-0000-0000EE040000}"/>
    <cellStyle name="Comma 10 7 6 2" xfId="22328" xr:uid="{00000000-0005-0000-0000-0000EF040000}"/>
    <cellStyle name="Comma 10 7 6 2 2" xfId="48296" xr:uid="{00000000-0005-0000-0000-0000F0040000}"/>
    <cellStyle name="Comma 10 7 6 3" xfId="33148" xr:uid="{00000000-0005-0000-0000-0000F1040000}"/>
    <cellStyle name="Comma 10 7 7" xfId="18000" xr:uid="{00000000-0005-0000-0000-0000F2040000}"/>
    <cellStyle name="Comma 10 7 7 2" xfId="43968" xr:uid="{00000000-0005-0000-0000-0000F3040000}"/>
    <cellStyle name="Comma 10 7 8" xfId="13672" xr:uid="{00000000-0005-0000-0000-0000F4040000}"/>
    <cellStyle name="Comma 10 7 8 2" xfId="39640" xr:uid="{00000000-0005-0000-0000-0000F5040000}"/>
    <cellStyle name="Comma 10 7 9" xfId="2852" xr:uid="{00000000-0005-0000-0000-0000F6040000}"/>
    <cellStyle name="Comma 10 8" xfId="99" xr:uid="{00000000-0005-0000-0000-0000F7040000}"/>
    <cellStyle name="Comma 10 8 10" xfId="28821" xr:uid="{00000000-0005-0000-0000-0000F8040000}"/>
    <cellStyle name="Comma 10 8 11" xfId="54787" xr:uid="{00000000-0005-0000-0000-0000F9040000}"/>
    <cellStyle name="Comma 10 8 12" xfId="55303" xr:uid="{00000000-0005-0000-0000-0000FA040000}"/>
    <cellStyle name="Comma 10 8 13" xfId="977" xr:uid="{00000000-0005-0000-0000-0000FB040000}"/>
    <cellStyle name="Comma 10 8 2" xfId="1230" xr:uid="{00000000-0005-0000-0000-0000FC040000}"/>
    <cellStyle name="Comma 10 8 2 10" xfId="55844" xr:uid="{00000000-0005-0000-0000-0000FD040000}"/>
    <cellStyle name="Comma 10 8 2 2" xfId="2312" xr:uid="{00000000-0005-0000-0000-0000FE040000}"/>
    <cellStyle name="Comma 10 8 2 2 2" xfId="6640" xr:uid="{00000000-0005-0000-0000-0000FF040000}"/>
    <cellStyle name="Comma 10 8 2 2 2 2" xfId="13132" xr:uid="{00000000-0005-0000-0000-000000050000}"/>
    <cellStyle name="Comma 10 8 2 2 2 2 2" xfId="28280" xr:uid="{00000000-0005-0000-0000-000001050000}"/>
    <cellStyle name="Comma 10 8 2 2 2 2 2 2" xfId="54248" xr:uid="{00000000-0005-0000-0000-000002050000}"/>
    <cellStyle name="Comma 10 8 2 2 2 2 3" xfId="39100" xr:uid="{00000000-0005-0000-0000-000003050000}"/>
    <cellStyle name="Comma 10 8 2 2 2 3" xfId="21788" xr:uid="{00000000-0005-0000-0000-000004050000}"/>
    <cellStyle name="Comma 10 8 2 2 2 3 2" xfId="47756" xr:uid="{00000000-0005-0000-0000-000005050000}"/>
    <cellStyle name="Comma 10 8 2 2 2 4" xfId="17460" xr:uid="{00000000-0005-0000-0000-000006050000}"/>
    <cellStyle name="Comma 10 8 2 2 2 4 2" xfId="43428" xr:uid="{00000000-0005-0000-0000-000007050000}"/>
    <cellStyle name="Comma 10 8 2 2 2 5" xfId="32608" xr:uid="{00000000-0005-0000-0000-000008050000}"/>
    <cellStyle name="Comma 10 8 2 2 2 6" xfId="59090" xr:uid="{00000000-0005-0000-0000-000009050000}"/>
    <cellStyle name="Comma 10 8 2 2 3" xfId="10968" xr:uid="{00000000-0005-0000-0000-00000A050000}"/>
    <cellStyle name="Comma 10 8 2 2 3 2" xfId="26116" xr:uid="{00000000-0005-0000-0000-00000B050000}"/>
    <cellStyle name="Comma 10 8 2 2 3 2 2" xfId="52084" xr:uid="{00000000-0005-0000-0000-00000C050000}"/>
    <cellStyle name="Comma 10 8 2 2 3 3" xfId="36936" xr:uid="{00000000-0005-0000-0000-00000D050000}"/>
    <cellStyle name="Comma 10 8 2 2 4" xfId="8804" xr:uid="{00000000-0005-0000-0000-00000E050000}"/>
    <cellStyle name="Comma 10 8 2 2 4 2" xfId="23952" xr:uid="{00000000-0005-0000-0000-00000F050000}"/>
    <cellStyle name="Comma 10 8 2 2 4 2 2" xfId="49920" xr:uid="{00000000-0005-0000-0000-000010050000}"/>
    <cellStyle name="Comma 10 8 2 2 4 3" xfId="34772" xr:uid="{00000000-0005-0000-0000-000011050000}"/>
    <cellStyle name="Comma 10 8 2 2 5" xfId="19624" xr:uid="{00000000-0005-0000-0000-000012050000}"/>
    <cellStyle name="Comma 10 8 2 2 5 2" xfId="45592" xr:uid="{00000000-0005-0000-0000-000013050000}"/>
    <cellStyle name="Comma 10 8 2 2 6" xfId="15296" xr:uid="{00000000-0005-0000-0000-000014050000}"/>
    <cellStyle name="Comma 10 8 2 2 6 2" xfId="41264" xr:uid="{00000000-0005-0000-0000-000015050000}"/>
    <cellStyle name="Comma 10 8 2 2 7" xfId="4476" xr:uid="{00000000-0005-0000-0000-000016050000}"/>
    <cellStyle name="Comma 10 8 2 2 8" xfId="30444" xr:uid="{00000000-0005-0000-0000-000017050000}"/>
    <cellStyle name="Comma 10 8 2 2 9" xfId="56926" xr:uid="{00000000-0005-0000-0000-000018050000}"/>
    <cellStyle name="Comma 10 8 2 3" xfId="5558" xr:uid="{00000000-0005-0000-0000-000019050000}"/>
    <cellStyle name="Comma 10 8 2 3 2" xfId="12050" xr:uid="{00000000-0005-0000-0000-00001A050000}"/>
    <cellStyle name="Comma 10 8 2 3 2 2" xfId="27198" xr:uid="{00000000-0005-0000-0000-00001B050000}"/>
    <cellStyle name="Comma 10 8 2 3 2 2 2" xfId="53166" xr:uid="{00000000-0005-0000-0000-00001C050000}"/>
    <cellStyle name="Comma 10 8 2 3 2 3" xfId="38018" xr:uid="{00000000-0005-0000-0000-00001D050000}"/>
    <cellStyle name="Comma 10 8 2 3 3" xfId="20706" xr:uid="{00000000-0005-0000-0000-00001E050000}"/>
    <cellStyle name="Comma 10 8 2 3 3 2" xfId="46674" xr:uid="{00000000-0005-0000-0000-00001F050000}"/>
    <cellStyle name="Comma 10 8 2 3 4" xfId="16378" xr:uid="{00000000-0005-0000-0000-000020050000}"/>
    <cellStyle name="Comma 10 8 2 3 4 2" xfId="42346" xr:uid="{00000000-0005-0000-0000-000021050000}"/>
    <cellStyle name="Comma 10 8 2 3 5" xfId="31526" xr:uid="{00000000-0005-0000-0000-000022050000}"/>
    <cellStyle name="Comma 10 8 2 3 6" xfId="58008" xr:uid="{00000000-0005-0000-0000-000023050000}"/>
    <cellStyle name="Comma 10 8 2 4" xfId="9886" xr:uid="{00000000-0005-0000-0000-000024050000}"/>
    <cellStyle name="Comma 10 8 2 4 2" xfId="25034" xr:uid="{00000000-0005-0000-0000-000025050000}"/>
    <cellStyle name="Comma 10 8 2 4 2 2" xfId="51002" xr:uid="{00000000-0005-0000-0000-000026050000}"/>
    <cellStyle name="Comma 10 8 2 4 3" xfId="35854" xr:uid="{00000000-0005-0000-0000-000027050000}"/>
    <cellStyle name="Comma 10 8 2 5" xfId="7722" xr:uid="{00000000-0005-0000-0000-000028050000}"/>
    <cellStyle name="Comma 10 8 2 5 2" xfId="22870" xr:uid="{00000000-0005-0000-0000-000029050000}"/>
    <cellStyle name="Comma 10 8 2 5 2 2" xfId="48838" xr:uid="{00000000-0005-0000-0000-00002A050000}"/>
    <cellStyle name="Comma 10 8 2 5 3" xfId="33690" xr:uid="{00000000-0005-0000-0000-00002B050000}"/>
    <cellStyle name="Comma 10 8 2 6" xfId="18542" xr:uid="{00000000-0005-0000-0000-00002C050000}"/>
    <cellStyle name="Comma 10 8 2 6 2" xfId="44510" xr:uid="{00000000-0005-0000-0000-00002D050000}"/>
    <cellStyle name="Comma 10 8 2 7" xfId="14214" xr:uid="{00000000-0005-0000-0000-00002E050000}"/>
    <cellStyle name="Comma 10 8 2 7 2" xfId="40182" xr:uid="{00000000-0005-0000-0000-00002F050000}"/>
    <cellStyle name="Comma 10 8 2 8" xfId="3394" xr:uid="{00000000-0005-0000-0000-000030050000}"/>
    <cellStyle name="Comma 10 8 2 9" xfId="29362" xr:uid="{00000000-0005-0000-0000-000031050000}"/>
    <cellStyle name="Comma 10 8 3" xfId="1771" xr:uid="{00000000-0005-0000-0000-000032050000}"/>
    <cellStyle name="Comma 10 8 3 2" xfId="6099" xr:uid="{00000000-0005-0000-0000-000033050000}"/>
    <cellStyle name="Comma 10 8 3 2 2" xfId="12591" xr:uid="{00000000-0005-0000-0000-000034050000}"/>
    <cellStyle name="Comma 10 8 3 2 2 2" xfId="27739" xr:uid="{00000000-0005-0000-0000-000035050000}"/>
    <cellStyle name="Comma 10 8 3 2 2 2 2" xfId="53707" xr:uid="{00000000-0005-0000-0000-000036050000}"/>
    <cellStyle name="Comma 10 8 3 2 2 3" xfId="38559" xr:uid="{00000000-0005-0000-0000-000037050000}"/>
    <cellStyle name="Comma 10 8 3 2 3" xfId="21247" xr:uid="{00000000-0005-0000-0000-000038050000}"/>
    <cellStyle name="Comma 10 8 3 2 3 2" xfId="47215" xr:uid="{00000000-0005-0000-0000-000039050000}"/>
    <cellStyle name="Comma 10 8 3 2 4" xfId="16919" xr:uid="{00000000-0005-0000-0000-00003A050000}"/>
    <cellStyle name="Comma 10 8 3 2 4 2" xfId="42887" xr:uid="{00000000-0005-0000-0000-00003B050000}"/>
    <cellStyle name="Comma 10 8 3 2 5" xfId="32067" xr:uid="{00000000-0005-0000-0000-00003C050000}"/>
    <cellStyle name="Comma 10 8 3 2 6" xfId="58549" xr:uid="{00000000-0005-0000-0000-00003D050000}"/>
    <cellStyle name="Comma 10 8 3 3" xfId="10427" xr:uid="{00000000-0005-0000-0000-00003E050000}"/>
    <cellStyle name="Comma 10 8 3 3 2" xfId="25575" xr:uid="{00000000-0005-0000-0000-00003F050000}"/>
    <cellStyle name="Comma 10 8 3 3 2 2" xfId="51543" xr:uid="{00000000-0005-0000-0000-000040050000}"/>
    <cellStyle name="Comma 10 8 3 3 3" xfId="36395" xr:uid="{00000000-0005-0000-0000-000041050000}"/>
    <cellStyle name="Comma 10 8 3 4" xfId="8263" xr:uid="{00000000-0005-0000-0000-000042050000}"/>
    <cellStyle name="Comma 10 8 3 4 2" xfId="23411" xr:uid="{00000000-0005-0000-0000-000043050000}"/>
    <cellStyle name="Comma 10 8 3 4 2 2" xfId="49379" xr:uid="{00000000-0005-0000-0000-000044050000}"/>
    <cellStyle name="Comma 10 8 3 4 3" xfId="34231" xr:uid="{00000000-0005-0000-0000-000045050000}"/>
    <cellStyle name="Comma 10 8 3 5" xfId="19083" xr:uid="{00000000-0005-0000-0000-000046050000}"/>
    <cellStyle name="Comma 10 8 3 5 2" xfId="45051" xr:uid="{00000000-0005-0000-0000-000047050000}"/>
    <cellStyle name="Comma 10 8 3 6" xfId="14755" xr:uid="{00000000-0005-0000-0000-000048050000}"/>
    <cellStyle name="Comma 10 8 3 6 2" xfId="40723" xr:uid="{00000000-0005-0000-0000-000049050000}"/>
    <cellStyle name="Comma 10 8 3 7" xfId="3935" xr:uid="{00000000-0005-0000-0000-00004A050000}"/>
    <cellStyle name="Comma 10 8 3 8" xfId="29903" xr:uid="{00000000-0005-0000-0000-00004B050000}"/>
    <cellStyle name="Comma 10 8 3 9" xfId="56385" xr:uid="{00000000-0005-0000-0000-00004C050000}"/>
    <cellStyle name="Comma 10 8 4" xfId="5017" xr:uid="{00000000-0005-0000-0000-00004D050000}"/>
    <cellStyle name="Comma 10 8 4 2" xfId="11509" xr:uid="{00000000-0005-0000-0000-00004E050000}"/>
    <cellStyle name="Comma 10 8 4 2 2" xfId="26657" xr:uid="{00000000-0005-0000-0000-00004F050000}"/>
    <cellStyle name="Comma 10 8 4 2 2 2" xfId="52625" xr:uid="{00000000-0005-0000-0000-000050050000}"/>
    <cellStyle name="Comma 10 8 4 2 3" xfId="37477" xr:uid="{00000000-0005-0000-0000-000051050000}"/>
    <cellStyle name="Comma 10 8 4 3" xfId="20165" xr:uid="{00000000-0005-0000-0000-000052050000}"/>
    <cellStyle name="Comma 10 8 4 3 2" xfId="46133" xr:uid="{00000000-0005-0000-0000-000053050000}"/>
    <cellStyle name="Comma 10 8 4 4" xfId="15837" xr:uid="{00000000-0005-0000-0000-000054050000}"/>
    <cellStyle name="Comma 10 8 4 4 2" xfId="41805" xr:uid="{00000000-0005-0000-0000-000055050000}"/>
    <cellStyle name="Comma 10 8 4 5" xfId="30985" xr:uid="{00000000-0005-0000-0000-000056050000}"/>
    <cellStyle name="Comma 10 8 4 6" xfId="57467" xr:uid="{00000000-0005-0000-0000-000057050000}"/>
    <cellStyle name="Comma 10 8 5" xfId="9345" xr:uid="{00000000-0005-0000-0000-000058050000}"/>
    <cellStyle name="Comma 10 8 5 2" xfId="24493" xr:uid="{00000000-0005-0000-0000-000059050000}"/>
    <cellStyle name="Comma 10 8 5 2 2" xfId="50461" xr:uid="{00000000-0005-0000-0000-00005A050000}"/>
    <cellStyle name="Comma 10 8 5 3" xfId="35313" xr:uid="{00000000-0005-0000-0000-00005B050000}"/>
    <cellStyle name="Comma 10 8 6" xfId="7181" xr:uid="{00000000-0005-0000-0000-00005C050000}"/>
    <cellStyle name="Comma 10 8 6 2" xfId="22329" xr:uid="{00000000-0005-0000-0000-00005D050000}"/>
    <cellStyle name="Comma 10 8 6 2 2" xfId="48297" xr:uid="{00000000-0005-0000-0000-00005E050000}"/>
    <cellStyle name="Comma 10 8 6 3" xfId="33149" xr:uid="{00000000-0005-0000-0000-00005F050000}"/>
    <cellStyle name="Comma 10 8 7" xfId="18001" xr:uid="{00000000-0005-0000-0000-000060050000}"/>
    <cellStyle name="Comma 10 8 7 2" xfId="43969" xr:uid="{00000000-0005-0000-0000-000061050000}"/>
    <cellStyle name="Comma 10 8 8" xfId="13673" xr:uid="{00000000-0005-0000-0000-000062050000}"/>
    <cellStyle name="Comma 10 8 8 2" xfId="39641" xr:uid="{00000000-0005-0000-0000-000063050000}"/>
    <cellStyle name="Comma 10 8 9" xfId="2853" xr:uid="{00000000-0005-0000-0000-000064050000}"/>
    <cellStyle name="Comma 10 9" xfId="100" xr:uid="{00000000-0005-0000-0000-000065050000}"/>
    <cellStyle name="Comma 10 9 10" xfId="28822" xr:uid="{00000000-0005-0000-0000-000066050000}"/>
    <cellStyle name="Comma 10 9 11" xfId="54788" xr:uid="{00000000-0005-0000-0000-000067050000}"/>
    <cellStyle name="Comma 10 9 12" xfId="55304" xr:uid="{00000000-0005-0000-0000-000068050000}"/>
    <cellStyle name="Comma 10 9 13" xfId="1017" xr:uid="{00000000-0005-0000-0000-000069050000}"/>
    <cellStyle name="Comma 10 9 2" xfId="1231" xr:uid="{00000000-0005-0000-0000-00006A050000}"/>
    <cellStyle name="Comma 10 9 2 10" xfId="55845" xr:uid="{00000000-0005-0000-0000-00006B050000}"/>
    <cellStyle name="Comma 10 9 2 2" xfId="2313" xr:uid="{00000000-0005-0000-0000-00006C050000}"/>
    <cellStyle name="Comma 10 9 2 2 2" xfId="6641" xr:uid="{00000000-0005-0000-0000-00006D050000}"/>
    <cellStyle name="Comma 10 9 2 2 2 2" xfId="13133" xr:uid="{00000000-0005-0000-0000-00006E050000}"/>
    <cellStyle name="Comma 10 9 2 2 2 2 2" xfId="28281" xr:uid="{00000000-0005-0000-0000-00006F050000}"/>
    <cellStyle name="Comma 10 9 2 2 2 2 2 2" xfId="54249" xr:uid="{00000000-0005-0000-0000-000070050000}"/>
    <cellStyle name="Comma 10 9 2 2 2 2 3" xfId="39101" xr:uid="{00000000-0005-0000-0000-000071050000}"/>
    <cellStyle name="Comma 10 9 2 2 2 3" xfId="21789" xr:uid="{00000000-0005-0000-0000-000072050000}"/>
    <cellStyle name="Comma 10 9 2 2 2 3 2" xfId="47757" xr:uid="{00000000-0005-0000-0000-000073050000}"/>
    <cellStyle name="Comma 10 9 2 2 2 4" xfId="17461" xr:uid="{00000000-0005-0000-0000-000074050000}"/>
    <cellStyle name="Comma 10 9 2 2 2 4 2" xfId="43429" xr:uid="{00000000-0005-0000-0000-000075050000}"/>
    <cellStyle name="Comma 10 9 2 2 2 5" xfId="32609" xr:uid="{00000000-0005-0000-0000-000076050000}"/>
    <cellStyle name="Comma 10 9 2 2 2 6" xfId="59091" xr:uid="{00000000-0005-0000-0000-000077050000}"/>
    <cellStyle name="Comma 10 9 2 2 3" xfId="10969" xr:uid="{00000000-0005-0000-0000-000078050000}"/>
    <cellStyle name="Comma 10 9 2 2 3 2" xfId="26117" xr:uid="{00000000-0005-0000-0000-000079050000}"/>
    <cellStyle name="Comma 10 9 2 2 3 2 2" xfId="52085" xr:uid="{00000000-0005-0000-0000-00007A050000}"/>
    <cellStyle name="Comma 10 9 2 2 3 3" xfId="36937" xr:uid="{00000000-0005-0000-0000-00007B050000}"/>
    <cellStyle name="Comma 10 9 2 2 4" xfId="8805" xr:uid="{00000000-0005-0000-0000-00007C050000}"/>
    <cellStyle name="Comma 10 9 2 2 4 2" xfId="23953" xr:uid="{00000000-0005-0000-0000-00007D050000}"/>
    <cellStyle name="Comma 10 9 2 2 4 2 2" xfId="49921" xr:uid="{00000000-0005-0000-0000-00007E050000}"/>
    <cellStyle name="Comma 10 9 2 2 4 3" xfId="34773" xr:uid="{00000000-0005-0000-0000-00007F050000}"/>
    <cellStyle name="Comma 10 9 2 2 5" xfId="19625" xr:uid="{00000000-0005-0000-0000-000080050000}"/>
    <cellStyle name="Comma 10 9 2 2 5 2" xfId="45593" xr:uid="{00000000-0005-0000-0000-000081050000}"/>
    <cellStyle name="Comma 10 9 2 2 6" xfId="15297" xr:uid="{00000000-0005-0000-0000-000082050000}"/>
    <cellStyle name="Comma 10 9 2 2 6 2" xfId="41265" xr:uid="{00000000-0005-0000-0000-000083050000}"/>
    <cellStyle name="Comma 10 9 2 2 7" xfId="4477" xr:uid="{00000000-0005-0000-0000-000084050000}"/>
    <cellStyle name="Comma 10 9 2 2 8" xfId="30445" xr:uid="{00000000-0005-0000-0000-000085050000}"/>
    <cellStyle name="Comma 10 9 2 2 9" xfId="56927" xr:uid="{00000000-0005-0000-0000-000086050000}"/>
    <cellStyle name="Comma 10 9 2 3" xfId="5559" xr:uid="{00000000-0005-0000-0000-000087050000}"/>
    <cellStyle name="Comma 10 9 2 3 2" xfId="12051" xr:uid="{00000000-0005-0000-0000-000088050000}"/>
    <cellStyle name="Comma 10 9 2 3 2 2" xfId="27199" xr:uid="{00000000-0005-0000-0000-000089050000}"/>
    <cellStyle name="Comma 10 9 2 3 2 2 2" xfId="53167" xr:uid="{00000000-0005-0000-0000-00008A050000}"/>
    <cellStyle name="Comma 10 9 2 3 2 3" xfId="38019" xr:uid="{00000000-0005-0000-0000-00008B050000}"/>
    <cellStyle name="Comma 10 9 2 3 3" xfId="20707" xr:uid="{00000000-0005-0000-0000-00008C050000}"/>
    <cellStyle name="Comma 10 9 2 3 3 2" xfId="46675" xr:uid="{00000000-0005-0000-0000-00008D050000}"/>
    <cellStyle name="Comma 10 9 2 3 4" xfId="16379" xr:uid="{00000000-0005-0000-0000-00008E050000}"/>
    <cellStyle name="Comma 10 9 2 3 4 2" xfId="42347" xr:uid="{00000000-0005-0000-0000-00008F050000}"/>
    <cellStyle name="Comma 10 9 2 3 5" xfId="31527" xr:uid="{00000000-0005-0000-0000-000090050000}"/>
    <cellStyle name="Comma 10 9 2 3 6" xfId="58009" xr:uid="{00000000-0005-0000-0000-000091050000}"/>
    <cellStyle name="Comma 10 9 2 4" xfId="9887" xr:uid="{00000000-0005-0000-0000-000092050000}"/>
    <cellStyle name="Comma 10 9 2 4 2" xfId="25035" xr:uid="{00000000-0005-0000-0000-000093050000}"/>
    <cellStyle name="Comma 10 9 2 4 2 2" xfId="51003" xr:uid="{00000000-0005-0000-0000-000094050000}"/>
    <cellStyle name="Comma 10 9 2 4 3" xfId="35855" xr:uid="{00000000-0005-0000-0000-000095050000}"/>
    <cellStyle name="Comma 10 9 2 5" xfId="7723" xr:uid="{00000000-0005-0000-0000-000096050000}"/>
    <cellStyle name="Comma 10 9 2 5 2" xfId="22871" xr:uid="{00000000-0005-0000-0000-000097050000}"/>
    <cellStyle name="Comma 10 9 2 5 2 2" xfId="48839" xr:uid="{00000000-0005-0000-0000-000098050000}"/>
    <cellStyle name="Comma 10 9 2 5 3" xfId="33691" xr:uid="{00000000-0005-0000-0000-000099050000}"/>
    <cellStyle name="Comma 10 9 2 6" xfId="18543" xr:uid="{00000000-0005-0000-0000-00009A050000}"/>
    <cellStyle name="Comma 10 9 2 6 2" xfId="44511" xr:uid="{00000000-0005-0000-0000-00009B050000}"/>
    <cellStyle name="Comma 10 9 2 7" xfId="14215" xr:uid="{00000000-0005-0000-0000-00009C050000}"/>
    <cellStyle name="Comma 10 9 2 7 2" xfId="40183" xr:uid="{00000000-0005-0000-0000-00009D050000}"/>
    <cellStyle name="Comma 10 9 2 8" xfId="3395" xr:uid="{00000000-0005-0000-0000-00009E050000}"/>
    <cellStyle name="Comma 10 9 2 9" xfId="29363" xr:uid="{00000000-0005-0000-0000-00009F050000}"/>
    <cellStyle name="Comma 10 9 3" xfId="1772" xr:uid="{00000000-0005-0000-0000-0000A0050000}"/>
    <cellStyle name="Comma 10 9 3 2" xfId="6100" xr:uid="{00000000-0005-0000-0000-0000A1050000}"/>
    <cellStyle name="Comma 10 9 3 2 2" xfId="12592" xr:uid="{00000000-0005-0000-0000-0000A2050000}"/>
    <cellStyle name="Comma 10 9 3 2 2 2" xfId="27740" xr:uid="{00000000-0005-0000-0000-0000A3050000}"/>
    <cellStyle name="Comma 10 9 3 2 2 2 2" xfId="53708" xr:uid="{00000000-0005-0000-0000-0000A4050000}"/>
    <cellStyle name="Comma 10 9 3 2 2 3" xfId="38560" xr:uid="{00000000-0005-0000-0000-0000A5050000}"/>
    <cellStyle name="Comma 10 9 3 2 3" xfId="21248" xr:uid="{00000000-0005-0000-0000-0000A6050000}"/>
    <cellStyle name="Comma 10 9 3 2 3 2" xfId="47216" xr:uid="{00000000-0005-0000-0000-0000A7050000}"/>
    <cellStyle name="Comma 10 9 3 2 4" xfId="16920" xr:uid="{00000000-0005-0000-0000-0000A8050000}"/>
    <cellStyle name="Comma 10 9 3 2 4 2" xfId="42888" xr:uid="{00000000-0005-0000-0000-0000A9050000}"/>
    <cellStyle name="Comma 10 9 3 2 5" xfId="32068" xr:uid="{00000000-0005-0000-0000-0000AA050000}"/>
    <cellStyle name="Comma 10 9 3 2 6" xfId="58550" xr:uid="{00000000-0005-0000-0000-0000AB050000}"/>
    <cellStyle name="Comma 10 9 3 3" xfId="10428" xr:uid="{00000000-0005-0000-0000-0000AC050000}"/>
    <cellStyle name="Comma 10 9 3 3 2" xfId="25576" xr:uid="{00000000-0005-0000-0000-0000AD050000}"/>
    <cellStyle name="Comma 10 9 3 3 2 2" xfId="51544" xr:uid="{00000000-0005-0000-0000-0000AE050000}"/>
    <cellStyle name="Comma 10 9 3 3 3" xfId="36396" xr:uid="{00000000-0005-0000-0000-0000AF050000}"/>
    <cellStyle name="Comma 10 9 3 4" xfId="8264" xr:uid="{00000000-0005-0000-0000-0000B0050000}"/>
    <cellStyle name="Comma 10 9 3 4 2" xfId="23412" xr:uid="{00000000-0005-0000-0000-0000B1050000}"/>
    <cellStyle name="Comma 10 9 3 4 2 2" xfId="49380" xr:uid="{00000000-0005-0000-0000-0000B2050000}"/>
    <cellStyle name="Comma 10 9 3 4 3" xfId="34232" xr:uid="{00000000-0005-0000-0000-0000B3050000}"/>
    <cellStyle name="Comma 10 9 3 5" xfId="19084" xr:uid="{00000000-0005-0000-0000-0000B4050000}"/>
    <cellStyle name="Comma 10 9 3 5 2" xfId="45052" xr:uid="{00000000-0005-0000-0000-0000B5050000}"/>
    <cellStyle name="Comma 10 9 3 6" xfId="14756" xr:uid="{00000000-0005-0000-0000-0000B6050000}"/>
    <cellStyle name="Comma 10 9 3 6 2" xfId="40724" xr:uid="{00000000-0005-0000-0000-0000B7050000}"/>
    <cellStyle name="Comma 10 9 3 7" xfId="3936" xr:uid="{00000000-0005-0000-0000-0000B8050000}"/>
    <cellStyle name="Comma 10 9 3 8" xfId="29904" xr:uid="{00000000-0005-0000-0000-0000B9050000}"/>
    <cellStyle name="Comma 10 9 3 9" xfId="56386" xr:uid="{00000000-0005-0000-0000-0000BA050000}"/>
    <cellStyle name="Comma 10 9 4" xfId="5018" xr:uid="{00000000-0005-0000-0000-0000BB050000}"/>
    <cellStyle name="Comma 10 9 4 2" xfId="11510" xr:uid="{00000000-0005-0000-0000-0000BC050000}"/>
    <cellStyle name="Comma 10 9 4 2 2" xfId="26658" xr:uid="{00000000-0005-0000-0000-0000BD050000}"/>
    <cellStyle name="Comma 10 9 4 2 2 2" xfId="52626" xr:uid="{00000000-0005-0000-0000-0000BE050000}"/>
    <cellStyle name="Comma 10 9 4 2 3" xfId="37478" xr:uid="{00000000-0005-0000-0000-0000BF050000}"/>
    <cellStyle name="Comma 10 9 4 3" xfId="20166" xr:uid="{00000000-0005-0000-0000-0000C0050000}"/>
    <cellStyle name="Comma 10 9 4 3 2" xfId="46134" xr:uid="{00000000-0005-0000-0000-0000C1050000}"/>
    <cellStyle name="Comma 10 9 4 4" xfId="15838" xr:uid="{00000000-0005-0000-0000-0000C2050000}"/>
    <cellStyle name="Comma 10 9 4 4 2" xfId="41806" xr:uid="{00000000-0005-0000-0000-0000C3050000}"/>
    <cellStyle name="Comma 10 9 4 5" xfId="30986" xr:uid="{00000000-0005-0000-0000-0000C4050000}"/>
    <cellStyle name="Comma 10 9 4 6" xfId="57468" xr:uid="{00000000-0005-0000-0000-0000C5050000}"/>
    <cellStyle name="Comma 10 9 5" xfId="9346" xr:uid="{00000000-0005-0000-0000-0000C6050000}"/>
    <cellStyle name="Comma 10 9 5 2" xfId="24494" xr:uid="{00000000-0005-0000-0000-0000C7050000}"/>
    <cellStyle name="Comma 10 9 5 2 2" xfId="50462" xr:uid="{00000000-0005-0000-0000-0000C8050000}"/>
    <cellStyle name="Comma 10 9 5 3" xfId="35314" xr:uid="{00000000-0005-0000-0000-0000C9050000}"/>
    <cellStyle name="Comma 10 9 6" xfId="7182" xr:uid="{00000000-0005-0000-0000-0000CA050000}"/>
    <cellStyle name="Comma 10 9 6 2" xfId="22330" xr:uid="{00000000-0005-0000-0000-0000CB050000}"/>
    <cellStyle name="Comma 10 9 6 2 2" xfId="48298" xr:uid="{00000000-0005-0000-0000-0000CC050000}"/>
    <cellStyle name="Comma 10 9 6 3" xfId="33150" xr:uid="{00000000-0005-0000-0000-0000CD050000}"/>
    <cellStyle name="Comma 10 9 7" xfId="18002" xr:uid="{00000000-0005-0000-0000-0000CE050000}"/>
    <cellStyle name="Comma 10 9 7 2" xfId="43970" xr:uid="{00000000-0005-0000-0000-0000CF050000}"/>
    <cellStyle name="Comma 10 9 8" xfId="13674" xr:uid="{00000000-0005-0000-0000-0000D0050000}"/>
    <cellStyle name="Comma 10 9 8 2" xfId="39642" xr:uid="{00000000-0005-0000-0000-0000D1050000}"/>
    <cellStyle name="Comma 10 9 9" xfId="2854" xr:uid="{00000000-0005-0000-0000-0000D2050000}"/>
    <cellStyle name="Comma 11" xfId="101" xr:uid="{00000000-0005-0000-0000-0000D3050000}"/>
    <cellStyle name="Comma 11 10" xfId="102" xr:uid="{00000000-0005-0000-0000-0000D4050000}"/>
    <cellStyle name="Comma 11 10 10" xfId="28824" xr:uid="{00000000-0005-0000-0000-0000D5050000}"/>
    <cellStyle name="Comma 11 10 11" xfId="54790" xr:uid="{00000000-0005-0000-0000-0000D6050000}"/>
    <cellStyle name="Comma 11 10 12" xfId="55306" xr:uid="{00000000-0005-0000-0000-0000D7050000}"/>
    <cellStyle name="Comma 11 10 13" xfId="1060" xr:uid="{00000000-0005-0000-0000-0000D8050000}"/>
    <cellStyle name="Comma 11 10 2" xfId="1233" xr:uid="{00000000-0005-0000-0000-0000D9050000}"/>
    <cellStyle name="Comma 11 10 2 10" xfId="55847" xr:uid="{00000000-0005-0000-0000-0000DA050000}"/>
    <cellStyle name="Comma 11 10 2 2" xfId="2315" xr:uid="{00000000-0005-0000-0000-0000DB050000}"/>
    <cellStyle name="Comma 11 10 2 2 2" xfId="6643" xr:uid="{00000000-0005-0000-0000-0000DC050000}"/>
    <cellStyle name="Comma 11 10 2 2 2 2" xfId="13135" xr:uid="{00000000-0005-0000-0000-0000DD050000}"/>
    <cellStyle name="Comma 11 10 2 2 2 2 2" xfId="28283" xr:uid="{00000000-0005-0000-0000-0000DE050000}"/>
    <cellStyle name="Comma 11 10 2 2 2 2 2 2" xfId="54251" xr:uid="{00000000-0005-0000-0000-0000DF050000}"/>
    <cellStyle name="Comma 11 10 2 2 2 2 3" xfId="39103" xr:uid="{00000000-0005-0000-0000-0000E0050000}"/>
    <cellStyle name="Comma 11 10 2 2 2 3" xfId="21791" xr:uid="{00000000-0005-0000-0000-0000E1050000}"/>
    <cellStyle name="Comma 11 10 2 2 2 3 2" xfId="47759" xr:uid="{00000000-0005-0000-0000-0000E2050000}"/>
    <cellStyle name="Comma 11 10 2 2 2 4" xfId="17463" xr:uid="{00000000-0005-0000-0000-0000E3050000}"/>
    <cellStyle name="Comma 11 10 2 2 2 4 2" xfId="43431" xr:uid="{00000000-0005-0000-0000-0000E4050000}"/>
    <cellStyle name="Comma 11 10 2 2 2 5" xfId="32611" xr:uid="{00000000-0005-0000-0000-0000E5050000}"/>
    <cellStyle name="Comma 11 10 2 2 2 6" xfId="59093" xr:uid="{00000000-0005-0000-0000-0000E6050000}"/>
    <cellStyle name="Comma 11 10 2 2 3" xfId="10971" xr:uid="{00000000-0005-0000-0000-0000E7050000}"/>
    <cellStyle name="Comma 11 10 2 2 3 2" xfId="26119" xr:uid="{00000000-0005-0000-0000-0000E8050000}"/>
    <cellStyle name="Comma 11 10 2 2 3 2 2" xfId="52087" xr:uid="{00000000-0005-0000-0000-0000E9050000}"/>
    <cellStyle name="Comma 11 10 2 2 3 3" xfId="36939" xr:uid="{00000000-0005-0000-0000-0000EA050000}"/>
    <cellStyle name="Comma 11 10 2 2 4" xfId="8807" xr:uid="{00000000-0005-0000-0000-0000EB050000}"/>
    <cellStyle name="Comma 11 10 2 2 4 2" xfId="23955" xr:uid="{00000000-0005-0000-0000-0000EC050000}"/>
    <cellStyle name="Comma 11 10 2 2 4 2 2" xfId="49923" xr:uid="{00000000-0005-0000-0000-0000ED050000}"/>
    <cellStyle name="Comma 11 10 2 2 4 3" xfId="34775" xr:uid="{00000000-0005-0000-0000-0000EE050000}"/>
    <cellStyle name="Comma 11 10 2 2 5" xfId="19627" xr:uid="{00000000-0005-0000-0000-0000EF050000}"/>
    <cellStyle name="Comma 11 10 2 2 5 2" xfId="45595" xr:uid="{00000000-0005-0000-0000-0000F0050000}"/>
    <cellStyle name="Comma 11 10 2 2 6" xfId="15299" xr:uid="{00000000-0005-0000-0000-0000F1050000}"/>
    <cellStyle name="Comma 11 10 2 2 6 2" xfId="41267" xr:uid="{00000000-0005-0000-0000-0000F2050000}"/>
    <cellStyle name="Comma 11 10 2 2 7" xfId="4479" xr:uid="{00000000-0005-0000-0000-0000F3050000}"/>
    <cellStyle name="Comma 11 10 2 2 8" xfId="30447" xr:uid="{00000000-0005-0000-0000-0000F4050000}"/>
    <cellStyle name="Comma 11 10 2 2 9" xfId="56929" xr:uid="{00000000-0005-0000-0000-0000F5050000}"/>
    <cellStyle name="Comma 11 10 2 3" xfId="5561" xr:uid="{00000000-0005-0000-0000-0000F6050000}"/>
    <cellStyle name="Comma 11 10 2 3 2" xfId="12053" xr:uid="{00000000-0005-0000-0000-0000F7050000}"/>
    <cellStyle name="Comma 11 10 2 3 2 2" xfId="27201" xr:uid="{00000000-0005-0000-0000-0000F8050000}"/>
    <cellStyle name="Comma 11 10 2 3 2 2 2" xfId="53169" xr:uid="{00000000-0005-0000-0000-0000F9050000}"/>
    <cellStyle name="Comma 11 10 2 3 2 3" xfId="38021" xr:uid="{00000000-0005-0000-0000-0000FA050000}"/>
    <cellStyle name="Comma 11 10 2 3 3" xfId="20709" xr:uid="{00000000-0005-0000-0000-0000FB050000}"/>
    <cellStyle name="Comma 11 10 2 3 3 2" xfId="46677" xr:uid="{00000000-0005-0000-0000-0000FC050000}"/>
    <cellStyle name="Comma 11 10 2 3 4" xfId="16381" xr:uid="{00000000-0005-0000-0000-0000FD050000}"/>
    <cellStyle name="Comma 11 10 2 3 4 2" xfId="42349" xr:uid="{00000000-0005-0000-0000-0000FE050000}"/>
    <cellStyle name="Comma 11 10 2 3 5" xfId="31529" xr:uid="{00000000-0005-0000-0000-0000FF050000}"/>
    <cellStyle name="Comma 11 10 2 3 6" xfId="58011" xr:uid="{00000000-0005-0000-0000-000000060000}"/>
    <cellStyle name="Comma 11 10 2 4" xfId="9889" xr:uid="{00000000-0005-0000-0000-000001060000}"/>
    <cellStyle name="Comma 11 10 2 4 2" xfId="25037" xr:uid="{00000000-0005-0000-0000-000002060000}"/>
    <cellStyle name="Comma 11 10 2 4 2 2" xfId="51005" xr:uid="{00000000-0005-0000-0000-000003060000}"/>
    <cellStyle name="Comma 11 10 2 4 3" xfId="35857" xr:uid="{00000000-0005-0000-0000-000004060000}"/>
    <cellStyle name="Comma 11 10 2 5" xfId="7725" xr:uid="{00000000-0005-0000-0000-000005060000}"/>
    <cellStyle name="Comma 11 10 2 5 2" xfId="22873" xr:uid="{00000000-0005-0000-0000-000006060000}"/>
    <cellStyle name="Comma 11 10 2 5 2 2" xfId="48841" xr:uid="{00000000-0005-0000-0000-000007060000}"/>
    <cellStyle name="Comma 11 10 2 5 3" xfId="33693" xr:uid="{00000000-0005-0000-0000-000008060000}"/>
    <cellStyle name="Comma 11 10 2 6" xfId="18545" xr:uid="{00000000-0005-0000-0000-000009060000}"/>
    <cellStyle name="Comma 11 10 2 6 2" xfId="44513" xr:uid="{00000000-0005-0000-0000-00000A060000}"/>
    <cellStyle name="Comma 11 10 2 7" xfId="14217" xr:uid="{00000000-0005-0000-0000-00000B060000}"/>
    <cellStyle name="Comma 11 10 2 7 2" xfId="40185" xr:uid="{00000000-0005-0000-0000-00000C060000}"/>
    <cellStyle name="Comma 11 10 2 8" xfId="3397" xr:uid="{00000000-0005-0000-0000-00000D060000}"/>
    <cellStyle name="Comma 11 10 2 9" xfId="29365" xr:uid="{00000000-0005-0000-0000-00000E060000}"/>
    <cellStyle name="Comma 11 10 3" xfId="1774" xr:uid="{00000000-0005-0000-0000-00000F060000}"/>
    <cellStyle name="Comma 11 10 3 2" xfId="6102" xr:uid="{00000000-0005-0000-0000-000010060000}"/>
    <cellStyle name="Comma 11 10 3 2 2" xfId="12594" xr:uid="{00000000-0005-0000-0000-000011060000}"/>
    <cellStyle name="Comma 11 10 3 2 2 2" xfId="27742" xr:uid="{00000000-0005-0000-0000-000012060000}"/>
    <cellStyle name="Comma 11 10 3 2 2 2 2" xfId="53710" xr:uid="{00000000-0005-0000-0000-000013060000}"/>
    <cellStyle name="Comma 11 10 3 2 2 3" xfId="38562" xr:uid="{00000000-0005-0000-0000-000014060000}"/>
    <cellStyle name="Comma 11 10 3 2 3" xfId="21250" xr:uid="{00000000-0005-0000-0000-000015060000}"/>
    <cellStyle name="Comma 11 10 3 2 3 2" xfId="47218" xr:uid="{00000000-0005-0000-0000-000016060000}"/>
    <cellStyle name="Comma 11 10 3 2 4" xfId="16922" xr:uid="{00000000-0005-0000-0000-000017060000}"/>
    <cellStyle name="Comma 11 10 3 2 4 2" xfId="42890" xr:uid="{00000000-0005-0000-0000-000018060000}"/>
    <cellStyle name="Comma 11 10 3 2 5" xfId="32070" xr:uid="{00000000-0005-0000-0000-000019060000}"/>
    <cellStyle name="Comma 11 10 3 2 6" xfId="58552" xr:uid="{00000000-0005-0000-0000-00001A060000}"/>
    <cellStyle name="Comma 11 10 3 3" xfId="10430" xr:uid="{00000000-0005-0000-0000-00001B060000}"/>
    <cellStyle name="Comma 11 10 3 3 2" xfId="25578" xr:uid="{00000000-0005-0000-0000-00001C060000}"/>
    <cellStyle name="Comma 11 10 3 3 2 2" xfId="51546" xr:uid="{00000000-0005-0000-0000-00001D060000}"/>
    <cellStyle name="Comma 11 10 3 3 3" xfId="36398" xr:uid="{00000000-0005-0000-0000-00001E060000}"/>
    <cellStyle name="Comma 11 10 3 4" xfId="8266" xr:uid="{00000000-0005-0000-0000-00001F060000}"/>
    <cellStyle name="Comma 11 10 3 4 2" xfId="23414" xr:uid="{00000000-0005-0000-0000-000020060000}"/>
    <cellStyle name="Comma 11 10 3 4 2 2" xfId="49382" xr:uid="{00000000-0005-0000-0000-000021060000}"/>
    <cellStyle name="Comma 11 10 3 4 3" xfId="34234" xr:uid="{00000000-0005-0000-0000-000022060000}"/>
    <cellStyle name="Comma 11 10 3 5" xfId="19086" xr:uid="{00000000-0005-0000-0000-000023060000}"/>
    <cellStyle name="Comma 11 10 3 5 2" xfId="45054" xr:uid="{00000000-0005-0000-0000-000024060000}"/>
    <cellStyle name="Comma 11 10 3 6" xfId="14758" xr:uid="{00000000-0005-0000-0000-000025060000}"/>
    <cellStyle name="Comma 11 10 3 6 2" xfId="40726" xr:uid="{00000000-0005-0000-0000-000026060000}"/>
    <cellStyle name="Comma 11 10 3 7" xfId="3938" xr:uid="{00000000-0005-0000-0000-000027060000}"/>
    <cellStyle name="Comma 11 10 3 8" xfId="29906" xr:uid="{00000000-0005-0000-0000-000028060000}"/>
    <cellStyle name="Comma 11 10 3 9" xfId="56388" xr:uid="{00000000-0005-0000-0000-000029060000}"/>
    <cellStyle name="Comma 11 10 4" xfId="5020" xr:uid="{00000000-0005-0000-0000-00002A060000}"/>
    <cellStyle name="Comma 11 10 4 2" xfId="11512" xr:uid="{00000000-0005-0000-0000-00002B060000}"/>
    <cellStyle name="Comma 11 10 4 2 2" xfId="26660" xr:uid="{00000000-0005-0000-0000-00002C060000}"/>
    <cellStyle name="Comma 11 10 4 2 2 2" xfId="52628" xr:uid="{00000000-0005-0000-0000-00002D060000}"/>
    <cellStyle name="Comma 11 10 4 2 3" xfId="37480" xr:uid="{00000000-0005-0000-0000-00002E060000}"/>
    <cellStyle name="Comma 11 10 4 3" xfId="20168" xr:uid="{00000000-0005-0000-0000-00002F060000}"/>
    <cellStyle name="Comma 11 10 4 3 2" xfId="46136" xr:uid="{00000000-0005-0000-0000-000030060000}"/>
    <cellStyle name="Comma 11 10 4 4" xfId="15840" xr:uid="{00000000-0005-0000-0000-000031060000}"/>
    <cellStyle name="Comma 11 10 4 4 2" xfId="41808" xr:uid="{00000000-0005-0000-0000-000032060000}"/>
    <cellStyle name="Comma 11 10 4 5" xfId="30988" xr:uid="{00000000-0005-0000-0000-000033060000}"/>
    <cellStyle name="Comma 11 10 4 6" xfId="57470" xr:uid="{00000000-0005-0000-0000-000034060000}"/>
    <cellStyle name="Comma 11 10 5" xfId="9348" xr:uid="{00000000-0005-0000-0000-000035060000}"/>
    <cellStyle name="Comma 11 10 5 2" xfId="24496" xr:uid="{00000000-0005-0000-0000-000036060000}"/>
    <cellStyle name="Comma 11 10 5 2 2" xfId="50464" xr:uid="{00000000-0005-0000-0000-000037060000}"/>
    <cellStyle name="Comma 11 10 5 3" xfId="35316" xr:uid="{00000000-0005-0000-0000-000038060000}"/>
    <cellStyle name="Comma 11 10 6" xfId="7184" xr:uid="{00000000-0005-0000-0000-000039060000}"/>
    <cellStyle name="Comma 11 10 6 2" xfId="22332" xr:uid="{00000000-0005-0000-0000-00003A060000}"/>
    <cellStyle name="Comma 11 10 6 2 2" xfId="48300" xr:uid="{00000000-0005-0000-0000-00003B060000}"/>
    <cellStyle name="Comma 11 10 6 3" xfId="33152" xr:uid="{00000000-0005-0000-0000-00003C060000}"/>
    <cellStyle name="Comma 11 10 7" xfId="18004" xr:uid="{00000000-0005-0000-0000-00003D060000}"/>
    <cellStyle name="Comma 11 10 7 2" xfId="43972" xr:uid="{00000000-0005-0000-0000-00003E060000}"/>
    <cellStyle name="Comma 11 10 8" xfId="13676" xr:uid="{00000000-0005-0000-0000-00003F060000}"/>
    <cellStyle name="Comma 11 10 8 2" xfId="39644" xr:uid="{00000000-0005-0000-0000-000040060000}"/>
    <cellStyle name="Comma 11 10 9" xfId="2856" xr:uid="{00000000-0005-0000-0000-000041060000}"/>
    <cellStyle name="Comma 11 11" xfId="103" xr:uid="{00000000-0005-0000-0000-000042060000}"/>
    <cellStyle name="Comma 11 11 10" xfId="28825" xr:uid="{00000000-0005-0000-0000-000043060000}"/>
    <cellStyle name="Comma 11 11 11" xfId="54791" xr:uid="{00000000-0005-0000-0000-000044060000}"/>
    <cellStyle name="Comma 11 11 12" xfId="55307" xr:uid="{00000000-0005-0000-0000-000045060000}"/>
    <cellStyle name="Comma 11 11 13" xfId="1100" xr:uid="{00000000-0005-0000-0000-000046060000}"/>
    <cellStyle name="Comma 11 11 2" xfId="1234" xr:uid="{00000000-0005-0000-0000-000047060000}"/>
    <cellStyle name="Comma 11 11 2 10" xfId="55848" xr:uid="{00000000-0005-0000-0000-000048060000}"/>
    <cellStyle name="Comma 11 11 2 2" xfId="2316" xr:uid="{00000000-0005-0000-0000-000049060000}"/>
    <cellStyle name="Comma 11 11 2 2 2" xfId="6644" xr:uid="{00000000-0005-0000-0000-00004A060000}"/>
    <cellStyle name="Comma 11 11 2 2 2 2" xfId="13136" xr:uid="{00000000-0005-0000-0000-00004B060000}"/>
    <cellStyle name="Comma 11 11 2 2 2 2 2" xfId="28284" xr:uid="{00000000-0005-0000-0000-00004C060000}"/>
    <cellStyle name="Comma 11 11 2 2 2 2 2 2" xfId="54252" xr:uid="{00000000-0005-0000-0000-00004D060000}"/>
    <cellStyle name="Comma 11 11 2 2 2 2 3" xfId="39104" xr:uid="{00000000-0005-0000-0000-00004E060000}"/>
    <cellStyle name="Comma 11 11 2 2 2 3" xfId="21792" xr:uid="{00000000-0005-0000-0000-00004F060000}"/>
    <cellStyle name="Comma 11 11 2 2 2 3 2" xfId="47760" xr:uid="{00000000-0005-0000-0000-000050060000}"/>
    <cellStyle name="Comma 11 11 2 2 2 4" xfId="17464" xr:uid="{00000000-0005-0000-0000-000051060000}"/>
    <cellStyle name="Comma 11 11 2 2 2 4 2" xfId="43432" xr:uid="{00000000-0005-0000-0000-000052060000}"/>
    <cellStyle name="Comma 11 11 2 2 2 5" xfId="32612" xr:uid="{00000000-0005-0000-0000-000053060000}"/>
    <cellStyle name="Comma 11 11 2 2 2 6" xfId="59094" xr:uid="{00000000-0005-0000-0000-000054060000}"/>
    <cellStyle name="Comma 11 11 2 2 3" xfId="10972" xr:uid="{00000000-0005-0000-0000-000055060000}"/>
    <cellStyle name="Comma 11 11 2 2 3 2" xfId="26120" xr:uid="{00000000-0005-0000-0000-000056060000}"/>
    <cellStyle name="Comma 11 11 2 2 3 2 2" xfId="52088" xr:uid="{00000000-0005-0000-0000-000057060000}"/>
    <cellStyle name="Comma 11 11 2 2 3 3" xfId="36940" xr:uid="{00000000-0005-0000-0000-000058060000}"/>
    <cellStyle name="Comma 11 11 2 2 4" xfId="8808" xr:uid="{00000000-0005-0000-0000-000059060000}"/>
    <cellStyle name="Comma 11 11 2 2 4 2" xfId="23956" xr:uid="{00000000-0005-0000-0000-00005A060000}"/>
    <cellStyle name="Comma 11 11 2 2 4 2 2" xfId="49924" xr:uid="{00000000-0005-0000-0000-00005B060000}"/>
    <cellStyle name="Comma 11 11 2 2 4 3" xfId="34776" xr:uid="{00000000-0005-0000-0000-00005C060000}"/>
    <cellStyle name="Comma 11 11 2 2 5" xfId="19628" xr:uid="{00000000-0005-0000-0000-00005D060000}"/>
    <cellStyle name="Comma 11 11 2 2 5 2" xfId="45596" xr:uid="{00000000-0005-0000-0000-00005E060000}"/>
    <cellStyle name="Comma 11 11 2 2 6" xfId="15300" xr:uid="{00000000-0005-0000-0000-00005F060000}"/>
    <cellStyle name="Comma 11 11 2 2 6 2" xfId="41268" xr:uid="{00000000-0005-0000-0000-000060060000}"/>
    <cellStyle name="Comma 11 11 2 2 7" xfId="4480" xr:uid="{00000000-0005-0000-0000-000061060000}"/>
    <cellStyle name="Comma 11 11 2 2 8" xfId="30448" xr:uid="{00000000-0005-0000-0000-000062060000}"/>
    <cellStyle name="Comma 11 11 2 2 9" xfId="56930" xr:uid="{00000000-0005-0000-0000-000063060000}"/>
    <cellStyle name="Comma 11 11 2 3" xfId="5562" xr:uid="{00000000-0005-0000-0000-000064060000}"/>
    <cellStyle name="Comma 11 11 2 3 2" xfId="12054" xr:uid="{00000000-0005-0000-0000-000065060000}"/>
    <cellStyle name="Comma 11 11 2 3 2 2" xfId="27202" xr:uid="{00000000-0005-0000-0000-000066060000}"/>
    <cellStyle name="Comma 11 11 2 3 2 2 2" xfId="53170" xr:uid="{00000000-0005-0000-0000-000067060000}"/>
    <cellStyle name="Comma 11 11 2 3 2 3" xfId="38022" xr:uid="{00000000-0005-0000-0000-000068060000}"/>
    <cellStyle name="Comma 11 11 2 3 3" xfId="20710" xr:uid="{00000000-0005-0000-0000-000069060000}"/>
    <cellStyle name="Comma 11 11 2 3 3 2" xfId="46678" xr:uid="{00000000-0005-0000-0000-00006A060000}"/>
    <cellStyle name="Comma 11 11 2 3 4" xfId="16382" xr:uid="{00000000-0005-0000-0000-00006B060000}"/>
    <cellStyle name="Comma 11 11 2 3 4 2" xfId="42350" xr:uid="{00000000-0005-0000-0000-00006C060000}"/>
    <cellStyle name="Comma 11 11 2 3 5" xfId="31530" xr:uid="{00000000-0005-0000-0000-00006D060000}"/>
    <cellStyle name="Comma 11 11 2 3 6" xfId="58012" xr:uid="{00000000-0005-0000-0000-00006E060000}"/>
    <cellStyle name="Comma 11 11 2 4" xfId="9890" xr:uid="{00000000-0005-0000-0000-00006F060000}"/>
    <cellStyle name="Comma 11 11 2 4 2" xfId="25038" xr:uid="{00000000-0005-0000-0000-000070060000}"/>
    <cellStyle name="Comma 11 11 2 4 2 2" xfId="51006" xr:uid="{00000000-0005-0000-0000-000071060000}"/>
    <cellStyle name="Comma 11 11 2 4 3" xfId="35858" xr:uid="{00000000-0005-0000-0000-000072060000}"/>
    <cellStyle name="Comma 11 11 2 5" xfId="7726" xr:uid="{00000000-0005-0000-0000-000073060000}"/>
    <cellStyle name="Comma 11 11 2 5 2" xfId="22874" xr:uid="{00000000-0005-0000-0000-000074060000}"/>
    <cellStyle name="Comma 11 11 2 5 2 2" xfId="48842" xr:uid="{00000000-0005-0000-0000-000075060000}"/>
    <cellStyle name="Comma 11 11 2 5 3" xfId="33694" xr:uid="{00000000-0005-0000-0000-000076060000}"/>
    <cellStyle name="Comma 11 11 2 6" xfId="18546" xr:uid="{00000000-0005-0000-0000-000077060000}"/>
    <cellStyle name="Comma 11 11 2 6 2" xfId="44514" xr:uid="{00000000-0005-0000-0000-000078060000}"/>
    <cellStyle name="Comma 11 11 2 7" xfId="14218" xr:uid="{00000000-0005-0000-0000-000079060000}"/>
    <cellStyle name="Comma 11 11 2 7 2" xfId="40186" xr:uid="{00000000-0005-0000-0000-00007A060000}"/>
    <cellStyle name="Comma 11 11 2 8" xfId="3398" xr:uid="{00000000-0005-0000-0000-00007B060000}"/>
    <cellStyle name="Comma 11 11 2 9" xfId="29366" xr:uid="{00000000-0005-0000-0000-00007C060000}"/>
    <cellStyle name="Comma 11 11 3" xfId="1775" xr:uid="{00000000-0005-0000-0000-00007D060000}"/>
    <cellStyle name="Comma 11 11 3 2" xfId="6103" xr:uid="{00000000-0005-0000-0000-00007E060000}"/>
    <cellStyle name="Comma 11 11 3 2 2" xfId="12595" xr:uid="{00000000-0005-0000-0000-00007F060000}"/>
    <cellStyle name="Comma 11 11 3 2 2 2" xfId="27743" xr:uid="{00000000-0005-0000-0000-000080060000}"/>
    <cellStyle name="Comma 11 11 3 2 2 2 2" xfId="53711" xr:uid="{00000000-0005-0000-0000-000081060000}"/>
    <cellStyle name="Comma 11 11 3 2 2 3" xfId="38563" xr:uid="{00000000-0005-0000-0000-000082060000}"/>
    <cellStyle name="Comma 11 11 3 2 3" xfId="21251" xr:uid="{00000000-0005-0000-0000-000083060000}"/>
    <cellStyle name="Comma 11 11 3 2 3 2" xfId="47219" xr:uid="{00000000-0005-0000-0000-000084060000}"/>
    <cellStyle name="Comma 11 11 3 2 4" xfId="16923" xr:uid="{00000000-0005-0000-0000-000085060000}"/>
    <cellStyle name="Comma 11 11 3 2 4 2" xfId="42891" xr:uid="{00000000-0005-0000-0000-000086060000}"/>
    <cellStyle name="Comma 11 11 3 2 5" xfId="32071" xr:uid="{00000000-0005-0000-0000-000087060000}"/>
    <cellStyle name="Comma 11 11 3 2 6" xfId="58553" xr:uid="{00000000-0005-0000-0000-000088060000}"/>
    <cellStyle name="Comma 11 11 3 3" xfId="10431" xr:uid="{00000000-0005-0000-0000-000089060000}"/>
    <cellStyle name="Comma 11 11 3 3 2" xfId="25579" xr:uid="{00000000-0005-0000-0000-00008A060000}"/>
    <cellStyle name="Comma 11 11 3 3 2 2" xfId="51547" xr:uid="{00000000-0005-0000-0000-00008B060000}"/>
    <cellStyle name="Comma 11 11 3 3 3" xfId="36399" xr:uid="{00000000-0005-0000-0000-00008C060000}"/>
    <cellStyle name="Comma 11 11 3 4" xfId="8267" xr:uid="{00000000-0005-0000-0000-00008D060000}"/>
    <cellStyle name="Comma 11 11 3 4 2" xfId="23415" xr:uid="{00000000-0005-0000-0000-00008E060000}"/>
    <cellStyle name="Comma 11 11 3 4 2 2" xfId="49383" xr:uid="{00000000-0005-0000-0000-00008F060000}"/>
    <cellStyle name="Comma 11 11 3 4 3" xfId="34235" xr:uid="{00000000-0005-0000-0000-000090060000}"/>
    <cellStyle name="Comma 11 11 3 5" xfId="19087" xr:uid="{00000000-0005-0000-0000-000091060000}"/>
    <cellStyle name="Comma 11 11 3 5 2" xfId="45055" xr:uid="{00000000-0005-0000-0000-000092060000}"/>
    <cellStyle name="Comma 11 11 3 6" xfId="14759" xr:uid="{00000000-0005-0000-0000-000093060000}"/>
    <cellStyle name="Comma 11 11 3 6 2" xfId="40727" xr:uid="{00000000-0005-0000-0000-000094060000}"/>
    <cellStyle name="Comma 11 11 3 7" xfId="3939" xr:uid="{00000000-0005-0000-0000-000095060000}"/>
    <cellStyle name="Comma 11 11 3 8" xfId="29907" xr:uid="{00000000-0005-0000-0000-000096060000}"/>
    <cellStyle name="Comma 11 11 3 9" xfId="56389" xr:uid="{00000000-0005-0000-0000-000097060000}"/>
    <cellStyle name="Comma 11 11 4" xfId="5021" xr:uid="{00000000-0005-0000-0000-000098060000}"/>
    <cellStyle name="Comma 11 11 4 2" xfId="11513" xr:uid="{00000000-0005-0000-0000-000099060000}"/>
    <cellStyle name="Comma 11 11 4 2 2" xfId="26661" xr:uid="{00000000-0005-0000-0000-00009A060000}"/>
    <cellStyle name="Comma 11 11 4 2 2 2" xfId="52629" xr:uid="{00000000-0005-0000-0000-00009B060000}"/>
    <cellStyle name="Comma 11 11 4 2 3" xfId="37481" xr:uid="{00000000-0005-0000-0000-00009C060000}"/>
    <cellStyle name="Comma 11 11 4 3" xfId="20169" xr:uid="{00000000-0005-0000-0000-00009D060000}"/>
    <cellStyle name="Comma 11 11 4 3 2" xfId="46137" xr:uid="{00000000-0005-0000-0000-00009E060000}"/>
    <cellStyle name="Comma 11 11 4 4" xfId="15841" xr:uid="{00000000-0005-0000-0000-00009F060000}"/>
    <cellStyle name="Comma 11 11 4 4 2" xfId="41809" xr:uid="{00000000-0005-0000-0000-0000A0060000}"/>
    <cellStyle name="Comma 11 11 4 5" xfId="30989" xr:uid="{00000000-0005-0000-0000-0000A1060000}"/>
    <cellStyle name="Comma 11 11 4 6" xfId="57471" xr:uid="{00000000-0005-0000-0000-0000A2060000}"/>
    <cellStyle name="Comma 11 11 5" xfId="9349" xr:uid="{00000000-0005-0000-0000-0000A3060000}"/>
    <cellStyle name="Comma 11 11 5 2" xfId="24497" xr:uid="{00000000-0005-0000-0000-0000A4060000}"/>
    <cellStyle name="Comma 11 11 5 2 2" xfId="50465" xr:uid="{00000000-0005-0000-0000-0000A5060000}"/>
    <cellStyle name="Comma 11 11 5 3" xfId="35317" xr:uid="{00000000-0005-0000-0000-0000A6060000}"/>
    <cellStyle name="Comma 11 11 6" xfId="7185" xr:uid="{00000000-0005-0000-0000-0000A7060000}"/>
    <cellStyle name="Comma 11 11 6 2" xfId="22333" xr:uid="{00000000-0005-0000-0000-0000A8060000}"/>
    <cellStyle name="Comma 11 11 6 2 2" xfId="48301" xr:uid="{00000000-0005-0000-0000-0000A9060000}"/>
    <cellStyle name="Comma 11 11 6 3" xfId="33153" xr:uid="{00000000-0005-0000-0000-0000AA060000}"/>
    <cellStyle name="Comma 11 11 7" xfId="18005" xr:uid="{00000000-0005-0000-0000-0000AB060000}"/>
    <cellStyle name="Comma 11 11 7 2" xfId="43973" xr:uid="{00000000-0005-0000-0000-0000AC060000}"/>
    <cellStyle name="Comma 11 11 8" xfId="13677" xr:uid="{00000000-0005-0000-0000-0000AD060000}"/>
    <cellStyle name="Comma 11 11 8 2" xfId="39645" xr:uid="{00000000-0005-0000-0000-0000AE060000}"/>
    <cellStyle name="Comma 11 11 9" xfId="2857" xr:uid="{00000000-0005-0000-0000-0000AF060000}"/>
    <cellStyle name="Comma 11 12" xfId="104" xr:uid="{00000000-0005-0000-0000-0000B0060000}"/>
    <cellStyle name="Comma 11 12 10" xfId="28826" xr:uid="{00000000-0005-0000-0000-0000B1060000}"/>
    <cellStyle name="Comma 11 12 11" xfId="55308" xr:uid="{00000000-0005-0000-0000-0000B2060000}"/>
    <cellStyle name="Comma 11 12 12" xfId="1140" xr:uid="{00000000-0005-0000-0000-0000B3060000}"/>
    <cellStyle name="Comma 11 12 2" xfId="1235" xr:uid="{00000000-0005-0000-0000-0000B4060000}"/>
    <cellStyle name="Comma 11 12 2 10" xfId="55849" xr:uid="{00000000-0005-0000-0000-0000B5060000}"/>
    <cellStyle name="Comma 11 12 2 2" xfId="2317" xr:uid="{00000000-0005-0000-0000-0000B6060000}"/>
    <cellStyle name="Comma 11 12 2 2 2" xfId="6645" xr:uid="{00000000-0005-0000-0000-0000B7060000}"/>
    <cellStyle name="Comma 11 12 2 2 2 2" xfId="13137" xr:uid="{00000000-0005-0000-0000-0000B8060000}"/>
    <cellStyle name="Comma 11 12 2 2 2 2 2" xfId="28285" xr:uid="{00000000-0005-0000-0000-0000B9060000}"/>
    <cellStyle name="Comma 11 12 2 2 2 2 2 2" xfId="54253" xr:uid="{00000000-0005-0000-0000-0000BA060000}"/>
    <cellStyle name="Comma 11 12 2 2 2 2 3" xfId="39105" xr:uid="{00000000-0005-0000-0000-0000BB060000}"/>
    <cellStyle name="Comma 11 12 2 2 2 3" xfId="21793" xr:uid="{00000000-0005-0000-0000-0000BC060000}"/>
    <cellStyle name="Comma 11 12 2 2 2 3 2" xfId="47761" xr:uid="{00000000-0005-0000-0000-0000BD060000}"/>
    <cellStyle name="Comma 11 12 2 2 2 4" xfId="17465" xr:uid="{00000000-0005-0000-0000-0000BE060000}"/>
    <cellStyle name="Comma 11 12 2 2 2 4 2" xfId="43433" xr:uid="{00000000-0005-0000-0000-0000BF060000}"/>
    <cellStyle name="Comma 11 12 2 2 2 5" xfId="32613" xr:uid="{00000000-0005-0000-0000-0000C0060000}"/>
    <cellStyle name="Comma 11 12 2 2 2 6" xfId="59095" xr:uid="{00000000-0005-0000-0000-0000C1060000}"/>
    <cellStyle name="Comma 11 12 2 2 3" xfId="10973" xr:uid="{00000000-0005-0000-0000-0000C2060000}"/>
    <cellStyle name="Comma 11 12 2 2 3 2" xfId="26121" xr:uid="{00000000-0005-0000-0000-0000C3060000}"/>
    <cellStyle name="Comma 11 12 2 2 3 2 2" xfId="52089" xr:uid="{00000000-0005-0000-0000-0000C4060000}"/>
    <cellStyle name="Comma 11 12 2 2 3 3" xfId="36941" xr:uid="{00000000-0005-0000-0000-0000C5060000}"/>
    <cellStyle name="Comma 11 12 2 2 4" xfId="8809" xr:uid="{00000000-0005-0000-0000-0000C6060000}"/>
    <cellStyle name="Comma 11 12 2 2 4 2" xfId="23957" xr:uid="{00000000-0005-0000-0000-0000C7060000}"/>
    <cellStyle name="Comma 11 12 2 2 4 2 2" xfId="49925" xr:uid="{00000000-0005-0000-0000-0000C8060000}"/>
    <cellStyle name="Comma 11 12 2 2 4 3" xfId="34777" xr:uid="{00000000-0005-0000-0000-0000C9060000}"/>
    <cellStyle name="Comma 11 12 2 2 5" xfId="19629" xr:uid="{00000000-0005-0000-0000-0000CA060000}"/>
    <cellStyle name="Comma 11 12 2 2 5 2" xfId="45597" xr:uid="{00000000-0005-0000-0000-0000CB060000}"/>
    <cellStyle name="Comma 11 12 2 2 6" xfId="15301" xr:uid="{00000000-0005-0000-0000-0000CC060000}"/>
    <cellStyle name="Comma 11 12 2 2 6 2" xfId="41269" xr:uid="{00000000-0005-0000-0000-0000CD060000}"/>
    <cellStyle name="Comma 11 12 2 2 7" xfId="4481" xr:uid="{00000000-0005-0000-0000-0000CE060000}"/>
    <cellStyle name="Comma 11 12 2 2 8" xfId="30449" xr:uid="{00000000-0005-0000-0000-0000CF060000}"/>
    <cellStyle name="Comma 11 12 2 2 9" xfId="56931" xr:uid="{00000000-0005-0000-0000-0000D0060000}"/>
    <cellStyle name="Comma 11 12 2 3" xfId="5563" xr:uid="{00000000-0005-0000-0000-0000D1060000}"/>
    <cellStyle name="Comma 11 12 2 3 2" xfId="12055" xr:uid="{00000000-0005-0000-0000-0000D2060000}"/>
    <cellStyle name="Comma 11 12 2 3 2 2" xfId="27203" xr:uid="{00000000-0005-0000-0000-0000D3060000}"/>
    <cellStyle name="Comma 11 12 2 3 2 2 2" xfId="53171" xr:uid="{00000000-0005-0000-0000-0000D4060000}"/>
    <cellStyle name="Comma 11 12 2 3 2 3" xfId="38023" xr:uid="{00000000-0005-0000-0000-0000D5060000}"/>
    <cellStyle name="Comma 11 12 2 3 3" xfId="20711" xr:uid="{00000000-0005-0000-0000-0000D6060000}"/>
    <cellStyle name="Comma 11 12 2 3 3 2" xfId="46679" xr:uid="{00000000-0005-0000-0000-0000D7060000}"/>
    <cellStyle name="Comma 11 12 2 3 4" xfId="16383" xr:uid="{00000000-0005-0000-0000-0000D8060000}"/>
    <cellStyle name="Comma 11 12 2 3 4 2" xfId="42351" xr:uid="{00000000-0005-0000-0000-0000D9060000}"/>
    <cellStyle name="Comma 11 12 2 3 5" xfId="31531" xr:uid="{00000000-0005-0000-0000-0000DA060000}"/>
    <cellStyle name="Comma 11 12 2 3 6" xfId="58013" xr:uid="{00000000-0005-0000-0000-0000DB060000}"/>
    <cellStyle name="Comma 11 12 2 4" xfId="9891" xr:uid="{00000000-0005-0000-0000-0000DC060000}"/>
    <cellStyle name="Comma 11 12 2 4 2" xfId="25039" xr:uid="{00000000-0005-0000-0000-0000DD060000}"/>
    <cellStyle name="Comma 11 12 2 4 2 2" xfId="51007" xr:uid="{00000000-0005-0000-0000-0000DE060000}"/>
    <cellStyle name="Comma 11 12 2 4 3" xfId="35859" xr:uid="{00000000-0005-0000-0000-0000DF060000}"/>
    <cellStyle name="Comma 11 12 2 5" xfId="7727" xr:uid="{00000000-0005-0000-0000-0000E0060000}"/>
    <cellStyle name="Comma 11 12 2 5 2" xfId="22875" xr:uid="{00000000-0005-0000-0000-0000E1060000}"/>
    <cellStyle name="Comma 11 12 2 5 2 2" xfId="48843" xr:uid="{00000000-0005-0000-0000-0000E2060000}"/>
    <cellStyle name="Comma 11 12 2 5 3" xfId="33695" xr:uid="{00000000-0005-0000-0000-0000E3060000}"/>
    <cellStyle name="Comma 11 12 2 6" xfId="18547" xr:uid="{00000000-0005-0000-0000-0000E4060000}"/>
    <cellStyle name="Comma 11 12 2 6 2" xfId="44515" xr:uid="{00000000-0005-0000-0000-0000E5060000}"/>
    <cellStyle name="Comma 11 12 2 7" xfId="14219" xr:uid="{00000000-0005-0000-0000-0000E6060000}"/>
    <cellStyle name="Comma 11 12 2 7 2" xfId="40187" xr:uid="{00000000-0005-0000-0000-0000E7060000}"/>
    <cellStyle name="Comma 11 12 2 8" xfId="3399" xr:uid="{00000000-0005-0000-0000-0000E8060000}"/>
    <cellStyle name="Comma 11 12 2 9" xfId="29367" xr:uid="{00000000-0005-0000-0000-0000E9060000}"/>
    <cellStyle name="Comma 11 12 3" xfId="1776" xr:uid="{00000000-0005-0000-0000-0000EA060000}"/>
    <cellStyle name="Comma 11 12 3 2" xfId="6104" xr:uid="{00000000-0005-0000-0000-0000EB060000}"/>
    <cellStyle name="Comma 11 12 3 2 2" xfId="12596" xr:uid="{00000000-0005-0000-0000-0000EC060000}"/>
    <cellStyle name="Comma 11 12 3 2 2 2" xfId="27744" xr:uid="{00000000-0005-0000-0000-0000ED060000}"/>
    <cellStyle name="Comma 11 12 3 2 2 2 2" xfId="53712" xr:uid="{00000000-0005-0000-0000-0000EE060000}"/>
    <cellStyle name="Comma 11 12 3 2 2 3" xfId="38564" xr:uid="{00000000-0005-0000-0000-0000EF060000}"/>
    <cellStyle name="Comma 11 12 3 2 3" xfId="21252" xr:uid="{00000000-0005-0000-0000-0000F0060000}"/>
    <cellStyle name="Comma 11 12 3 2 3 2" xfId="47220" xr:uid="{00000000-0005-0000-0000-0000F1060000}"/>
    <cellStyle name="Comma 11 12 3 2 4" xfId="16924" xr:uid="{00000000-0005-0000-0000-0000F2060000}"/>
    <cellStyle name="Comma 11 12 3 2 4 2" xfId="42892" xr:uid="{00000000-0005-0000-0000-0000F3060000}"/>
    <cellStyle name="Comma 11 12 3 2 5" xfId="32072" xr:uid="{00000000-0005-0000-0000-0000F4060000}"/>
    <cellStyle name="Comma 11 12 3 2 6" xfId="58554" xr:uid="{00000000-0005-0000-0000-0000F5060000}"/>
    <cellStyle name="Comma 11 12 3 3" xfId="10432" xr:uid="{00000000-0005-0000-0000-0000F6060000}"/>
    <cellStyle name="Comma 11 12 3 3 2" xfId="25580" xr:uid="{00000000-0005-0000-0000-0000F7060000}"/>
    <cellStyle name="Comma 11 12 3 3 2 2" xfId="51548" xr:uid="{00000000-0005-0000-0000-0000F8060000}"/>
    <cellStyle name="Comma 11 12 3 3 3" xfId="36400" xr:uid="{00000000-0005-0000-0000-0000F9060000}"/>
    <cellStyle name="Comma 11 12 3 4" xfId="8268" xr:uid="{00000000-0005-0000-0000-0000FA060000}"/>
    <cellStyle name="Comma 11 12 3 4 2" xfId="23416" xr:uid="{00000000-0005-0000-0000-0000FB060000}"/>
    <cellStyle name="Comma 11 12 3 4 2 2" xfId="49384" xr:uid="{00000000-0005-0000-0000-0000FC060000}"/>
    <cellStyle name="Comma 11 12 3 4 3" xfId="34236" xr:uid="{00000000-0005-0000-0000-0000FD060000}"/>
    <cellStyle name="Comma 11 12 3 5" xfId="19088" xr:uid="{00000000-0005-0000-0000-0000FE060000}"/>
    <cellStyle name="Comma 11 12 3 5 2" xfId="45056" xr:uid="{00000000-0005-0000-0000-0000FF060000}"/>
    <cellStyle name="Comma 11 12 3 6" xfId="14760" xr:uid="{00000000-0005-0000-0000-000000070000}"/>
    <cellStyle name="Comma 11 12 3 6 2" xfId="40728" xr:uid="{00000000-0005-0000-0000-000001070000}"/>
    <cellStyle name="Comma 11 12 3 7" xfId="3940" xr:uid="{00000000-0005-0000-0000-000002070000}"/>
    <cellStyle name="Comma 11 12 3 8" xfId="29908" xr:uid="{00000000-0005-0000-0000-000003070000}"/>
    <cellStyle name="Comma 11 12 3 9" xfId="56390" xr:uid="{00000000-0005-0000-0000-000004070000}"/>
    <cellStyle name="Comma 11 12 4" xfId="5022" xr:uid="{00000000-0005-0000-0000-000005070000}"/>
    <cellStyle name="Comma 11 12 4 2" xfId="11514" xr:uid="{00000000-0005-0000-0000-000006070000}"/>
    <cellStyle name="Comma 11 12 4 2 2" xfId="26662" xr:uid="{00000000-0005-0000-0000-000007070000}"/>
    <cellStyle name="Comma 11 12 4 2 2 2" xfId="52630" xr:uid="{00000000-0005-0000-0000-000008070000}"/>
    <cellStyle name="Comma 11 12 4 2 3" xfId="37482" xr:uid="{00000000-0005-0000-0000-000009070000}"/>
    <cellStyle name="Comma 11 12 4 3" xfId="20170" xr:uid="{00000000-0005-0000-0000-00000A070000}"/>
    <cellStyle name="Comma 11 12 4 3 2" xfId="46138" xr:uid="{00000000-0005-0000-0000-00000B070000}"/>
    <cellStyle name="Comma 11 12 4 4" xfId="15842" xr:uid="{00000000-0005-0000-0000-00000C070000}"/>
    <cellStyle name="Comma 11 12 4 4 2" xfId="41810" xr:uid="{00000000-0005-0000-0000-00000D070000}"/>
    <cellStyle name="Comma 11 12 4 5" xfId="30990" xr:uid="{00000000-0005-0000-0000-00000E070000}"/>
    <cellStyle name="Comma 11 12 4 6" xfId="57472" xr:uid="{00000000-0005-0000-0000-00000F070000}"/>
    <cellStyle name="Comma 11 12 5" xfId="9350" xr:uid="{00000000-0005-0000-0000-000010070000}"/>
    <cellStyle name="Comma 11 12 5 2" xfId="24498" xr:uid="{00000000-0005-0000-0000-000011070000}"/>
    <cellStyle name="Comma 11 12 5 2 2" xfId="50466" xr:uid="{00000000-0005-0000-0000-000012070000}"/>
    <cellStyle name="Comma 11 12 5 3" xfId="35318" xr:uid="{00000000-0005-0000-0000-000013070000}"/>
    <cellStyle name="Comma 11 12 6" xfId="7186" xr:uid="{00000000-0005-0000-0000-000014070000}"/>
    <cellStyle name="Comma 11 12 6 2" xfId="22334" xr:uid="{00000000-0005-0000-0000-000015070000}"/>
    <cellStyle name="Comma 11 12 6 2 2" xfId="48302" xr:uid="{00000000-0005-0000-0000-000016070000}"/>
    <cellStyle name="Comma 11 12 6 3" xfId="33154" xr:uid="{00000000-0005-0000-0000-000017070000}"/>
    <cellStyle name="Comma 11 12 7" xfId="18006" xr:uid="{00000000-0005-0000-0000-000018070000}"/>
    <cellStyle name="Comma 11 12 7 2" xfId="43974" xr:uid="{00000000-0005-0000-0000-000019070000}"/>
    <cellStyle name="Comma 11 12 8" xfId="13678" xr:uid="{00000000-0005-0000-0000-00001A070000}"/>
    <cellStyle name="Comma 11 12 8 2" xfId="39646" xr:uid="{00000000-0005-0000-0000-00001B070000}"/>
    <cellStyle name="Comma 11 12 9" xfId="2858" xr:uid="{00000000-0005-0000-0000-00001C070000}"/>
    <cellStyle name="Comma 11 13" xfId="105" xr:uid="{00000000-0005-0000-0000-00001D070000}"/>
    <cellStyle name="Comma 11 13 10" xfId="28827" xr:uid="{00000000-0005-0000-0000-00001E070000}"/>
    <cellStyle name="Comma 11 13 11" xfId="55309" xr:uid="{00000000-0005-0000-0000-00001F070000}"/>
    <cellStyle name="Comma 11 13 12" xfId="1180" xr:uid="{00000000-0005-0000-0000-000020070000}"/>
    <cellStyle name="Comma 11 13 2" xfId="1236" xr:uid="{00000000-0005-0000-0000-000021070000}"/>
    <cellStyle name="Comma 11 13 2 10" xfId="55850" xr:uid="{00000000-0005-0000-0000-000022070000}"/>
    <cellStyle name="Comma 11 13 2 2" xfId="2318" xr:uid="{00000000-0005-0000-0000-000023070000}"/>
    <cellStyle name="Comma 11 13 2 2 2" xfId="6646" xr:uid="{00000000-0005-0000-0000-000024070000}"/>
    <cellStyle name="Comma 11 13 2 2 2 2" xfId="13138" xr:uid="{00000000-0005-0000-0000-000025070000}"/>
    <cellStyle name="Comma 11 13 2 2 2 2 2" xfId="28286" xr:uid="{00000000-0005-0000-0000-000026070000}"/>
    <cellStyle name="Comma 11 13 2 2 2 2 2 2" xfId="54254" xr:uid="{00000000-0005-0000-0000-000027070000}"/>
    <cellStyle name="Comma 11 13 2 2 2 2 3" xfId="39106" xr:uid="{00000000-0005-0000-0000-000028070000}"/>
    <cellStyle name="Comma 11 13 2 2 2 3" xfId="21794" xr:uid="{00000000-0005-0000-0000-000029070000}"/>
    <cellStyle name="Comma 11 13 2 2 2 3 2" xfId="47762" xr:uid="{00000000-0005-0000-0000-00002A070000}"/>
    <cellStyle name="Comma 11 13 2 2 2 4" xfId="17466" xr:uid="{00000000-0005-0000-0000-00002B070000}"/>
    <cellStyle name="Comma 11 13 2 2 2 4 2" xfId="43434" xr:uid="{00000000-0005-0000-0000-00002C070000}"/>
    <cellStyle name="Comma 11 13 2 2 2 5" xfId="32614" xr:uid="{00000000-0005-0000-0000-00002D070000}"/>
    <cellStyle name="Comma 11 13 2 2 2 6" xfId="59096" xr:uid="{00000000-0005-0000-0000-00002E070000}"/>
    <cellStyle name="Comma 11 13 2 2 3" xfId="10974" xr:uid="{00000000-0005-0000-0000-00002F070000}"/>
    <cellStyle name="Comma 11 13 2 2 3 2" xfId="26122" xr:uid="{00000000-0005-0000-0000-000030070000}"/>
    <cellStyle name="Comma 11 13 2 2 3 2 2" xfId="52090" xr:uid="{00000000-0005-0000-0000-000031070000}"/>
    <cellStyle name="Comma 11 13 2 2 3 3" xfId="36942" xr:uid="{00000000-0005-0000-0000-000032070000}"/>
    <cellStyle name="Comma 11 13 2 2 4" xfId="8810" xr:uid="{00000000-0005-0000-0000-000033070000}"/>
    <cellStyle name="Comma 11 13 2 2 4 2" xfId="23958" xr:uid="{00000000-0005-0000-0000-000034070000}"/>
    <cellStyle name="Comma 11 13 2 2 4 2 2" xfId="49926" xr:uid="{00000000-0005-0000-0000-000035070000}"/>
    <cellStyle name="Comma 11 13 2 2 4 3" xfId="34778" xr:uid="{00000000-0005-0000-0000-000036070000}"/>
    <cellStyle name="Comma 11 13 2 2 5" xfId="19630" xr:uid="{00000000-0005-0000-0000-000037070000}"/>
    <cellStyle name="Comma 11 13 2 2 5 2" xfId="45598" xr:uid="{00000000-0005-0000-0000-000038070000}"/>
    <cellStyle name="Comma 11 13 2 2 6" xfId="15302" xr:uid="{00000000-0005-0000-0000-000039070000}"/>
    <cellStyle name="Comma 11 13 2 2 6 2" xfId="41270" xr:uid="{00000000-0005-0000-0000-00003A070000}"/>
    <cellStyle name="Comma 11 13 2 2 7" xfId="4482" xr:uid="{00000000-0005-0000-0000-00003B070000}"/>
    <cellStyle name="Comma 11 13 2 2 8" xfId="30450" xr:uid="{00000000-0005-0000-0000-00003C070000}"/>
    <cellStyle name="Comma 11 13 2 2 9" xfId="56932" xr:uid="{00000000-0005-0000-0000-00003D070000}"/>
    <cellStyle name="Comma 11 13 2 3" xfId="5564" xr:uid="{00000000-0005-0000-0000-00003E070000}"/>
    <cellStyle name="Comma 11 13 2 3 2" xfId="12056" xr:uid="{00000000-0005-0000-0000-00003F070000}"/>
    <cellStyle name="Comma 11 13 2 3 2 2" xfId="27204" xr:uid="{00000000-0005-0000-0000-000040070000}"/>
    <cellStyle name="Comma 11 13 2 3 2 2 2" xfId="53172" xr:uid="{00000000-0005-0000-0000-000041070000}"/>
    <cellStyle name="Comma 11 13 2 3 2 3" xfId="38024" xr:uid="{00000000-0005-0000-0000-000042070000}"/>
    <cellStyle name="Comma 11 13 2 3 3" xfId="20712" xr:uid="{00000000-0005-0000-0000-000043070000}"/>
    <cellStyle name="Comma 11 13 2 3 3 2" xfId="46680" xr:uid="{00000000-0005-0000-0000-000044070000}"/>
    <cellStyle name="Comma 11 13 2 3 4" xfId="16384" xr:uid="{00000000-0005-0000-0000-000045070000}"/>
    <cellStyle name="Comma 11 13 2 3 4 2" xfId="42352" xr:uid="{00000000-0005-0000-0000-000046070000}"/>
    <cellStyle name="Comma 11 13 2 3 5" xfId="31532" xr:uid="{00000000-0005-0000-0000-000047070000}"/>
    <cellStyle name="Comma 11 13 2 3 6" xfId="58014" xr:uid="{00000000-0005-0000-0000-000048070000}"/>
    <cellStyle name="Comma 11 13 2 4" xfId="9892" xr:uid="{00000000-0005-0000-0000-000049070000}"/>
    <cellStyle name="Comma 11 13 2 4 2" xfId="25040" xr:uid="{00000000-0005-0000-0000-00004A070000}"/>
    <cellStyle name="Comma 11 13 2 4 2 2" xfId="51008" xr:uid="{00000000-0005-0000-0000-00004B070000}"/>
    <cellStyle name="Comma 11 13 2 4 3" xfId="35860" xr:uid="{00000000-0005-0000-0000-00004C070000}"/>
    <cellStyle name="Comma 11 13 2 5" xfId="7728" xr:uid="{00000000-0005-0000-0000-00004D070000}"/>
    <cellStyle name="Comma 11 13 2 5 2" xfId="22876" xr:uid="{00000000-0005-0000-0000-00004E070000}"/>
    <cellStyle name="Comma 11 13 2 5 2 2" xfId="48844" xr:uid="{00000000-0005-0000-0000-00004F070000}"/>
    <cellStyle name="Comma 11 13 2 5 3" xfId="33696" xr:uid="{00000000-0005-0000-0000-000050070000}"/>
    <cellStyle name="Comma 11 13 2 6" xfId="18548" xr:uid="{00000000-0005-0000-0000-000051070000}"/>
    <cellStyle name="Comma 11 13 2 6 2" xfId="44516" xr:uid="{00000000-0005-0000-0000-000052070000}"/>
    <cellStyle name="Comma 11 13 2 7" xfId="14220" xr:uid="{00000000-0005-0000-0000-000053070000}"/>
    <cellStyle name="Comma 11 13 2 7 2" xfId="40188" xr:uid="{00000000-0005-0000-0000-000054070000}"/>
    <cellStyle name="Comma 11 13 2 8" xfId="3400" xr:uid="{00000000-0005-0000-0000-000055070000}"/>
    <cellStyle name="Comma 11 13 2 9" xfId="29368" xr:uid="{00000000-0005-0000-0000-000056070000}"/>
    <cellStyle name="Comma 11 13 3" xfId="1777" xr:uid="{00000000-0005-0000-0000-000057070000}"/>
    <cellStyle name="Comma 11 13 3 2" xfId="6105" xr:uid="{00000000-0005-0000-0000-000058070000}"/>
    <cellStyle name="Comma 11 13 3 2 2" xfId="12597" xr:uid="{00000000-0005-0000-0000-000059070000}"/>
    <cellStyle name="Comma 11 13 3 2 2 2" xfId="27745" xr:uid="{00000000-0005-0000-0000-00005A070000}"/>
    <cellStyle name="Comma 11 13 3 2 2 2 2" xfId="53713" xr:uid="{00000000-0005-0000-0000-00005B070000}"/>
    <cellStyle name="Comma 11 13 3 2 2 3" xfId="38565" xr:uid="{00000000-0005-0000-0000-00005C070000}"/>
    <cellStyle name="Comma 11 13 3 2 3" xfId="21253" xr:uid="{00000000-0005-0000-0000-00005D070000}"/>
    <cellStyle name="Comma 11 13 3 2 3 2" xfId="47221" xr:uid="{00000000-0005-0000-0000-00005E070000}"/>
    <cellStyle name="Comma 11 13 3 2 4" xfId="16925" xr:uid="{00000000-0005-0000-0000-00005F070000}"/>
    <cellStyle name="Comma 11 13 3 2 4 2" xfId="42893" xr:uid="{00000000-0005-0000-0000-000060070000}"/>
    <cellStyle name="Comma 11 13 3 2 5" xfId="32073" xr:uid="{00000000-0005-0000-0000-000061070000}"/>
    <cellStyle name="Comma 11 13 3 2 6" xfId="58555" xr:uid="{00000000-0005-0000-0000-000062070000}"/>
    <cellStyle name="Comma 11 13 3 3" xfId="10433" xr:uid="{00000000-0005-0000-0000-000063070000}"/>
    <cellStyle name="Comma 11 13 3 3 2" xfId="25581" xr:uid="{00000000-0005-0000-0000-000064070000}"/>
    <cellStyle name="Comma 11 13 3 3 2 2" xfId="51549" xr:uid="{00000000-0005-0000-0000-000065070000}"/>
    <cellStyle name="Comma 11 13 3 3 3" xfId="36401" xr:uid="{00000000-0005-0000-0000-000066070000}"/>
    <cellStyle name="Comma 11 13 3 4" xfId="8269" xr:uid="{00000000-0005-0000-0000-000067070000}"/>
    <cellStyle name="Comma 11 13 3 4 2" xfId="23417" xr:uid="{00000000-0005-0000-0000-000068070000}"/>
    <cellStyle name="Comma 11 13 3 4 2 2" xfId="49385" xr:uid="{00000000-0005-0000-0000-000069070000}"/>
    <cellStyle name="Comma 11 13 3 4 3" xfId="34237" xr:uid="{00000000-0005-0000-0000-00006A070000}"/>
    <cellStyle name="Comma 11 13 3 5" xfId="19089" xr:uid="{00000000-0005-0000-0000-00006B070000}"/>
    <cellStyle name="Comma 11 13 3 5 2" xfId="45057" xr:uid="{00000000-0005-0000-0000-00006C070000}"/>
    <cellStyle name="Comma 11 13 3 6" xfId="14761" xr:uid="{00000000-0005-0000-0000-00006D070000}"/>
    <cellStyle name="Comma 11 13 3 6 2" xfId="40729" xr:uid="{00000000-0005-0000-0000-00006E070000}"/>
    <cellStyle name="Comma 11 13 3 7" xfId="3941" xr:uid="{00000000-0005-0000-0000-00006F070000}"/>
    <cellStyle name="Comma 11 13 3 8" xfId="29909" xr:uid="{00000000-0005-0000-0000-000070070000}"/>
    <cellStyle name="Comma 11 13 3 9" xfId="56391" xr:uid="{00000000-0005-0000-0000-000071070000}"/>
    <cellStyle name="Comma 11 13 4" xfId="5023" xr:uid="{00000000-0005-0000-0000-000072070000}"/>
    <cellStyle name="Comma 11 13 4 2" xfId="11515" xr:uid="{00000000-0005-0000-0000-000073070000}"/>
    <cellStyle name="Comma 11 13 4 2 2" xfId="26663" xr:uid="{00000000-0005-0000-0000-000074070000}"/>
    <cellStyle name="Comma 11 13 4 2 2 2" xfId="52631" xr:uid="{00000000-0005-0000-0000-000075070000}"/>
    <cellStyle name="Comma 11 13 4 2 3" xfId="37483" xr:uid="{00000000-0005-0000-0000-000076070000}"/>
    <cellStyle name="Comma 11 13 4 3" xfId="20171" xr:uid="{00000000-0005-0000-0000-000077070000}"/>
    <cellStyle name="Comma 11 13 4 3 2" xfId="46139" xr:uid="{00000000-0005-0000-0000-000078070000}"/>
    <cellStyle name="Comma 11 13 4 4" xfId="15843" xr:uid="{00000000-0005-0000-0000-000079070000}"/>
    <cellStyle name="Comma 11 13 4 4 2" xfId="41811" xr:uid="{00000000-0005-0000-0000-00007A070000}"/>
    <cellStyle name="Comma 11 13 4 5" xfId="30991" xr:uid="{00000000-0005-0000-0000-00007B070000}"/>
    <cellStyle name="Comma 11 13 4 6" xfId="57473" xr:uid="{00000000-0005-0000-0000-00007C070000}"/>
    <cellStyle name="Comma 11 13 5" xfId="9351" xr:uid="{00000000-0005-0000-0000-00007D070000}"/>
    <cellStyle name="Comma 11 13 5 2" xfId="24499" xr:uid="{00000000-0005-0000-0000-00007E070000}"/>
    <cellStyle name="Comma 11 13 5 2 2" xfId="50467" xr:uid="{00000000-0005-0000-0000-00007F070000}"/>
    <cellStyle name="Comma 11 13 5 3" xfId="35319" xr:uid="{00000000-0005-0000-0000-000080070000}"/>
    <cellStyle name="Comma 11 13 6" xfId="7187" xr:uid="{00000000-0005-0000-0000-000081070000}"/>
    <cellStyle name="Comma 11 13 6 2" xfId="22335" xr:uid="{00000000-0005-0000-0000-000082070000}"/>
    <cellStyle name="Comma 11 13 6 2 2" xfId="48303" xr:uid="{00000000-0005-0000-0000-000083070000}"/>
    <cellStyle name="Comma 11 13 6 3" xfId="33155" xr:uid="{00000000-0005-0000-0000-000084070000}"/>
    <cellStyle name="Comma 11 13 7" xfId="18007" xr:uid="{00000000-0005-0000-0000-000085070000}"/>
    <cellStyle name="Comma 11 13 7 2" xfId="43975" xr:uid="{00000000-0005-0000-0000-000086070000}"/>
    <cellStyle name="Comma 11 13 8" xfId="13679" xr:uid="{00000000-0005-0000-0000-000087070000}"/>
    <cellStyle name="Comma 11 13 8 2" xfId="39647" xr:uid="{00000000-0005-0000-0000-000088070000}"/>
    <cellStyle name="Comma 11 13 9" xfId="2859" xr:uid="{00000000-0005-0000-0000-000089070000}"/>
    <cellStyle name="Comma 11 14" xfId="1232" xr:uid="{00000000-0005-0000-0000-00008A070000}"/>
    <cellStyle name="Comma 11 14 10" xfId="55846" xr:uid="{00000000-0005-0000-0000-00008B070000}"/>
    <cellStyle name="Comma 11 14 2" xfId="2314" xr:uid="{00000000-0005-0000-0000-00008C070000}"/>
    <cellStyle name="Comma 11 14 2 2" xfId="6642" xr:uid="{00000000-0005-0000-0000-00008D070000}"/>
    <cellStyle name="Comma 11 14 2 2 2" xfId="13134" xr:uid="{00000000-0005-0000-0000-00008E070000}"/>
    <cellStyle name="Comma 11 14 2 2 2 2" xfId="28282" xr:uid="{00000000-0005-0000-0000-00008F070000}"/>
    <cellStyle name="Comma 11 14 2 2 2 2 2" xfId="54250" xr:uid="{00000000-0005-0000-0000-000090070000}"/>
    <cellStyle name="Comma 11 14 2 2 2 3" xfId="39102" xr:uid="{00000000-0005-0000-0000-000091070000}"/>
    <cellStyle name="Comma 11 14 2 2 3" xfId="21790" xr:uid="{00000000-0005-0000-0000-000092070000}"/>
    <cellStyle name="Comma 11 14 2 2 3 2" xfId="47758" xr:uid="{00000000-0005-0000-0000-000093070000}"/>
    <cellStyle name="Comma 11 14 2 2 4" xfId="17462" xr:uid="{00000000-0005-0000-0000-000094070000}"/>
    <cellStyle name="Comma 11 14 2 2 4 2" xfId="43430" xr:uid="{00000000-0005-0000-0000-000095070000}"/>
    <cellStyle name="Comma 11 14 2 2 5" xfId="32610" xr:uid="{00000000-0005-0000-0000-000096070000}"/>
    <cellStyle name="Comma 11 14 2 2 6" xfId="59092" xr:uid="{00000000-0005-0000-0000-000097070000}"/>
    <cellStyle name="Comma 11 14 2 3" xfId="10970" xr:uid="{00000000-0005-0000-0000-000098070000}"/>
    <cellStyle name="Comma 11 14 2 3 2" xfId="26118" xr:uid="{00000000-0005-0000-0000-000099070000}"/>
    <cellStyle name="Comma 11 14 2 3 2 2" xfId="52086" xr:uid="{00000000-0005-0000-0000-00009A070000}"/>
    <cellStyle name="Comma 11 14 2 3 3" xfId="36938" xr:uid="{00000000-0005-0000-0000-00009B070000}"/>
    <cellStyle name="Comma 11 14 2 4" xfId="8806" xr:uid="{00000000-0005-0000-0000-00009C070000}"/>
    <cellStyle name="Comma 11 14 2 4 2" xfId="23954" xr:uid="{00000000-0005-0000-0000-00009D070000}"/>
    <cellStyle name="Comma 11 14 2 4 2 2" xfId="49922" xr:uid="{00000000-0005-0000-0000-00009E070000}"/>
    <cellStyle name="Comma 11 14 2 4 3" xfId="34774" xr:uid="{00000000-0005-0000-0000-00009F070000}"/>
    <cellStyle name="Comma 11 14 2 5" xfId="19626" xr:uid="{00000000-0005-0000-0000-0000A0070000}"/>
    <cellStyle name="Comma 11 14 2 5 2" xfId="45594" xr:uid="{00000000-0005-0000-0000-0000A1070000}"/>
    <cellStyle name="Comma 11 14 2 6" xfId="15298" xr:uid="{00000000-0005-0000-0000-0000A2070000}"/>
    <cellStyle name="Comma 11 14 2 6 2" xfId="41266" xr:uid="{00000000-0005-0000-0000-0000A3070000}"/>
    <cellStyle name="Comma 11 14 2 7" xfId="4478" xr:uid="{00000000-0005-0000-0000-0000A4070000}"/>
    <cellStyle name="Comma 11 14 2 8" xfId="30446" xr:uid="{00000000-0005-0000-0000-0000A5070000}"/>
    <cellStyle name="Comma 11 14 2 9" xfId="56928" xr:uid="{00000000-0005-0000-0000-0000A6070000}"/>
    <cellStyle name="Comma 11 14 3" xfId="5560" xr:uid="{00000000-0005-0000-0000-0000A7070000}"/>
    <cellStyle name="Comma 11 14 3 2" xfId="12052" xr:uid="{00000000-0005-0000-0000-0000A8070000}"/>
    <cellStyle name="Comma 11 14 3 2 2" xfId="27200" xr:uid="{00000000-0005-0000-0000-0000A9070000}"/>
    <cellStyle name="Comma 11 14 3 2 2 2" xfId="53168" xr:uid="{00000000-0005-0000-0000-0000AA070000}"/>
    <cellStyle name="Comma 11 14 3 2 3" xfId="38020" xr:uid="{00000000-0005-0000-0000-0000AB070000}"/>
    <cellStyle name="Comma 11 14 3 3" xfId="20708" xr:uid="{00000000-0005-0000-0000-0000AC070000}"/>
    <cellStyle name="Comma 11 14 3 3 2" xfId="46676" xr:uid="{00000000-0005-0000-0000-0000AD070000}"/>
    <cellStyle name="Comma 11 14 3 4" xfId="16380" xr:uid="{00000000-0005-0000-0000-0000AE070000}"/>
    <cellStyle name="Comma 11 14 3 4 2" xfId="42348" xr:uid="{00000000-0005-0000-0000-0000AF070000}"/>
    <cellStyle name="Comma 11 14 3 5" xfId="31528" xr:uid="{00000000-0005-0000-0000-0000B0070000}"/>
    <cellStyle name="Comma 11 14 3 6" xfId="58010" xr:uid="{00000000-0005-0000-0000-0000B1070000}"/>
    <cellStyle name="Comma 11 14 4" xfId="9888" xr:uid="{00000000-0005-0000-0000-0000B2070000}"/>
    <cellStyle name="Comma 11 14 4 2" xfId="25036" xr:uid="{00000000-0005-0000-0000-0000B3070000}"/>
    <cellStyle name="Comma 11 14 4 2 2" xfId="51004" xr:uid="{00000000-0005-0000-0000-0000B4070000}"/>
    <cellStyle name="Comma 11 14 4 3" xfId="35856" xr:uid="{00000000-0005-0000-0000-0000B5070000}"/>
    <cellStyle name="Comma 11 14 5" xfId="7724" xr:uid="{00000000-0005-0000-0000-0000B6070000}"/>
    <cellStyle name="Comma 11 14 5 2" xfId="22872" xr:uid="{00000000-0005-0000-0000-0000B7070000}"/>
    <cellStyle name="Comma 11 14 5 2 2" xfId="48840" xr:uid="{00000000-0005-0000-0000-0000B8070000}"/>
    <cellStyle name="Comma 11 14 5 3" xfId="33692" xr:uid="{00000000-0005-0000-0000-0000B9070000}"/>
    <cellStyle name="Comma 11 14 6" xfId="18544" xr:uid="{00000000-0005-0000-0000-0000BA070000}"/>
    <cellStyle name="Comma 11 14 6 2" xfId="44512" xr:uid="{00000000-0005-0000-0000-0000BB070000}"/>
    <cellStyle name="Comma 11 14 7" xfId="14216" xr:uid="{00000000-0005-0000-0000-0000BC070000}"/>
    <cellStyle name="Comma 11 14 7 2" xfId="40184" xr:uid="{00000000-0005-0000-0000-0000BD070000}"/>
    <cellStyle name="Comma 11 14 8" xfId="3396" xr:uid="{00000000-0005-0000-0000-0000BE070000}"/>
    <cellStyle name="Comma 11 14 9" xfId="29364" xr:uid="{00000000-0005-0000-0000-0000BF070000}"/>
    <cellStyle name="Comma 11 15" xfId="1773" xr:uid="{00000000-0005-0000-0000-0000C0070000}"/>
    <cellStyle name="Comma 11 15 2" xfId="6101" xr:uid="{00000000-0005-0000-0000-0000C1070000}"/>
    <cellStyle name="Comma 11 15 2 2" xfId="12593" xr:uid="{00000000-0005-0000-0000-0000C2070000}"/>
    <cellStyle name="Comma 11 15 2 2 2" xfId="27741" xr:uid="{00000000-0005-0000-0000-0000C3070000}"/>
    <cellStyle name="Comma 11 15 2 2 2 2" xfId="53709" xr:uid="{00000000-0005-0000-0000-0000C4070000}"/>
    <cellStyle name="Comma 11 15 2 2 3" xfId="38561" xr:uid="{00000000-0005-0000-0000-0000C5070000}"/>
    <cellStyle name="Comma 11 15 2 3" xfId="21249" xr:uid="{00000000-0005-0000-0000-0000C6070000}"/>
    <cellStyle name="Comma 11 15 2 3 2" xfId="47217" xr:uid="{00000000-0005-0000-0000-0000C7070000}"/>
    <cellStyle name="Comma 11 15 2 4" xfId="16921" xr:uid="{00000000-0005-0000-0000-0000C8070000}"/>
    <cellStyle name="Comma 11 15 2 4 2" xfId="42889" xr:uid="{00000000-0005-0000-0000-0000C9070000}"/>
    <cellStyle name="Comma 11 15 2 5" xfId="32069" xr:uid="{00000000-0005-0000-0000-0000CA070000}"/>
    <cellStyle name="Comma 11 15 2 6" xfId="58551" xr:uid="{00000000-0005-0000-0000-0000CB070000}"/>
    <cellStyle name="Comma 11 15 3" xfId="10429" xr:uid="{00000000-0005-0000-0000-0000CC070000}"/>
    <cellStyle name="Comma 11 15 3 2" xfId="25577" xr:uid="{00000000-0005-0000-0000-0000CD070000}"/>
    <cellStyle name="Comma 11 15 3 2 2" xfId="51545" xr:uid="{00000000-0005-0000-0000-0000CE070000}"/>
    <cellStyle name="Comma 11 15 3 3" xfId="36397" xr:uid="{00000000-0005-0000-0000-0000CF070000}"/>
    <cellStyle name="Comma 11 15 4" xfId="8265" xr:uid="{00000000-0005-0000-0000-0000D0070000}"/>
    <cellStyle name="Comma 11 15 4 2" xfId="23413" xr:uid="{00000000-0005-0000-0000-0000D1070000}"/>
    <cellStyle name="Comma 11 15 4 2 2" xfId="49381" xr:uid="{00000000-0005-0000-0000-0000D2070000}"/>
    <cellStyle name="Comma 11 15 4 3" xfId="34233" xr:uid="{00000000-0005-0000-0000-0000D3070000}"/>
    <cellStyle name="Comma 11 15 5" xfId="19085" xr:uid="{00000000-0005-0000-0000-0000D4070000}"/>
    <cellStyle name="Comma 11 15 5 2" xfId="45053" xr:uid="{00000000-0005-0000-0000-0000D5070000}"/>
    <cellStyle name="Comma 11 15 6" xfId="14757" xr:uid="{00000000-0005-0000-0000-0000D6070000}"/>
    <cellStyle name="Comma 11 15 6 2" xfId="40725" xr:uid="{00000000-0005-0000-0000-0000D7070000}"/>
    <cellStyle name="Comma 11 15 7" xfId="3937" xr:uid="{00000000-0005-0000-0000-0000D8070000}"/>
    <cellStyle name="Comma 11 15 8" xfId="29905" xr:uid="{00000000-0005-0000-0000-0000D9070000}"/>
    <cellStyle name="Comma 11 15 9" xfId="56387" xr:uid="{00000000-0005-0000-0000-0000DA070000}"/>
    <cellStyle name="Comma 11 16" xfId="5019" xr:uid="{00000000-0005-0000-0000-0000DB070000}"/>
    <cellStyle name="Comma 11 16 2" xfId="11511" xr:uid="{00000000-0005-0000-0000-0000DC070000}"/>
    <cellStyle name="Comma 11 16 2 2" xfId="26659" xr:uid="{00000000-0005-0000-0000-0000DD070000}"/>
    <cellStyle name="Comma 11 16 2 2 2" xfId="52627" xr:uid="{00000000-0005-0000-0000-0000DE070000}"/>
    <cellStyle name="Comma 11 16 2 3" xfId="37479" xr:uid="{00000000-0005-0000-0000-0000DF070000}"/>
    <cellStyle name="Comma 11 16 3" xfId="20167" xr:uid="{00000000-0005-0000-0000-0000E0070000}"/>
    <cellStyle name="Comma 11 16 3 2" xfId="46135" xr:uid="{00000000-0005-0000-0000-0000E1070000}"/>
    <cellStyle name="Comma 11 16 4" xfId="15839" xr:uid="{00000000-0005-0000-0000-0000E2070000}"/>
    <cellStyle name="Comma 11 16 4 2" xfId="41807" xr:uid="{00000000-0005-0000-0000-0000E3070000}"/>
    <cellStyle name="Comma 11 16 5" xfId="30987" xr:uid="{00000000-0005-0000-0000-0000E4070000}"/>
    <cellStyle name="Comma 11 16 6" xfId="57469" xr:uid="{00000000-0005-0000-0000-0000E5070000}"/>
    <cellStyle name="Comma 11 17" xfId="9347" xr:uid="{00000000-0005-0000-0000-0000E6070000}"/>
    <cellStyle name="Comma 11 17 2" xfId="24495" xr:uid="{00000000-0005-0000-0000-0000E7070000}"/>
    <cellStyle name="Comma 11 17 2 2" xfId="50463" xr:uid="{00000000-0005-0000-0000-0000E8070000}"/>
    <cellStyle name="Comma 11 17 3" xfId="35315" xr:uid="{00000000-0005-0000-0000-0000E9070000}"/>
    <cellStyle name="Comma 11 18" xfId="7183" xr:uid="{00000000-0005-0000-0000-0000EA070000}"/>
    <cellStyle name="Comma 11 18 2" xfId="22331" xr:uid="{00000000-0005-0000-0000-0000EB070000}"/>
    <cellStyle name="Comma 11 18 2 2" xfId="48299" xr:uid="{00000000-0005-0000-0000-0000EC070000}"/>
    <cellStyle name="Comma 11 18 3" xfId="33151" xr:uid="{00000000-0005-0000-0000-0000ED070000}"/>
    <cellStyle name="Comma 11 19" xfId="18003" xr:uid="{00000000-0005-0000-0000-0000EE070000}"/>
    <cellStyle name="Comma 11 19 2" xfId="43971" xr:uid="{00000000-0005-0000-0000-0000EF070000}"/>
    <cellStyle name="Comma 11 2" xfId="106" xr:uid="{00000000-0005-0000-0000-0000F0070000}"/>
    <cellStyle name="Comma 11 2 10" xfId="28828" xr:uid="{00000000-0005-0000-0000-0000F1070000}"/>
    <cellStyle name="Comma 11 2 11" xfId="54792" xr:uid="{00000000-0005-0000-0000-0000F2070000}"/>
    <cellStyle name="Comma 11 2 12" xfId="55310" xr:uid="{00000000-0005-0000-0000-0000F3070000}"/>
    <cellStyle name="Comma 11 2 13" xfId="740" xr:uid="{00000000-0005-0000-0000-0000F4070000}"/>
    <cellStyle name="Comma 11 2 2" xfId="1237" xr:uid="{00000000-0005-0000-0000-0000F5070000}"/>
    <cellStyle name="Comma 11 2 2 10" xfId="55851" xr:uid="{00000000-0005-0000-0000-0000F6070000}"/>
    <cellStyle name="Comma 11 2 2 2" xfId="2319" xr:uid="{00000000-0005-0000-0000-0000F7070000}"/>
    <cellStyle name="Comma 11 2 2 2 2" xfId="6647" xr:uid="{00000000-0005-0000-0000-0000F8070000}"/>
    <cellStyle name="Comma 11 2 2 2 2 2" xfId="13139" xr:uid="{00000000-0005-0000-0000-0000F9070000}"/>
    <cellStyle name="Comma 11 2 2 2 2 2 2" xfId="28287" xr:uid="{00000000-0005-0000-0000-0000FA070000}"/>
    <cellStyle name="Comma 11 2 2 2 2 2 2 2" xfId="54255" xr:uid="{00000000-0005-0000-0000-0000FB070000}"/>
    <cellStyle name="Comma 11 2 2 2 2 2 3" xfId="39107" xr:uid="{00000000-0005-0000-0000-0000FC070000}"/>
    <cellStyle name="Comma 11 2 2 2 2 3" xfId="21795" xr:uid="{00000000-0005-0000-0000-0000FD070000}"/>
    <cellStyle name="Comma 11 2 2 2 2 3 2" xfId="47763" xr:uid="{00000000-0005-0000-0000-0000FE070000}"/>
    <cellStyle name="Comma 11 2 2 2 2 4" xfId="17467" xr:uid="{00000000-0005-0000-0000-0000FF070000}"/>
    <cellStyle name="Comma 11 2 2 2 2 4 2" xfId="43435" xr:uid="{00000000-0005-0000-0000-000000080000}"/>
    <cellStyle name="Comma 11 2 2 2 2 5" xfId="32615" xr:uid="{00000000-0005-0000-0000-000001080000}"/>
    <cellStyle name="Comma 11 2 2 2 2 6" xfId="59097" xr:uid="{00000000-0005-0000-0000-000002080000}"/>
    <cellStyle name="Comma 11 2 2 2 3" xfId="10975" xr:uid="{00000000-0005-0000-0000-000003080000}"/>
    <cellStyle name="Comma 11 2 2 2 3 2" xfId="26123" xr:uid="{00000000-0005-0000-0000-000004080000}"/>
    <cellStyle name="Comma 11 2 2 2 3 2 2" xfId="52091" xr:uid="{00000000-0005-0000-0000-000005080000}"/>
    <cellStyle name="Comma 11 2 2 2 3 3" xfId="36943" xr:uid="{00000000-0005-0000-0000-000006080000}"/>
    <cellStyle name="Comma 11 2 2 2 4" xfId="8811" xr:uid="{00000000-0005-0000-0000-000007080000}"/>
    <cellStyle name="Comma 11 2 2 2 4 2" xfId="23959" xr:uid="{00000000-0005-0000-0000-000008080000}"/>
    <cellStyle name="Comma 11 2 2 2 4 2 2" xfId="49927" xr:uid="{00000000-0005-0000-0000-000009080000}"/>
    <cellStyle name="Comma 11 2 2 2 4 3" xfId="34779" xr:uid="{00000000-0005-0000-0000-00000A080000}"/>
    <cellStyle name="Comma 11 2 2 2 5" xfId="19631" xr:uid="{00000000-0005-0000-0000-00000B080000}"/>
    <cellStyle name="Comma 11 2 2 2 5 2" xfId="45599" xr:uid="{00000000-0005-0000-0000-00000C080000}"/>
    <cellStyle name="Comma 11 2 2 2 6" xfId="15303" xr:uid="{00000000-0005-0000-0000-00000D080000}"/>
    <cellStyle name="Comma 11 2 2 2 6 2" xfId="41271" xr:uid="{00000000-0005-0000-0000-00000E080000}"/>
    <cellStyle name="Comma 11 2 2 2 7" xfId="4483" xr:uid="{00000000-0005-0000-0000-00000F080000}"/>
    <cellStyle name="Comma 11 2 2 2 8" xfId="30451" xr:uid="{00000000-0005-0000-0000-000010080000}"/>
    <cellStyle name="Comma 11 2 2 2 9" xfId="56933" xr:uid="{00000000-0005-0000-0000-000011080000}"/>
    <cellStyle name="Comma 11 2 2 3" xfId="5565" xr:uid="{00000000-0005-0000-0000-000012080000}"/>
    <cellStyle name="Comma 11 2 2 3 2" xfId="12057" xr:uid="{00000000-0005-0000-0000-000013080000}"/>
    <cellStyle name="Comma 11 2 2 3 2 2" xfId="27205" xr:uid="{00000000-0005-0000-0000-000014080000}"/>
    <cellStyle name="Comma 11 2 2 3 2 2 2" xfId="53173" xr:uid="{00000000-0005-0000-0000-000015080000}"/>
    <cellStyle name="Comma 11 2 2 3 2 3" xfId="38025" xr:uid="{00000000-0005-0000-0000-000016080000}"/>
    <cellStyle name="Comma 11 2 2 3 3" xfId="20713" xr:uid="{00000000-0005-0000-0000-000017080000}"/>
    <cellStyle name="Comma 11 2 2 3 3 2" xfId="46681" xr:uid="{00000000-0005-0000-0000-000018080000}"/>
    <cellStyle name="Comma 11 2 2 3 4" xfId="16385" xr:uid="{00000000-0005-0000-0000-000019080000}"/>
    <cellStyle name="Comma 11 2 2 3 4 2" xfId="42353" xr:uid="{00000000-0005-0000-0000-00001A080000}"/>
    <cellStyle name="Comma 11 2 2 3 5" xfId="31533" xr:uid="{00000000-0005-0000-0000-00001B080000}"/>
    <cellStyle name="Comma 11 2 2 3 6" xfId="58015" xr:uid="{00000000-0005-0000-0000-00001C080000}"/>
    <cellStyle name="Comma 11 2 2 4" xfId="9893" xr:uid="{00000000-0005-0000-0000-00001D080000}"/>
    <cellStyle name="Comma 11 2 2 4 2" xfId="25041" xr:uid="{00000000-0005-0000-0000-00001E080000}"/>
    <cellStyle name="Comma 11 2 2 4 2 2" xfId="51009" xr:uid="{00000000-0005-0000-0000-00001F080000}"/>
    <cellStyle name="Comma 11 2 2 4 3" xfId="35861" xr:uid="{00000000-0005-0000-0000-000020080000}"/>
    <cellStyle name="Comma 11 2 2 5" xfId="7729" xr:uid="{00000000-0005-0000-0000-000021080000}"/>
    <cellStyle name="Comma 11 2 2 5 2" xfId="22877" xr:uid="{00000000-0005-0000-0000-000022080000}"/>
    <cellStyle name="Comma 11 2 2 5 2 2" xfId="48845" xr:uid="{00000000-0005-0000-0000-000023080000}"/>
    <cellStyle name="Comma 11 2 2 5 3" xfId="33697" xr:uid="{00000000-0005-0000-0000-000024080000}"/>
    <cellStyle name="Comma 11 2 2 6" xfId="18549" xr:uid="{00000000-0005-0000-0000-000025080000}"/>
    <cellStyle name="Comma 11 2 2 6 2" xfId="44517" xr:uid="{00000000-0005-0000-0000-000026080000}"/>
    <cellStyle name="Comma 11 2 2 7" xfId="14221" xr:uid="{00000000-0005-0000-0000-000027080000}"/>
    <cellStyle name="Comma 11 2 2 7 2" xfId="40189" xr:uid="{00000000-0005-0000-0000-000028080000}"/>
    <cellStyle name="Comma 11 2 2 8" xfId="3401" xr:uid="{00000000-0005-0000-0000-000029080000}"/>
    <cellStyle name="Comma 11 2 2 9" xfId="29369" xr:uid="{00000000-0005-0000-0000-00002A080000}"/>
    <cellStyle name="Comma 11 2 3" xfId="1778" xr:uid="{00000000-0005-0000-0000-00002B080000}"/>
    <cellStyle name="Comma 11 2 3 2" xfId="6106" xr:uid="{00000000-0005-0000-0000-00002C080000}"/>
    <cellStyle name="Comma 11 2 3 2 2" xfId="12598" xr:uid="{00000000-0005-0000-0000-00002D080000}"/>
    <cellStyle name="Comma 11 2 3 2 2 2" xfId="27746" xr:uid="{00000000-0005-0000-0000-00002E080000}"/>
    <cellStyle name="Comma 11 2 3 2 2 2 2" xfId="53714" xr:uid="{00000000-0005-0000-0000-00002F080000}"/>
    <cellStyle name="Comma 11 2 3 2 2 3" xfId="38566" xr:uid="{00000000-0005-0000-0000-000030080000}"/>
    <cellStyle name="Comma 11 2 3 2 3" xfId="21254" xr:uid="{00000000-0005-0000-0000-000031080000}"/>
    <cellStyle name="Comma 11 2 3 2 3 2" xfId="47222" xr:uid="{00000000-0005-0000-0000-000032080000}"/>
    <cellStyle name="Comma 11 2 3 2 4" xfId="16926" xr:uid="{00000000-0005-0000-0000-000033080000}"/>
    <cellStyle name="Comma 11 2 3 2 4 2" xfId="42894" xr:uid="{00000000-0005-0000-0000-000034080000}"/>
    <cellStyle name="Comma 11 2 3 2 5" xfId="32074" xr:uid="{00000000-0005-0000-0000-000035080000}"/>
    <cellStyle name="Comma 11 2 3 2 6" xfId="58556" xr:uid="{00000000-0005-0000-0000-000036080000}"/>
    <cellStyle name="Comma 11 2 3 3" xfId="10434" xr:uid="{00000000-0005-0000-0000-000037080000}"/>
    <cellStyle name="Comma 11 2 3 3 2" xfId="25582" xr:uid="{00000000-0005-0000-0000-000038080000}"/>
    <cellStyle name="Comma 11 2 3 3 2 2" xfId="51550" xr:uid="{00000000-0005-0000-0000-000039080000}"/>
    <cellStyle name="Comma 11 2 3 3 3" xfId="36402" xr:uid="{00000000-0005-0000-0000-00003A080000}"/>
    <cellStyle name="Comma 11 2 3 4" xfId="8270" xr:uid="{00000000-0005-0000-0000-00003B080000}"/>
    <cellStyle name="Comma 11 2 3 4 2" xfId="23418" xr:uid="{00000000-0005-0000-0000-00003C080000}"/>
    <cellStyle name="Comma 11 2 3 4 2 2" xfId="49386" xr:uid="{00000000-0005-0000-0000-00003D080000}"/>
    <cellStyle name="Comma 11 2 3 4 3" xfId="34238" xr:uid="{00000000-0005-0000-0000-00003E080000}"/>
    <cellStyle name="Comma 11 2 3 5" xfId="19090" xr:uid="{00000000-0005-0000-0000-00003F080000}"/>
    <cellStyle name="Comma 11 2 3 5 2" xfId="45058" xr:uid="{00000000-0005-0000-0000-000040080000}"/>
    <cellStyle name="Comma 11 2 3 6" xfId="14762" xr:uid="{00000000-0005-0000-0000-000041080000}"/>
    <cellStyle name="Comma 11 2 3 6 2" xfId="40730" xr:uid="{00000000-0005-0000-0000-000042080000}"/>
    <cellStyle name="Comma 11 2 3 7" xfId="3942" xr:uid="{00000000-0005-0000-0000-000043080000}"/>
    <cellStyle name="Comma 11 2 3 8" xfId="29910" xr:uid="{00000000-0005-0000-0000-000044080000}"/>
    <cellStyle name="Comma 11 2 3 9" xfId="56392" xr:uid="{00000000-0005-0000-0000-000045080000}"/>
    <cellStyle name="Comma 11 2 4" xfId="5024" xr:uid="{00000000-0005-0000-0000-000046080000}"/>
    <cellStyle name="Comma 11 2 4 2" xfId="11516" xr:uid="{00000000-0005-0000-0000-000047080000}"/>
    <cellStyle name="Comma 11 2 4 2 2" xfId="26664" xr:uid="{00000000-0005-0000-0000-000048080000}"/>
    <cellStyle name="Comma 11 2 4 2 2 2" xfId="52632" xr:uid="{00000000-0005-0000-0000-000049080000}"/>
    <cellStyle name="Comma 11 2 4 2 3" xfId="37484" xr:uid="{00000000-0005-0000-0000-00004A080000}"/>
    <cellStyle name="Comma 11 2 4 3" xfId="20172" xr:uid="{00000000-0005-0000-0000-00004B080000}"/>
    <cellStyle name="Comma 11 2 4 3 2" xfId="46140" xr:uid="{00000000-0005-0000-0000-00004C080000}"/>
    <cellStyle name="Comma 11 2 4 4" xfId="15844" xr:uid="{00000000-0005-0000-0000-00004D080000}"/>
    <cellStyle name="Comma 11 2 4 4 2" xfId="41812" xr:uid="{00000000-0005-0000-0000-00004E080000}"/>
    <cellStyle name="Comma 11 2 4 5" xfId="30992" xr:uid="{00000000-0005-0000-0000-00004F080000}"/>
    <cellStyle name="Comma 11 2 4 6" xfId="57474" xr:uid="{00000000-0005-0000-0000-000050080000}"/>
    <cellStyle name="Comma 11 2 5" xfId="9352" xr:uid="{00000000-0005-0000-0000-000051080000}"/>
    <cellStyle name="Comma 11 2 5 2" xfId="24500" xr:uid="{00000000-0005-0000-0000-000052080000}"/>
    <cellStyle name="Comma 11 2 5 2 2" xfId="50468" xr:uid="{00000000-0005-0000-0000-000053080000}"/>
    <cellStyle name="Comma 11 2 5 3" xfId="35320" xr:uid="{00000000-0005-0000-0000-000054080000}"/>
    <cellStyle name="Comma 11 2 6" xfId="7188" xr:uid="{00000000-0005-0000-0000-000055080000}"/>
    <cellStyle name="Comma 11 2 6 2" xfId="22336" xr:uid="{00000000-0005-0000-0000-000056080000}"/>
    <cellStyle name="Comma 11 2 6 2 2" xfId="48304" xr:uid="{00000000-0005-0000-0000-000057080000}"/>
    <cellStyle name="Comma 11 2 6 3" xfId="33156" xr:uid="{00000000-0005-0000-0000-000058080000}"/>
    <cellStyle name="Comma 11 2 7" xfId="18008" xr:uid="{00000000-0005-0000-0000-000059080000}"/>
    <cellStyle name="Comma 11 2 7 2" xfId="43976" xr:uid="{00000000-0005-0000-0000-00005A080000}"/>
    <cellStyle name="Comma 11 2 8" xfId="13680" xr:uid="{00000000-0005-0000-0000-00005B080000}"/>
    <cellStyle name="Comma 11 2 8 2" xfId="39648" xr:uid="{00000000-0005-0000-0000-00005C080000}"/>
    <cellStyle name="Comma 11 2 9" xfId="2860" xr:uid="{00000000-0005-0000-0000-00005D080000}"/>
    <cellStyle name="Comma 11 20" xfId="13675" xr:uid="{00000000-0005-0000-0000-00005E080000}"/>
    <cellStyle name="Comma 11 20 2" xfId="39643" xr:uid="{00000000-0005-0000-0000-00005F080000}"/>
    <cellStyle name="Comma 11 21" xfId="2855" xr:uid="{00000000-0005-0000-0000-000060080000}"/>
    <cellStyle name="Comma 11 22" xfId="28823" xr:uid="{00000000-0005-0000-0000-000061080000}"/>
    <cellStyle name="Comma 11 23" xfId="54789" xr:uid="{00000000-0005-0000-0000-000062080000}"/>
    <cellStyle name="Comma 11 24" xfId="55305" xr:uid="{00000000-0005-0000-0000-000063080000}"/>
    <cellStyle name="Comma 11 25" xfId="700" xr:uid="{00000000-0005-0000-0000-000064080000}"/>
    <cellStyle name="Comma 11 3" xfId="107" xr:uid="{00000000-0005-0000-0000-000065080000}"/>
    <cellStyle name="Comma 11 3 10" xfId="28829" xr:uid="{00000000-0005-0000-0000-000066080000}"/>
    <cellStyle name="Comma 11 3 11" xfId="54793" xr:uid="{00000000-0005-0000-0000-000067080000}"/>
    <cellStyle name="Comma 11 3 12" xfId="55311" xr:uid="{00000000-0005-0000-0000-000068080000}"/>
    <cellStyle name="Comma 11 3 13" xfId="780" xr:uid="{00000000-0005-0000-0000-000069080000}"/>
    <cellStyle name="Comma 11 3 2" xfId="1238" xr:uid="{00000000-0005-0000-0000-00006A080000}"/>
    <cellStyle name="Comma 11 3 2 10" xfId="55852" xr:uid="{00000000-0005-0000-0000-00006B080000}"/>
    <cellStyle name="Comma 11 3 2 2" xfId="2320" xr:uid="{00000000-0005-0000-0000-00006C080000}"/>
    <cellStyle name="Comma 11 3 2 2 2" xfId="6648" xr:uid="{00000000-0005-0000-0000-00006D080000}"/>
    <cellStyle name="Comma 11 3 2 2 2 2" xfId="13140" xr:uid="{00000000-0005-0000-0000-00006E080000}"/>
    <cellStyle name="Comma 11 3 2 2 2 2 2" xfId="28288" xr:uid="{00000000-0005-0000-0000-00006F080000}"/>
    <cellStyle name="Comma 11 3 2 2 2 2 2 2" xfId="54256" xr:uid="{00000000-0005-0000-0000-000070080000}"/>
    <cellStyle name="Comma 11 3 2 2 2 2 3" xfId="39108" xr:uid="{00000000-0005-0000-0000-000071080000}"/>
    <cellStyle name="Comma 11 3 2 2 2 3" xfId="21796" xr:uid="{00000000-0005-0000-0000-000072080000}"/>
    <cellStyle name="Comma 11 3 2 2 2 3 2" xfId="47764" xr:uid="{00000000-0005-0000-0000-000073080000}"/>
    <cellStyle name="Comma 11 3 2 2 2 4" xfId="17468" xr:uid="{00000000-0005-0000-0000-000074080000}"/>
    <cellStyle name="Comma 11 3 2 2 2 4 2" xfId="43436" xr:uid="{00000000-0005-0000-0000-000075080000}"/>
    <cellStyle name="Comma 11 3 2 2 2 5" xfId="32616" xr:uid="{00000000-0005-0000-0000-000076080000}"/>
    <cellStyle name="Comma 11 3 2 2 2 6" xfId="59098" xr:uid="{00000000-0005-0000-0000-000077080000}"/>
    <cellStyle name="Comma 11 3 2 2 3" xfId="10976" xr:uid="{00000000-0005-0000-0000-000078080000}"/>
    <cellStyle name="Comma 11 3 2 2 3 2" xfId="26124" xr:uid="{00000000-0005-0000-0000-000079080000}"/>
    <cellStyle name="Comma 11 3 2 2 3 2 2" xfId="52092" xr:uid="{00000000-0005-0000-0000-00007A080000}"/>
    <cellStyle name="Comma 11 3 2 2 3 3" xfId="36944" xr:uid="{00000000-0005-0000-0000-00007B080000}"/>
    <cellStyle name="Comma 11 3 2 2 4" xfId="8812" xr:uid="{00000000-0005-0000-0000-00007C080000}"/>
    <cellStyle name="Comma 11 3 2 2 4 2" xfId="23960" xr:uid="{00000000-0005-0000-0000-00007D080000}"/>
    <cellStyle name="Comma 11 3 2 2 4 2 2" xfId="49928" xr:uid="{00000000-0005-0000-0000-00007E080000}"/>
    <cellStyle name="Comma 11 3 2 2 4 3" xfId="34780" xr:uid="{00000000-0005-0000-0000-00007F080000}"/>
    <cellStyle name="Comma 11 3 2 2 5" xfId="19632" xr:uid="{00000000-0005-0000-0000-000080080000}"/>
    <cellStyle name="Comma 11 3 2 2 5 2" xfId="45600" xr:uid="{00000000-0005-0000-0000-000081080000}"/>
    <cellStyle name="Comma 11 3 2 2 6" xfId="15304" xr:uid="{00000000-0005-0000-0000-000082080000}"/>
    <cellStyle name="Comma 11 3 2 2 6 2" xfId="41272" xr:uid="{00000000-0005-0000-0000-000083080000}"/>
    <cellStyle name="Comma 11 3 2 2 7" xfId="4484" xr:uid="{00000000-0005-0000-0000-000084080000}"/>
    <cellStyle name="Comma 11 3 2 2 8" xfId="30452" xr:uid="{00000000-0005-0000-0000-000085080000}"/>
    <cellStyle name="Comma 11 3 2 2 9" xfId="56934" xr:uid="{00000000-0005-0000-0000-000086080000}"/>
    <cellStyle name="Comma 11 3 2 3" xfId="5566" xr:uid="{00000000-0005-0000-0000-000087080000}"/>
    <cellStyle name="Comma 11 3 2 3 2" xfId="12058" xr:uid="{00000000-0005-0000-0000-000088080000}"/>
    <cellStyle name="Comma 11 3 2 3 2 2" xfId="27206" xr:uid="{00000000-0005-0000-0000-000089080000}"/>
    <cellStyle name="Comma 11 3 2 3 2 2 2" xfId="53174" xr:uid="{00000000-0005-0000-0000-00008A080000}"/>
    <cellStyle name="Comma 11 3 2 3 2 3" xfId="38026" xr:uid="{00000000-0005-0000-0000-00008B080000}"/>
    <cellStyle name="Comma 11 3 2 3 3" xfId="20714" xr:uid="{00000000-0005-0000-0000-00008C080000}"/>
    <cellStyle name="Comma 11 3 2 3 3 2" xfId="46682" xr:uid="{00000000-0005-0000-0000-00008D080000}"/>
    <cellStyle name="Comma 11 3 2 3 4" xfId="16386" xr:uid="{00000000-0005-0000-0000-00008E080000}"/>
    <cellStyle name="Comma 11 3 2 3 4 2" xfId="42354" xr:uid="{00000000-0005-0000-0000-00008F080000}"/>
    <cellStyle name="Comma 11 3 2 3 5" xfId="31534" xr:uid="{00000000-0005-0000-0000-000090080000}"/>
    <cellStyle name="Comma 11 3 2 3 6" xfId="58016" xr:uid="{00000000-0005-0000-0000-000091080000}"/>
    <cellStyle name="Comma 11 3 2 4" xfId="9894" xr:uid="{00000000-0005-0000-0000-000092080000}"/>
    <cellStyle name="Comma 11 3 2 4 2" xfId="25042" xr:uid="{00000000-0005-0000-0000-000093080000}"/>
    <cellStyle name="Comma 11 3 2 4 2 2" xfId="51010" xr:uid="{00000000-0005-0000-0000-000094080000}"/>
    <cellStyle name="Comma 11 3 2 4 3" xfId="35862" xr:uid="{00000000-0005-0000-0000-000095080000}"/>
    <cellStyle name="Comma 11 3 2 5" xfId="7730" xr:uid="{00000000-0005-0000-0000-000096080000}"/>
    <cellStyle name="Comma 11 3 2 5 2" xfId="22878" xr:uid="{00000000-0005-0000-0000-000097080000}"/>
    <cellStyle name="Comma 11 3 2 5 2 2" xfId="48846" xr:uid="{00000000-0005-0000-0000-000098080000}"/>
    <cellStyle name="Comma 11 3 2 5 3" xfId="33698" xr:uid="{00000000-0005-0000-0000-000099080000}"/>
    <cellStyle name="Comma 11 3 2 6" xfId="18550" xr:uid="{00000000-0005-0000-0000-00009A080000}"/>
    <cellStyle name="Comma 11 3 2 6 2" xfId="44518" xr:uid="{00000000-0005-0000-0000-00009B080000}"/>
    <cellStyle name="Comma 11 3 2 7" xfId="14222" xr:uid="{00000000-0005-0000-0000-00009C080000}"/>
    <cellStyle name="Comma 11 3 2 7 2" xfId="40190" xr:uid="{00000000-0005-0000-0000-00009D080000}"/>
    <cellStyle name="Comma 11 3 2 8" xfId="3402" xr:uid="{00000000-0005-0000-0000-00009E080000}"/>
    <cellStyle name="Comma 11 3 2 9" xfId="29370" xr:uid="{00000000-0005-0000-0000-00009F080000}"/>
    <cellStyle name="Comma 11 3 3" xfId="1779" xr:uid="{00000000-0005-0000-0000-0000A0080000}"/>
    <cellStyle name="Comma 11 3 3 2" xfId="6107" xr:uid="{00000000-0005-0000-0000-0000A1080000}"/>
    <cellStyle name="Comma 11 3 3 2 2" xfId="12599" xr:uid="{00000000-0005-0000-0000-0000A2080000}"/>
    <cellStyle name="Comma 11 3 3 2 2 2" xfId="27747" xr:uid="{00000000-0005-0000-0000-0000A3080000}"/>
    <cellStyle name="Comma 11 3 3 2 2 2 2" xfId="53715" xr:uid="{00000000-0005-0000-0000-0000A4080000}"/>
    <cellStyle name="Comma 11 3 3 2 2 3" xfId="38567" xr:uid="{00000000-0005-0000-0000-0000A5080000}"/>
    <cellStyle name="Comma 11 3 3 2 3" xfId="21255" xr:uid="{00000000-0005-0000-0000-0000A6080000}"/>
    <cellStyle name="Comma 11 3 3 2 3 2" xfId="47223" xr:uid="{00000000-0005-0000-0000-0000A7080000}"/>
    <cellStyle name="Comma 11 3 3 2 4" xfId="16927" xr:uid="{00000000-0005-0000-0000-0000A8080000}"/>
    <cellStyle name="Comma 11 3 3 2 4 2" xfId="42895" xr:uid="{00000000-0005-0000-0000-0000A9080000}"/>
    <cellStyle name="Comma 11 3 3 2 5" xfId="32075" xr:uid="{00000000-0005-0000-0000-0000AA080000}"/>
    <cellStyle name="Comma 11 3 3 2 6" xfId="58557" xr:uid="{00000000-0005-0000-0000-0000AB080000}"/>
    <cellStyle name="Comma 11 3 3 3" xfId="10435" xr:uid="{00000000-0005-0000-0000-0000AC080000}"/>
    <cellStyle name="Comma 11 3 3 3 2" xfId="25583" xr:uid="{00000000-0005-0000-0000-0000AD080000}"/>
    <cellStyle name="Comma 11 3 3 3 2 2" xfId="51551" xr:uid="{00000000-0005-0000-0000-0000AE080000}"/>
    <cellStyle name="Comma 11 3 3 3 3" xfId="36403" xr:uid="{00000000-0005-0000-0000-0000AF080000}"/>
    <cellStyle name="Comma 11 3 3 4" xfId="8271" xr:uid="{00000000-0005-0000-0000-0000B0080000}"/>
    <cellStyle name="Comma 11 3 3 4 2" xfId="23419" xr:uid="{00000000-0005-0000-0000-0000B1080000}"/>
    <cellStyle name="Comma 11 3 3 4 2 2" xfId="49387" xr:uid="{00000000-0005-0000-0000-0000B2080000}"/>
    <cellStyle name="Comma 11 3 3 4 3" xfId="34239" xr:uid="{00000000-0005-0000-0000-0000B3080000}"/>
    <cellStyle name="Comma 11 3 3 5" xfId="19091" xr:uid="{00000000-0005-0000-0000-0000B4080000}"/>
    <cellStyle name="Comma 11 3 3 5 2" xfId="45059" xr:uid="{00000000-0005-0000-0000-0000B5080000}"/>
    <cellStyle name="Comma 11 3 3 6" xfId="14763" xr:uid="{00000000-0005-0000-0000-0000B6080000}"/>
    <cellStyle name="Comma 11 3 3 6 2" xfId="40731" xr:uid="{00000000-0005-0000-0000-0000B7080000}"/>
    <cellStyle name="Comma 11 3 3 7" xfId="3943" xr:uid="{00000000-0005-0000-0000-0000B8080000}"/>
    <cellStyle name="Comma 11 3 3 8" xfId="29911" xr:uid="{00000000-0005-0000-0000-0000B9080000}"/>
    <cellStyle name="Comma 11 3 3 9" xfId="56393" xr:uid="{00000000-0005-0000-0000-0000BA080000}"/>
    <cellStyle name="Comma 11 3 4" xfId="5025" xr:uid="{00000000-0005-0000-0000-0000BB080000}"/>
    <cellStyle name="Comma 11 3 4 2" xfId="11517" xr:uid="{00000000-0005-0000-0000-0000BC080000}"/>
    <cellStyle name="Comma 11 3 4 2 2" xfId="26665" xr:uid="{00000000-0005-0000-0000-0000BD080000}"/>
    <cellStyle name="Comma 11 3 4 2 2 2" xfId="52633" xr:uid="{00000000-0005-0000-0000-0000BE080000}"/>
    <cellStyle name="Comma 11 3 4 2 3" xfId="37485" xr:uid="{00000000-0005-0000-0000-0000BF080000}"/>
    <cellStyle name="Comma 11 3 4 3" xfId="20173" xr:uid="{00000000-0005-0000-0000-0000C0080000}"/>
    <cellStyle name="Comma 11 3 4 3 2" xfId="46141" xr:uid="{00000000-0005-0000-0000-0000C1080000}"/>
    <cellStyle name="Comma 11 3 4 4" xfId="15845" xr:uid="{00000000-0005-0000-0000-0000C2080000}"/>
    <cellStyle name="Comma 11 3 4 4 2" xfId="41813" xr:uid="{00000000-0005-0000-0000-0000C3080000}"/>
    <cellStyle name="Comma 11 3 4 5" xfId="30993" xr:uid="{00000000-0005-0000-0000-0000C4080000}"/>
    <cellStyle name="Comma 11 3 4 6" xfId="57475" xr:uid="{00000000-0005-0000-0000-0000C5080000}"/>
    <cellStyle name="Comma 11 3 5" xfId="9353" xr:uid="{00000000-0005-0000-0000-0000C6080000}"/>
    <cellStyle name="Comma 11 3 5 2" xfId="24501" xr:uid="{00000000-0005-0000-0000-0000C7080000}"/>
    <cellStyle name="Comma 11 3 5 2 2" xfId="50469" xr:uid="{00000000-0005-0000-0000-0000C8080000}"/>
    <cellStyle name="Comma 11 3 5 3" xfId="35321" xr:uid="{00000000-0005-0000-0000-0000C9080000}"/>
    <cellStyle name="Comma 11 3 6" xfId="7189" xr:uid="{00000000-0005-0000-0000-0000CA080000}"/>
    <cellStyle name="Comma 11 3 6 2" xfId="22337" xr:uid="{00000000-0005-0000-0000-0000CB080000}"/>
    <cellStyle name="Comma 11 3 6 2 2" xfId="48305" xr:uid="{00000000-0005-0000-0000-0000CC080000}"/>
    <cellStyle name="Comma 11 3 6 3" xfId="33157" xr:uid="{00000000-0005-0000-0000-0000CD080000}"/>
    <cellStyle name="Comma 11 3 7" xfId="18009" xr:uid="{00000000-0005-0000-0000-0000CE080000}"/>
    <cellStyle name="Comma 11 3 7 2" xfId="43977" xr:uid="{00000000-0005-0000-0000-0000CF080000}"/>
    <cellStyle name="Comma 11 3 8" xfId="13681" xr:uid="{00000000-0005-0000-0000-0000D0080000}"/>
    <cellStyle name="Comma 11 3 8 2" xfId="39649" xr:uid="{00000000-0005-0000-0000-0000D1080000}"/>
    <cellStyle name="Comma 11 3 9" xfId="2861" xr:uid="{00000000-0005-0000-0000-0000D2080000}"/>
    <cellStyle name="Comma 11 4" xfId="108" xr:uid="{00000000-0005-0000-0000-0000D3080000}"/>
    <cellStyle name="Comma 11 4 10" xfId="28830" xr:uid="{00000000-0005-0000-0000-0000D4080000}"/>
    <cellStyle name="Comma 11 4 11" xfId="54794" xr:uid="{00000000-0005-0000-0000-0000D5080000}"/>
    <cellStyle name="Comma 11 4 12" xfId="55312" xr:uid="{00000000-0005-0000-0000-0000D6080000}"/>
    <cellStyle name="Comma 11 4 13" xfId="820" xr:uid="{00000000-0005-0000-0000-0000D7080000}"/>
    <cellStyle name="Comma 11 4 2" xfId="1239" xr:uid="{00000000-0005-0000-0000-0000D8080000}"/>
    <cellStyle name="Comma 11 4 2 10" xfId="55853" xr:uid="{00000000-0005-0000-0000-0000D9080000}"/>
    <cellStyle name="Comma 11 4 2 2" xfId="2321" xr:uid="{00000000-0005-0000-0000-0000DA080000}"/>
    <cellStyle name="Comma 11 4 2 2 2" xfId="6649" xr:uid="{00000000-0005-0000-0000-0000DB080000}"/>
    <cellStyle name="Comma 11 4 2 2 2 2" xfId="13141" xr:uid="{00000000-0005-0000-0000-0000DC080000}"/>
    <cellStyle name="Comma 11 4 2 2 2 2 2" xfId="28289" xr:uid="{00000000-0005-0000-0000-0000DD080000}"/>
    <cellStyle name="Comma 11 4 2 2 2 2 2 2" xfId="54257" xr:uid="{00000000-0005-0000-0000-0000DE080000}"/>
    <cellStyle name="Comma 11 4 2 2 2 2 3" xfId="39109" xr:uid="{00000000-0005-0000-0000-0000DF080000}"/>
    <cellStyle name="Comma 11 4 2 2 2 3" xfId="21797" xr:uid="{00000000-0005-0000-0000-0000E0080000}"/>
    <cellStyle name="Comma 11 4 2 2 2 3 2" xfId="47765" xr:uid="{00000000-0005-0000-0000-0000E1080000}"/>
    <cellStyle name="Comma 11 4 2 2 2 4" xfId="17469" xr:uid="{00000000-0005-0000-0000-0000E2080000}"/>
    <cellStyle name="Comma 11 4 2 2 2 4 2" xfId="43437" xr:uid="{00000000-0005-0000-0000-0000E3080000}"/>
    <cellStyle name="Comma 11 4 2 2 2 5" xfId="32617" xr:uid="{00000000-0005-0000-0000-0000E4080000}"/>
    <cellStyle name="Comma 11 4 2 2 2 6" xfId="59099" xr:uid="{00000000-0005-0000-0000-0000E5080000}"/>
    <cellStyle name="Comma 11 4 2 2 3" xfId="10977" xr:uid="{00000000-0005-0000-0000-0000E6080000}"/>
    <cellStyle name="Comma 11 4 2 2 3 2" xfId="26125" xr:uid="{00000000-0005-0000-0000-0000E7080000}"/>
    <cellStyle name="Comma 11 4 2 2 3 2 2" xfId="52093" xr:uid="{00000000-0005-0000-0000-0000E8080000}"/>
    <cellStyle name="Comma 11 4 2 2 3 3" xfId="36945" xr:uid="{00000000-0005-0000-0000-0000E9080000}"/>
    <cellStyle name="Comma 11 4 2 2 4" xfId="8813" xr:uid="{00000000-0005-0000-0000-0000EA080000}"/>
    <cellStyle name="Comma 11 4 2 2 4 2" xfId="23961" xr:uid="{00000000-0005-0000-0000-0000EB080000}"/>
    <cellStyle name="Comma 11 4 2 2 4 2 2" xfId="49929" xr:uid="{00000000-0005-0000-0000-0000EC080000}"/>
    <cellStyle name="Comma 11 4 2 2 4 3" xfId="34781" xr:uid="{00000000-0005-0000-0000-0000ED080000}"/>
    <cellStyle name="Comma 11 4 2 2 5" xfId="19633" xr:uid="{00000000-0005-0000-0000-0000EE080000}"/>
    <cellStyle name="Comma 11 4 2 2 5 2" xfId="45601" xr:uid="{00000000-0005-0000-0000-0000EF080000}"/>
    <cellStyle name="Comma 11 4 2 2 6" xfId="15305" xr:uid="{00000000-0005-0000-0000-0000F0080000}"/>
    <cellStyle name="Comma 11 4 2 2 6 2" xfId="41273" xr:uid="{00000000-0005-0000-0000-0000F1080000}"/>
    <cellStyle name="Comma 11 4 2 2 7" xfId="4485" xr:uid="{00000000-0005-0000-0000-0000F2080000}"/>
    <cellStyle name="Comma 11 4 2 2 8" xfId="30453" xr:uid="{00000000-0005-0000-0000-0000F3080000}"/>
    <cellStyle name="Comma 11 4 2 2 9" xfId="56935" xr:uid="{00000000-0005-0000-0000-0000F4080000}"/>
    <cellStyle name="Comma 11 4 2 3" xfId="5567" xr:uid="{00000000-0005-0000-0000-0000F5080000}"/>
    <cellStyle name="Comma 11 4 2 3 2" xfId="12059" xr:uid="{00000000-0005-0000-0000-0000F6080000}"/>
    <cellStyle name="Comma 11 4 2 3 2 2" xfId="27207" xr:uid="{00000000-0005-0000-0000-0000F7080000}"/>
    <cellStyle name="Comma 11 4 2 3 2 2 2" xfId="53175" xr:uid="{00000000-0005-0000-0000-0000F8080000}"/>
    <cellStyle name="Comma 11 4 2 3 2 3" xfId="38027" xr:uid="{00000000-0005-0000-0000-0000F9080000}"/>
    <cellStyle name="Comma 11 4 2 3 3" xfId="20715" xr:uid="{00000000-0005-0000-0000-0000FA080000}"/>
    <cellStyle name="Comma 11 4 2 3 3 2" xfId="46683" xr:uid="{00000000-0005-0000-0000-0000FB080000}"/>
    <cellStyle name="Comma 11 4 2 3 4" xfId="16387" xr:uid="{00000000-0005-0000-0000-0000FC080000}"/>
    <cellStyle name="Comma 11 4 2 3 4 2" xfId="42355" xr:uid="{00000000-0005-0000-0000-0000FD080000}"/>
    <cellStyle name="Comma 11 4 2 3 5" xfId="31535" xr:uid="{00000000-0005-0000-0000-0000FE080000}"/>
    <cellStyle name="Comma 11 4 2 3 6" xfId="58017" xr:uid="{00000000-0005-0000-0000-0000FF080000}"/>
    <cellStyle name="Comma 11 4 2 4" xfId="9895" xr:uid="{00000000-0005-0000-0000-000000090000}"/>
    <cellStyle name="Comma 11 4 2 4 2" xfId="25043" xr:uid="{00000000-0005-0000-0000-000001090000}"/>
    <cellStyle name="Comma 11 4 2 4 2 2" xfId="51011" xr:uid="{00000000-0005-0000-0000-000002090000}"/>
    <cellStyle name="Comma 11 4 2 4 3" xfId="35863" xr:uid="{00000000-0005-0000-0000-000003090000}"/>
    <cellStyle name="Comma 11 4 2 5" xfId="7731" xr:uid="{00000000-0005-0000-0000-000004090000}"/>
    <cellStyle name="Comma 11 4 2 5 2" xfId="22879" xr:uid="{00000000-0005-0000-0000-000005090000}"/>
    <cellStyle name="Comma 11 4 2 5 2 2" xfId="48847" xr:uid="{00000000-0005-0000-0000-000006090000}"/>
    <cellStyle name="Comma 11 4 2 5 3" xfId="33699" xr:uid="{00000000-0005-0000-0000-000007090000}"/>
    <cellStyle name="Comma 11 4 2 6" xfId="18551" xr:uid="{00000000-0005-0000-0000-000008090000}"/>
    <cellStyle name="Comma 11 4 2 6 2" xfId="44519" xr:uid="{00000000-0005-0000-0000-000009090000}"/>
    <cellStyle name="Comma 11 4 2 7" xfId="14223" xr:uid="{00000000-0005-0000-0000-00000A090000}"/>
    <cellStyle name="Comma 11 4 2 7 2" xfId="40191" xr:uid="{00000000-0005-0000-0000-00000B090000}"/>
    <cellStyle name="Comma 11 4 2 8" xfId="3403" xr:uid="{00000000-0005-0000-0000-00000C090000}"/>
    <cellStyle name="Comma 11 4 2 9" xfId="29371" xr:uid="{00000000-0005-0000-0000-00000D090000}"/>
    <cellStyle name="Comma 11 4 3" xfId="1780" xr:uid="{00000000-0005-0000-0000-00000E090000}"/>
    <cellStyle name="Comma 11 4 3 2" xfId="6108" xr:uid="{00000000-0005-0000-0000-00000F090000}"/>
    <cellStyle name="Comma 11 4 3 2 2" xfId="12600" xr:uid="{00000000-0005-0000-0000-000010090000}"/>
    <cellStyle name="Comma 11 4 3 2 2 2" xfId="27748" xr:uid="{00000000-0005-0000-0000-000011090000}"/>
    <cellStyle name="Comma 11 4 3 2 2 2 2" xfId="53716" xr:uid="{00000000-0005-0000-0000-000012090000}"/>
    <cellStyle name="Comma 11 4 3 2 2 3" xfId="38568" xr:uid="{00000000-0005-0000-0000-000013090000}"/>
    <cellStyle name="Comma 11 4 3 2 3" xfId="21256" xr:uid="{00000000-0005-0000-0000-000014090000}"/>
    <cellStyle name="Comma 11 4 3 2 3 2" xfId="47224" xr:uid="{00000000-0005-0000-0000-000015090000}"/>
    <cellStyle name="Comma 11 4 3 2 4" xfId="16928" xr:uid="{00000000-0005-0000-0000-000016090000}"/>
    <cellStyle name="Comma 11 4 3 2 4 2" xfId="42896" xr:uid="{00000000-0005-0000-0000-000017090000}"/>
    <cellStyle name="Comma 11 4 3 2 5" xfId="32076" xr:uid="{00000000-0005-0000-0000-000018090000}"/>
    <cellStyle name="Comma 11 4 3 2 6" xfId="58558" xr:uid="{00000000-0005-0000-0000-000019090000}"/>
    <cellStyle name="Comma 11 4 3 3" xfId="10436" xr:uid="{00000000-0005-0000-0000-00001A090000}"/>
    <cellStyle name="Comma 11 4 3 3 2" xfId="25584" xr:uid="{00000000-0005-0000-0000-00001B090000}"/>
    <cellStyle name="Comma 11 4 3 3 2 2" xfId="51552" xr:uid="{00000000-0005-0000-0000-00001C090000}"/>
    <cellStyle name="Comma 11 4 3 3 3" xfId="36404" xr:uid="{00000000-0005-0000-0000-00001D090000}"/>
    <cellStyle name="Comma 11 4 3 4" xfId="8272" xr:uid="{00000000-0005-0000-0000-00001E090000}"/>
    <cellStyle name="Comma 11 4 3 4 2" xfId="23420" xr:uid="{00000000-0005-0000-0000-00001F090000}"/>
    <cellStyle name="Comma 11 4 3 4 2 2" xfId="49388" xr:uid="{00000000-0005-0000-0000-000020090000}"/>
    <cellStyle name="Comma 11 4 3 4 3" xfId="34240" xr:uid="{00000000-0005-0000-0000-000021090000}"/>
    <cellStyle name="Comma 11 4 3 5" xfId="19092" xr:uid="{00000000-0005-0000-0000-000022090000}"/>
    <cellStyle name="Comma 11 4 3 5 2" xfId="45060" xr:uid="{00000000-0005-0000-0000-000023090000}"/>
    <cellStyle name="Comma 11 4 3 6" xfId="14764" xr:uid="{00000000-0005-0000-0000-000024090000}"/>
    <cellStyle name="Comma 11 4 3 6 2" xfId="40732" xr:uid="{00000000-0005-0000-0000-000025090000}"/>
    <cellStyle name="Comma 11 4 3 7" xfId="3944" xr:uid="{00000000-0005-0000-0000-000026090000}"/>
    <cellStyle name="Comma 11 4 3 8" xfId="29912" xr:uid="{00000000-0005-0000-0000-000027090000}"/>
    <cellStyle name="Comma 11 4 3 9" xfId="56394" xr:uid="{00000000-0005-0000-0000-000028090000}"/>
    <cellStyle name="Comma 11 4 4" xfId="5026" xr:uid="{00000000-0005-0000-0000-000029090000}"/>
    <cellStyle name="Comma 11 4 4 2" xfId="11518" xr:uid="{00000000-0005-0000-0000-00002A090000}"/>
    <cellStyle name="Comma 11 4 4 2 2" xfId="26666" xr:uid="{00000000-0005-0000-0000-00002B090000}"/>
    <cellStyle name="Comma 11 4 4 2 2 2" xfId="52634" xr:uid="{00000000-0005-0000-0000-00002C090000}"/>
    <cellStyle name="Comma 11 4 4 2 3" xfId="37486" xr:uid="{00000000-0005-0000-0000-00002D090000}"/>
    <cellStyle name="Comma 11 4 4 3" xfId="20174" xr:uid="{00000000-0005-0000-0000-00002E090000}"/>
    <cellStyle name="Comma 11 4 4 3 2" xfId="46142" xr:uid="{00000000-0005-0000-0000-00002F090000}"/>
    <cellStyle name="Comma 11 4 4 4" xfId="15846" xr:uid="{00000000-0005-0000-0000-000030090000}"/>
    <cellStyle name="Comma 11 4 4 4 2" xfId="41814" xr:uid="{00000000-0005-0000-0000-000031090000}"/>
    <cellStyle name="Comma 11 4 4 5" xfId="30994" xr:uid="{00000000-0005-0000-0000-000032090000}"/>
    <cellStyle name="Comma 11 4 4 6" xfId="57476" xr:uid="{00000000-0005-0000-0000-000033090000}"/>
    <cellStyle name="Comma 11 4 5" xfId="9354" xr:uid="{00000000-0005-0000-0000-000034090000}"/>
    <cellStyle name="Comma 11 4 5 2" xfId="24502" xr:uid="{00000000-0005-0000-0000-000035090000}"/>
    <cellStyle name="Comma 11 4 5 2 2" xfId="50470" xr:uid="{00000000-0005-0000-0000-000036090000}"/>
    <cellStyle name="Comma 11 4 5 3" xfId="35322" xr:uid="{00000000-0005-0000-0000-000037090000}"/>
    <cellStyle name="Comma 11 4 6" xfId="7190" xr:uid="{00000000-0005-0000-0000-000038090000}"/>
    <cellStyle name="Comma 11 4 6 2" xfId="22338" xr:uid="{00000000-0005-0000-0000-000039090000}"/>
    <cellStyle name="Comma 11 4 6 2 2" xfId="48306" xr:uid="{00000000-0005-0000-0000-00003A090000}"/>
    <cellStyle name="Comma 11 4 6 3" xfId="33158" xr:uid="{00000000-0005-0000-0000-00003B090000}"/>
    <cellStyle name="Comma 11 4 7" xfId="18010" xr:uid="{00000000-0005-0000-0000-00003C090000}"/>
    <cellStyle name="Comma 11 4 7 2" xfId="43978" xr:uid="{00000000-0005-0000-0000-00003D090000}"/>
    <cellStyle name="Comma 11 4 8" xfId="13682" xr:uid="{00000000-0005-0000-0000-00003E090000}"/>
    <cellStyle name="Comma 11 4 8 2" xfId="39650" xr:uid="{00000000-0005-0000-0000-00003F090000}"/>
    <cellStyle name="Comma 11 4 9" xfId="2862" xr:uid="{00000000-0005-0000-0000-000040090000}"/>
    <cellStyle name="Comma 11 5" xfId="109" xr:uid="{00000000-0005-0000-0000-000041090000}"/>
    <cellStyle name="Comma 11 5 10" xfId="28831" xr:uid="{00000000-0005-0000-0000-000042090000}"/>
    <cellStyle name="Comma 11 5 11" xfId="54795" xr:uid="{00000000-0005-0000-0000-000043090000}"/>
    <cellStyle name="Comma 11 5 12" xfId="55313" xr:uid="{00000000-0005-0000-0000-000044090000}"/>
    <cellStyle name="Comma 11 5 13" xfId="860" xr:uid="{00000000-0005-0000-0000-000045090000}"/>
    <cellStyle name="Comma 11 5 2" xfId="1240" xr:uid="{00000000-0005-0000-0000-000046090000}"/>
    <cellStyle name="Comma 11 5 2 10" xfId="55854" xr:uid="{00000000-0005-0000-0000-000047090000}"/>
    <cellStyle name="Comma 11 5 2 2" xfId="2322" xr:uid="{00000000-0005-0000-0000-000048090000}"/>
    <cellStyle name="Comma 11 5 2 2 2" xfId="6650" xr:uid="{00000000-0005-0000-0000-000049090000}"/>
    <cellStyle name="Comma 11 5 2 2 2 2" xfId="13142" xr:uid="{00000000-0005-0000-0000-00004A090000}"/>
    <cellStyle name="Comma 11 5 2 2 2 2 2" xfId="28290" xr:uid="{00000000-0005-0000-0000-00004B090000}"/>
    <cellStyle name="Comma 11 5 2 2 2 2 2 2" xfId="54258" xr:uid="{00000000-0005-0000-0000-00004C090000}"/>
    <cellStyle name="Comma 11 5 2 2 2 2 3" xfId="39110" xr:uid="{00000000-0005-0000-0000-00004D090000}"/>
    <cellStyle name="Comma 11 5 2 2 2 3" xfId="21798" xr:uid="{00000000-0005-0000-0000-00004E090000}"/>
    <cellStyle name="Comma 11 5 2 2 2 3 2" xfId="47766" xr:uid="{00000000-0005-0000-0000-00004F090000}"/>
    <cellStyle name="Comma 11 5 2 2 2 4" xfId="17470" xr:uid="{00000000-0005-0000-0000-000050090000}"/>
    <cellStyle name="Comma 11 5 2 2 2 4 2" xfId="43438" xr:uid="{00000000-0005-0000-0000-000051090000}"/>
    <cellStyle name="Comma 11 5 2 2 2 5" xfId="32618" xr:uid="{00000000-0005-0000-0000-000052090000}"/>
    <cellStyle name="Comma 11 5 2 2 2 6" xfId="59100" xr:uid="{00000000-0005-0000-0000-000053090000}"/>
    <cellStyle name="Comma 11 5 2 2 3" xfId="10978" xr:uid="{00000000-0005-0000-0000-000054090000}"/>
    <cellStyle name="Comma 11 5 2 2 3 2" xfId="26126" xr:uid="{00000000-0005-0000-0000-000055090000}"/>
    <cellStyle name="Comma 11 5 2 2 3 2 2" xfId="52094" xr:uid="{00000000-0005-0000-0000-000056090000}"/>
    <cellStyle name="Comma 11 5 2 2 3 3" xfId="36946" xr:uid="{00000000-0005-0000-0000-000057090000}"/>
    <cellStyle name="Comma 11 5 2 2 4" xfId="8814" xr:uid="{00000000-0005-0000-0000-000058090000}"/>
    <cellStyle name="Comma 11 5 2 2 4 2" xfId="23962" xr:uid="{00000000-0005-0000-0000-000059090000}"/>
    <cellStyle name="Comma 11 5 2 2 4 2 2" xfId="49930" xr:uid="{00000000-0005-0000-0000-00005A090000}"/>
    <cellStyle name="Comma 11 5 2 2 4 3" xfId="34782" xr:uid="{00000000-0005-0000-0000-00005B090000}"/>
    <cellStyle name="Comma 11 5 2 2 5" xfId="19634" xr:uid="{00000000-0005-0000-0000-00005C090000}"/>
    <cellStyle name="Comma 11 5 2 2 5 2" xfId="45602" xr:uid="{00000000-0005-0000-0000-00005D090000}"/>
    <cellStyle name="Comma 11 5 2 2 6" xfId="15306" xr:uid="{00000000-0005-0000-0000-00005E090000}"/>
    <cellStyle name="Comma 11 5 2 2 6 2" xfId="41274" xr:uid="{00000000-0005-0000-0000-00005F090000}"/>
    <cellStyle name="Comma 11 5 2 2 7" xfId="4486" xr:uid="{00000000-0005-0000-0000-000060090000}"/>
    <cellStyle name="Comma 11 5 2 2 8" xfId="30454" xr:uid="{00000000-0005-0000-0000-000061090000}"/>
    <cellStyle name="Comma 11 5 2 2 9" xfId="56936" xr:uid="{00000000-0005-0000-0000-000062090000}"/>
    <cellStyle name="Comma 11 5 2 3" xfId="5568" xr:uid="{00000000-0005-0000-0000-000063090000}"/>
    <cellStyle name="Comma 11 5 2 3 2" xfId="12060" xr:uid="{00000000-0005-0000-0000-000064090000}"/>
    <cellStyle name="Comma 11 5 2 3 2 2" xfId="27208" xr:uid="{00000000-0005-0000-0000-000065090000}"/>
    <cellStyle name="Comma 11 5 2 3 2 2 2" xfId="53176" xr:uid="{00000000-0005-0000-0000-000066090000}"/>
    <cellStyle name="Comma 11 5 2 3 2 3" xfId="38028" xr:uid="{00000000-0005-0000-0000-000067090000}"/>
    <cellStyle name="Comma 11 5 2 3 3" xfId="20716" xr:uid="{00000000-0005-0000-0000-000068090000}"/>
    <cellStyle name="Comma 11 5 2 3 3 2" xfId="46684" xr:uid="{00000000-0005-0000-0000-000069090000}"/>
    <cellStyle name="Comma 11 5 2 3 4" xfId="16388" xr:uid="{00000000-0005-0000-0000-00006A090000}"/>
    <cellStyle name="Comma 11 5 2 3 4 2" xfId="42356" xr:uid="{00000000-0005-0000-0000-00006B090000}"/>
    <cellStyle name="Comma 11 5 2 3 5" xfId="31536" xr:uid="{00000000-0005-0000-0000-00006C090000}"/>
    <cellStyle name="Comma 11 5 2 3 6" xfId="58018" xr:uid="{00000000-0005-0000-0000-00006D090000}"/>
    <cellStyle name="Comma 11 5 2 4" xfId="9896" xr:uid="{00000000-0005-0000-0000-00006E090000}"/>
    <cellStyle name="Comma 11 5 2 4 2" xfId="25044" xr:uid="{00000000-0005-0000-0000-00006F090000}"/>
    <cellStyle name="Comma 11 5 2 4 2 2" xfId="51012" xr:uid="{00000000-0005-0000-0000-000070090000}"/>
    <cellStyle name="Comma 11 5 2 4 3" xfId="35864" xr:uid="{00000000-0005-0000-0000-000071090000}"/>
    <cellStyle name="Comma 11 5 2 5" xfId="7732" xr:uid="{00000000-0005-0000-0000-000072090000}"/>
    <cellStyle name="Comma 11 5 2 5 2" xfId="22880" xr:uid="{00000000-0005-0000-0000-000073090000}"/>
    <cellStyle name="Comma 11 5 2 5 2 2" xfId="48848" xr:uid="{00000000-0005-0000-0000-000074090000}"/>
    <cellStyle name="Comma 11 5 2 5 3" xfId="33700" xr:uid="{00000000-0005-0000-0000-000075090000}"/>
    <cellStyle name="Comma 11 5 2 6" xfId="18552" xr:uid="{00000000-0005-0000-0000-000076090000}"/>
    <cellStyle name="Comma 11 5 2 6 2" xfId="44520" xr:uid="{00000000-0005-0000-0000-000077090000}"/>
    <cellStyle name="Comma 11 5 2 7" xfId="14224" xr:uid="{00000000-0005-0000-0000-000078090000}"/>
    <cellStyle name="Comma 11 5 2 7 2" xfId="40192" xr:uid="{00000000-0005-0000-0000-000079090000}"/>
    <cellStyle name="Comma 11 5 2 8" xfId="3404" xr:uid="{00000000-0005-0000-0000-00007A090000}"/>
    <cellStyle name="Comma 11 5 2 9" xfId="29372" xr:uid="{00000000-0005-0000-0000-00007B090000}"/>
    <cellStyle name="Comma 11 5 3" xfId="1781" xr:uid="{00000000-0005-0000-0000-00007C090000}"/>
    <cellStyle name="Comma 11 5 3 2" xfId="6109" xr:uid="{00000000-0005-0000-0000-00007D090000}"/>
    <cellStyle name="Comma 11 5 3 2 2" xfId="12601" xr:uid="{00000000-0005-0000-0000-00007E090000}"/>
    <cellStyle name="Comma 11 5 3 2 2 2" xfId="27749" xr:uid="{00000000-0005-0000-0000-00007F090000}"/>
    <cellStyle name="Comma 11 5 3 2 2 2 2" xfId="53717" xr:uid="{00000000-0005-0000-0000-000080090000}"/>
    <cellStyle name="Comma 11 5 3 2 2 3" xfId="38569" xr:uid="{00000000-0005-0000-0000-000081090000}"/>
    <cellStyle name="Comma 11 5 3 2 3" xfId="21257" xr:uid="{00000000-0005-0000-0000-000082090000}"/>
    <cellStyle name="Comma 11 5 3 2 3 2" xfId="47225" xr:uid="{00000000-0005-0000-0000-000083090000}"/>
    <cellStyle name="Comma 11 5 3 2 4" xfId="16929" xr:uid="{00000000-0005-0000-0000-000084090000}"/>
    <cellStyle name="Comma 11 5 3 2 4 2" xfId="42897" xr:uid="{00000000-0005-0000-0000-000085090000}"/>
    <cellStyle name="Comma 11 5 3 2 5" xfId="32077" xr:uid="{00000000-0005-0000-0000-000086090000}"/>
    <cellStyle name="Comma 11 5 3 2 6" xfId="58559" xr:uid="{00000000-0005-0000-0000-000087090000}"/>
    <cellStyle name="Comma 11 5 3 3" xfId="10437" xr:uid="{00000000-0005-0000-0000-000088090000}"/>
    <cellStyle name="Comma 11 5 3 3 2" xfId="25585" xr:uid="{00000000-0005-0000-0000-000089090000}"/>
    <cellStyle name="Comma 11 5 3 3 2 2" xfId="51553" xr:uid="{00000000-0005-0000-0000-00008A090000}"/>
    <cellStyle name="Comma 11 5 3 3 3" xfId="36405" xr:uid="{00000000-0005-0000-0000-00008B090000}"/>
    <cellStyle name="Comma 11 5 3 4" xfId="8273" xr:uid="{00000000-0005-0000-0000-00008C090000}"/>
    <cellStyle name="Comma 11 5 3 4 2" xfId="23421" xr:uid="{00000000-0005-0000-0000-00008D090000}"/>
    <cellStyle name="Comma 11 5 3 4 2 2" xfId="49389" xr:uid="{00000000-0005-0000-0000-00008E090000}"/>
    <cellStyle name="Comma 11 5 3 4 3" xfId="34241" xr:uid="{00000000-0005-0000-0000-00008F090000}"/>
    <cellStyle name="Comma 11 5 3 5" xfId="19093" xr:uid="{00000000-0005-0000-0000-000090090000}"/>
    <cellStyle name="Comma 11 5 3 5 2" xfId="45061" xr:uid="{00000000-0005-0000-0000-000091090000}"/>
    <cellStyle name="Comma 11 5 3 6" xfId="14765" xr:uid="{00000000-0005-0000-0000-000092090000}"/>
    <cellStyle name="Comma 11 5 3 6 2" xfId="40733" xr:uid="{00000000-0005-0000-0000-000093090000}"/>
    <cellStyle name="Comma 11 5 3 7" xfId="3945" xr:uid="{00000000-0005-0000-0000-000094090000}"/>
    <cellStyle name="Comma 11 5 3 8" xfId="29913" xr:uid="{00000000-0005-0000-0000-000095090000}"/>
    <cellStyle name="Comma 11 5 3 9" xfId="56395" xr:uid="{00000000-0005-0000-0000-000096090000}"/>
    <cellStyle name="Comma 11 5 4" xfId="5027" xr:uid="{00000000-0005-0000-0000-000097090000}"/>
    <cellStyle name="Comma 11 5 4 2" xfId="11519" xr:uid="{00000000-0005-0000-0000-000098090000}"/>
    <cellStyle name="Comma 11 5 4 2 2" xfId="26667" xr:uid="{00000000-0005-0000-0000-000099090000}"/>
    <cellStyle name="Comma 11 5 4 2 2 2" xfId="52635" xr:uid="{00000000-0005-0000-0000-00009A090000}"/>
    <cellStyle name="Comma 11 5 4 2 3" xfId="37487" xr:uid="{00000000-0005-0000-0000-00009B090000}"/>
    <cellStyle name="Comma 11 5 4 3" xfId="20175" xr:uid="{00000000-0005-0000-0000-00009C090000}"/>
    <cellStyle name="Comma 11 5 4 3 2" xfId="46143" xr:uid="{00000000-0005-0000-0000-00009D090000}"/>
    <cellStyle name="Comma 11 5 4 4" xfId="15847" xr:uid="{00000000-0005-0000-0000-00009E090000}"/>
    <cellStyle name="Comma 11 5 4 4 2" xfId="41815" xr:uid="{00000000-0005-0000-0000-00009F090000}"/>
    <cellStyle name="Comma 11 5 4 5" xfId="30995" xr:uid="{00000000-0005-0000-0000-0000A0090000}"/>
    <cellStyle name="Comma 11 5 4 6" xfId="57477" xr:uid="{00000000-0005-0000-0000-0000A1090000}"/>
    <cellStyle name="Comma 11 5 5" xfId="9355" xr:uid="{00000000-0005-0000-0000-0000A2090000}"/>
    <cellStyle name="Comma 11 5 5 2" xfId="24503" xr:uid="{00000000-0005-0000-0000-0000A3090000}"/>
    <cellStyle name="Comma 11 5 5 2 2" xfId="50471" xr:uid="{00000000-0005-0000-0000-0000A4090000}"/>
    <cellStyle name="Comma 11 5 5 3" xfId="35323" xr:uid="{00000000-0005-0000-0000-0000A5090000}"/>
    <cellStyle name="Comma 11 5 6" xfId="7191" xr:uid="{00000000-0005-0000-0000-0000A6090000}"/>
    <cellStyle name="Comma 11 5 6 2" xfId="22339" xr:uid="{00000000-0005-0000-0000-0000A7090000}"/>
    <cellStyle name="Comma 11 5 6 2 2" xfId="48307" xr:uid="{00000000-0005-0000-0000-0000A8090000}"/>
    <cellStyle name="Comma 11 5 6 3" xfId="33159" xr:uid="{00000000-0005-0000-0000-0000A9090000}"/>
    <cellStyle name="Comma 11 5 7" xfId="18011" xr:uid="{00000000-0005-0000-0000-0000AA090000}"/>
    <cellStyle name="Comma 11 5 7 2" xfId="43979" xr:uid="{00000000-0005-0000-0000-0000AB090000}"/>
    <cellStyle name="Comma 11 5 8" xfId="13683" xr:uid="{00000000-0005-0000-0000-0000AC090000}"/>
    <cellStyle name="Comma 11 5 8 2" xfId="39651" xr:uid="{00000000-0005-0000-0000-0000AD090000}"/>
    <cellStyle name="Comma 11 5 9" xfId="2863" xr:uid="{00000000-0005-0000-0000-0000AE090000}"/>
    <cellStyle name="Comma 11 6" xfId="110" xr:uid="{00000000-0005-0000-0000-0000AF090000}"/>
    <cellStyle name="Comma 11 6 10" xfId="28832" xr:uid="{00000000-0005-0000-0000-0000B0090000}"/>
    <cellStyle name="Comma 11 6 11" xfId="54796" xr:uid="{00000000-0005-0000-0000-0000B1090000}"/>
    <cellStyle name="Comma 11 6 12" xfId="55314" xr:uid="{00000000-0005-0000-0000-0000B2090000}"/>
    <cellStyle name="Comma 11 6 13" xfId="900" xr:uid="{00000000-0005-0000-0000-0000B3090000}"/>
    <cellStyle name="Comma 11 6 2" xfId="1241" xr:uid="{00000000-0005-0000-0000-0000B4090000}"/>
    <cellStyle name="Comma 11 6 2 10" xfId="55855" xr:uid="{00000000-0005-0000-0000-0000B5090000}"/>
    <cellStyle name="Comma 11 6 2 2" xfId="2323" xr:uid="{00000000-0005-0000-0000-0000B6090000}"/>
    <cellStyle name="Comma 11 6 2 2 2" xfId="6651" xr:uid="{00000000-0005-0000-0000-0000B7090000}"/>
    <cellStyle name="Comma 11 6 2 2 2 2" xfId="13143" xr:uid="{00000000-0005-0000-0000-0000B8090000}"/>
    <cellStyle name="Comma 11 6 2 2 2 2 2" xfId="28291" xr:uid="{00000000-0005-0000-0000-0000B9090000}"/>
    <cellStyle name="Comma 11 6 2 2 2 2 2 2" xfId="54259" xr:uid="{00000000-0005-0000-0000-0000BA090000}"/>
    <cellStyle name="Comma 11 6 2 2 2 2 3" xfId="39111" xr:uid="{00000000-0005-0000-0000-0000BB090000}"/>
    <cellStyle name="Comma 11 6 2 2 2 3" xfId="21799" xr:uid="{00000000-0005-0000-0000-0000BC090000}"/>
    <cellStyle name="Comma 11 6 2 2 2 3 2" xfId="47767" xr:uid="{00000000-0005-0000-0000-0000BD090000}"/>
    <cellStyle name="Comma 11 6 2 2 2 4" xfId="17471" xr:uid="{00000000-0005-0000-0000-0000BE090000}"/>
    <cellStyle name="Comma 11 6 2 2 2 4 2" xfId="43439" xr:uid="{00000000-0005-0000-0000-0000BF090000}"/>
    <cellStyle name="Comma 11 6 2 2 2 5" xfId="32619" xr:uid="{00000000-0005-0000-0000-0000C0090000}"/>
    <cellStyle name="Comma 11 6 2 2 2 6" xfId="59101" xr:uid="{00000000-0005-0000-0000-0000C1090000}"/>
    <cellStyle name="Comma 11 6 2 2 3" xfId="10979" xr:uid="{00000000-0005-0000-0000-0000C2090000}"/>
    <cellStyle name="Comma 11 6 2 2 3 2" xfId="26127" xr:uid="{00000000-0005-0000-0000-0000C3090000}"/>
    <cellStyle name="Comma 11 6 2 2 3 2 2" xfId="52095" xr:uid="{00000000-0005-0000-0000-0000C4090000}"/>
    <cellStyle name="Comma 11 6 2 2 3 3" xfId="36947" xr:uid="{00000000-0005-0000-0000-0000C5090000}"/>
    <cellStyle name="Comma 11 6 2 2 4" xfId="8815" xr:uid="{00000000-0005-0000-0000-0000C6090000}"/>
    <cellStyle name="Comma 11 6 2 2 4 2" xfId="23963" xr:uid="{00000000-0005-0000-0000-0000C7090000}"/>
    <cellStyle name="Comma 11 6 2 2 4 2 2" xfId="49931" xr:uid="{00000000-0005-0000-0000-0000C8090000}"/>
    <cellStyle name="Comma 11 6 2 2 4 3" xfId="34783" xr:uid="{00000000-0005-0000-0000-0000C9090000}"/>
    <cellStyle name="Comma 11 6 2 2 5" xfId="19635" xr:uid="{00000000-0005-0000-0000-0000CA090000}"/>
    <cellStyle name="Comma 11 6 2 2 5 2" xfId="45603" xr:uid="{00000000-0005-0000-0000-0000CB090000}"/>
    <cellStyle name="Comma 11 6 2 2 6" xfId="15307" xr:uid="{00000000-0005-0000-0000-0000CC090000}"/>
    <cellStyle name="Comma 11 6 2 2 6 2" xfId="41275" xr:uid="{00000000-0005-0000-0000-0000CD090000}"/>
    <cellStyle name="Comma 11 6 2 2 7" xfId="4487" xr:uid="{00000000-0005-0000-0000-0000CE090000}"/>
    <cellStyle name="Comma 11 6 2 2 8" xfId="30455" xr:uid="{00000000-0005-0000-0000-0000CF090000}"/>
    <cellStyle name="Comma 11 6 2 2 9" xfId="56937" xr:uid="{00000000-0005-0000-0000-0000D0090000}"/>
    <cellStyle name="Comma 11 6 2 3" xfId="5569" xr:uid="{00000000-0005-0000-0000-0000D1090000}"/>
    <cellStyle name="Comma 11 6 2 3 2" xfId="12061" xr:uid="{00000000-0005-0000-0000-0000D2090000}"/>
    <cellStyle name="Comma 11 6 2 3 2 2" xfId="27209" xr:uid="{00000000-0005-0000-0000-0000D3090000}"/>
    <cellStyle name="Comma 11 6 2 3 2 2 2" xfId="53177" xr:uid="{00000000-0005-0000-0000-0000D4090000}"/>
    <cellStyle name="Comma 11 6 2 3 2 3" xfId="38029" xr:uid="{00000000-0005-0000-0000-0000D5090000}"/>
    <cellStyle name="Comma 11 6 2 3 3" xfId="20717" xr:uid="{00000000-0005-0000-0000-0000D6090000}"/>
    <cellStyle name="Comma 11 6 2 3 3 2" xfId="46685" xr:uid="{00000000-0005-0000-0000-0000D7090000}"/>
    <cellStyle name="Comma 11 6 2 3 4" xfId="16389" xr:uid="{00000000-0005-0000-0000-0000D8090000}"/>
    <cellStyle name="Comma 11 6 2 3 4 2" xfId="42357" xr:uid="{00000000-0005-0000-0000-0000D9090000}"/>
    <cellStyle name="Comma 11 6 2 3 5" xfId="31537" xr:uid="{00000000-0005-0000-0000-0000DA090000}"/>
    <cellStyle name="Comma 11 6 2 3 6" xfId="58019" xr:uid="{00000000-0005-0000-0000-0000DB090000}"/>
    <cellStyle name="Comma 11 6 2 4" xfId="9897" xr:uid="{00000000-0005-0000-0000-0000DC090000}"/>
    <cellStyle name="Comma 11 6 2 4 2" xfId="25045" xr:uid="{00000000-0005-0000-0000-0000DD090000}"/>
    <cellStyle name="Comma 11 6 2 4 2 2" xfId="51013" xr:uid="{00000000-0005-0000-0000-0000DE090000}"/>
    <cellStyle name="Comma 11 6 2 4 3" xfId="35865" xr:uid="{00000000-0005-0000-0000-0000DF090000}"/>
    <cellStyle name="Comma 11 6 2 5" xfId="7733" xr:uid="{00000000-0005-0000-0000-0000E0090000}"/>
    <cellStyle name="Comma 11 6 2 5 2" xfId="22881" xr:uid="{00000000-0005-0000-0000-0000E1090000}"/>
    <cellStyle name="Comma 11 6 2 5 2 2" xfId="48849" xr:uid="{00000000-0005-0000-0000-0000E2090000}"/>
    <cellStyle name="Comma 11 6 2 5 3" xfId="33701" xr:uid="{00000000-0005-0000-0000-0000E3090000}"/>
    <cellStyle name="Comma 11 6 2 6" xfId="18553" xr:uid="{00000000-0005-0000-0000-0000E4090000}"/>
    <cellStyle name="Comma 11 6 2 6 2" xfId="44521" xr:uid="{00000000-0005-0000-0000-0000E5090000}"/>
    <cellStyle name="Comma 11 6 2 7" xfId="14225" xr:uid="{00000000-0005-0000-0000-0000E6090000}"/>
    <cellStyle name="Comma 11 6 2 7 2" xfId="40193" xr:uid="{00000000-0005-0000-0000-0000E7090000}"/>
    <cellStyle name="Comma 11 6 2 8" xfId="3405" xr:uid="{00000000-0005-0000-0000-0000E8090000}"/>
    <cellStyle name="Comma 11 6 2 9" xfId="29373" xr:uid="{00000000-0005-0000-0000-0000E9090000}"/>
    <cellStyle name="Comma 11 6 3" xfId="1782" xr:uid="{00000000-0005-0000-0000-0000EA090000}"/>
    <cellStyle name="Comma 11 6 3 2" xfId="6110" xr:uid="{00000000-0005-0000-0000-0000EB090000}"/>
    <cellStyle name="Comma 11 6 3 2 2" xfId="12602" xr:uid="{00000000-0005-0000-0000-0000EC090000}"/>
    <cellStyle name="Comma 11 6 3 2 2 2" xfId="27750" xr:uid="{00000000-0005-0000-0000-0000ED090000}"/>
    <cellStyle name="Comma 11 6 3 2 2 2 2" xfId="53718" xr:uid="{00000000-0005-0000-0000-0000EE090000}"/>
    <cellStyle name="Comma 11 6 3 2 2 3" xfId="38570" xr:uid="{00000000-0005-0000-0000-0000EF090000}"/>
    <cellStyle name="Comma 11 6 3 2 3" xfId="21258" xr:uid="{00000000-0005-0000-0000-0000F0090000}"/>
    <cellStyle name="Comma 11 6 3 2 3 2" xfId="47226" xr:uid="{00000000-0005-0000-0000-0000F1090000}"/>
    <cellStyle name="Comma 11 6 3 2 4" xfId="16930" xr:uid="{00000000-0005-0000-0000-0000F2090000}"/>
    <cellStyle name="Comma 11 6 3 2 4 2" xfId="42898" xr:uid="{00000000-0005-0000-0000-0000F3090000}"/>
    <cellStyle name="Comma 11 6 3 2 5" xfId="32078" xr:uid="{00000000-0005-0000-0000-0000F4090000}"/>
    <cellStyle name="Comma 11 6 3 2 6" xfId="58560" xr:uid="{00000000-0005-0000-0000-0000F5090000}"/>
    <cellStyle name="Comma 11 6 3 3" xfId="10438" xr:uid="{00000000-0005-0000-0000-0000F6090000}"/>
    <cellStyle name="Comma 11 6 3 3 2" xfId="25586" xr:uid="{00000000-0005-0000-0000-0000F7090000}"/>
    <cellStyle name="Comma 11 6 3 3 2 2" xfId="51554" xr:uid="{00000000-0005-0000-0000-0000F8090000}"/>
    <cellStyle name="Comma 11 6 3 3 3" xfId="36406" xr:uid="{00000000-0005-0000-0000-0000F9090000}"/>
    <cellStyle name="Comma 11 6 3 4" xfId="8274" xr:uid="{00000000-0005-0000-0000-0000FA090000}"/>
    <cellStyle name="Comma 11 6 3 4 2" xfId="23422" xr:uid="{00000000-0005-0000-0000-0000FB090000}"/>
    <cellStyle name="Comma 11 6 3 4 2 2" xfId="49390" xr:uid="{00000000-0005-0000-0000-0000FC090000}"/>
    <cellStyle name="Comma 11 6 3 4 3" xfId="34242" xr:uid="{00000000-0005-0000-0000-0000FD090000}"/>
    <cellStyle name="Comma 11 6 3 5" xfId="19094" xr:uid="{00000000-0005-0000-0000-0000FE090000}"/>
    <cellStyle name="Comma 11 6 3 5 2" xfId="45062" xr:uid="{00000000-0005-0000-0000-0000FF090000}"/>
    <cellStyle name="Comma 11 6 3 6" xfId="14766" xr:uid="{00000000-0005-0000-0000-0000000A0000}"/>
    <cellStyle name="Comma 11 6 3 6 2" xfId="40734" xr:uid="{00000000-0005-0000-0000-0000010A0000}"/>
    <cellStyle name="Comma 11 6 3 7" xfId="3946" xr:uid="{00000000-0005-0000-0000-0000020A0000}"/>
    <cellStyle name="Comma 11 6 3 8" xfId="29914" xr:uid="{00000000-0005-0000-0000-0000030A0000}"/>
    <cellStyle name="Comma 11 6 3 9" xfId="56396" xr:uid="{00000000-0005-0000-0000-0000040A0000}"/>
    <cellStyle name="Comma 11 6 4" xfId="5028" xr:uid="{00000000-0005-0000-0000-0000050A0000}"/>
    <cellStyle name="Comma 11 6 4 2" xfId="11520" xr:uid="{00000000-0005-0000-0000-0000060A0000}"/>
    <cellStyle name="Comma 11 6 4 2 2" xfId="26668" xr:uid="{00000000-0005-0000-0000-0000070A0000}"/>
    <cellStyle name="Comma 11 6 4 2 2 2" xfId="52636" xr:uid="{00000000-0005-0000-0000-0000080A0000}"/>
    <cellStyle name="Comma 11 6 4 2 3" xfId="37488" xr:uid="{00000000-0005-0000-0000-0000090A0000}"/>
    <cellStyle name="Comma 11 6 4 3" xfId="20176" xr:uid="{00000000-0005-0000-0000-00000A0A0000}"/>
    <cellStyle name="Comma 11 6 4 3 2" xfId="46144" xr:uid="{00000000-0005-0000-0000-00000B0A0000}"/>
    <cellStyle name="Comma 11 6 4 4" xfId="15848" xr:uid="{00000000-0005-0000-0000-00000C0A0000}"/>
    <cellStyle name="Comma 11 6 4 4 2" xfId="41816" xr:uid="{00000000-0005-0000-0000-00000D0A0000}"/>
    <cellStyle name="Comma 11 6 4 5" xfId="30996" xr:uid="{00000000-0005-0000-0000-00000E0A0000}"/>
    <cellStyle name="Comma 11 6 4 6" xfId="57478" xr:uid="{00000000-0005-0000-0000-00000F0A0000}"/>
    <cellStyle name="Comma 11 6 5" xfId="9356" xr:uid="{00000000-0005-0000-0000-0000100A0000}"/>
    <cellStyle name="Comma 11 6 5 2" xfId="24504" xr:uid="{00000000-0005-0000-0000-0000110A0000}"/>
    <cellStyle name="Comma 11 6 5 2 2" xfId="50472" xr:uid="{00000000-0005-0000-0000-0000120A0000}"/>
    <cellStyle name="Comma 11 6 5 3" xfId="35324" xr:uid="{00000000-0005-0000-0000-0000130A0000}"/>
    <cellStyle name="Comma 11 6 6" xfId="7192" xr:uid="{00000000-0005-0000-0000-0000140A0000}"/>
    <cellStyle name="Comma 11 6 6 2" xfId="22340" xr:uid="{00000000-0005-0000-0000-0000150A0000}"/>
    <cellStyle name="Comma 11 6 6 2 2" xfId="48308" xr:uid="{00000000-0005-0000-0000-0000160A0000}"/>
    <cellStyle name="Comma 11 6 6 3" xfId="33160" xr:uid="{00000000-0005-0000-0000-0000170A0000}"/>
    <cellStyle name="Comma 11 6 7" xfId="18012" xr:uid="{00000000-0005-0000-0000-0000180A0000}"/>
    <cellStyle name="Comma 11 6 7 2" xfId="43980" xr:uid="{00000000-0005-0000-0000-0000190A0000}"/>
    <cellStyle name="Comma 11 6 8" xfId="13684" xr:uid="{00000000-0005-0000-0000-00001A0A0000}"/>
    <cellStyle name="Comma 11 6 8 2" xfId="39652" xr:uid="{00000000-0005-0000-0000-00001B0A0000}"/>
    <cellStyle name="Comma 11 6 9" xfId="2864" xr:uid="{00000000-0005-0000-0000-00001C0A0000}"/>
    <cellStyle name="Comma 11 7" xfId="111" xr:uid="{00000000-0005-0000-0000-00001D0A0000}"/>
    <cellStyle name="Comma 11 7 10" xfId="28833" xr:uid="{00000000-0005-0000-0000-00001E0A0000}"/>
    <cellStyle name="Comma 11 7 11" xfId="54797" xr:uid="{00000000-0005-0000-0000-00001F0A0000}"/>
    <cellStyle name="Comma 11 7 12" xfId="55315" xr:uid="{00000000-0005-0000-0000-0000200A0000}"/>
    <cellStyle name="Comma 11 7 13" xfId="940" xr:uid="{00000000-0005-0000-0000-0000210A0000}"/>
    <cellStyle name="Comma 11 7 2" xfId="1242" xr:uid="{00000000-0005-0000-0000-0000220A0000}"/>
    <cellStyle name="Comma 11 7 2 10" xfId="55856" xr:uid="{00000000-0005-0000-0000-0000230A0000}"/>
    <cellStyle name="Comma 11 7 2 2" xfId="2324" xr:uid="{00000000-0005-0000-0000-0000240A0000}"/>
    <cellStyle name="Comma 11 7 2 2 2" xfId="6652" xr:uid="{00000000-0005-0000-0000-0000250A0000}"/>
    <cellStyle name="Comma 11 7 2 2 2 2" xfId="13144" xr:uid="{00000000-0005-0000-0000-0000260A0000}"/>
    <cellStyle name="Comma 11 7 2 2 2 2 2" xfId="28292" xr:uid="{00000000-0005-0000-0000-0000270A0000}"/>
    <cellStyle name="Comma 11 7 2 2 2 2 2 2" xfId="54260" xr:uid="{00000000-0005-0000-0000-0000280A0000}"/>
    <cellStyle name="Comma 11 7 2 2 2 2 3" xfId="39112" xr:uid="{00000000-0005-0000-0000-0000290A0000}"/>
    <cellStyle name="Comma 11 7 2 2 2 3" xfId="21800" xr:uid="{00000000-0005-0000-0000-00002A0A0000}"/>
    <cellStyle name="Comma 11 7 2 2 2 3 2" xfId="47768" xr:uid="{00000000-0005-0000-0000-00002B0A0000}"/>
    <cellStyle name="Comma 11 7 2 2 2 4" xfId="17472" xr:uid="{00000000-0005-0000-0000-00002C0A0000}"/>
    <cellStyle name="Comma 11 7 2 2 2 4 2" xfId="43440" xr:uid="{00000000-0005-0000-0000-00002D0A0000}"/>
    <cellStyle name="Comma 11 7 2 2 2 5" xfId="32620" xr:uid="{00000000-0005-0000-0000-00002E0A0000}"/>
    <cellStyle name="Comma 11 7 2 2 2 6" xfId="59102" xr:uid="{00000000-0005-0000-0000-00002F0A0000}"/>
    <cellStyle name="Comma 11 7 2 2 3" xfId="10980" xr:uid="{00000000-0005-0000-0000-0000300A0000}"/>
    <cellStyle name="Comma 11 7 2 2 3 2" xfId="26128" xr:uid="{00000000-0005-0000-0000-0000310A0000}"/>
    <cellStyle name="Comma 11 7 2 2 3 2 2" xfId="52096" xr:uid="{00000000-0005-0000-0000-0000320A0000}"/>
    <cellStyle name="Comma 11 7 2 2 3 3" xfId="36948" xr:uid="{00000000-0005-0000-0000-0000330A0000}"/>
    <cellStyle name="Comma 11 7 2 2 4" xfId="8816" xr:uid="{00000000-0005-0000-0000-0000340A0000}"/>
    <cellStyle name="Comma 11 7 2 2 4 2" xfId="23964" xr:uid="{00000000-0005-0000-0000-0000350A0000}"/>
    <cellStyle name="Comma 11 7 2 2 4 2 2" xfId="49932" xr:uid="{00000000-0005-0000-0000-0000360A0000}"/>
    <cellStyle name="Comma 11 7 2 2 4 3" xfId="34784" xr:uid="{00000000-0005-0000-0000-0000370A0000}"/>
    <cellStyle name="Comma 11 7 2 2 5" xfId="19636" xr:uid="{00000000-0005-0000-0000-0000380A0000}"/>
    <cellStyle name="Comma 11 7 2 2 5 2" xfId="45604" xr:uid="{00000000-0005-0000-0000-0000390A0000}"/>
    <cellStyle name="Comma 11 7 2 2 6" xfId="15308" xr:uid="{00000000-0005-0000-0000-00003A0A0000}"/>
    <cellStyle name="Comma 11 7 2 2 6 2" xfId="41276" xr:uid="{00000000-0005-0000-0000-00003B0A0000}"/>
    <cellStyle name="Comma 11 7 2 2 7" xfId="4488" xr:uid="{00000000-0005-0000-0000-00003C0A0000}"/>
    <cellStyle name="Comma 11 7 2 2 8" xfId="30456" xr:uid="{00000000-0005-0000-0000-00003D0A0000}"/>
    <cellStyle name="Comma 11 7 2 2 9" xfId="56938" xr:uid="{00000000-0005-0000-0000-00003E0A0000}"/>
    <cellStyle name="Comma 11 7 2 3" xfId="5570" xr:uid="{00000000-0005-0000-0000-00003F0A0000}"/>
    <cellStyle name="Comma 11 7 2 3 2" xfId="12062" xr:uid="{00000000-0005-0000-0000-0000400A0000}"/>
    <cellStyle name="Comma 11 7 2 3 2 2" xfId="27210" xr:uid="{00000000-0005-0000-0000-0000410A0000}"/>
    <cellStyle name="Comma 11 7 2 3 2 2 2" xfId="53178" xr:uid="{00000000-0005-0000-0000-0000420A0000}"/>
    <cellStyle name="Comma 11 7 2 3 2 3" xfId="38030" xr:uid="{00000000-0005-0000-0000-0000430A0000}"/>
    <cellStyle name="Comma 11 7 2 3 3" xfId="20718" xr:uid="{00000000-0005-0000-0000-0000440A0000}"/>
    <cellStyle name="Comma 11 7 2 3 3 2" xfId="46686" xr:uid="{00000000-0005-0000-0000-0000450A0000}"/>
    <cellStyle name="Comma 11 7 2 3 4" xfId="16390" xr:uid="{00000000-0005-0000-0000-0000460A0000}"/>
    <cellStyle name="Comma 11 7 2 3 4 2" xfId="42358" xr:uid="{00000000-0005-0000-0000-0000470A0000}"/>
    <cellStyle name="Comma 11 7 2 3 5" xfId="31538" xr:uid="{00000000-0005-0000-0000-0000480A0000}"/>
    <cellStyle name="Comma 11 7 2 3 6" xfId="58020" xr:uid="{00000000-0005-0000-0000-0000490A0000}"/>
    <cellStyle name="Comma 11 7 2 4" xfId="9898" xr:uid="{00000000-0005-0000-0000-00004A0A0000}"/>
    <cellStyle name="Comma 11 7 2 4 2" xfId="25046" xr:uid="{00000000-0005-0000-0000-00004B0A0000}"/>
    <cellStyle name="Comma 11 7 2 4 2 2" xfId="51014" xr:uid="{00000000-0005-0000-0000-00004C0A0000}"/>
    <cellStyle name="Comma 11 7 2 4 3" xfId="35866" xr:uid="{00000000-0005-0000-0000-00004D0A0000}"/>
    <cellStyle name="Comma 11 7 2 5" xfId="7734" xr:uid="{00000000-0005-0000-0000-00004E0A0000}"/>
    <cellStyle name="Comma 11 7 2 5 2" xfId="22882" xr:uid="{00000000-0005-0000-0000-00004F0A0000}"/>
    <cellStyle name="Comma 11 7 2 5 2 2" xfId="48850" xr:uid="{00000000-0005-0000-0000-0000500A0000}"/>
    <cellStyle name="Comma 11 7 2 5 3" xfId="33702" xr:uid="{00000000-0005-0000-0000-0000510A0000}"/>
    <cellStyle name="Comma 11 7 2 6" xfId="18554" xr:uid="{00000000-0005-0000-0000-0000520A0000}"/>
    <cellStyle name="Comma 11 7 2 6 2" xfId="44522" xr:uid="{00000000-0005-0000-0000-0000530A0000}"/>
    <cellStyle name="Comma 11 7 2 7" xfId="14226" xr:uid="{00000000-0005-0000-0000-0000540A0000}"/>
    <cellStyle name="Comma 11 7 2 7 2" xfId="40194" xr:uid="{00000000-0005-0000-0000-0000550A0000}"/>
    <cellStyle name="Comma 11 7 2 8" xfId="3406" xr:uid="{00000000-0005-0000-0000-0000560A0000}"/>
    <cellStyle name="Comma 11 7 2 9" xfId="29374" xr:uid="{00000000-0005-0000-0000-0000570A0000}"/>
    <cellStyle name="Comma 11 7 3" xfId="1783" xr:uid="{00000000-0005-0000-0000-0000580A0000}"/>
    <cellStyle name="Comma 11 7 3 2" xfId="6111" xr:uid="{00000000-0005-0000-0000-0000590A0000}"/>
    <cellStyle name="Comma 11 7 3 2 2" xfId="12603" xr:uid="{00000000-0005-0000-0000-00005A0A0000}"/>
    <cellStyle name="Comma 11 7 3 2 2 2" xfId="27751" xr:uid="{00000000-0005-0000-0000-00005B0A0000}"/>
    <cellStyle name="Comma 11 7 3 2 2 2 2" xfId="53719" xr:uid="{00000000-0005-0000-0000-00005C0A0000}"/>
    <cellStyle name="Comma 11 7 3 2 2 3" xfId="38571" xr:uid="{00000000-0005-0000-0000-00005D0A0000}"/>
    <cellStyle name="Comma 11 7 3 2 3" xfId="21259" xr:uid="{00000000-0005-0000-0000-00005E0A0000}"/>
    <cellStyle name="Comma 11 7 3 2 3 2" xfId="47227" xr:uid="{00000000-0005-0000-0000-00005F0A0000}"/>
    <cellStyle name="Comma 11 7 3 2 4" xfId="16931" xr:uid="{00000000-0005-0000-0000-0000600A0000}"/>
    <cellStyle name="Comma 11 7 3 2 4 2" xfId="42899" xr:uid="{00000000-0005-0000-0000-0000610A0000}"/>
    <cellStyle name="Comma 11 7 3 2 5" xfId="32079" xr:uid="{00000000-0005-0000-0000-0000620A0000}"/>
    <cellStyle name="Comma 11 7 3 2 6" xfId="58561" xr:uid="{00000000-0005-0000-0000-0000630A0000}"/>
    <cellStyle name="Comma 11 7 3 3" xfId="10439" xr:uid="{00000000-0005-0000-0000-0000640A0000}"/>
    <cellStyle name="Comma 11 7 3 3 2" xfId="25587" xr:uid="{00000000-0005-0000-0000-0000650A0000}"/>
    <cellStyle name="Comma 11 7 3 3 2 2" xfId="51555" xr:uid="{00000000-0005-0000-0000-0000660A0000}"/>
    <cellStyle name="Comma 11 7 3 3 3" xfId="36407" xr:uid="{00000000-0005-0000-0000-0000670A0000}"/>
    <cellStyle name="Comma 11 7 3 4" xfId="8275" xr:uid="{00000000-0005-0000-0000-0000680A0000}"/>
    <cellStyle name="Comma 11 7 3 4 2" xfId="23423" xr:uid="{00000000-0005-0000-0000-0000690A0000}"/>
    <cellStyle name="Comma 11 7 3 4 2 2" xfId="49391" xr:uid="{00000000-0005-0000-0000-00006A0A0000}"/>
    <cellStyle name="Comma 11 7 3 4 3" xfId="34243" xr:uid="{00000000-0005-0000-0000-00006B0A0000}"/>
    <cellStyle name="Comma 11 7 3 5" xfId="19095" xr:uid="{00000000-0005-0000-0000-00006C0A0000}"/>
    <cellStyle name="Comma 11 7 3 5 2" xfId="45063" xr:uid="{00000000-0005-0000-0000-00006D0A0000}"/>
    <cellStyle name="Comma 11 7 3 6" xfId="14767" xr:uid="{00000000-0005-0000-0000-00006E0A0000}"/>
    <cellStyle name="Comma 11 7 3 6 2" xfId="40735" xr:uid="{00000000-0005-0000-0000-00006F0A0000}"/>
    <cellStyle name="Comma 11 7 3 7" xfId="3947" xr:uid="{00000000-0005-0000-0000-0000700A0000}"/>
    <cellStyle name="Comma 11 7 3 8" xfId="29915" xr:uid="{00000000-0005-0000-0000-0000710A0000}"/>
    <cellStyle name="Comma 11 7 3 9" xfId="56397" xr:uid="{00000000-0005-0000-0000-0000720A0000}"/>
    <cellStyle name="Comma 11 7 4" xfId="5029" xr:uid="{00000000-0005-0000-0000-0000730A0000}"/>
    <cellStyle name="Comma 11 7 4 2" xfId="11521" xr:uid="{00000000-0005-0000-0000-0000740A0000}"/>
    <cellStyle name="Comma 11 7 4 2 2" xfId="26669" xr:uid="{00000000-0005-0000-0000-0000750A0000}"/>
    <cellStyle name="Comma 11 7 4 2 2 2" xfId="52637" xr:uid="{00000000-0005-0000-0000-0000760A0000}"/>
    <cellStyle name="Comma 11 7 4 2 3" xfId="37489" xr:uid="{00000000-0005-0000-0000-0000770A0000}"/>
    <cellStyle name="Comma 11 7 4 3" xfId="20177" xr:uid="{00000000-0005-0000-0000-0000780A0000}"/>
    <cellStyle name="Comma 11 7 4 3 2" xfId="46145" xr:uid="{00000000-0005-0000-0000-0000790A0000}"/>
    <cellStyle name="Comma 11 7 4 4" xfId="15849" xr:uid="{00000000-0005-0000-0000-00007A0A0000}"/>
    <cellStyle name="Comma 11 7 4 4 2" xfId="41817" xr:uid="{00000000-0005-0000-0000-00007B0A0000}"/>
    <cellStyle name="Comma 11 7 4 5" xfId="30997" xr:uid="{00000000-0005-0000-0000-00007C0A0000}"/>
    <cellStyle name="Comma 11 7 4 6" xfId="57479" xr:uid="{00000000-0005-0000-0000-00007D0A0000}"/>
    <cellStyle name="Comma 11 7 5" xfId="9357" xr:uid="{00000000-0005-0000-0000-00007E0A0000}"/>
    <cellStyle name="Comma 11 7 5 2" xfId="24505" xr:uid="{00000000-0005-0000-0000-00007F0A0000}"/>
    <cellStyle name="Comma 11 7 5 2 2" xfId="50473" xr:uid="{00000000-0005-0000-0000-0000800A0000}"/>
    <cellStyle name="Comma 11 7 5 3" xfId="35325" xr:uid="{00000000-0005-0000-0000-0000810A0000}"/>
    <cellStyle name="Comma 11 7 6" xfId="7193" xr:uid="{00000000-0005-0000-0000-0000820A0000}"/>
    <cellStyle name="Comma 11 7 6 2" xfId="22341" xr:uid="{00000000-0005-0000-0000-0000830A0000}"/>
    <cellStyle name="Comma 11 7 6 2 2" xfId="48309" xr:uid="{00000000-0005-0000-0000-0000840A0000}"/>
    <cellStyle name="Comma 11 7 6 3" xfId="33161" xr:uid="{00000000-0005-0000-0000-0000850A0000}"/>
    <cellStyle name="Comma 11 7 7" xfId="18013" xr:uid="{00000000-0005-0000-0000-0000860A0000}"/>
    <cellStyle name="Comma 11 7 7 2" xfId="43981" xr:uid="{00000000-0005-0000-0000-0000870A0000}"/>
    <cellStyle name="Comma 11 7 8" xfId="13685" xr:uid="{00000000-0005-0000-0000-0000880A0000}"/>
    <cellStyle name="Comma 11 7 8 2" xfId="39653" xr:uid="{00000000-0005-0000-0000-0000890A0000}"/>
    <cellStyle name="Comma 11 7 9" xfId="2865" xr:uid="{00000000-0005-0000-0000-00008A0A0000}"/>
    <cellStyle name="Comma 11 8" xfId="112" xr:uid="{00000000-0005-0000-0000-00008B0A0000}"/>
    <cellStyle name="Comma 11 8 10" xfId="28834" xr:uid="{00000000-0005-0000-0000-00008C0A0000}"/>
    <cellStyle name="Comma 11 8 11" xfId="54798" xr:uid="{00000000-0005-0000-0000-00008D0A0000}"/>
    <cellStyle name="Comma 11 8 12" xfId="55316" xr:uid="{00000000-0005-0000-0000-00008E0A0000}"/>
    <cellStyle name="Comma 11 8 13" xfId="980" xr:uid="{00000000-0005-0000-0000-00008F0A0000}"/>
    <cellStyle name="Comma 11 8 2" xfId="1243" xr:uid="{00000000-0005-0000-0000-0000900A0000}"/>
    <cellStyle name="Comma 11 8 2 10" xfId="55857" xr:uid="{00000000-0005-0000-0000-0000910A0000}"/>
    <cellStyle name="Comma 11 8 2 2" xfId="2325" xr:uid="{00000000-0005-0000-0000-0000920A0000}"/>
    <cellStyle name="Comma 11 8 2 2 2" xfId="6653" xr:uid="{00000000-0005-0000-0000-0000930A0000}"/>
    <cellStyle name="Comma 11 8 2 2 2 2" xfId="13145" xr:uid="{00000000-0005-0000-0000-0000940A0000}"/>
    <cellStyle name="Comma 11 8 2 2 2 2 2" xfId="28293" xr:uid="{00000000-0005-0000-0000-0000950A0000}"/>
    <cellStyle name="Comma 11 8 2 2 2 2 2 2" xfId="54261" xr:uid="{00000000-0005-0000-0000-0000960A0000}"/>
    <cellStyle name="Comma 11 8 2 2 2 2 3" xfId="39113" xr:uid="{00000000-0005-0000-0000-0000970A0000}"/>
    <cellStyle name="Comma 11 8 2 2 2 3" xfId="21801" xr:uid="{00000000-0005-0000-0000-0000980A0000}"/>
    <cellStyle name="Comma 11 8 2 2 2 3 2" xfId="47769" xr:uid="{00000000-0005-0000-0000-0000990A0000}"/>
    <cellStyle name="Comma 11 8 2 2 2 4" xfId="17473" xr:uid="{00000000-0005-0000-0000-00009A0A0000}"/>
    <cellStyle name="Comma 11 8 2 2 2 4 2" xfId="43441" xr:uid="{00000000-0005-0000-0000-00009B0A0000}"/>
    <cellStyle name="Comma 11 8 2 2 2 5" xfId="32621" xr:uid="{00000000-0005-0000-0000-00009C0A0000}"/>
    <cellStyle name="Comma 11 8 2 2 2 6" xfId="59103" xr:uid="{00000000-0005-0000-0000-00009D0A0000}"/>
    <cellStyle name="Comma 11 8 2 2 3" xfId="10981" xr:uid="{00000000-0005-0000-0000-00009E0A0000}"/>
    <cellStyle name="Comma 11 8 2 2 3 2" xfId="26129" xr:uid="{00000000-0005-0000-0000-00009F0A0000}"/>
    <cellStyle name="Comma 11 8 2 2 3 2 2" xfId="52097" xr:uid="{00000000-0005-0000-0000-0000A00A0000}"/>
    <cellStyle name="Comma 11 8 2 2 3 3" xfId="36949" xr:uid="{00000000-0005-0000-0000-0000A10A0000}"/>
    <cellStyle name="Comma 11 8 2 2 4" xfId="8817" xr:uid="{00000000-0005-0000-0000-0000A20A0000}"/>
    <cellStyle name="Comma 11 8 2 2 4 2" xfId="23965" xr:uid="{00000000-0005-0000-0000-0000A30A0000}"/>
    <cellStyle name="Comma 11 8 2 2 4 2 2" xfId="49933" xr:uid="{00000000-0005-0000-0000-0000A40A0000}"/>
    <cellStyle name="Comma 11 8 2 2 4 3" xfId="34785" xr:uid="{00000000-0005-0000-0000-0000A50A0000}"/>
    <cellStyle name="Comma 11 8 2 2 5" xfId="19637" xr:uid="{00000000-0005-0000-0000-0000A60A0000}"/>
    <cellStyle name="Comma 11 8 2 2 5 2" xfId="45605" xr:uid="{00000000-0005-0000-0000-0000A70A0000}"/>
    <cellStyle name="Comma 11 8 2 2 6" xfId="15309" xr:uid="{00000000-0005-0000-0000-0000A80A0000}"/>
    <cellStyle name="Comma 11 8 2 2 6 2" xfId="41277" xr:uid="{00000000-0005-0000-0000-0000A90A0000}"/>
    <cellStyle name="Comma 11 8 2 2 7" xfId="4489" xr:uid="{00000000-0005-0000-0000-0000AA0A0000}"/>
    <cellStyle name="Comma 11 8 2 2 8" xfId="30457" xr:uid="{00000000-0005-0000-0000-0000AB0A0000}"/>
    <cellStyle name="Comma 11 8 2 2 9" xfId="56939" xr:uid="{00000000-0005-0000-0000-0000AC0A0000}"/>
    <cellStyle name="Comma 11 8 2 3" xfId="5571" xr:uid="{00000000-0005-0000-0000-0000AD0A0000}"/>
    <cellStyle name="Comma 11 8 2 3 2" xfId="12063" xr:uid="{00000000-0005-0000-0000-0000AE0A0000}"/>
    <cellStyle name="Comma 11 8 2 3 2 2" xfId="27211" xr:uid="{00000000-0005-0000-0000-0000AF0A0000}"/>
    <cellStyle name="Comma 11 8 2 3 2 2 2" xfId="53179" xr:uid="{00000000-0005-0000-0000-0000B00A0000}"/>
    <cellStyle name="Comma 11 8 2 3 2 3" xfId="38031" xr:uid="{00000000-0005-0000-0000-0000B10A0000}"/>
    <cellStyle name="Comma 11 8 2 3 3" xfId="20719" xr:uid="{00000000-0005-0000-0000-0000B20A0000}"/>
    <cellStyle name="Comma 11 8 2 3 3 2" xfId="46687" xr:uid="{00000000-0005-0000-0000-0000B30A0000}"/>
    <cellStyle name="Comma 11 8 2 3 4" xfId="16391" xr:uid="{00000000-0005-0000-0000-0000B40A0000}"/>
    <cellStyle name="Comma 11 8 2 3 4 2" xfId="42359" xr:uid="{00000000-0005-0000-0000-0000B50A0000}"/>
    <cellStyle name="Comma 11 8 2 3 5" xfId="31539" xr:uid="{00000000-0005-0000-0000-0000B60A0000}"/>
    <cellStyle name="Comma 11 8 2 3 6" xfId="58021" xr:uid="{00000000-0005-0000-0000-0000B70A0000}"/>
    <cellStyle name="Comma 11 8 2 4" xfId="9899" xr:uid="{00000000-0005-0000-0000-0000B80A0000}"/>
    <cellStyle name="Comma 11 8 2 4 2" xfId="25047" xr:uid="{00000000-0005-0000-0000-0000B90A0000}"/>
    <cellStyle name="Comma 11 8 2 4 2 2" xfId="51015" xr:uid="{00000000-0005-0000-0000-0000BA0A0000}"/>
    <cellStyle name="Comma 11 8 2 4 3" xfId="35867" xr:uid="{00000000-0005-0000-0000-0000BB0A0000}"/>
    <cellStyle name="Comma 11 8 2 5" xfId="7735" xr:uid="{00000000-0005-0000-0000-0000BC0A0000}"/>
    <cellStyle name="Comma 11 8 2 5 2" xfId="22883" xr:uid="{00000000-0005-0000-0000-0000BD0A0000}"/>
    <cellStyle name="Comma 11 8 2 5 2 2" xfId="48851" xr:uid="{00000000-0005-0000-0000-0000BE0A0000}"/>
    <cellStyle name="Comma 11 8 2 5 3" xfId="33703" xr:uid="{00000000-0005-0000-0000-0000BF0A0000}"/>
    <cellStyle name="Comma 11 8 2 6" xfId="18555" xr:uid="{00000000-0005-0000-0000-0000C00A0000}"/>
    <cellStyle name="Comma 11 8 2 6 2" xfId="44523" xr:uid="{00000000-0005-0000-0000-0000C10A0000}"/>
    <cellStyle name="Comma 11 8 2 7" xfId="14227" xr:uid="{00000000-0005-0000-0000-0000C20A0000}"/>
    <cellStyle name="Comma 11 8 2 7 2" xfId="40195" xr:uid="{00000000-0005-0000-0000-0000C30A0000}"/>
    <cellStyle name="Comma 11 8 2 8" xfId="3407" xr:uid="{00000000-0005-0000-0000-0000C40A0000}"/>
    <cellStyle name="Comma 11 8 2 9" xfId="29375" xr:uid="{00000000-0005-0000-0000-0000C50A0000}"/>
    <cellStyle name="Comma 11 8 3" xfId="1784" xr:uid="{00000000-0005-0000-0000-0000C60A0000}"/>
    <cellStyle name="Comma 11 8 3 2" xfId="6112" xr:uid="{00000000-0005-0000-0000-0000C70A0000}"/>
    <cellStyle name="Comma 11 8 3 2 2" xfId="12604" xr:uid="{00000000-0005-0000-0000-0000C80A0000}"/>
    <cellStyle name="Comma 11 8 3 2 2 2" xfId="27752" xr:uid="{00000000-0005-0000-0000-0000C90A0000}"/>
    <cellStyle name="Comma 11 8 3 2 2 2 2" xfId="53720" xr:uid="{00000000-0005-0000-0000-0000CA0A0000}"/>
    <cellStyle name="Comma 11 8 3 2 2 3" xfId="38572" xr:uid="{00000000-0005-0000-0000-0000CB0A0000}"/>
    <cellStyle name="Comma 11 8 3 2 3" xfId="21260" xr:uid="{00000000-0005-0000-0000-0000CC0A0000}"/>
    <cellStyle name="Comma 11 8 3 2 3 2" xfId="47228" xr:uid="{00000000-0005-0000-0000-0000CD0A0000}"/>
    <cellStyle name="Comma 11 8 3 2 4" xfId="16932" xr:uid="{00000000-0005-0000-0000-0000CE0A0000}"/>
    <cellStyle name="Comma 11 8 3 2 4 2" xfId="42900" xr:uid="{00000000-0005-0000-0000-0000CF0A0000}"/>
    <cellStyle name="Comma 11 8 3 2 5" xfId="32080" xr:uid="{00000000-0005-0000-0000-0000D00A0000}"/>
    <cellStyle name="Comma 11 8 3 2 6" xfId="58562" xr:uid="{00000000-0005-0000-0000-0000D10A0000}"/>
    <cellStyle name="Comma 11 8 3 3" xfId="10440" xr:uid="{00000000-0005-0000-0000-0000D20A0000}"/>
    <cellStyle name="Comma 11 8 3 3 2" xfId="25588" xr:uid="{00000000-0005-0000-0000-0000D30A0000}"/>
    <cellStyle name="Comma 11 8 3 3 2 2" xfId="51556" xr:uid="{00000000-0005-0000-0000-0000D40A0000}"/>
    <cellStyle name="Comma 11 8 3 3 3" xfId="36408" xr:uid="{00000000-0005-0000-0000-0000D50A0000}"/>
    <cellStyle name="Comma 11 8 3 4" xfId="8276" xr:uid="{00000000-0005-0000-0000-0000D60A0000}"/>
    <cellStyle name="Comma 11 8 3 4 2" xfId="23424" xr:uid="{00000000-0005-0000-0000-0000D70A0000}"/>
    <cellStyle name="Comma 11 8 3 4 2 2" xfId="49392" xr:uid="{00000000-0005-0000-0000-0000D80A0000}"/>
    <cellStyle name="Comma 11 8 3 4 3" xfId="34244" xr:uid="{00000000-0005-0000-0000-0000D90A0000}"/>
    <cellStyle name="Comma 11 8 3 5" xfId="19096" xr:uid="{00000000-0005-0000-0000-0000DA0A0000}"/>
    <cellStyle name="Comma 11 8 3 5 2" xfId="45064" xr:uid="{00000000-0005-0000-0000-0000DB0A0000}"/>
    <cellStyle name="Comma 11 8 3 6" xfId="14768" xr:uid="{00000000-0005-0000-0000-0000DC0A0000}"/>
    <cellStyle name="Comma 11 8 3 6 2" xfId="40736" xr:uid="{00000000-0005-0000-0000-0000DD0A0000}"/>
    <cellStyle name="Comma 11 8 3 7" xfId="3948" xr:uid="{00000000-0005-0000-0000-0000DE0A0000}"/>
    <cellStyle name="Comma 11 8 3 8" xfId="29916" xr:uid="{00000000-0005-0000-0000-0000DF0A0000}"/>
    <cellStyle name="Comma 11 8 3 9" xfId="56398" xr:uid="{00000000-0005-0000-0000-0000E00A0000}"/>
    <cellStyle name="Comma 11 8 4" xfId="5030" xr:uid="{00000000-0005-0000-0000-0000E10A0000}"/>
    <cellStyle name="Comma 11 8 4 2" xfId="11522" xr:uid="{00000000-0005-0000-0000-0000E20A0000}"/>
    <cellStyle name="Comma 11 8 4 2 2" xfId="26670" xr:uid="{00000000-0005-0000-0000-0000E30A0000}"/>
    <cellStyle name="Comma 11 8 4 2 2 2" xfId="52638" xr:uid="{00000000-0005-0000-0000-0000E40A0000}"/>
    <cellStyle name="Comma 11 8 4 2 3" xfId="37490" xr:uid="{00000000-0005-0000-0000-0000E50A0000}"/>
    <cellStyle name="Comma 11 8 4 3" xfId="20178" xr:uid="{00000000-0005-0000-0000-0000E60A0000}"/>
    <cellStyle name="Comma 11 8 4 3 2" xfId="46146" xr:uid="{00000000-0005-0000-0000-0000E70A0000}"/>
    <cellStyle name="Comma 11 8 4 4" xfId="15850" xr:uid="{00000000-0005-0000-0000-0000E80A0000}"/>
    <cellStyle name="Comma 11 8 4 4 2" xfId="41818" xr:uid="{00000000-0005-0000-0000-0000E90A0000}"/>
    <cellStyle name="Comma 11 8 4 5" xfId="30998" xr:uid="{00000000-0005-0000-0000-0000EA0A0000}"/>
    <cellStyle name="Comma 11 8 4 6" xfId="57480" xr:uid="{00000000-0005-0000-0000-0000EB0A0000}"/>
    <cellStyle name="Comma 11 8 5" xfId="9358" xr:uid="{00000000-0005-0000-0000-0000EC0A0000}"/>
    <cellStyle name="Comma 11 8 5 2" xfId="24506" xr:uid="{00000000-0005-0000-0000-0000ED0A0000}"/>
    <cellStyle name="Comma 11 8 5 2 2" xfId="50474" xr:uid="{00000000-0005-0000-0000-0000EE0A0000}"/>
    <cellStyle name="Comma 11 8 5 3" xfId="35326" xr:uid="{00000000-0005-0000-0000-0000EF0A0000}"/>
    <cellStyle name="Comma 11 8 6" xfId="7194" xr:uid="{00000000-0005-0000-0000-0000F00A0000}"/>
    <cellStyle name="Comma 11 8 6 2" xfId="22342" xr:uid="{00000000-0005-0000-0000-0000F10A0000}"/>
    <cellStyle name="Comma 11 8 6 2 2" xfId="48310" xr:uid="{00000000-0005-0000-0000-0000F20A0000}"/>
    <cellStyle name="Comma 11 8 6 3" xfId="33162" xr:uid="{00000000-0005-0000-0000-0000F30A0000}"/>
    <cellStyle name="Comma 11 8 7" xfId="18014" xr:uid="{00000000-0005-0000-0000-0000F40A0000}"/>
    <cellStyle name="Comma 11 8 7 2" xfId="43982" xr:uid="{00000000-0005-0000-0000-0000F50A0000}"/>
    <cellStyle name="Comma 11 8 8" xfId="13686" xr:uid="{00000000-0005-0000-0000-0000F60A0000}"/>
    <cellStyle name="Comma 11 8 8 2" xfId="39654" xr:uid="{00000000-0005-0000-0000-0000F70A0000}"/>
    <cellStyle name="Comma 11 8 9" xfId="2866" xr:uid="{00000000-0005-0000-0000-0000F80A0000}"/>
    <cellStyle name="Comma 11 9" xfId="113" xr:uid="{00000000-0005-0000-0000-0000F90A0000}"/>
    <cellStyle name="Comma 11 9 10" xfId="28835" xr:uid="{00000000-0005-0000-0000-0000FA0A0000}"/>
    <cellStyle name="Comma 11 9 11" xfId="54799" xr:uid="{00000000-0005-0000-0000-0000FB0A0000}"/>
    <cellStyle name="Comma 11 9 12" xfId="55317" xr:uid="{00000000-0005-0000-0000-0000FC0A0000}"/>
    <cellStyle name="Comma 11 9 13" xfId="1020" xr:uid="{00000000-0005-0000-0000-0000FD0A0000}"/>
    <cellStyle name="Comma 11 9 2" xfId="1244" xr:uid="{00000000-0005-0000-0000-0000FE0A0000}"/>
    <cellStyle name="Comma 11 9 2 10" xfId="55858" xr:uid="{00000000-0005-0000-0000-0000FF0A0000}"/>
    <cellStyle name="Comma 11 9 2 2" xfId="2326" xr:uid="{00000000-0005-0000-0000-0000000B0000}"/>
    <cellStyle name="Comma 11 9 2 2 2" xfId="6654" xr:uid="{00000000-0005-0000-0000-0000010B0000}"/>
    <cellStyle name="Comma 11 9 2 2 2 2" xfId="13146" xr:uid="{00000000-0005-0000-0000-0000020B0000}"/>
    <cellStyle name="Comma 11 9 2 2 2 2 2" xfId="28294" xr:uid="{00000000-0005-0000-0000-0000030B0000}"/>
    <cellStyle name="Comma 11 9 2 2 2 2 2 2" xfId="54262" xr:uid="{00000000-0005-0000-0000-0000040B0000}"/>
    <cellStyle name="Comma 11 9 2 2 2 2 3" xfId="39114" xr:uid="{00000000-0005-0000-0000-0000050B0000}"/>
    <cellStyle name="Comma 11 9 2 2 2 3" xfId="21802" xr:uid="{00000000-0005-0000-0000-0000060B0000}"/>
    <cellStyle name="Comma 11 9 2 2 2 3 2" xfId="47770" xr:uid="{00000000-0005-0000-0000-0000070B0000}"/>
    <cellStyle name="Comma 11 9 2 2 2 4" xfId="17474" xr:uid="{00000000-0005-0000-0000-0000080B0000}"/>
    <cellStyle name="Comma 11 9 2 2 2 4 2" xfId="43442" xr:uid="{00000000-0005-0000-0000-0000090B0000}"/>
    <cellStyle name="Comma 11 9 2 2 2 5" xfId="32622" xr:uid="{00000000-0005-0000-0000-00000A0B0000}"/>
    <cellStyle name="Comma 11 9 2 2 2 6" xfId="59104" xr:uid="{00000000-0005-0000-0000-00000B0B0000}"/>
    <cellStyle name="Comma 11 9 2 2 3" xfId="10982" xr:uid="{00000000-0005-0000-0000-00000C0B0000}"/>
    <cellStyle name="Comma 11 9 2 2 3 2" xfId="26130" xr:uid="{00000000-0005-0000-0000-00000D0B0000}"/>
    <cellStyle name="Comma 11 9 2 2 3 2 2" xfId="52098" xr:uid="{00000000-0005-0000-0000-00000E0B0000}"/>
    <cellStyle name="Comma 11 9 2 2 3 3" xfId="36950" xr:uid="{00000000-0005-0000-0000-00000F0B0000}"/>
    <cellStyle name="Comma 11 9 2 2 4" xfId="8818" xr:uid="{00000000-0005-0000-0000-0000100B0000}"/>
    <cellStyle name="Comma 11 9 2 2 4 2" xfId="23966" xr:uid="{00000000-0005-0000-0000-0000110B0000}"/>
    <cellStyle name="Comma 11 9 2 2 4 2 2" xfId="49934" xr:uid="{00000000-0005-0000-0000-0000120B0000}"/>
    <cellStyle name="Comma 11 9 2 2 4 3" xfId="34786" xr:uid="{00000000-0005-0000-0000-0000130B0000}"/>
    <cellStyle name="Comma 11 9 2 2 5" xfId="19638" xr:uid="{00000000-0005-0000-0000-0000140B0000}"/>
    <cellStyle name="Comma 11 9 2 2 5 2" xfId="45606" xr:uid="{00000000-0005-0000-0000-0000150B0000}"/>
    <cellStyle name="Comma 11 9 2 2 6" xfId="15310" xr:uid="{00000000-0005-0000-0000-0000160B0000}"/>
    <cellStyle name="Comma 11 9 2 2 6 2" xfId="41278" xr:uid="{00000000-0005-0000-0000-0000170B0000}"/>
    <cellStyle name="Comma 11 9 2 2 7" xfId="4490" xr:uid="{00000000-0005-0000-0000-0000180B0000}"/>
    <cellStyle name="Comma 11 9 2 2 8" xfId="30458" xr:uid="{00000000-0005-0000-0000-0000190B0000}"/>
    <cellStyle name="Comma 11 9 2 2 9" xfId="56940" xr:uid="{00000000-0005-0000-0000-00001A0B0000}"/>
    <cellStyle name="Comma 11 9 2 3" xfId="5572" xr:uid="{00000000-0005-0000-0000-00001B0B0000}"/>
    <cellStyle name="Comma 11 9 2 3 2" xfId="12064" xr:uid="{00000000-0005-0000-0000-00001C0B0000}"/>
    <cellStyle name="Comma 11 9 2 3 2 2" xfId="27212" xr:uid="{00000000-0005-0000-0000-00001D0B0000}"/>
    <cellStyle name="Comma 11 9 2 3 2 2 2" xfId="53180" xr:uid="{00000000-0005-0000-0000-00001E0B0000}"/>
    <cellStyle name="Comma 11 9 2 3 2 3" xfId="38032" xr:uid="{00000000-0005-0000-0000-00001F0B0000}"/>
    <cellStyle name="Comma 11 9 2 3 3" xfId="20720" xr:uid="{00000000-0005-0000-0000-0000200B0000}"/>
    <cellStyle name="Comma 11 9 2 3 3 2" xfId="46688" xr:uid="{00000000-0005-0000-0000-0000210B0000}"/>
    <cellStyle name="Comma 11 9 2 3 4" xfId="16392" xr:uid="{00000000-0005-0000-0000-0000220B0000}"/>
    <cellStyle name="Comma 11 9 2 3 4 2" xfId="42360" xr:uid="{00000000-0005-0000-0000-0000230B0000}"/>
    <cellStyle name="Comma 11 9 2 3 5" xfId="31540" xr:uid="{00000000-0005-0000-0000-0000240B0000}"/>
    <cellStyle name="Comma 11 9 2 3 6" xfId="58022" xr:uid="{00000000-0005-0000-0000-0000250B0000}"/>
    <cellStyle name="Comma 11 9 2 4" xfId="9900" xr:uid="{00000000-0005-0000-0000-0000260B0000}"/>
    <cellStyle name="Comma 11 9 2 4 2" xfId="25048" xr:uid="{00000000-0005-0000-0000-0000270B0000}"/>
    <cellStyle name="Comma 11 9 2 4 2 2" xfId="51016" xr:uid="{00000000-0005-0000-0000-0000280B0000}"/>
    <cellStyle name="Comma 11 9 2 4 3" xfId="35868" xr:uid="{00000000-0005-0000-0000-0000290B0000}"/>
    <cellStyle name="Comma 11 9 2 5" xfId="7736" xr:uid="{00000000-0005-0000-0000-00002A0B0000}"/>
    <cellStyle name="Comma 11 9 2 5 2" xfId="22884" xr:uid="{00000000-0005-0000-0000-00002B0B0000}"/>
    <cellStyle name="Comma 11 9 2 5 2 2" xfId="48852" xr:uid="{00000000-0005-0000-0000-00002C0B0000}"/>
    <cellStyle name="Comma 11 9 2 5 3" xfId="33704" xr:uid="{00000000-0005-0000-0000-00002D0B0000}"/>
    <cellStyle name="Comma 11 9 2 6" xfId="18556" xr:uid="{00000000-0005-0000-0000-00002E0B0000}"/>
    <cellStyle name="Comma 11 9 2 6 2" xfId="44524" xr:uid="{00000000-0005-0000-0000-00002F0B0000}"/>
    <cellStyle name="Comma 11 9 2 7" xfId="14228" xr:uid="{00000000-0005-0000-0000-0000300B0000}"/>
    <cellStyle name="Comma 11 9 2 7 2" xfId="40196" xr:uid="{00000000-0005-0000-0000-0000310B0000}"/>
    <cellStyle name="Comma 11 9 2 8" xfId="3408" xr:uid="{00000000-0005-0000-0000-0000320B0000}"/>
    <cellStyle name="Comma 11 9 2 9" xfId="29376" xr:uid="{00000000-0005-0000-0000-0000330B0000}"/>
    <cellStyle name="Comma 11 9 3" xfId="1785" xr:uid="{00000000-0005-0000-0000-0000340B0000}"/>
    <cellStyle name="Comma 11 9 3 2" xfId="6113" xr:uid="{00000000-0005-0000-0000-0000350B0000}"/>
    <cellStyle name="Comma 11 9 3 2 2" xfId="12605" xr:uid="{00000000-0005-0000-0000-0000360B0000}"/>
    <cellStyle name="Comma 11 9 3 2 2 2" xfId="27753" xr:uid="{00000000-0005-0000-0000-0000370B0000}"/>
    <cellStyle name="Comma 11 9 3 2 2 2 2" xfId="53721" xr:uid="{00000000-0005-0000-0000-0000380B0000}"/>
    <cellStyle name="Comma 11 9 3 2 2 3" xfId="38573" xr:uid="{00000000-0005-0000-0000-0000390B0000}"/>
    <cellStyle name="Comma 11 9 3 2 3" xfId="21261" xr:uid="{00000000-0005-0000-0000-00003A0B0000}"/>
    <cellStyle name="Comma 11 9 3 2 3 2" xfId="47229" xr:uid="{00000000-0005-0000-0000-00003B0B0000}"/>
    <cellStyle name="Comma 11 9 3 2 4" xfId="16933" xr:uid="{00000000-0005-0000-0000-00003C0B0000}"/>
    <cellStyle name="Comma 11 9 3 2 4 2" xfId="42901" xr:uid="{00000000-0005-0000-0000-00003D0B0000}"/>
    <cellStyle name="Comma 11 9 3 2 5" xfId="32081" xr:uid="{00000000-0005-0000-0000-00003E0B0000}"/>
    <cellStyle name="Comma 11 9 3 2 6" xfId="58563" xr:uid="{00000000-0005-0000-0000-00003F0B0000}"/>
    <cellStyle name="Comma 11 9 3 3" xfId="10441" xr:uid="{00000000-0005-0000-0000-0000400B0000}"/>
    <cellStyle name="Comma 11 9 3 3 2" xfId="25589" xr:uid="{00000000-0005-0000-0000-0000410B0000}"/>
    <cellStyle name="Comma 11 9 3 3 2 2" xfId="51557" xr:uid="{00000000-0005-0000-0000-0000420B0000}"/>
    <cellStyle name="Comma 11 9 3 3 3" xfId="36409" xr:uid="{00000000-0005-0000-0000-0000430B0000}"/>
    <cellStyle name="Comma 11 9 3 4" xfId="8277" xr:uid="{00000000-0005-0000-0000-0000440B0000}"/>
    <cellStyle name="Comma 11 9 3 4 2" xfId="23425" xr:uid="{00000000-0005-0000-0000-0000450B0000}"/>
    <cellStyle name="Comma 11 9 3 4 2 2" xfId="49393" xr:uid="{00000000-0005-0000-0000-0000460B0000}"/>
    <cellStyle name="Comma 11 9 3 4 3" xfId="34245" xr:uid="{00000000-0005-0000-0000-0000470B0000}"/>
    <cellStyle name="Comma 11 9 3 5" xfId="19097" xr:uid="{00000000-0005-0000-0000-0000480B0000}"/>
    <cellStyle name="Comma 11 9 3 5 2" xfId="45065" xr:uid="{00000000-0005-0000-0000-0000490B0000}"/>
    <cellStyle name="Comma 11 9 3 6" xfId="14769" xr:uid="{00000000-0005-0000-0000-00004A0B0000}"/>
    <cellStyle name="Comma 11 9 3 6 2" xfId="40737" xr:uid="{00000000-0005-0000-0000-00004B0B0000}"/>
    <cellStyle name="Comma 11 9 3 7" xfId="3949" xr:uid="{00000000-0005-0000-0000-00004C0B0000}"/>
    <cellStyle name="Comma 11 9 3 8" xfId="29917" xr:uid="{00000000-0005-0000-0000-00004D0B0000}"/>
    <cellStyle name="Comma 11 9 3 9" xfId="56399" xr:uid="{00000000-0005-0000-0000-00004E0B0000}"/>
    <cellStyle name="Comma 11 9 4" xfId="5031" xr:uid="{00000000-0005-0000-0000-00004F0B0000}"/>
    <cellStyle name="Comma 11 9 4 2" xfId="11523" xr:uid="{00000000-0005-0000-0000-0000500B0000}"/>
    <cellStyle name="Comma 11 9 4 2 2" xfId="26671" xr:uid="{00000000-0005-0000-0000-0000510B0000}"/>
    <cellStyle name="Comma 11 9 4 2 2 2" xfId="52639" xr:uid="{00000000-0005-0000-0000-0000520B0000}"/>
    <cellStyle name="Comma 11 9 4 2 3" xfId="37491" xr:uid="{00000000-0005-0000-0000-0000530B0000}"/>
    <cellStyle name="Comma 11 9 4 3" xfId="20179" xr:uid="{00000000-0005-0000-0000-0000540B0000}"/>
    <cellStyle name="Comma 11 9 4 3 2" xfId="46147" xr:uid="{00000000-0005-0000-0000-0000550B0000}"/>
    <cellStyle name="Comma 11 9 4 4" xfId="15851" xr:uid="{00000000-0005-0000-0000-0000560B0000}"/>
    <cellStyle name="Comma 11 9 4 4 2" xfId="41819" xr:uid="{00000000-0005-0000-0000-0000570B0000}"/>
    <cellStyle name="Comma 11 9 4 5" xfId="30999" xr:uid="{00000000-0005-0000-0000-0000580B0000}"/>
    <cellStyle name="Comma 11 9 4 6" xfId="57481" xr:uid="{00000000-0005-0000-0000-0000590B0000}"/>
    <cellStyle name="Comma 11 9 5" xfId="9359" xr:uid="{00000000-0005-0000-0000-00005A0B0000}"/>
    <cellStyle name="Comma 11 9 5 2" xfId="24507" xr:uid="{00000000-0005-0000-0000-00005B0B0000}"/>
    <cellStyle name="Comma 11 9 5 2 2" xfId="50475" xr:uid="{00000000-0005-0000-0000-00005C0B0000}"/>
    <cellStyle name="Comma 11 9 5 3" xfId="35327" xr:uid="{00000000-0005-0000-0000-00005D0B0000}"/>
    <cellStyle name="Comma 11 9 6" xfId="7195" xr:uid="{00000000-0005-0000-0000-00005E0B0000}"/>
    <cellStyle name="Comma 11 9 6 2" xfId="22343" xr:uid="{00000000-0005-0000-0000-00005F0B0000}"/>
    <cellStyle name="Comma 11 9 6 2 2" xfId="48311" xr:uid="{00000000-0005-0000-0000-0000600B0000}"/>
    <cellStyle name="Comma 11 9 6 3" xfId="33163" xr:uid="{00000000-0005-0000-0000-0000610B0000}"/>
    <cellStyle name="Comma 11 9 7" xfId="18015" xr:uid="{00000000-0005-0000-0000-0000620B0000}"/>
    <cellStyle name="Comma 11 9 7 2" xfId="43983" xr:uid="{00000000-0005-0000-0000-0000630B0000}"/>
    <cellStyle name="Comma 11 9 8" xfId="13687" xr:uid="{00000000-0005-0000-0000-0000640B0000}"/>
    <cellStyle name="Comma 11 9 8 2" xfId="39655" xr:uid="{00000000-0005-0000-0000-0000650B0000}"/>
    <cellStyle name="Comma 11 9 9" xfId="2867" xr:uid="{00000000-0005-0000-0000-0000660B0000}"/>
    <cellStyle name="Comma 12" xfId="114" xr:uid="{00000000-0005-0000-0000-0000670B0000}"/>
    <cellStyle name="Comma 12 10" xfId="115" xr:uid="{00000000-0005-0000-0000-0000680B0000}"/>
    <cellStyle name="Comma 12 10 10" xfId="28837" xr:uid="{00000000-0005-0000-0000-0000690B0000}"/>
    <cellStyle name="Comma 12 10 11" xfId="54801" xr:uid="{00000000-0005-0000-0000-00006A0B0000}"/>
    <cellStyle name="Comma 12 10 12" xfId="55319" xr:uid="{00000000-0005-0000-0000-00006B0B0000}"/>
    <cellStyle name="Comma 12 10 13" xfId="1063" xr:uid="{00000000-0005-0000-0000-00006C0B0000}"/>
    <cellStyle name="Comma 12 10 2" xfId="1246" xr:uid="{00000000-0005-0000-0000-00006D0B0000}"/>
    <cellStyle name="Comma 12 10 2 10" xfId="55860" xr:uid="{00000000-0005-0000-0000-00006E0B0000}"/>
    <cellStyle name="Comma 12 10 2 2" xfId="2328" xr:uid="{00000000-0005-0000-0000-00006F0B0000}"/>
    <cellStyle name="Comma 12 10 2 2 2" xfId="6656" xr:uid="{00000000-0005-0000-0000-0000700B0000}"/>
    <cellStyle name="Comma 12 10 2 2 2 2" xfId="13148" xr:uid="{00000000-0005-0000-0000-0000710B0000}"/>
    <cellStyle name="Comma 12 10 2 2 2 2 2" xfId="28296" xr:uid="{00000000-0005-0000-0000-0000720B0000}"/>
    <cellStyle name="Comma 12 10 2 2 2 2 2 2" xfId="54264" xr:uid="{00000000-0005-0000-0000-0000730B0000}"/>
    <cellStyle name="Comma 12 10 2 2 2 2 3" xfId="39116" xr:uid="{00000000-0005-0000-0000-0000740B0000}"/>
    <cellStyle name="Comma 12 10 2 2 2 3" xfId="21804" xr:uid="{00000000-0005-0000-0000-0000750B0000}"/>
    <cellStyle name="Comma 12 10 2 2 2 3 2" xfId="47772" xr:uid="{00000000-0005-0000-0000-0000760B0000}"/>
    <cellStyle name="Comma 12 10 2 2 2 4" xfId="17476" xr:uid="{00000000-0005-0000-0000-0000770B0000}"/>
    <cellStyle name="Comma 12 10 2 2 2 4 2" xfId="43444" xr:uid="{00000000-0005-0000-0000-0000780B0000}"/>
    <cellStyle name="Comma 12 10 2 2 2 5" xfId="32624" xr:uid="{00000000-0005-0000-0000-0000790B0000}"/>
    <cellStyle name="Comma 12 10 2 2 2 6" xfId="59106" xr:uid="{00000000-0005-0000-0000-00007A0B0000}"/>
    <cellStyle name="Comma 12 10 2 2 3" xfId="10984" xr:uid="{00000000-0005-0000-0000-00007B0B0000}"/>
    <cellStyle name="Comma 12 10 2 2 3 2" xfId="26132" xr:uid="{00000000-0005-0000-0000-00007C0B0000}"/>
    <cellStyle name="Comma 12 10 2 2 3 2 2" xfId="52100" xr:uid="{00000000-0005-0000-0000-00007D0B0000}"/>
    <cellStyle name="Comma 12 10 2 2 3 3" xfId="36952" xr:uid="{00000000-0005-0000-0000-00007E0B0000}"/>
    <cellStyle name="Comma 12 10 2 2 4" xfId="8820" xr:uid="{00000000-0005-0000-0000-00007F0B0000}"/>
    <cellStyle name="Comma 12 10 2 2 4 2" xfId="23968" xr:uid="{00000000-0005-0000-0000-0000800B0000}"/>
    <cellStyle name="Comma 12 10 2 2 4 2 2" xfId="49936" xr:uid="{00000000-0005-0000-0000-0000810B0000}"/>
    <cellStyle name="Comma 12 10 2 2 4 3" xfId="34788" xr:uid="{00000000-0005-0000-0000-0000820B0000}"/>
    <cellStyle name="Comma 12 10 2 2 5" xfId="19640" xr:uid="{00000000-0005-0000-0000-0000830B0000}"/>
    <cellStyle name="Comma 12 10 2 2 5 2" xfId="45608" xr:uid="{00000000-0005-0000-0000-0000840B0000}"/>
    <cellStyle name="Comma 12 10 2 2 6" xfId="15312" xr:uid="{00000000-0005-0000-0000-0000850B0000}"/>
    <cellStyle name="Comma 12 10 2 2 6 2" xfId="41280" xr:uid="{00000000-0005-0000-0000-0000860B0000}"/>
    <cellStyle name="Comma 12 10 2 2 7" xfId="4492" xr:uid="{00000000-0005-0000-0000-0000870B0000}"/>
    <cellStyle name="Comma 12 10 2 2 8" xfId="30460" xr:uid="{00000000-0005-0000-0000-0000880B0000}"/>
    <cellStyle name="Comma 12 10 2 2 9" xfId="56942" xr:uid="{00000000-0005-0000-0000-0000890B0000}"/>
    <cellStyle name="Comma 12 10 2 3" xfId="5574" xr:uid="{00000000-0005-0000-0000-00008A0B0000}"/>
    <cellStyle name="Comma 12 10 2 3 2" xfId="12066" xr:uid="{00000000-0005-0000-0000-00008B0B0000}"/>
    <cellStyle name="Comma 12 10 2 3 2 2" xfId="27214" xr:uid="{00000000-0005-0000-0000-00008C0B0000}"/>
    <cellStyle name="Comma 12 10 2 3 2 2 2" xfId="53182" xr:uid="{00000000-0005-0000-0000-00008D0B0000}"/>
    <cellStyle name="Comma 12 10 2 3 2 3" xfId="38034" xr:uid="{00000000-0005-0000-0000-00008E0B0000}"/>
    <cellStyle name="Comma 12 10 2 3 3" xfId="20722" xr:uid="{00000000-0005-0000-0000-00008F0B0000}"/>
    <cellStyle name="Comma 12 10 2 3 3 2" xfId="46690" xr:uid="{00000000-0005-0000-0000-0000900B0000}"/>
    <cellStyle name="Comma 12 10 2 3 4" xfId="16394" xr:uid="{00000000-0005-0000-0000-0000910B0000}"/>
    <cellStyle name="Comma 12 10 2 3 4 2" xfId="42362" xr:uid="{00000000-0005-0000-0000-0000920B0000}"/>
    <cellStyle name="Comma 12 10 2 3 5" xfId="31542" xr:uid="{00000000-0005-0000-0000-0000930B0000}"/>
    <cellStyle name="Comma 12 10 2 3 6" xfId="58024" xr:uid="{00000000-0005-0000-0000-0000940B0000}"/>
    <cellStyle name="Comma 12 10 2 4" xfId="9902" xr:uid="{00000000-0005-0000-0000-0000950B0000}"/>
    <cellStyle name="Comma 12 10 2 4 2" xfId="25050" xr:uid="{00000000-0005-0000-0000-0000960B0000}"/>
    <cellStyle name="Comma 12 10 2 4 2 2" xfId="51018" xr:uid="{00000000-0005-0000-0000-0000970B0000}"/>
    <cellStyle name="Comma 12 10 2 4 3" xfId="35870" xr:uid="{00000000-0005-0000-0000-0000980B0000}"/>
    <cellStyle name="Comma 12 10 2 5" xfId="7738" xr:uid="{00000000-0005-0000-0000-0000990B0000}"/>
    <cellStyle name="Comma 12 10 2 5 2" xfId="22886" xr:uid="{00000000-0005-0000-0000-00009A0B0000}"/>
    <cellStyle name="Comma 12 10 2 5 2 2" xfId="48854" xr:uid="{00000000-0005-0000-0000-00009B0B0000}"/>
    <cellStyle name="Comma 12 10 2 5 3" xfId="33706" xr:uid="{00000000-0005-0000-0000-00009C0B0000}"/>
    <cellStyle name="Comma 12 10 2 6" xfId="18558" xr:uid="{00000000-0005-0000-0000-00009D0B0000}"/>
    <cellStyle name="Comma 12 10 2 6 2" xfId="44526" xr:uid="{00000000-0005-0000-0000-00009E0B0000}"/>
    <cellStyle name="Comma 12 10 2 7" xfId="14230" xr:uid="{00000000-0005-0000-0000-00009F0B0000}"/>
    <cellStyle name="Comma 12 10 2 7 2" xfId="40198" xr:uid="{00000000-0005-0000-0000-0000A00B0000}"/>
    <cellStyle name="Comma 12 10 2 8" xfId="3410" xr:uid="{00000000-0005-0000-0000-0000A10B0000}"/>
    <cellStyle name="Comma 12 10 2 9" xfId="29378" xr:uid="{00000000-0005-0000-0000-0000A20B0000}"/>
    <cellStyle name="Comma 12 10 3" xfId="1787" xr:uid="{00000000-0005-0000-0000-0000A30B0000}"/>
    <cellStyle name="Comma 12 10 3 2" xfId="6115" xr:uid="{00000000-0005-0000-0000-0000A40B0000}"/>
    <cellStyle name="Comma 12 10 3 2 2" xfId="12607" xr:uid="{00000000-0005-0000-0000-0000A50B0000}"/>
    <cellStyle name="Comma 12 10 3 2 2 2" xfId="27755" xr:uid="{00000000-0005-0000-0000-0000A60B0000}"/>
    <cellStyle name="Comma 12 10 3 2 2 2 2" xfId="53723" xr:uid="{00000000-0005-0000-0000-0000A70B0000}"/>
    <cellStyle name="Comma 12 10 3 2 2 3" xfId="38575" xr:uid="{00000000-0005-0000-0000-0000A80B0000}"/>
    <cellStyle name="Comma 12 10 3 2 3" xfId="21263" xr:uid="{00000000-0005-0000-0000-0000A90B0000}"/>
    <cellStyle name="Comma 12 10 3 2 3 2" xfId="47231" xr:uid="{00000000-0005-0000-0000-0000AA0B0000}"/>
    <cellStyle name="Comma 12 10 3 2 4" xfId="16935" xr:uid="{00000000-0005-0000-0000-0000AB0B0000}"/>
    <cellStyle name="Comma 12 10 3 2 4 2" xfId="42903" xr:uid="{00000000-0005-0000-0000-0000AC0B0000}"/>
    <cellStyle name="Comma 12 10 3 2 5" xfId="32083" xr:uid="{00000000-0005-0000-0000-0000AD0B0000}"/>
    <cellStyle name="Comma 12 10 3 2 6" xfId="58565" xr:uid="{00000000-0005-0000-0000-0000AE0B0000}"/>
    <cellStyle name="Comma 12 10 3 3" xfId="10443" xr:uid="{00000000-0005-0000-0000-0000AF0B0000}"/>
    <cellStyle name="Comma 12 10 3 3 2" xfId="25591" xr:uid="{00000000-0005-0000-0000-0000B00B0000}"/>
    <cellStyle name="Comma 12 10 3 3 2 2" xfId="51559" xr:uid="{00000000-0005-0000-0000-0000B10B0000}"/>
    <cellStyle name="Comma 12 10 3 3 3" xfId="36411" xr:uid="{00000000-0005-0000-0000-0000B20B0000}"/>
    <cellStyle name="Comma 12 10 3 4" xfId="8279" xr:uid="{00000000-0005-0000-0000-0000B30B0000}"/>
    <cellStyle name="Comma 12 10 3 4 2" xfId="23427" xr:uid="{00000000-0005-0000-0000-0000B40B0000}"/>
    <cellStyle name="Comma 12 10 3 4 2 2" xfId="49395" xr:uid="{00000000-0005-0000-0000-0000B50B0000}"/>
    <cellStyle name="Comma 12 10 3 4 3" xfId="34247" xr:uid="{00000000-0005-0000-0000-0000B60B0000}"/>
    <cellStyle name="Comma 12 10 3 5" xfId="19099" xr:uid="{00000000-0005-0000-0000-0000B70B0000}"/>
    <cellStyle name="Comma 12 10 3 5 2" xfId="45067" xr:uid="{00000000-0005-0000-0000-0000B80B0000}"/>
    <cellStyle name="Comma 12 10 3 6" xfId="14771" xr:uid="{00000000-0005-0000-0000-0000B90B0000}"/>
    <cellStyle name="Comma 12 10 3 6 2" xfId="40739" xr:uid="{00000000-0005-0000-0000-0000BA0B0000}"/>
    <cellStyle name="Comma 12 10 3 7" xfId="3951" xr:uid="{00000000-0005-0000-0000-0000BB0B0000}"/>
    <cellStyle name="Comma 12 10 3 8" xfId="29919" xr:uid="{00000000-0005-0000-0000-0000BC0B0000}"/>
    <cellStyle name="Comma 12 10 3 9" xfId="56401" xr:uid="{00000000-0005-0000-0000-0000BD0B0000}"/>
    <cellStyle name="Comma 12 10 4" xfId="5033" xr:uid="{00000000-0005-0000-0000-0000BE0B0000}"/>
    <cellStyle name="Comma 12 10 4 2" xfId="11525" xr:uid="{00000000-0005-0000-0000-0000BF0B0000}"/>
    <cellStyle name="Comma 12 10 4 2 2" xfId="26673" xr:uid="{00000000-0005-0000-0000-0000C00B0000}"/>
    <cellStyle name="Comma 12 10 4 2 2 2" xfId="52641" xr:uid="{00000000-0005-0000-0000-0000C10B0000}"/>
    <cellStyle name="Comma 12 10 4 2 3" xfId="37493" xr:uid="{00000000-0005-0000-0000-0000C20B0000}"/>
    <cellStyle name="Comma 12 10 4 3" xfId="20181" xr:uid="{00000000-0005-0000-0000-0000C30B0000}"/>
    <cellStyle name="Comma 12 10 4 3 2" xfId="46149" xr:uid="{00000000-0005-0000-0000-0000C40B0000}"/>
    <cellStyle name="Comma 12 10 4 4" xfId="15853" xr:uid="{00000000-0005-0000-0000-0000C50B0000}"/>
    <cellStyle name="Comma 12 10 4 4 2" xfId="41821" xr:uid="{00000000-0005-0000-0000-0000C60B0000}"/>
    <cellStyle name="Comma 12 10 4 5" xfId="31001" xr:uid="{00000000-0005-0000-0000-0000C70B0000}"/>
    <cellStyle name="Comma 12 10 4 6" xfId="57483" xr:uid="{00000000-0005-0000-0000-0000C80B0000}"/>
    <cellStyle name="Comma 12 10 5" xfId="9361" xr:uid="{00000000-0005-0000-0000-0000C90B0000}"/>
    <cellStyle name="Comma 12 10 5 2" xfId="24509" xr:uid="{00000000-0005-0000-0000-0000CA0B0000}"/>
    <cellStyle name="Comma 12 10 5 2 2" xfId="50477" xr:uid="{00000000-0005-0000-0000-0000CB0B0000}"/>
    <cellStyle name="Comma 12 10 5 3" xfId="35329" xr:uid="{00000000-0005-0000-0000-0000CC0B0000}"/>
    <cellStyle name="Comma 12 10 6" xfId="7197" xr:uid="{00000000-0005-0000-0000-0000CD0B0000}"/>
    <cellStyle name="Comma 12 10 6 2" xfId="22345" xr:uid="{00000000-0005-0000-0000-0000CE0B0000}"/>
    <cellStyle name="Comma 12 10 6 2 2" xfId="48313" xr:uid="{00000000-0005-0000-0000-0000CF0B0000}"/>
    <cellStyle name="Comma 12 10 6 3" xfId="33165" xr:uid="{00000000-0005-0000-0000-0000D00B0000}"/>
    <cellStyle name="Comma 12 10 7" xfId="18017" xr:uid="{00000000-0005-0000-0000-0000D10B0000}"/>
    <cellStyle name="Comma 12 10 7 2" xfId="43985" xr:uid="{00000000-0005-0000-0000-0000D20B0000}"/>
    <cellStyle name="Comma 12 10 8" xfId="13689" xr:uid="{00000000-0005-0000-0000-0000D30B0000}"/>
    <cellStyle name="Comma 12 10 8 2" xfId="39657" xr:uid="{00000000-0005-0000-0000-0000D40B0000}"/>
    <cellStyle name="Comma 12 10 9" xfId="2869" xr:uid="{00000000-0005-0000-0000-0000D50B0000}"/>
    <cellStyle name="Comma 12 11" xfId="116" xr:uid="{00000000-0005-0000-0000-0000D60B0000}"/>
    <cellStyle name="Comma 12 11 10" xfId="28838" xr:uid="{00000000-0005-0000-0000-0000D70B0000}"/>
    <cellStyle name="Comma 12 11 11" xfId="54802" xr:uid="{00000000-0005-0000-0000-0000D80B0000}"/>
    <cellStyle name="Comma 12 11 12" xfId="55320" xr:uid="{00000000-0005-0000-0000-0000D90B0000}"/>
    <cellStyle name="Comma 12 11 13" xfId="1103" xr:uid="{00000000-0005-0000-0000-0000DA0B0000}"/>
    <cellStyle name="Comma 12 11 2" xfId="1247" xr:uid="{00000000-0005-0000-0000-0000DB0B0000}"/>
    <cellStyle name="Comma 12 11 2 10" xfId="55861" xr:uid="{00000000-0005-0000-0000-0000DC0B0000}"/>
    <cellStyle name="Comma 12 11 2 2" xfId="2329" xr:uid="{00000000-0005-0000-0000-0000DD0B0000}"/>
    <cellStyle name="Comma 12 11 2 2 2" xfId="6657" xr:uid="{00000000-0005-0000-0000-0000DE0B0000}"/>
    <cellStyle name="Comma 12 11 2 2 2 2" xfId="13149" xr:uid="{00000000-0005-0000-0000-0000DF0B0000}"/>
    <cellStyle name="Comma 12 11 2 2 2 2 2" xfId="28297" xr:uid="{00000000-0005-0000-0000-0000E00B0000}"/>
    <cellStyle name="Comma 12 11 2 2 2 2 2 2" xfId="54265" xr:uid="{00000000-0005-0000-0000-0000E10B0000}"/>
    <cellStyle name="Comma 12 11 2 2 2 2 3" xfId="39117" xr:uid="{00000000-0005-0000-0000-0000E20B0000}"/>
    <cellStyle name="Comma 12 11 2 2 2 3" xfId="21805" xr:uid="{00000000-0005-0000-0000-0000E30B0000}"/>
    <cellStyle name="Comma 12 11 2 2 2 3 2" xfId="47773" xr:uid="{00000000-0005-0000-0000-0000E40B0000}"/>
    <cellStyle name="Comma 12 11 2 2 2 4" xfId="17477" xr:uid="{00000000-0005-0000-0000-0000E50B0000}"/>
    <cellStyle name="Comma 12 11 2 2 2 4 2" xfId="43445" xr:uid="{00000000-0005-0000-0000-0000E60B0000}"/>
    <cellStyle name="Comma 12 11 2 2 2 5" xfId="32625" xr:uid="{00000000-0005-0000-0000-0000E70B0000}"/>
    <cellStyle name="Comma 12 11 2 2 2 6" xfId="59107" xr:uid="{00000000-0005-0000-0000-0000E80B0000}"/>
    <cellStyle name="Comma 12 11 2 2 3" xfId="10985" xr:uid="{00000000-0005-0000-0000-0000E90B0000}"/>
    <cellStyle name="Comma 12 11 2 2 3 2" xfId="26133" xr:uid="{00000000-0005-0000-0000-0000EA0B0000}"/>
    <cellStyle name="Comma 12 11 2 2 3 2 2" xfId="52101" xr:uid="{00000000-0005-0000-0000-0000EB0B0000}"/>
    <cellStyle name="Comma 12 11 2 2 3 3" xfId="36953" xr:uid="{00000000-0005-0000-0000-0000EC0B0000}"/>
    <cellStyle name="Comma 12 11 2 2 4" xfId="8821" xr:uid="{00000000-0005-0000-0000-0000ED0B0000}"/>
    <cellStyle name="Comma 12 11 2 2 4 2" xfId="23969" xr:uid="{00000000-0005-0000-0000-0000EE0B0000}"/>
    <cellStyle name="Comma 12 11 2 2 4 2 2" xfId="49937" xr:uid="{00000000-0005-0000-0000-0000EF0B0000}"/>
    <cellStyle name="Comma 12 11 2 2 4 3" xfId="34789" xr:uid="{00000000-0005-0000-0000-0000F00B0000}"/>
    <cellStyle name="Comma 12 11 2 2 5" xfId="19641" xr:uid="{00000000-0005-0000-0000-0000F10B0000}"/>
    <cellStyle name="Comma 12 11 2 2 5 2" xfId="45609" xr:uid="{00000000-0005-0000-0000-0000F20B0000}"/>
    <cellStyle name="Comma 12 11 2 2 6" xfId="15313" xr:uid="{00000000-0005-0000-0000-0000F30B0000}"/>
    <cellStyle name="Comma 12 11 2 2 6 2" xfId="41281" xr:uid="{00000000-0005-0000-0000-0000F40B0000}"/>
    <cellStyle name="Comma 12 11 2 2 7" xfId="4493" xr:uid="{00000000-0005-0000-0000-0000F50B0000}"/>
    <cellStyle name="Comma 12 11 2 2 8" xfId="30461" xr:uid="{00000000-0005-0000-0000-0000F60B0000}"/>
    <cellStyle name="Comma 12 11 2 2 9" xfId="56943" xr:uid="{00000000-0005-0000-0000-0000F70B0000}"/>
    <cellStyle name="Comma 12 11 2 3" xfId="5575" xr:uid="{00000000-0005-0000-0000-0000F80B0000}"/>
    <cellStyle name="Comma 12 11 2 3 2" xfId="12067" xr:uid="{00000000-0005-0000-0000-0000F90B0000}"/>
    <cellStyle name="Comma 12 11 2 3 2 2" xfId="27215" xr:uid="{00000000-0005-0000-0000-0000FA0B0000}"/>
    <cellStyle name="Comma 12 11 2 3 2 2 2" xfId="53183" xr:uid="{00000000-0005-0000-0000-0000FB0B0000}"/>
    <cellStyle name="Comma 12 11 2 3 2 3" xfId="38035" xr:uid="{00000000-0005-0000-0000-0000FC0B0000}"/>
    <cellStyle name="Comma 12 11 2 3 3" xfId="20723" xr:uid="{00000000-0005-0000-0000-0000FD0B0000}"/>
    <cellStyle name="Comma 12 11 2 3 3 2" xfId="46691" xr:uid="{00000000-0005-0000-0000-0000FE0B0000}"/>
    <cellStyle name="Comma 12 11 2 3 4" xfId="16395" xr:uid="{00000000-0005-0000-0000-0000FF0B0000}"/>
    <cellStyle name="Comma 12 11 2 3 4 2" xfId="42363" xr:uid="{00000000-0005-0000-0000-0000000C0000}"/>
    <cellStyle name="Comma 12 11 2 3 5" xfId="31543" xr:uid="{00000000-0005-0000-0000-0000010C0000}"/>
    <cellStyle name="Comma 12 11 2 3 6" xfId="58025" xr:uid="{00000000-0005-0000-0000-0000020C0000}"/>
    <cellStyle name="Comma 12 11 2 4" xfId="9903" xr:uid="{00000000-0005-0000-0000-0000030C0000}"/>
    <cellStyle name="Comma 12 11 2 4 2" xfId="25051" xr:uid="{00000000-0005-0000-0000-0000040C0000}"/>
    <cellStyle name="Comma 12 11 2 4 2 2" xfId="51019" xr:uid="{00000000-0005-0000-0000-0000050C0000}"/>
    <cellStyle name="Comma 12 11 2 4 3" xfId="35871" xr:uid="{00000000-0005-0000-0000-0000060C0000}"/>
    <cellStyle name="Comma 12 11 2 5" xfId="7739" xr:uid="{00000000-0005-0000-0000-0000070C0000}"/>
    <cellStyle name="Comma 12 11 2 5 2" xfId="22887" xr:uid="{00000000-0005-0000-0000-0000080C0000}"/>
    <cellStyle name="Comma 12 11 2 5 2 2" xfId="48855" xr:uid="{00000000-0005-0000-0000-0000090C0000}"/>
    <cellStyle name="Comma 12 11 2 5 3" xfId="33707" xr:uid="{00000000-0005-0000-0000-00000A0C0000}"/>
    <cellStyle name="Comma 12 11 2 6" xfId="18559" xr:uid="{00000000-0005-0000-0000-00000B0C0000}"/>
    <cellStyle name="Comma 12 11 2 6 2" xfId="44527" xr:uid="{00000000-0005-0000-0000-00000C0C0000}"/>
    <cellStyle name="Comma 12 11 2 7" xfId="14231" xr:uid="{00000000-0005-0000-0000-00000D0C0000}"/>
    <cellStyle name="Comma 12 11 2 7 2" xfId="40199" xr:uid="{00000000-0005-0000-0000-00000E0C0000}"/>
    <cellStyle name="Comma 12 11 2 8" xfId="3411" xr:uid="{00000000-0005-0000-0000-00000F0C0000}"/>
    <cellStyle name="Comma 12 11 2 9" xfId="29379" xr:uid="{00000000-0005-0000-0000-0000100C0000}"/>
    <cellStyle name="Comma 12 11 3" xfId="1788" xr:uid="{00000000-0005-0000-0000-0000110C0000}"/>
    <cellStyle name="Comma 12 11 3 2" xfId="6116" xr:uid="{00000000-0005-0000-0000-0000120C0000}"/>
    <cellStyle name="Comma 12 11 3 2 2" xfId="12608" xr:uid="{00000000-0005-0000-0000-0000130C0000}"/>
    <cellStyle name="Comma 12 11 3 2 2 2" xfId="27756" xr:uid="{00000000-0005-0000-0000-0000140C0000}"/>
    <cellStyle name="Comma 12 11 3 2 2 2 2" xfId="53724" xr:uid="{00000000-0005-0000-0000-0000150C0000}"/>
    <cellStyle name="Comma 12 11 3 2 2 3" xfId="38576" xr:uid="{00000000-0005-0000-0000-0000160C0000}"/>
    <cellStyle name="Comma 12 11 3 2 3" xfId="21264" xr:uid="{00000000-0005-0000-0000-0000170C0000}"/>
    <cellStyle name="Comma 12 11 3 2 3 2" xfId="47232" xr:uid="{00000000-0005-0000-0000-0000180C0000}"/>
    <cellStyle name="Comma 12 11 3 2 4" xfId="16936" xr:uid="{00000000-0005-0000-0000-0000190C0000}"/>
    <cellStyle name="Comma 12 11 3 2 4 2" xfId="42904" xr:uid="{00000000-0005-0000-0000-00001A0C0000}"/>
    <cellStyle name="Comma 12 11 3 2 5" xfId="32084" xr:uid="{00000000-0005-0000-0000-00001B0C0000}"/>
    <cellStyle name="Comma 12 11 3 2 6" xfId="58566" xr:uid="{00000000-0005-0000-0000-00001C0C0000}"/>
    <cellStyle name="Comma 12 11 3 3" xfId="10444" xr:uid="{00000000-0005-0000-0000-00001D0C0000}"/>
    <cellStyle name="Comma 12 11 3 3 2" xfId="25592" xr:uid="{00000000-0005-0000-0000-00001E0C0000}"/>
    <cellStyle name="Comma 12 11 3 3 2 2" xfId="51560" xr:uid="{00000000-0005-0000-0000-00001F0C0000}"/>
    <cellStyle name="Comma 12 11 3 3 3" xfId="36412" xr:uid="{00000000-0005-0000-0000-0000200C0000}"/>
    <cellStyle name="Comma 12 11 3 4" xfId="8280" xr:uid="{00000000-0005-0000-0000-0000210C0000}"/>
    <cellStyle name="Comma 12 11 3 4 2" xfId="23428" xr:uid="{00000000-0005-0000-0000-0000220C0000}"/>
    <cellStyle name="Comma 12 11 3 4 2 2" xfId="49396" xr:uid="{00000000-0005-0000-0000-0000230C0000}"/>
    <cellStyle name="Comma 12 11 3 4 3" xfId="34248" xr:uid="{00000000-0005-0000-0000-0000240C0000}"/>
    <cellStyle name="Comma 12 11 3 5" xfId="19100" xr:uid="{00000000-0005-0000-0000-0000250C0000}"/>
    <cellStyle name="Comma 12 11 3 5 2" xfId="45068" xr:uid="{00000000-0005-0000-0000-0000260C0000}"/>
    <cellStyle name="Comma 12 11 3 6" xfId="14772" xr:uid="{00000000-0005-0000-0000-0000270C0000}"/>
    <cellStyle name="Comma 12 11 3 6 2" xfId="40740" xr:uid="{00000000-0005-0000-0000-0000280C0000}"/>
    <cellStyle name="Comma 12 11 3 7" xfId="3952" xr:uid="{00000000-0005-0000-0000-0000290C0000}"/>
    <cellStyle name="Comma 12 11 3 8" xfId="29920" xr:uid="{00000000-0005-0000-0000-00002A0C0000}"/>
    <cellStyle name="Comma 12 11 3 9" xfId="56402" xr:uid="{00000000-0005-0000-0000-00002B0C0000}"/>
    <cellStyle name="Comma 12 11 4" xfId="5034" xr:uid="{00000000-0005-0000-0000-00002C0C0000}"/>
    <cellStyle name="Comma 12 11 4 2" xfId="11526" xr:uid="{00000000-0005-0000-0000-00002D0C0000}"/>
    <cellStyle name="Comma 12 11 4 2 2" xfId="26674" xr:uid="{00000000-0005-0000-0000-00002E0C0000}"/>
    <cellStyle name="Comma 12 11 4 2 2 2" xfId="52642" xr:uid="{00000000-0005-0000-0000-00002F0C0000}"/>
    <cellStyle name="Comma 12 11 4 2 3" xfId="37494" xr:uid="{00000000-0005-0000-0000-0000300C0000}"/>
    <cellStyle name="Comma 12 11 4 3" xfId="20182" xr:uid="{00000000-0005-0000-0000-0000310C0000}"/>
    <cellStyle name="Comma 12 11 4 3 2" xfId="46150" xr:uid="{00000000-0005-0000-0000-0000320C0000}"/>
    <cellStyle name="Comma 12 11 4 4" xfId="15854" xr:uid="{00000000-0005-0000-0000-0000330C0000}"/>
    <cellStyle name="Comma 12 11 4 4 2" xfId="41822" xr:uid="{00000000-0005-0000-0000-0000340C0000}"/>
    <cellStyle name="Comma 12 11 4 5" xfId="31002" xr:uid="{00000000-0005-0000-0000-0000350C0000}"/>
    <cellStyle name="Comma 12 11 4 6" xfId="57484" xr:uid="{00000000-0005-0000-0000-0000360C0000}"/>
    <cellStyle name="Comma 12 11 5" xfId="9362" xr:uid="{00000000-0005-0000-0000-0000370C0000}"/>
    <cellStyle name="Comma 12 11 5 2" xfId="24510" xr:uid="{00000000-0005-0000-0000-0000380C0000}"/>
    <cellStyle name="Comma 12 11 5 2 2" xfId="50478" xr:uid="{00000000-0005-0000-0000-0000390C0000}"/>
    <cellStyle name="Comma 12 11 5 3" xfId="35330" xr:uid="{00000000-0005-0000-0000-00003A0C0000}"/>
    <cellStyle name="Comma 12 11 6" xfId="7198" xr:uid="{00000000-0005-0000-0000-00003B0C0000}"/>
    <cellStyle name="Comma 12 11 6 2" xfId="22346" xr:uid="{00000000-0005-0000-0000-00003C0C0000}"/>
    <cellStyle name="Comma 12 11 6 2 2" xfId="48314" xr:uid="{00000000-0005-0000-0000-00003D0C0000}"/>
    <cellStyle name="Comma 12 11 6 3" xfId="33166" xr:uid="{00000000-0005-0000-0000-00003E0C0000}"/>
    <cellStyle name="Comma 12 11 7" xfId="18018" xr:uid="{00000000-0005-0000-0000-00003F0C0000}"/>
    <cellStyle name="Comma 12 11 7 2" xfId="43986" xr:uid="{00000000-0005-0000-0000-0000400C0000}"/>
    <cellStyle name="Comma 12 11 8" xfId="13690" xr:uid="{00000000-0005-0000-0000-0000410C0000}"/>
    <cellStyle name="Comma 12 11 8 2" xfId="39658" xr:uid="{00000000-0005-0000-0000-0000420C0000}"/>
    <cellStyle name="Comma 12 11 9" xfId="2870" xr:uid="{00000000-0005-0000-0000-0000430C0000}"/>
    <cellStyle name="Comma 12 12" xfId="117" xr:uid="{00000000-0005-0000-0000-0000440C0000}"/>
    <cellStyle name="Comma 12 12 10" xfId="28839" xr:uid="{00000000-0005-0000-0000-0000450C0000}"/>
    <cellStyle name="Comma 12 12 11" xfId="55321" xr:uid="{00000000-0005-0000-0000-0000460C0000}"/>
    <cellStyle name="Comma 12 12 12" xfId="1143" xr:uid="{00000000-0005-0000-0000-0000470C0000}"/>
    <cellStyle name="Comma 12 12 2" xfId="1248" xr:uid="{00000000-0005-0000-0000-0000480C0000}"/>
    <cellStyle name="Comma 12 12 2 10" xfId="55862" xr:uid="{00000000-0005-0000-0000-0000490C0000}"/>
    <cellStyle name="Comma 12 12 2 2" xfId="2330" xr:uid="{00000000-0005-0000-0000-00004A0C0000}"/>
    <cellStyle name="Comma 12 12 2 2 2" xfId="6658" xr:uid="{00000000-0005-0000-0000-00004B0C0000}"/>
    <cellStyle name="Comma 12 12 2 2 2 2" xfId="13150" xr:uid="{00000000-0005-0000-0000-00004C0C0000}"/>
    <cellStyle name="Comma 12 12 2 2 2 2 2" xfId="28298" xr:uid="{00000000-0005-0000-0000-00004D0C0000}"/>
    <cellStyle name="Comma 12 12 2 2 2 2 2 2" xfId="54266" xr:uid="{00000000-0005-0000-0000-00004E0C0000}"/>
    <cellStyle name="Comma 12 12 2 2 2 2 3" xfId="39118" xr:uid="{00000000-0005-0000-0000-00004F0C0000}"/>
    <cellStyle name="Comma 12 12 2 2 2 3" xfId="21806" xr:uid="{00000000-0005-0000-0000-0000500C0000}"/>
    <cellStyle name="Comma 12 12 2 2 2 3 2" xfId="47774" xr:uid="{00000000-0005-0000-0000-0000510C0000}"/>
    <cellStyle name="Comma 12 12 2 2 2 4" xfId="17478" xr:uid="{00000000-0005-0000-0000-0000520C0000}"/>
    <cellStyle name="Comma 12 12 2 2 2 4 2" xfId="43446" xr:uid="{00000000-0005-0000-0000-0000530C0000}"/>
    <cellStyle name="Comma 12 12 2 2 2 5" xfId="32626" xr:uid="{00000000-0005-0000-0000-0000540C0000}"/>
    <cellStyle name="Comma 12 12 2 2 2 6" xfId="59108" xr:uid="{00000000-0005-0000-0000-0000550C0000}"/>
    <cellStyle name="Comma 12 12 2 2 3" xfId="10986" xr:uid="{00000000-0005-0000-0000-0000560C0000}"/>
    <cellStyle name="Comma 12 12 2 2 3 2" xfId="26134" xr:uid="{00000000-0005-0000-0000-0000570C0000}"/>
    <cellStyle name="Comma 12 12 2 2 3 2 2" xfId="52102" xr:uid="{00000000-0005-0000-0000-0000580C0000}"/>
    <cellStyle name="Comma 12 12 2 2 3 3" xfId="36954" xr:uid="{00000000-0005-0000-0000-0000590C0000}"/>
    <cellStyle name="Comma 12 12 2 2 4" xfId="8822" xr:uid="{00000000-0005-0000-0000-00005A0C0000}"/>
    <cellStyle name="Comma 12 12 2 2 4 2" xfId="23970" xr:uid="{00000000-0005-0000-0000-00005B0C0000}"/>
    <cellStyle name="Comma 12 12 2 2 4 2 2" xfId="49938" xr:uid="{00000000-0005-0000-0000-00005C0C0000}"/>
    <cellStyle name="Comma 12 12 2 2 4 3" xfId="34790" xr:uid="{00000000-0005-0000-0000-00005D0C0000}"/>
    <cellStyle name="Comma 12 12 2 2 5" xfId="19642" xr:uid="{00000000-0005-0000-0000-00005E0C0000}"/>
    <cellStyle name="Comma 12 12 2 2 5 2" xfId="45610" xr:uid="{00000000-0005-0000-0000-00005F0C0000}"/>
    <cellStyle name="Comma 12 12 2 2 6" xfId="15314" xr:uid="{00000000-0005-0000-0000-0000600C0000}"/>
    <cellStyle name="Comma 12 12 2 2 6 2" xfId="41282" xr:uid="{00000000-0005-0000-0000-0000610C0000}"/>
    <cellStyle name="Comma 12 12 2 2 7" xfId="4494" xr:uid="{00000000-0005-0000-0000-0000620C0000}"/>
    <cellStyle name="Comma 12 12 2 2 8" xfId="30462" xr:uid="{00000000-0005-0000-0000-0000630C0000}"/>
    <cellStyle name="Comma 12 12 2 2 9" xfId="56944" xr:uid="{00000000-0005-0000-0000-0000640C0000}"/>
    <cellStyle name="Comma 12 12 2 3" xfId="5576" xr:uid="{00000000-0005-0000-0000-0000650C0000}"/>
    <cellStyle name="Comma 12 12 2 3 2" xfId="12068" xr:uid="{00000000-0005-0000-0000-0000660C0000}"/>
    <cellStyle name="Comma 12 12 2 3 2 2" xfId="27216" xr:uid="{00000000-0005-0000-0000-0000670C0000}"/>
    <cellStyle name="Comma 12 12 2 3 2 2 2" xfId="53184" xr:uid="{00000000-0005-0000-0000-0000680C0000}"/>
    <cellStyle name="Comma 12 12 2 3 2 3" xfId="38036" xr:uid="{00000000-0005-0000-0000-0000690C0000}"/>
    <cellStyle name="Comma 12 12 2 3 3" xfId="20724" xr:uid="{00000000-0005-0000-0000-00006A0C0000}"/>
    <cellStyle name="Comma 12 12 2 3 3 2" xfId="46692" xr:uid="{00000000-0005-0000-0000-00006B0C0000}"/>
    <cellStyle name="Comma 12 12 2 3 4" xfId="16396" xr:uid="{00000000-0005-0000-0000-00006C0C0000}"/>
    <cellStyle name="Comma 12 12 2 3 4 2" xfId="42364" xr:uid="{00000000-0005-0000-0000-00006D0C0000}"/>
    <cellStyle name="Comma 12 12 2 3 5" xfId="31544" xr:uid="{00000000-0005-0000-0000-00006E0C0000}"/>
    <cellStyle name="Comma 12 12 2 3 6" xfId="58026" xr:uid="{00000000-0005-0000-0000-00006F0C0000}"/>
    <cellStyle name="Comma 12 12 2 4" xfId="9904" xr:uid="{00000000-0005-0000-0000-0000700C0000}"/>
    <cellStyle name="Comma 12 12 2 4 2" xfId="25052" xr:uid="{00000000-0005-0000-0000-0000710C0000}"/>
    <cellStyle name="Comma 12 12 2 4 2 2" xfId="51020" xr:uid="{00000000-0005-0000-0000-0000720C0000}"/>
    <cellStyle name="Comma 12 12 2 4 3" xfId="35872" xr:uid="{00000000-0005-0000-0000-0000730C0000}"/>
    <cellStyle name="Comma 12 12 2 5" xfId="7740" xr:uid="{00000000-0005-0000-0000-0000740C0000}"/>
    <cellStyle name="Comma 12 12 2 5 2" xfId="22888" xr:uid="{00000000-0005-0000-0000-0000750C0000}"/>
    <cellStyle name="Comma 12 12 2 5 2 2" xfId="48856" xr:uid="{00000000-0005-0000-0000-0000760C0000}"/>
    <cellStyle name="Comma 12 12 2 5 3" xfId="33708" xr:uid="{00000000-0005-0000-0000-0000770C0000}"/>
    <cellStyle name="Comma 12 12 2 6" xfId="18560" xr:uid="{00000000-0005-0000-0000-0000780C0000}"/>
    <cellStyle name="Comma 12 12 2 6 2" xfId="44528" xr:uid="{00000000-0005-0000-0000-0000790C0000}"/>
    <cellStyle name="Comma 12 12 2 7" xfId="14232" xr:uid="{00000000-0005-0000-0000-00007A0C0000}"/>
    <cellStyle name="Comma 12 12 2 7 2" xfId="40200" xr:uid="{00000000-0005-0000-0000-00007B0C0000}"/>
    <cellStyle name="Comma 12 12 2 8" xfId="3412" xr:uid="{00000000-0005-0000-0000-00007C0C0000}"/>
    <cellStyle name="Comma 12 12 2 9" xfId="29380" xr:uid="{00000000-0005-0000-0000-00007D0C0000}"/>
    <cellStyle name="Comma 12 12 3" xfId="1789" xr:uid="{00000000-0005-0000-0000-00007E0C0000}"/>
    <cellStyle name="Comma 12 12 3 2" xfId="6117" xr:uid="{00000000-0005-0000-0000-00007F0C0000}"/>
    <cellStyle name="Comma 12 12 3 2 2" xfId="12609" xr:uid="{00000000-0005-0000-0000-0000800C0000}"/>
    <cellStyle name="Comma 12 12 3 2 2 2" xfId="27757" xr:uid="{00000000-0005-0000-0000-0000810C0000}"/>
    <cellStyle name="Comma 12 12 3 2 2 2 2" xfId="53725" xr:uid="{00000000-0005-0000-0000-0000820C0000}"/>
    <cellStyle name="Comma 12 12 3 2 2 3" xfId="38577" xr:uid="{00000000-0005-0000-0000-0000830C0000}"/>
    <cellStyle name="Comma 12 12 3 2 3" xfId="21265" xr:uid="{00000000-0005-0000-0000-0000840C0000}"/>
    <cellStyle name="Comma 12 12 3 2 3 2" xfId="47233" xr:uid="{00000000-0005-0000-0000-0000850C0000}"/>
    <cellStyle name="Comma 12 12 3 2 4" xfId="16937" xr:uid="{00000000-0005-0000-0000-0000860C0000}"/>
    <cellStyle name="Comma 12 12 3 2 4 2" xfId="42905" xr:uid="{00000000-0005-0000-0000-0000870C0000}"/>
    <cellStyle name="Comma 12 12 3 2 5" xfId="32085" xr:uid="{00000000-0005-0000-0000-0000880C0000}"/>
    <cellStyle name="Comma 12 12 3 2 6" xfId="58567" xr:uid="{00000000-0005-0000-0000-0000890C0000}"/>
    <cellStyle name="Comma 12 12 3 3" xfId="10445" xr:uid="{00000000-0005-0000-0000-00008A0C0000}"/>
    <cellStyle name="Comma 12 12 3 3 2" xfId="25593" xr:uid="{00000000-0005-0000-0000-00008B0C0000}"/>
    <cellStyle name="Comma 12 12 3 3 2 2" xfId="51561" xr:uid="{00000000-0005-0000-0000-00008C0C0000}"/>
    <cellStyle name="Comma 12 12 3 3 3" xfId="36413" xr:uid="{00000000-0005-0000-0000-00008D0C0000}"/>
    <cellStyle name="Comma 12 12 3 4" xfId="8281" xr:uid="{00000000-0005-0000-0000-00008E0C0000}"/>
    <cellStyle name="Comma 12 12 3 4 2" xfId="23429" xr:uid="{00000000-0005-0000-0000-00008F0C0000}"/>
    <cellStyle name="Comma 12 12 3 4 2 2" xfId="49397" xr:uid="{00000000-0005-0000-0000-0000900C0000}"/>
    <cellStyle name="Comma 12 12 3 4 3" xfId="34249" xr:uid="{00000000-0005-0000-0000-0000910C0000}"/>
    <cellStyle name="Comma 12 12 3 5" xfId="19101" xr:uid="{00000000-0005-0000-0000-0000920C0000}"/>
    <cellStyle name="Comma 12 12 3 5 2" xfId="45069" xr:uid="{00000000-0005-0000-0000-0000930C0000}"/>
    <cellStyle name="Comma 12 12 3 6" xfId="14773" xr:uid="{00000000-0005-0000-0000-0000940C0000}"/>
    <cellStyle name="Comma 12 12 3 6 2" xfId="40741" xr:uid="{00000000-0005-0000-0000-0000950C0000}"/>
    <cellStyle name="Comma 12 12 3 7" xfId="3953" xr:uid="{00000000-0005-0000-0000-0000960C0000}"/>
    <cellStyle name="Comma 12 12 3 8" xfId="29921" xr:uid="{00000000-0005-0000-0000-0000970C0000}"/>
    <cellStyle name="Comma 12 12 3 9" xfId="56403" xr:uid="{00000000-0005-0000-0000-0000980C0000}"/>
    <cellStyle name="Comma 12 12 4" xfId="5035" xr:uid="{00000000-0005-0000-0000-0000990C0000}"/>
    <cellStyle name="Comma 12 12 4 2" xfId="11527" xr:uid="{00000000-0005-0000-0000-00009A0C0000}"/>
    <cellStyle name="Comma 12 12 4 2 2" xfId="26675" xr:uid="{00000000-0005-0000-0000-00009B0C0000}"/>
    <cellStyle name="Comma 12 12 4 2 2 2" xfId="52643" xr:uid="{00000000-0005-0000-0000-00009C0C0000}"/>
    <cellStyle name="Comma 12 12 4 2 3" xfId="37495" xr:uid="{00000000-0005-0000-0000-00009D0C0000}"/>
    <cellStyle name="Comma 12 12 4 3" xfId="20183" xr:uid="{00000000-0005-0000-0000-00009E0C0000}"/>
    <cellStyle name="Comma 12 12 4 3 2" xfId="46151" xr:uid="{00000000-0005-0000-0000-00009F0C0000}"/>
    <cellStyle name="Comma 12 12 4 4" xfId="15855" xr:uid="{00000000-0005-0000-0000-0000A00C0000}"/>
    <cellStyle name="Comma 12 12 4 4 2" xfId="41823" xr:uid="{00000000-0005-0000-0000-0000A10C0000}"/>
    <cellStyle name="Comma 12 12 4 5" xfId="31003" xr:uid="{00000000-0005-0000-0000-0000A20C0000}"/>
    <cellStyle name="Comma 12 12 4 6" xfId="57485" xr:uid="{00000000-0005-0000-0000-0000A30C0000}"/>
    <cellStyle name="Comma 12 12 5" xfId="9363" xr:uid="{00000000-0005-0000-0000-0000A40C0000}"/>
    <cellStyle name="Comma 12 12 5 2" xfId="24511" xr:uid="{00000000-0005-0000-0000-0000A50C0000}"/>
    <cellStyle name="Comma 12 12 5 2 2" xfId="50479" xr:uid="{00000000-0005-0000-0000-0000A60C0000}"/>
    <cellStyle name="Comma 12 12 5 3" xfId="35331" xr:uid="{00000000-0005-0000-0000-0000A70C0000}"/>
    <cellStyle name="Comma 12 12 6" xfId="7199" xr:uid="{00000000-0005-0000-0000-0000A80C0000}"/>
    <cellStyle name="Comma 12 12 6 2" xfId="22347" xr:uid="{00000000-0005-0000-0000-0000A90C0000}"/>
    <cellStyle name="Comma 12 12 6 2 2" xfId="48315" xr:uid="{00000000-0005-0000-0000-0000AA0C0000}"/>
    <cellStyle name="Comma 12 12 6 3" xfId="33167" xr:uid="{00000000-0005-0000-0000-0000AB0C0000}"/>
    <cellStyle name="Comma 12 12 7" xfId="18019" xr:uid="{00000000-0005-0000-0000-0000AC0C0000}"/>
    <cellStyle name="Comma 12 12 7 2" xfId="43987" xr:uid="{00000000-0005-0000-0000-0000AD0C0000}"/>
    <cellStyle name="Comma 12 12 8" xfId="13691" xr:uid="{00000000-0005-0000-0000-0000AE0C0000}"/>
    <cellStyle name="Comma 12 12 8 2" xfId="39659" xr:uid="{00000000-0005-0000-0000-0000AF0C0000}"/>
    <cellStyle name="Comma 12 12 9" xfId="2871" xr:uid="{00000000-0005-0000-0000-0000B00C0000}"/>
    <cellStyle name="Comma 12 13" xfId="118" xr:uid="{00000000-0005-0000-0000-0000B10C0000}"/>
    <cellStyle name="Comma 12 13 10" xfId="28840" xr:uid="{00000000-0005-0000-0000-0000B20C0000}"/>
    <cellStyle name="Comma 12 13 11" xfId="55322" xr:uid="{00000000-0005-0000-0000-0000B30C0000}"/>
    <cellStyle name="Comma 12 13 12" xfId="1183" xr:uid="{00000000-0005-0000-0000-0000B40C0000}"/>
    <cellStyle name="Comma 12 13 2" xfId="1249" xr:uid="{00000000-0005-0000-0000-0000B50C0000}"/>
    <cellStyle name="Comma 12 13 2 10" xfId="55863" xr:uid="{00000000-0005-0000-0000-0000B60C0000}"/>
    <cellStyle name="Comma 12 13 2 2" xfId="2331" xr:uid="{00000000-0005-0000-0000-0000B70C0000}"/>
    <cellStyle name="Comma 12 13 2 2 2" xfId="6659" xr:uid="{00000000-0005-0000-0000-0000B80C0000}"/>
    <cellStyle name="Comma 12 13 2 2 2 2" xfId="13151" xr:uid="{00000000-0005-0000-0000-0000B90C0000}"/>
    <cellStyle name="Comma 12 13 2 2 2 2 2" xfId="28299" xr:uid="{00000000-0005-0000-0000-0000BA0C0000}"/>
    <cellStyle name="Comma 12 13 2 2 2 2 2 2" xfId="54267" xr:uid="{00000000-0005-0000-0000-0000BB0C0000}"/>
    <cellStyle name="Comma 12 13 2 2 2 2 3" xfId="39119" xr:uid="{00000000-0005-0000-0000-0000BC0C0000}"/>
    <cellStyle name="Comma 12 13 2 2 2 3" xfId="21807" xr:uid="{00000000-0005-0000-0000-0000BD0C0000}"/>
    <cellStyle name="Comma 12 13 2 2 2 3 2" xfId="47775" xr:uid="{00000000-0005-0000-0000-0000BE0C0000}"/>
    <cellStyle name="Comma 12 13 2 2 2 4" xfId="17479" xr:uid="{00000000-0005-0000-0000-0000BF0C0000}"/>
    <cellStyle name="Comma 12 13 2 2 2 4 2" xfId="43447" xr:uid="{00000000-0005-0000-0000-0000C00C0000}"/>
    <cellStyle name="Comma 12 13 2 2 2 5" xfId="32627" xr:uid="{00000000-0005-0000-0000-0000C10C0000}"/>
    <cellStyle name="Comma 12 13 2 2 2 6" xfId="59109" xr:uid="{00000000-0005-0000-0000-0000C20C0000}"/>
    <cellStyle name="Comma 12 13 2 2 3" xfId="10987" xr:uid="{00000000-0005-0000-0000-0000C30C0000}"/>
    <cellStyle name="Comma 12 13 2 2 3 2" xfId="26135" xr:uid="{00000000-0005-0000-0000-0000C40C0000}"/>
    <cellStyle name="Comma 12 13 2 2 3 2 2" xfId="52103" xr:uid="{00000000-0005-0000-0000-0000C50C0000}"/>
    <cellStyle name="Comma 12 13 2 2 3 3" xfId="36955" xr:uid="{00000000-0005-0000-0000-0000C60C0000}"/>
    <cellStyle name="Comma 12 13 2 2 4" xfId="8823" xr:uid="{00000000-0005-0000-0000-0000C70C0000}"/>
    <cellStyle name="Comma 12 13 2 2 4 2" xfId="23971" xr:uid="{00000000-0005-0000-0000-0000C80C0000}"/>
    <cellStyle name="Comma 12 13 2 2 4 2 2" xfId="49939" xr:uid="{00000000-0005-0000-0000-0000C90C0000}"/>
    <cellStyle name="Comma 12 13 2 2 4 3" xfId="34791" xr:uid="{00000000-0005-0000-0000-0000CA0C0000}"/>
    <cellStyle name="Comma 12 13 2 2 5" xfId="19643" xr:uid="{00000000-0005-0000-0000-0000CB0C0000}"/>
    <cellStyle name="Comma 12 13 2 2 5 2" xfId="45611" xr:uid="{00000000-0005-0000-0000-0000CC0C0000}"/>
    <cellStyle name="Comma 12 13 2 2 6" xfId="15315" xr:uid="{00000000-0005-0000-0000-0000CD0C0000}"/>
    <cellStyle name="Comma 12 13 2 2 6 2" xfId="41283" xr:uid="{00000000-0005-0000-0000-0000CE0C0000}"/>
    <cellStyle name="Comma 12 13 2 2 7" xfId="4495" xr:uid="{00000000-0005-0000-0000-0000CF0C0000}"/>
    <cellStyle name="Comma 12 13 2 2 8" xfId="30463" xr:uid="{00000000-0005-0000-0000-0000D00C0000}"/>
    <cellStyle name="Comma 12 13 2 2 9" xfId="56945" xr:uid="{00000000-0005-0000-0000-0000D10C0000}"/>
    <cellStyle name="Comma 12 13 2 3" xfId="5577" xr:uid="{00000000-0005-0000-0000-0000D20C0000}"/>
    <cellStyle name="Comma 12 13 2 3 2" xfId="12069" xr:uid="{00000000-0005-0000-0000-0000D30C0000}"/>
    <cellStyle name="Comma 12 13 2 3 2 2" xfId="27217" xr:uid="{00000000-0005-0000-0000-0000D40C0000}"/>
    <cellStyle name="Comma 12 13 2 3 2 2 2" xfId="53185" xr:uid="{00000000-0005-0000-0000-0000D50C0000}"/>
    <cellStyle name="Comma 12 13 2 3 2 3" xfId="38037" xr:uid="{00000000-0005-0000-0000-0000D60C0000}"/>
    <cellStyle name="Comma 12 13 2 3 3" xfId="20725" xr:uid="{00000000-0005-0000-0000-0000D70C0000}"/>
    <cellStyle name="Comma 12 13 2 3 3 2" xfId="46693" xr:uid="{00000000-0005-0000-0000-0000D80C0000}"/>
    <cellStyle name="Comma 12 13 2 3 4" xfId="16397" xr:uid="{00000000-0005-0000-0000-0000D90C0000}"/>
    <cellStyle name="Comma 12 13 2 3 4 2" xfId="42365" xr:uid="{00000000-0005-0000-0000-0000DA0C0000}"/>
    <cellStyle name="Comma 12 13 2 3 5" xfId="31545" xr:uid="{00000000-0005-0000-0000-0000DB0C0000}"/>
    <cellStyle name="Comma 12 13 2 3 6" xfId="58027" xr:uid="{00000000-0005-0000-0000-0000DC0C0000}"/>
    <cellStyle name="Comma 12 13 2 4" xfId="9905" xr:uid="{00000000-0005-0000-0000-0000DD0C0000}"/>
    <cellStyle name="Comma 12 13 2 4 2" xfId="25053" xr:uid="{00000000-0005-0000-0000-0000DE0C0000}"/>
    <cellStyle name="Comma 12 13 2 4 2 2" xfId="51021" xr:uid="{00000000-0005-0000-0000-0000DF0C0000}"/>
    <cellStyle name="Comma 12 13 2 4 3" xfId="35873" xr:uid="{00000000-0005-0000-0000-0000E00C0000}"/>
    <cellStyle name="Comma 12 13 2 5" xfId="7741" xr:uid="{00000000-0005-0000-0000-0000E10C0000}"/>
    <cellStyle name="Comma 12 13 2 5 2" xfId="22889" xr:uid="{00000000-0005-0000-0000-0000E20C0000}"/>
    <cellStyle name="Comma 12 13 2 5 2 2" xfId="48857" xr:uid="{00000000-0005-0000-0000-0000E30C0000}"/>
    <cellStyle name="Comma 12 13 2 5 3" xfId="33709" xr:uid="{00000000-0005-0000-0000-0000E40C0000}"/>
    <cellStyle name="Comma 12 13 2 6" xfId="18561" xr:uid="{00000000-0005-0000-0000-0000E50C0000}"/>
    <cellStyle name="Comma 12 13 2 6 2" xfId="44529" xr:uid="{00000000-0005-0000-0000-0000E60C0000}"/>
    <cellStyle name="Comma 12 13 2 7" xfId="14233" xr:uid="{00000000-0005-0000-0000-0000E70C0000}"/>
    <cellStyle name="Comma 12 13 2 7 2" xfId="40201" xr:uid="{00000000-0005-0000-0000-0000E80C0000}"/>
    <cellStyle name="Comma 12 13 2 8" xfId="3413" xr:uid="{00000000-0005-0000-0000-0000E90C0000}"/>
    <cellStyle name="Comma 12 13 2 9" xfId="29381" xr:uid="{00000000-0005-0000-0000-0000EA0C0000}"/>
    <cellStyle name="Comma 12 13 3" xfId="1790" xr:uid="{00000000-0005-0000-0000-0000EB0C0000}"/>
    <cellStyle name="Comma 12 13 3 2" xfId="6118" xr:uid="{00000000-0005-0000-0000-0000EC0C0000}"/>
    <cellStyle name="Comma 12 13 3 2 2" xfId="12610" xr:uid="{00000000-0005-0000-0000-0000ED0C0000}"/>
    <cellStyle name="Comma 12 13 3 2 2 2" xfId="27758" xr:uid="{00000000-0005-0000-0000-0000EE0C0000}"/>
    <cellStyle name="Comma 12 13 3 2 2 2 2" xfId="53726" xr:uid="{00000000-0005-0000-0000-0000EF0C0000}"/>
    <cellStyle name="Comma 12 13 3 2 2 3" xfId="38578" xr:uid="{00000000-0005-0000-0000-0000F00C0000}"/>
    <cellStyle name="Comma 12 13 3 2 3" xfId="21266" xr:uid="{00000000-0005-0000-0000-0000F10C0000}"/>
    <cellStyle name="Comma 12 13 3 2 3 2" xfId="47234" xr:uid="{00000000-0005-0000-0000-0000F20C0000}"/>
    <cellStyle name="Comma 12 13 3 2 4" xfId="16938" xr:uid="{00000000-0005-0000-0000-0000F30C0000}"/>
    <cellStyle name="Comma 12 13 3 2 4 2" xfId="42906" xr:uid="{00000000-0005-0000-0000-0000F40C0000}"/>
    <cellStyle name="Comma 12 13 3 2 5" xfId="32086" xr:uid="{00000000-0005-0000-0000-0000F50C0000}"/>
    <cellStyle name="Comma 12 13 3 2 6" xfId="58568" xr:uid="{00000000-0005-0000-0000-0000F60C0000}"/>
    <cellStyle name="Comma 12 13 3 3" xfId="10446" xr:uid="{00000000-0005-0000-0000-0000F70C0000}"/>
    <cellStyle name="Comma 12 13 3 3 2" xfId="25594" xr:uid="{00000000-0005-0000-0000-0000F80C0000}"/>
    <cellStyle name="Comma 12 13 3 3 2 2" xfId="51562" xr:uid="{00000000-0005-0000-0000-0000F90C0000}"/>
    <cellStyle name="Comma 12 13 3 3 3" xfId="36414" xr:uid="{00000000-0005-0000-0000-0000FA0C0000}"/>
    <cellStyle name="Comma 12 13 3 4" xfId="8282" xr:uid="{00000000-0005-0000-0000-0000FB0C0000}"/>
    <cellStyle name="Comma 12 13 3 4 2" xfId="23430" xr:uid="{00000000-0005-0000-0000-0000FC0C0000}"/>
    <cellStyle name="Comma 12 13 3 4 2 2" xfId="49398" xr:uid="{00000000-0005-0000-0000-0000FD0C0000}"/>
    <cellStyle name="Comma 12 13 3 4 3" xfId="34250" xr:uid="{00000000-0005-0000-0000-0000FE0C0000}"/>
    <cellStyle name="Comma 12 13 3 5" xfId="19102" xr:uid="{00000000-0005-0000-0000-0000FF0C0000}"/>
    <cellStyle name="Comma 12 13 3 5 2" xfId="45070" xr:uid="{00000000-0005-0000-0000-0000000D0000}"/>
    <cellStyle name="Comma 12 13 3 6" xfId="14774" xr:uid="{00000000-0005-0000-0000-0000010D0000}"/>
    <cellStyle name="Comma 12 13 3 6 2" xfId="40742" xr:uid="{00000000-0005-0000-0000-0000020D0000}"/>
    <cellStyle name="Comma 12 13 3 7" xfId="3954" xr:uid="{00000000-0005-0000-0000-0000030D0000}"/>
    <cellStyle name="Comma 12 13 3 8" xfId="29922" xr:uid="{00000000-0005-0000-0000-0000040D0000}"/>
    <cellStyle name="Comma 12 13 3 9" xfId="56404" xr:uid="{00000000-0005-0000-0000-0000050D0000}"/>
    <cellStyle name="Comma 12 13 4" xfId="5036" xr:uid="{00000000-0005-0000-0000-0000060D0000}"/>
    <cellStyle name="Comma 12 13 4 2" xfId="11528" xr:uid="{00000000-0005-0000-0000-0000070D0000}"/>
    <cellStyle name="Comma 12 13 4 2 2" xfId="26676" xr:uid="{00000000-0005-0000-0000-0000080D0000}"/>
    <cellStyle name="Comma 12 13 4 2 2 2" xfId="52644" xr:uid="{00000000-0005-0000-0000-0000090D0000}"/>
    <cellStyle name="Comma 12 13 4 2 3" xfId="37496" xr:uid="{00000000-0005-0000-0000-00000A0D0000}"/>
    <cellStyle name="Comma 12 13 4 3" xfId="20184" xr:uid="{00000000-0005-0000-0000-00000B0D0000}"/>
    <cellStyle name="Comma 12 13 4 3 2" xfId="46152" xr:uid="{00000000-0005-0000-0000-00000C0D0000}"/>
    <cellStyle name="Comma 12 13 4 4" xfId="15856" xr:uid="{00000000-0005-0000-0000-00000D0D0000}"/>
    <cellStyle name="Comma 12 13 4 4 2" xfId="41824" xr:uid="{00000000-0005-0000-0000-00000E0D0000}"/>
    <cellStyle name="Comma 12 13 4 5" xfId="31004" xr:uid="{00000000-0005-0000-0000-00000F0D0000}"/>
    <cellStyle name="Comma 12 13 4 6" xfId="57486" xr:uid="{00000000-0005-0000-0000-0000100D0000}"/>
    <cellStyle name="Comma 12 13 5" xfId="9364" xr:uid="{00000000-0005-0000-0000-0000110D0000}"/>
    <cellStyle name="Comma 12 13 5 2" xfId="24512" xr:uid="{00000000-0005-0000-0000-0000120D0000}"/>
    <cellStyle name="Comma 12 13 5 2 2" xfId="50480" xr:uid="{00000000-0005-0000-0000-0000130D0000}"/>
    <cellStyle name="Comma 12 13 5 3" xfId="35332" xr:uid="{00000000-0005-0000-0000-0000140D0000}"/>
    <cellStyle name="Comma 12 13 6" xfId="7200" xr:uid="{00000000-0005-0000-0000-0000150D0000}"/>
    <cellStyle name="Comma 12 13 6 2" xfId="22348" xr:uid="{00000000-0005-0000-0000-0000160D0000}"/>
    <cellStyle name="Comma 12 13 6 2 2" xfId="48316" xr:uid="{00000000-0005-0000-0000-0000170D0000}"/>
    <cellStyle name="Comma 12 13 6 3" xfId="33168" xr:uid="{00000000-0005-0000-0000-0000180D0000}"/>
    <cellStyle name="Comma 12 13 7" xfId="18020" xr:uid="{00000000-0005-0000-0000-0000190D0000}"/>
    <cellStyle name="Comma 12 13 7 2" xfId="43988" xr:uid="{00000000-0005-0000-0000-00001A0D0000}"/>
    <cellStyle name="Comma 12 13 8" xfId="13692" xr:uid="{00000000-0005-0000-0000-00001B0D0000}"/>
    <cellStyle name="Comma 12 13 8 2" xfId="39660" xr:uid="{00000000-0005-0000-0000-00001C0D0000}"/>
    <cellStyle name="Comma 12 13 9" xfId="2872" xr:uid="{00000000-0005-0000-0000-00001D0D0000}"/>
    <cellStyle name="Comma 12 14" xfId="1245" xr:uid="{00000000-0005-0000-0000-00001E0D0000}"/>
    <cellStyle name="Comma 12 14 10" xfId="55859" xr:uid="{00000000-0005-0000-0000-00001F0D0000}"/>
    <cellStyle name="Comma 12 14 2" xfId="2327" xr:uid="{00000000-0005-0000-0000-0000200D0000}"/>
    <cellStyle name="Comma 12 14 2 2" xfId="6655" xr:uid="{00000000-0005-0000-0000-0000210D0000}"/>
    <cellStyle name="Comma 12 14 2 2 2" xfId="13147" xr:uid="{00000000-0005-0000-0000-0000220D0000}"/>
    <cellStyle name="Comma 12 14 2 2 2 2" xfId="28295" xr:uid="{00000000-0005-0000-0000-0000230D0000}"/>
    <cellStyle name="Comma 12 14 2 2 2 2 2" xfId="54263" xr:uid="{00000000-0005-0000-0000-0000240D0000}"/>
    <cellStyle name="Comma 12 14 2 2 2 3" xfId="39115" xr:uid="{00000000-0005-0000-0000-0000250D0000}"/>
    <cellStyle name="Comma 12 14 2 2 3" xfId="21803" xr:uid="{00000000-0005-0000-0000-0000260D0000}"/>
    <cellStyle name="Comma 12 14 2 2 3 2" xfId="47771" xr:uid="{00000000-0005-0000-0000-0000270D0000}"/>
    <cellStyle name="Comma 12 14 2 2 4" xfId="17475" xr:uid="{00000000-0005-0000-0000-0000280D0000}"/>
    <cellStyle name="Comma 12 14 2 2 4 2" xfId="43443" xr:uid="{00000000-0005-0000-0000-0000290D0000}"/>
    <cellStyle name="Comma 12 14 2 2 5" xfId="32623" xr:uid="{00000000-0005-0000-0000-00002A0D0000}"/>
    <cellStyle name="Comma 12 14 2 2 6" xfId="59105" xr:uid="{00000000-0005-0000-0000-00002B0D0000}"/>
    <cellStyle name="Comma 12 14 2 3" xfId="10983" xr:uid="{00000000-0005-0000-0000-00002C0D0000}"/>
    <cellStyle name="Comma 12 14 2 3 2" xfId="26131" xr:uid="{00000000-0005-0000-0000-00002D0D0000}"/>
    <cellStyle name="Comma 12 14 2 3 2 2" xfId="52099" xr:uid="{00000000-0005-0000-0000-00002E0D0000}"/>
    <cellStyle name="Comma 12 14 2 3 3" xfId="36951" xr:uid="{00000000-0005-0000-0000-00002F0D0000}"/>
    <cellStyle name="Comma 12 14 2 4" xfId="8819" xr:uid="{00000000-0005-0000-0000-0000300D0000}"/>
    <cellStyle name="Comma 12 14 2 4 2" xfId="23967" xr:uid="{00000000-0005-0000-0000-0000310D0000}"/>
    <cellStyle name="Comma 12 14 2 4 2 2" xfId="49935" xr:uid="{00000000-0005-0000-0000-0000320D0000}"/>
    <cellStyle name="Comma 12 14 2 4 3" xfId="34787" xr:uid="{00000000-0005-0000-0000-0000330D0000}"/>
    <cellStyle name="Comma 12 14 2 5" xfId="19639" xr:uid="{00000000-0005-0000-0000-0000340D0000}"/>
    <cellStyle name="Comma 12 14 2 5 2" xfId="45607" xr:uid="{00000000-0005-0000-0000-0000350D0000}"/>
    <cellStyle name="Comma 12 14 2 6" xfId="15311" xr:uid="{00000000-0005-0000-0000-0000360D0000}"/>
    <cellStyle name="Comma 12 14 2 6 2" xfId="41279" xr:uid="{00000000-0005-0000-0000-0000370D0000}"/>
    <cellStyle name="Comma 12 14 2 7" xfId="4491" xr:uid="{00000000-0005-0000-0000-0000380D0000}"/>
    <cellStyle name="Comma 12 14 2 8" xfId="30459" xr:uid="{00000000-0005-0000-0000-0000390D0000}"/>
    <cellStyle name="Comma 12 14 2 9" xfId="56941" xr:uid="{00000000-0005-0000-0000-00003A0D0000}"/>
    <cellStyle name="Comma 12 14 3" xfId="5573" xr:uid="{00000000-0005-0000-0000-00003B0D0000}"/>
    <cellStyle name="Comma 12 14 3 2" xfId="12065" xr:uid="{00000000-0005-0000-0000-00003C0D0000}"/>
    <cellStyle name="Comma 12 14 3 2 2" xfId="27213" xr:uid="{00000000-0005-0000-0000-00003D0D0000}"/>
    <cellStyle name="Comma 12 14 3 2 2 2" xfId="53181" xr:uid="{00000000-0005-0000-0000-00003E0D0000}"/>
    <cellStyle name="Comma 12 14 3 2 3" xfId="38033" xr:uid="{00000000-0005-0000-0000-00003F0D0000}"/>
    <cellStyle name="Comma 12 14 3 3" xfId="20721" xr:uid="{00000000-0005-0000-0000-0000400D0000}"/>
    <cellStyle name="Comma 12 14 3 3 2" xfId="46689" xr:uid="{00000000-0005-0000-0000-0000410D0000}"/>
    <cellStyle name="Comma 12 14 3 4" xfId="16393" xr:uid="{00000000-0005-0000-0000-0000420D0000}"/>
    <cellStyle name="Comma 12 14 3 4 2" xfId="42361" xr:uid="{00000000-0005-0000-0000-0000430D0000}"/>
    <cellStyle name="Comma 12 14 3 5" xfId="31541" xr:uid="{00000000-0005-0000-0000-0000440D0000}"/>
    <cellStyle name="Comma 12 14 3 6" xfId="58023" xr:uid="{00000000-0005-0000-0000-0000450D0000}"/>
    <cellStyle name="Comma 12 14 4" xfId="9901" xr:uid="{00000000-0005-0000-0000-0000460D0000}"/>
    <cellStyle name="Comma 12 14 4 2" xfId="25049" xr:uid="{00000000-0005-0000-0000-0000470D0000}"/>
    <cellStyle name="Comma 12 14 4 2 2" xfId="51017" xr:uid="{00000000-0005-0000-0000-0000480D0000}"/>
    <cellStyle name="Comma 12 14 4 3" xfId="35869" xr:uid="{00000000-0005-0000-0000-0000490D0000}"/>
    <cellStyle name="Comma 12 14 5" xfId="7737" xr:uid="{00000000-0005-0000-0000-00004A0D0000}"/>
    <cellStyle name="Comma 12 14 5 2" xfId="22885" xr:uid="{00000000-0005-0000-0000-00004B0D0000}"/>
    <cellStyle name="Comma 12 14 5 2 2" xfId="48853" xr:uid="{00000000-0005-0000-0000-00004C0D0000}"/>
    <cellStyle name="Comma 12 14 5 3" xfId="33705" xr:uid="{00000000-0005-0000-0000-00004D0D0000}"/>
    <cellStyle name="Comma 12 14 6" xfId="18557" xr:uid="{00000000-0005-0000-0000-00004E0D0000}"/>
    <cellStyle name="Comma 12 14 6 2" xfId="44525" xr:uid="{00000000-0005-0000-0000-00004F0D0000}"/>
    <cellStyle name="Comma 12 14 7" xfId="14229" xr:uid="{00000000-0005-0000-0000-0000500D0000}"/>
    <cellStyle name="Comma 12 14 7 2" xfId="40197" xr:uid="{00000000-0005-0000-0000-0000510D0000}"/>
    <cellStyle name="Comma 12 14 8" xfId="3409" xr:uid="{00000000-0005-0000-0000-0000520D0000}"/>
    <cellStyle name="Comma 12 14 9" xfId="29377" xr:uid="{00000000-0005-0000-0000-0000530D0000}"/>
    <cellStyle name="Comma 12 15" xfId="1786" xr:uid="{00000000-0005-0000-0000-0000540D0000}"/>
    <cellStyle name="Comma 12 15 2" xfId="6114" xr:uid="{00000000-0005-0000-0000-0000550D0000}"/>
    <cellStyle name="Comma 12 15 2 2" xfId="12606" xr:uid="{00000000-0005-0000-0000-0000560D0000}"/>
    <cellStyle name="Comma 12 15 2 2 2" xfId="27754" xr:uid="{00000000-0005-0000-0000-0000570D0000}"/>
    <cellStyle name="Comma 12 15 2 2 2 2" xfId="53722" xr:uid="{00000000-0005-0000-0000-0000580D0000}"/>
    <cellStyle name="Comma 12 15 2 2 3" xfId="38574" xr:uid="{00000000-0005-0000-0000-0000590D0000}"/>
    <cellStyle name="Comma 12 15 2 3" xfId="21262" xr:uid="{00000000-0005-0000-0000-00005A0D0000}"/>
    <cellStyle name="Comma 12 15 2 3 2" xfId="47230" xr:uid="{00000000-0005-0000-0000-00005B0D0000}"/>
    <cellStyle name="Comma 12 15 2 4" xfId="16934" xr:uid="{00000000-0005-0000-0000-00005C0D0000}"/>
    <cellStyle name="Comma 12 15 2 4 2" xfId="42902" xr:uid="{00000000-0005-0000-0000-00005D0D0000}"/>
    <cellStyle name="Comma 12 15 2 5" xfId="32082" xr:uid="{00000000-0005-0000-0000-00005E0D0000}"/>
    <cellStyle name="Comma 12 15 2 6" xfId="58564" xr:uid="{00000000-0005-0000-0000-00005F0D0000}"/>
    <cellStyle name="Comma 12 15 3" xfId="10442" xr:uid="{00000000-0005-0000-0000-0000600D0000}"/>
    <cellStyle name="Comma 12 15 3 2" xfId="25590" xr:uid="{00000000-0005-0000-0000-0000610D0000}"/>
    <cellStyle name="Comma 12 15 3 2 2" xfId="51558" xr:uid="{00000000-0005-0000-0000-0000620D0000}"/>
    <cellStyle name="Comma 12 15 3 3" xfId="36410" xr:uid="{00000000-0005-0000-0000-0000630D0000}"/>
    <cellStyle name="Comma 12 15 4" xfId="8278" xr:uid="{00000000-0005-0000-0000-0000640D0000}"/>
    <cellStyle name="Comma 12 15 4 2" xfId="23426" xr:uid="{00000000-0005-0000-0000-0000650D0000}"/>
    <cellStyle name="Comma 12 15 4 2 2" xfId="49394" xr:uid="{00000000-0005-0000-0000-0000660D0000}"/>
    <cellStyle name="Comma 12 15 4 3" xfId="34246" xr:uid="{00000000-0005-0000-0000-0000670D0000}"/>
    <cellStyle name="Comma 12 15 5" xfId="19098" xr:uid="{00000000-0005-0000-0000-0000680D0000}"/>
    <cellStyle name="Comma 12 15 5 2" xfId="45066" xr:uid="{00000000-0005-0000-0000-0000690D0000}"/>
    <cellStyle name="Comma 12 15 6" xfId="14770" xr:uid="{00000000-0005-0000-0000-00006A0D0000}"/>
    <cellStyle name="Comma 12 15 6 2" xfId="40738" xr:uid="{00000000-0005-0000-0000-00006B0D0000}"/>
    <cellStyle name="Comma 12 15 7" xfId="3950" xr:uid="{00000000-0005-0000-0000-00006C0D0000}"/>
    <cellStyle name="Comma 12 15 8" xfId="29918" xr:uid="{00000000-0005-0000-0000-00006D0D0000}"/>
    <cellStyle name="Comma 12 15 9" xfId="56400" xr:uid="{00000000-0005-0000-0000-00006E0D0000}"/>
    <cellStyle name="Comma 12 16" xfId="5032" xr:uid="{00000000-0005-0000-0000-00006F0D0000}"/>
    <cellStyle name="Comma 12 16 2" xfId="11524" xr:uid="{00000000-0005-0000-0000-0000700D0000}"/>
    <cellStyle name="Comma 12 16 2 2" xfId="26672" xr:uid="{00000000-0005-0000-0000-0000710D0000}"/>
    <cellStyle name="Comma 12 16 2 2 2" xfId="52640" xr:uid="{00000000-0005-0000-0000-0000720D0000}"/>
    <cellStyle name="Comma 12 16 2 3" xfId="37492" xr:uid="{00000000-0005-0000-0000-0000730D0000}"/>
    <cellStyle name="Comma 12 16 3" xfId="20180" xr:uid="{00000000-0005-0000-0000-0000740D0000}"/>
    <cellStyle name="Comma 12 16 3 2" xfId="46148" xr:uid="{00000000-0005-0000-0000-0000750D0000}"/>
    <cellStyle name="Comma 12 16 4" xfId="15852" xr:uid="{00000000-0005-0000-0000-0000760D0000}"/>
    <cellStyle name="Comma 12 16 4 2" xfId="41820" xr:uid="{00000000-0005-0000-0000-0000770D0000}"/>
    <cellStyle name="Comma 12 16 5" xfId="31000" xr:uid="{00000000-0005-0000-0000-0000780D0000}"/>
    <cellStyle name="Comma 12 16 6" xfId="57482" xr:uid="{00000000-0005-0000-0000-0000790D0000}"/>
    <cellStyle name="Comma 12 17" xfId="9360" xr:uid="{00000000-0005-0000-0000-00007A0D0000}"/>
    <cellStyle name="Comma 12 17 2" xfId="24508" xr:uid="{00000000-0005-0000-0000-00007B0D0000}"/>
    <cellStyle name="Comma 12 17 2 2" xfId="50476" xr:uid="{00000000-0005-0000-0000-00007C0D0000}"/>
    <cellStyle name="Comma 12 17 3" xfId="35328" xr:uid="{00000000-0005-0000-0000-00007D0D0000}"/>
    <cellStyle name="Comma 12 18" xfId="7196" xr:uid="{00000000-0005-0000-0000-00007E0D0000}"/>
    <cellStyle name="Comma 12 18 2" xfId="22344" xr:uid="{00000000-0005-0000-0000-00007F0D0000}"/>
    <cellStyle name="Comma 12 18 2 2" xfId="48312" xr:uid="{00000000-0005-0000-0000-0000800D0000}"/>
    <cellStyle name="Comma 12 18 3" xfId="33164" xr:uid="{00000000-0005-0000-0000-0000810D0000}"/>
    <cellStyle name="Comma 12 19" xfId="18016" xr:uid="{00000000-0005-0000-0000-0000820D0000}"/>
    <cellStyle name="Comma 12 19 2" xfId="43984" xr:uid="{00000000-0005-0000-0000-0000830D0000}"/>
    <cellStyle name="Comma 12 2" xfId="119" xr:uid="{00000000-0005-0000-0000-0000840D0000}"/>
    <cellStyle name="Comma 12 2 10" xfId="28841" xr:uid="{00000000-0005-0000-0000-0000850D0000}"/>
    <cellStyle name="Comma 12 2 11" xfId="54803" xr:uid="{00000000-0005-0000-0000-0000860D0000}"/>
    <cellStyle name="Comma 12 2 12" xfId="55323" xr:uid="{00000000-0005-0000-0000-0000870D0000}"/>
    <cellStyle name="Comma 12 2 13" xfId="743" xr:uid="{00000000-0005-0000-0000-0000880D0000}"/>
    <cellStyle name="Comma 12 2 2" xfId="1250" xr:uid="{00000000-0005-0000-0000-0000890D0000}"/>
    <cellStyle name="Comma 12 2 2 10" xfId="55864" xr:uid="{00000000-0005-0000-0000-00008A0D0000}"/>
    <cellStyle name="Comma 12 2 2 2" xfId="2332" xr:uid="{00000000-0005-0000-0000-00008B0D0000}"/>
    <cellStyle name="Comma 12 2 2 2 2" xfId="6660" xr:uid="{00000000-0005-0000-0000-00008C0D0000}"/>
    <cellStyle name="Comma 12 2 2 2 2 2" xfId="13152" xr:uid="{00000000-0005-0000-0000-00008D0D0000}"/>
    <cellStyle name="Comma 12 2 2 2 2 2 2" xfId="28300" xr:uid="{00000000-0005-0000-0000-00008E0D0000}"/>
    <cellStyle name="Comma 12 2 2 2 2 2 2 2" xfId="54268" xr:uid="{00000000-0005-0000-0000-00008F0D0000}"/>
    <cellStyle name="Comma 12 2 2 2 2 2 3" xfId="39120" xr:uid="{00000000-0005-0000-0000-0000900D0000}"/>
    <cellStyle name="Comma 12 2 2 2 2 3" xfId="21808" xr:uid="{00000000-0005-0000-0000-0000910D0000}"/>
    <cellStyle name="Comma 12 2 2 2 2 3 2" xfId="47776" xr:uid="{00000000-0005-0000-0000-0000920D0000}"/>
    <cellStyle name="Comma 12 2 2 2 2 4" xfId="17480" xr:uid="{00000000-0005-0000-0000-0000930D0000}"/>
    <cellStyle name="Comma 12 2 2 2 2 4 2" xfId="43448" xr:uid="{00000000-0005-0000-0000-0000940D0000}"/>
    <cellStyle name="Comma 12 2 2 2 2 5" xfId="32628" xr:uid="{00000000-0005-0000-0000-0000950D0000}"/>
    <cellStyle name="Comma 12 2 2 2 2 6" xfId="59110" xr:uid="{00000000-0005-0000-0000-0000960D0000}"/>
    <cellStyle name="Comma 12 2 2 2 3" xfId="10988" xr:uid="{00000000-0005-0000-0000-0000970D0000}"/>
    <cellStyle name="Comma 12 2 2 2 3 2" xfId="26136" xr:uid="{00000000-0005-0000-0000-0000980D0000}"/>
    <cellStyle name="Comma 12 2 2 2 3 2 2" xfId="52104" xr:uid="{00000000-0005-0000-0000-0000990D0000}"/>
    <cellStyle name="Comma 12 2 2 2 3 3" xfId="36956" xr:uid="{00000000-0005-0000-0000-00009A0D0000}"/>
    <cellStyle name="Comma 12 2 2 2 4" xfId="8824" xr:uid="{00000000-0005-0000-0000-00009B0D0000}"/>
    <cellStyle name="Comma 12 2 2 2 4 2" xfId="23972" xr:uid="{00000000-0005-0000-0000-00009C0D0000}"/>
    <cellStyle name="Comma 12 2 2 2 4 2 2" xfId="49940" xr:uid="{00000000-0005-0000-0000-00009D0D0000}"/>
    <cellStyle name="Comma 12 2 2 2 4 3" xfId="34792" xr:uid="{00000000-0005-0000-0000-00009E0D0000}"/>
    <cellStyle name="Comma 12 2 2 2 5" xfId="19644" xr:uid="{00000000-0005-0000-0000-00009F0D0000}"/>
    <cellStyle name="Comma 12 2 2 2 5 2" xfId="45612" xr:uid="{00000000-0005-0000-0000-0000A00D0000}"/>
    <cellStyle name="Comma 12 2 2 2 6" xfId="15316" xr:uid="{00000000-0005-0000-0000-0000A10D0000}"/>
    <cellStyle name="Comma 12 2 2 2 6 2" xfId="41284" xr:uid="{00000000-0005-0000-0000-0000A20D0000}"/>
    <cellStyle name="Comma 12 2 2 2 7" xfId="4496" xr:uid="{00000000-0005-0000-0000-0000A30D0000}"/>
    <cellStyle name="Comma 12 2 2 2 8" xfId="30464" xr:uid="{00000000-0005-0000-0000-0000A40D0000}"/>
    <cellStyle name="Comma 12 2 2 2 9" xfId="56946" xr:uid="{00000000-0005-0000-0000-0000A50D0000}"/>
    <cellStyle name="Comma 12 2 2 3" xfId="5578" xr:uid="{00000000-0005-0000-0000-0000A60D0000}"/>
    <cellStyle name="Comma 12 2 2 3 2" xfId="12070" xr:uid="{00000000-0005-0000-0000-0000A70D0000}"/>
    <cellStyle name="Comma 12 2 2 3 2 2" xfId="27218" xr:uid="{00000000-0005-0000-0000-0000A80D0000}"/>
    <cellStyle name="Comma 12 2 2 3 2 2 2" xfId="53186" xr:uid="{00000000-0005-0000-0000-0000A90D0000}"/>
    <cellStyle name="Comma 12 2 2 3 2 3" xfId="38038" xr:uid="{00000000-0005-0000-0000-0000AA0D0000}"/>
    <cellStyle name="Comma 12 2 2 3 3" xfId="20726" xr:uid="{00000000-0005-0000-0000-0000AB0D0000}"/>
    <cellStyle name="Comma 12 2 2 3 3 2" xfId="46694" xr:uid="{00000000-0005-0000-0000-0000AC0D0000}"/>
    <cellStyle name="Comma 12 2 2 3 4" xfId="16398" xr:uid="{00000000-0005-0000-0000-0000AD0D0000}"/>
    <cellStyle name="Comma 12 2 2 3 4 2" xfId="42366" xr:uid="{00000000-0005-0000-0000-0000AE0D0000}"/>
    <cellStyle name="Comma 12 2 2 3 5" xfId="31546" xr:uid="{00000000-0005-0000-0000-0000AF0D0000}"/>
    <cellStyle name="Comma 12 2 2 3 6" xfId="58028" xr:uid="{00000000-0005-0000-0000-0000B00D0000}"/>
    <cellStyle name="Comma 12 2 2 4" xfId="9906" xr:uid="{00000000-0005-0000-0000-0000B10D0000}"/>
    <cellStyle name="Comma 12 2 2 4 2" xfId="25054" xr:uid="{00000000-0005-0000-0000-0000B20D0000}"/>
    <cellStyle name="Comma 12 2 2 4 2 2" xfId="51022" xr:uid="{00000000-0005-0000-0000-0000B30D0000}"/>
    <cellStyle name="Comma 12 2 2 4 3" xfId="35874" xr:uid="{00000000-0005-0000-0000-0000B40D0000}"/>
    <cellStyle name="Comma 12 2 2 5" xfId="7742" xr:uid="{00000000-0005-0000-0000-0000B50D0000}"/>
    <cellStyle name="Comma 12 2 2 5 2" xfId="22890" xr:uid="{00000000-0005-0000-0000-0000B60D0000}"/>
    <cellStyle name="Comma 12 2 2 5 2 2" xfId="48858" xr:uid="{00000000-0005-0000-0000-0000B70D0000}"/>
    <cellStyle name="Comma 12 2 2 5 3" xfId="33710" xr:uid="{00000000-0005-0000-0000-0000B80D0000}"/>
    <cellStyle name="Comma 12 2 2 6" xfId="18562" xr:uid="{00000000-0005-0000-0000-0000B90D0000}"/>
    <cellStyle name="Comma 12 2 2 6 2" xfId="44530" xr:uid="{00000000-0005-0000-0000-0000BA0D0000}"/>
    <cellStyle name="Comma 12 2 2 7" xfId="14234" xr:uid="{00000000-0005-0000-0000-0000BB0D0000}"/>
    <cellStyle name="Comma 12 2 2 7 2" xfId="40202" xr:uid="{00000000-0005-0000-0000-0000BC0D0000}"/>
    <cellStyle name="Comma 12 2 2 8" xfId="3414" xr:uid="{00000000-0005-0000-0000-0000BD0D0000}"/>
    <cellStyle name="Comma 12 2 2 9" xfId="29382" xr:uid="{00000000-0005-0000-0000-0000BE0D0000}"/>
    <cellStyle name="Comma 12 2 3" xfId="1791" xr:uid="{00000000-0005-0000-0000-0000BF0D0000}"/>
    <cellStyle name="Comma 12 2 3 2" xfId="6119" xr:uid="{00000000-0005-0000-0000-0000C00D0000}"/>
    <cellStyle name="Comma 12 2 3 2 2" xfId="12611" xr:uid="{00000000-0005-0000-0000-0000C10D0000}"/>
    <cellStyle name="Comma 12 2 3 2 2 2" xfId="27759" xr:uid="{00000000-0005-0000-0000-0000C20D0000}"/>
    <cellStyle name="Comma 12 2 3 2 2 2 2" xfId="53727" xr:uid="{00000000-0005-0000-0000-0000C30D0000}"/>
    <cellStyle name="Comma 12 2 3 2 2 3" xfId="38579" xr:uid="{00000000-0005-0000-0000-0000C40D0000}"/>
    <cellStyle name="Comma 12 2 3 2 3" xfId="21267" xr:uid="{00000000-0005-0000-0000-0000C50D0000}"/>
    <cellStyle name="Comma 12 2 3 2 3 2" xfId="47235" xr:uid="{00000000-0005-0000-0000-0000C60D0000}"/>
    <cellStyle name="Comma 12 2 3 2 4" xfId="16939" xr:uid="{00000000-0005-0000-0000-0000C70D0000}"/>
    <cellStyle name="Comma 12 2 3 2 4 2" xfId="42907" xr:uid="{00000000-0005-0000-0000-0000C80D0000}"/>
    <cellStyle name="Comma 12 2 3 2 5" xfId="32087" xr:uid="{00000000-0005-0000-0000-0000C90D0000}"/>
    <cellStyle name="Comma 12 2 3 2 6" xfId="58569" xr:uid="{00000000-0005-0000-0000-0000CA0D0000}"/>
    <cellStyle name="Comma 12 2 3 3" xfId="10447" xr:uid="{00000000-0005-0000-0000-0000CB0D0000}"/>
    <cellStyle name="Comma 12 2 3 3 2" xfId="25595" xr:uid="{00000000-0005-0000-0000-0000CC0D0000}"/>
    <cellStyle name="Comma 12 2 3 3 2 2" xfId="51563" xr:uid="{00000000-0005-0000-0000-0000CD0D0000}"/>
    <cellStyle name="Comma 12 2 3 3 3" xfId="36415" xr:uid="{00000000-0005-0000-0000-0000CE0D0000}"/>
    <cellStyle name="Comma 12 2 3 4" xfId="8283" xr:uid="{00000000-0005-0000-0000-0000CF0D0000}"/>
    <cellStyle name="Comma 12 2 3 4 2" xfId="23431" xr:uid="{00000000-0005-0000-0000-0000D00D0000}"/>
    <cellStyle name="Comma 12 2 3 4 2 2" xfId="49399" xr:uid="{00000000-0005-0000-0000-0000D10D0000}"/>
    <cellStyle name="Comma 12 2 3 4 3" xfId="34251" xr:uid="{00000000-0005-0000-0000-0000D20D0000}"/>
    <cellStyle name="Comma 12 2 3 5" xfId="19103" xr:uid="{00000000-0005-0000-0000-0000D30D0000}"/>
    <cellStyle name="Comma 12 2 3 5 2" xfId="45071" xr:uid="{00000000-0005-0000-0000-0000D40D0000}"/>
    <cellStyle name="Comma 12 2 3 6" xfId="14775" xr:uid="{00000000-0005-0000-0000-0000D50D0000}"/>
    <cellStyle name="Comma 12 2 3 6 2" xfId="40743" xr:uid="{00000000-0005-0000-0000-0000D60D0000}"/>
    <cellStyle name="Comma 12 2 3 7" xfId="3955" xr:uid="{00000000-0005-0000-0000-0000D70D0000}"/>
    <cellStyle name="Comma 12 2 3 8" xfId="29923" xr:uid="{00000000-0005-0000-0000-0000D80D0000}"/>
    <cellStyle name="Comma 12 2 3 9" xfId="56405" xr:uid="{00000000-0005-0000-0000-0000D90D0000}"/>
    <cellStyle name="Comma 12 2 4" xfId="5037" xr:uid="{00000000-0005-0000-0000-0000DA0D0000}"/>
    <cellStyle name="Comma 12 2 4 2" xfId="11529" xr:uid="{00000000-0005-0000-0000-0000DB0D0000}"/>
    <cellStyle name="Comma 12 2 4 2 2" xfId="26677" xr:uid="{00000000-0005-0000-0000-0000DC0D0000}"/>
    <cellStyle name="Comma 12 2 4 2 2 2" xfId="52645" xr:uid="{00000000-0005-0000-0000-0000DD0D0000}"/>
    <cellStyle name="Comma 12 2 4 2 3" xfId="37497" xr:uid="{00000000-0005-0000-0000-0000DE0D0000}"/>
    <cellStyle name="Comma 12 2 4 3" xfId="20185" xr:uid="{00000000-0005-0000-0000-0000DF0D0000}"/>
    <cellStyle name="Comma 12 2 4 3 2" xfId="46153" xr:uid="{00000000-0005-0000-0000-0000E00D0000}"/>
    <cellStyle name="Comma 12 2 4 4" xfId="15857" xr:uid="{00000000-0005-0000-0000-0000E10D0000}"/>
    <cellStyle name="Comma 12 2 4 4 2" xfId="41825" xr:uid="{00000000-0005-0000-0000-0000E20D0000}"/>
    <cellStyle name="Comma 12 2 4 5" xfId="31005" xr:uid="{00000000-0005-0000-0000-0000E30D0000}"/>
    <cellStyle name="Comma 12 2 4 6" xfId="57487" xr:uid="{00000000-0005-0000-0000-0000E40D0000}"/>
    <cellStyle name="Comma 12 2 5" xfId="9365" xr:uid="{00000000-0005-0000-0000-0000E50D0000}"/>
    <cellStyle name="Comma 12 2 5 2" xfId="24513" xr:uid="{00000000-0005-0000-0000-0000E60D0000}"/>
    <cellStyle name="Comma 12 2 5 2 2" xfId="50481" xr:uid="{00000000-0005-0000-0000-0000E70D0000}"/>
    <cellStyle name="Comma 12 2 5 3" xfId="35333" xr:uid="{00000000-0005-0000-0000-0000E80D0000}"/>
    <cellStyle name="Comma 12 2 6" xfId="7201" xr:uid="{00000000-0005-0000-0000-0000E90D0000}"/>
    <cellStyle name="Comma 12 2 6 2" xfId="22349" xr:uid="{00000000-0005-0000-0000-0000EA0D0000}"/>
    <cellStyle name="Comma 12 2 6 2 2" xfId="48317" xr:uid="{00000000-0005-0000-0000-0000EB0D0000}"/>
    <cellStyle name="Comma 12 2 6 3" xfId="33169" xr:uid="{00000000-0005-0000-0000-0000EC0D0000}"/>
    <cellStyle name="Comma 12 2 7" xfId="18021" xr:uid="{00000000-0005-0000-0000-0000ED0D0000}"/>
    <cellStyle name="Comma 12 2 7 2" xfId="43989" xr:uid="{00000000-0005-0000-0000-0000EE0D0000}"/>
    <cellStyle name="Comma 12 2 8" xfId="13693" xr:uid="{00000000-0005-0000-0000-0000EF0D0000}"/>
    <cellStyle name="Comma 12 2 8 2" xfId="39661" xr:uid="{00000000-0005-0000-0000-0000F00D0000}"/>
    <cellStyle name="Comma 12 2 9" xfId="2873" xr:uid="{00000000-0005-0000-0000-0000F10D0000}"/>
    <cellStyle name="Comma 12 20" xfId="13688" xr:uid="{00000000-0005-0000-0000-0000F20D0000}"/>
    <cellStyle name="Comma 12 20 2" xfId="39656" xr:uid="{00000000-0005-0000-0000-0000F30D0000}"/>
    <cellStyle name="Comma 12 21" xfId="2868" xr:uid="{00000000-0005-0000-0000-0000F40D0000}"/>
    <cellStyle name="Comma 12 22" xfId="28836" xr:uid="{00000000-0005-0000-0000-0000F50D0000}"/>
    <cellStyle name="Comma 12 23" xfId="54800" xr:uid="{00000000-0005-0000-0000-0000F60D0000}"/>
    <cellStyle name="Comma 12 24" xfId="55318" xr:uid="{00000000-0005-0000-0000-0000F70D0000}"/>
    <cellStyle name="Comma 12 25" xfId="703" xr:uid="{00000000-0005-0000-0000-0000F80D0000}"/>
    <cellStyle name="Comma 12 3" xfId="120" xr:uid="{00000000-0005-0000-0000-0000F90D0000}"/>
    <cellStyle name="Comma 12 3 10" xfId="28842" xr:uid="{00000000-0005-0000-0000-0000FA0D0000}"/>
    <cellStyle name="Comma 12 3 11" xfId="54804" xr:uid="{00000000-0005-0000-0000-0000FB0D0000}"/>
    <cellStyle name="Comma 12 3 12" xfId="55324" xr:uid="{00000000-0005-0000-0000-0000FC0D0000}"/>
    <cellStyle name="Comma 12 3 13" xfId="783" xr:uid="{00000000-0005-0000-0000-0000FD0D0000}"/>
    <cellStyle name="Comma 12 3 2" xfId="1251" xr:uid="{00000000-0005-0000-0000-0000FE0D0000}"/>
    <cellStyle name="Comma 12 3 2 10" xfId="55865" xr:uid="{00000000-0005-0000-0000-0000FF0D0000}"/>
    <cellStyle name="Comma 12 3 2 2" xfId="2333" xr:uid="{00000000-0005-0000-0000-0000000E0000}"/>
    <cellStyle name="Comma 12 3 2 2 2" xfId="6661" xr:uid="{00000000-0005-0000-0000-0000010E0000}"/>
    <cellStyle name="Comma 12 3 2 2 2 2" xfId="13153" xr:uid="{00000000-0005-0000-0000-0000020E0000}"/>
    <cellStyle name="Comma 12 3 2 2 2 2 2" xfId="28301" xr:uid="{00000000-0005-0000-0000-0000030E0000}"/>
    <cellStyle name="Comma 12 3 2 2 2 2 2 2" xfId="54269" xr:uid="{00000000-0005-0000-0000-0000040E0000}"/>
    <cellStyle name="Comma 12 3 2 2 2 2 3" xfId="39121" xr:uid="{00000000-0005-0000-0000-0000050E0000}"/>
    <cellStyle name="Comma 12 3 2 2 2 3" xfId="21809" xr:uid="{00000000-0005-0000-0000-0000060E0000}"/>
    <cellStyle name="Comma 12 3 2 2 2 3 2" xfId="47777" xr:uid="{00000000-0005-0000-0000-0000070E0000}"/>
    <cellStyle name="Comma 12 3 2 2 2 4" xfId="17481" xr:uid="{00000000-0005-0000-0000-0000080E0000}"/>
    <cellStyle name="Comma 12 3 2 2 2 4 2" xfId="43449" xr:uid="{00000000-0005-0000-0000-0000090E0000}"/>
    <cellStyle name="Comma 12 3 2 2 2 5" xfId="32629" xr:uid="{00000000-0005-0000-0000-00000A0E0000}"/>
    <cellStyle name="Comma 12 3 2 2 2 6" xfId="59111" xr:uid="{00000000-0005-0000-0000-00000B0E0000}"/>
    <cellStyle name="Comma 12 3 2 2 3" xfId="10989" xr:uid="{00000000-0005-0000-0000-00000C0E0000}"/>
    <cellStyle name="Comma 12 3 2 2 3 2" xfId="26137" xr:uid="{00000000-0005-0000-0000-00000D0E0000}"/>
    <cellStyle name="Comma 12 3 2 2 3 2 2" xfId="52105" xr:uid="{00000000-0005-0000-0000-00000E0E0000}"/>
    <cellStyle name="Comma 12 3 2 2 3 3" xfId="36957" xr:uid="{00000000-0005-0000-0000-00000F0E0000}"/>
    <cellStyle name="Comma 12 3 2 2 4" xfId="8825" xr:uid="{00000000-0005-0000-0000-0000100E0000}"/>
    <cellStyle name="Comma 12 3 2 2 4 2" xfId="23973" xr:uid="{00000000-0005-0000-0000-0000110E0000}"/>
    <cellStyle name="Comma 12 3 2 2 4 2 2" xfId="49941" xr:uid="{00000000-0005-0000-0000-0000120E0000}"/>
    <cellStyle name="Comma 12 3 2 2 4 3" xfId="34793" xr:uid="{00000000-0005-0000-0000-0000130E0000}"/>
    <cellStyle name="Comma 12 3 2 2 5" xfId="19645" xr:uid="{00000000-0005-0000-0000-0000140E0000}"/>
    <cellStyle name="Comma 12 3 2 2 5 2" xfId="45613" xr:uid="{00000000-0005-0000-0000-0000150E0000}"/>
    <cellStyle name="Comma 12 3 2 2 6" xfId="15317" xr:uid="{00000000-0005-0000-0000-0000160E0000}"/>
    <cellStyle name="Comma 12 3 2 2 6 2" xfId="41285" xr:uid="{00000000-0005-0000-0000-0000170E0000}"/>
    <cellStyle name="Comma 12 3 2 2 7" xfId="4497" xr:uid="{00000000-0005-0000-0000-0000180E0000}"/>
    <cellStyle name="Comma 12 3 2 2 8" xfId="30465" xr:uid="{00000000-0005-0000-0000-0000190E0000}"/>
    <cellStyle name="Comma 12 3 2 2 9" xfId="56947" xr:uid="{00000000-0005-0000-0000-00001A0E0000}"/>
    <cellStyle name="Comma 12 3 2 3" xfId="5579" xr:uid="{00000000-0005-0000-0000-00001B0E0000}"/>
    <cellStyle name="Comma 12 3 2 3 2" xfId="12071" xr:uid="{00000000-0005-0000-0000-00001C0E0000}"/>
    <cellStyle name="Comma 12 3 2 3 2 2" xfId="27219" xr:uid="{00000000-0005-0000-0000-00001D0E0000}"/>
    <cellStyle name="Comma 12 3 2 3 2 2 2" xfId="53187" xr:uid="{00000000-0005-0000-0000-00001E0E0000}"/>
    <cellStyle name="Comma 12 3 2 3 2 3" xfId="38039" xr:uid="{00000000-0005-0000-0000-00001F0E0000}"/>
    <cellStyle name="Comma 12 3 2 3 3" xfId="20727" xr:uid="{00000000-0005-0000-0000-0000200E0000}"/>
    <cellStyle name="Comma 12 3 2 3 3 2" xfId="46695" xr:uid="{00000000-0005-0000-0000-0000210E0000}"/>
    <cellStyle name="Comma 12 3 2 3 4" xfId="16399" xr:uid="{00000000-0005-0000-0000-0000220E0000}"/>
    <cellStyle name="Comma 12 3 2 3 4 2" xfId="42367" xr:uid="{00000000-0005-0000-0000-0000230E0000}"/>
    <cellStyle name="Comma 12 3 2 3 5" xfId="31547" xr:uid="{00000000-0005-0000-0000-0000240E0000}"/>
    <cellStyle name="Comma 12 3 2 3 6" xfId="58029" xr:uid="{00000000-0005-0000-0000-0000250E0000}"/>
    <cellStyle name="Comma 12 3 2 4" xfId="9907" xr:uid="{00000000-0005-0000-0000-0000260E0000}"/>
    <cellStyle name="Comma 12 3 2 4 2" xfId="25055" xr:uid="{00000000-0005-0000-0000-0000270E0000}"/>
    <cellStyle name="Comma 12 3 2 4 2 2" xfId="51023" xr:uid="{00000000-0005-0000-0000-0000280E0000}"/>
    <cellStyle name="Comma 12 3 2 4 3" xfId="35875" xr:uid="{00000000-0005-0000-0000-0000290E0000}"/>
    <cellStyle name="Comma 12 3 2 5" xfId="7743" xr:uid="{00000000-0005-0000-0000-00002A0E0000}"/>
    <cellStyle name="Comma 12 3 2 5 2" xfId="22891" xr:uid="{00000000-0005-0000-0000-00002B0E0000}"/>
    <cellStyle name="Comma 12 3 2 5 2 2" xfId="48859" xr:uid="{00000000-0005-0000-0000-00002C0E0000}"/>
    <cellStyle name="Comma 12 3 2 5 3" xfId="33711" xr:uid="{00000000-0005-0000-0000-00002D0E0000}"/>
    <cellStyle name="Comma 12 3 2 6" xfId="18563" xr:uid="{00000000-0005-0000-0000-00002E0E0000}"/>
    <cellStyle name="Comma 12 3 2 6 2" xfId="44531" xr:uid="{00000000-0005-0000-0000-00002F0E0000}"/>
    <cellStyle name="Comma 12 3 2 7" xfId="14235" xr:uid="{00000000-0005-0000-0000-0000300E0000}"/>
    <cellStyle name="Comma 12 3 2 7 2" xfId="40203" xr:uid="{00000000-0005-0000-0000-0000310E0000}"/>
    <cellStyle name="Comma 12 3 2 8" xfId="3415" xr:uid="{00000000-0005-0000-0000-0000320E0000}"/>
    <cellStyle name="Comma 12 3 2 9" xfId="29383" xr:uid="{00000000-0005-0000-0000-0000330E0000}"/>
    <cellStyle name="Comma 12 3 3" xfId="1792" xr:uid="{00000000-0005-0000-0000-0000340E0000}"/>
    <cellStyle name="Comma 12 3 3 2" xfId="6120" xr:uid="{00000000-0005-0000-0000-0000350E0000}"/>
    <cellStyle name="Comma 12 3 3 2 2" xfId="12612" xr:uid="{00000000-0005-0000-0000-0000360E0000}"/>
    <cellStyle name="Comma 12 3 3 2 2 2" xfId="27760" xr:uid="{00000000-0005-0000-0000-0000370E0000}"/>
    <cellStyle name="Comma 12 3 3 2 2 2 2" xfId="53728" xr:uid="{00000000-0005-0000-0000-0000380E0000}"/>
    <cellStyle name="Comma 12 3 3 2 2 3" xfId="38580" xr:uid="{00000000-0005-0000-0000-0000390E0000}"/>
    <cellStyle name="Comma 12 3 3 2 3" xfId="21268" xr:uid="{00000000-0005-0000-0000-00003A0E0000}"/>
    <cellStyle name="Comma 12 3 3 2 3 2" xfId="47236" xr:uid="{00000000-0005-0000-0000-00003B0E0000}"/>
    <cellStyle name="Comma 12 3 3 2 4" xfId="16940" xr:uid="{00000000-0005-0000-0000-00003C0E0000}"/>
    <cellStyle name="Comma 12 3 3 2 4 2" xfId="42908" xr:uid="{00000000-0005-0000-0000-00003D0E0000}"/>
    <cellStyle name="Comma 12 3 3 2 5" xfId="32088" xr:uid="{00000000-0005-0000-0000-00003E0E0000}"/>
    <cellStyle name="Comma 12 3 3 2 6" xfId="58570" xr:uid="{00000000-0005-0000-0000-00003F0E0000}"/>
    <cellStyle name="Comma 12 3 3 3" xfId="10448" xr:uid="{00000000-0005-0000-0000-0000400E0000}"/>
    <cellStyle name="Comma 12 3 3 3 2" xfId="25596" xr:uid="{00000000-0005-0000-0000-0000410E0000}"/>
    <cellStyle name="Comma 12 3 3 3 2 2" xfId="51564" xr:uid="{00000000-0005-0000-0000-0000420E0000}"/>
    <cellStyle name="Comma 12 3 3 3 3" xfId="36416" xr:uid="{00000000-0005-0000-0000-0000430E0000}"/>
    <cellStyle name="Comma 12 3 3 4" xfId="8284" xr:uid="{00000000-0005-0000-0000-0000440E0000}"/>
    <cellStyle name="Comma 12 3 3 4 2" xfId="23432" xr:uid="{00000000-0005-0000-0000-0000450E0000}"/>
    <cellStyle name="Comma 12 3 3 4 2 2" xfId="49400" xr:uid="{00000000-0005-0000-0000-0000460E0000}"/>
    <cellStyle name="Comma 12 3 3 4 3" xfId="34252" xr:uid="{00000000-0005-0000-0000-0000470E0000}"/>
    <cellStyle name="Comma 12 3 3 5" xfId="19104" xr:uid="{00000000-0005-0000-0000-0000480E0000}"/>
    <cellStyle name="Comma 12 3 3 5 2" xfId="45072" xr:uid="{00000000-0005-0000-0000-0000490E0000}"/>
    <cellStyle name="Comma 12 3 3 6" xfId="14776" xr:uid="{00000000-0005-0000-0000-00004A0E0000}"/>
    <cellStyle name="Comma 12 3 3 6 2" xfId="40744" xr:uid="{00000000-0005-0000-0000-00004B0E0000}"/>
    <cellStyle name="Comma 12 3 3 7" xfId="3956" xr:uid="{00000000-0005-0000-0000-00004C0E0000}"/>
    <cellStyle name="Comma 12 3 3 8" xfId="29924" xr:uid="{00000000-0005-0000-0000-00004D0E0000}"/>
    <cellStyle name="Comma 12 3 3 9" xfId="56406" xr:uid="{00000000-0005-0000-0000-00004E0E0000}"/>
    <cellStyle name="Comma 12 3 4" xfId="5038" xr:uid="{00000000-0005-0000-0000-00004F0E0000}"/>
    <cellStyle name="Comma 12 3 4 2" xfId="11530" xr:uid="{00000000-0005-0000-0000-0000500E0000}"/>
    <cellStyle name="Comma 12 3 4 2 2" xfId="26678" xr:uid="{00000000-0005-0000-0000-0000510E0000}"/>
    <cellStyle name="Comma 12 3 4 2 2 2" xfId="52646" xr:uid="{00000000-0005-0000-0000-0000520E0000}"/>
    <cellStyle name="Comma 12 3 4 2 3" xfId="37498" xr:uid="{00000000-0005-0000-0000-0000530E0000}"/>
    <cellStyle name="Comma 12 3 4 3" xfId="20186" xr:uid="{00000000-0005-0000-0000-0000540E0000}"/>
    <cellStyle name="Comma 12 3 4 3 2" xfId="46154" xr:uid="{00000000-0005-0000-0000-0000550E0000}"/>
    <cellStyle name="Comma 12 3 4 4" xfId="15858" xr:uid="{00000000-0005-0000-0000-0000560E0000}"/>
    <cellStyle name="Comma 12 3 4 4 2" xfId="41826" xr:uid="{00000000-0005-0000-0000-0000570E0000}"/>
    <cellStyle name="Comma 12 3 4 5" xfId="31006" xr:uid="{00000000-0005-0000-0000-0000580E0000}"/>
    <cellStyle name="Comma 12 3 4 6" xfId="57488" xr:uid="{00000000-0005-0000-0000-0000590E0000}"/>
    <cellStyle name="Comma 12 3 5" xfId="9366" xr:uid="{00000000-0005-0000-0000-00005A0E0000}"/>
    <cellStyle name="Comma 12 3 5 2" xfId="24514" xr:uid="{00000000-0005-0000-0000-00005B0E0000}"/>
    <cellStyle name="Comma 12 3 5 2 2" xfId="50482" xr:uid="{00000000-0005-0000-0000-00005C0E0000}"/>
    <cellStyle name="Comma 12 3 5 3" xfId="35334" xr:uid="{00000000-0005-0000-0000-00005D0E0000}"/>
    <cellStyle name="Comma 12 3 6" xfId="7202" xr:uid="{00000000-0005-0000-0000-00005E0E0000}"/>
    <cellStyle name="Comma 12 3 6 2" xfId="22350" xr:uid="{00000000-0005-0000-0000-00005F0E0000}"/>
    <cellStyle name="Comma 12 3 6 2 2" xfId="48318" xr:uid="{00000000-0005-0000-0000-0000600E0000}"/>
    <cellStyle name="Comma 12 3 6 3" xfId="33170" xr:uid="{00000000-0005-0000-0000-0000610E0000}"/>
    <cellStyle name="Comma 12 3 7" xfId="18022" xr:uid="{00000000-0005-0000-0000-0000620E0000}"/>
    <cellStyle name="Comma 12 3 7 2" xfId="43990" xr:uid="{00000000-0005-0000-0000-0000630E0000}"/>
    <cellStyle name="Comma 12 3 8" xfId="13694" xr:uid="{00000000-0005-0000-0000-0000640E0000}"/>
    <cellStyle name="Comma 12 3 8 2" xfId="39662" xr:uid="{00000000-0005-0000-0000-0000650E0000}"/>
    <cellStyle name="Comma 12 3 9" xfId="2874" xr:uid="{00000000-0005-0000-0000-0000660E0000}"/>
    <cellStyle name="Comma 12 4" xfId="121" xr:uid="{00000000-0005-0000-0000-0000670E0000}"/>
    <cellStyle name="Comma 12 4 10" xfId="28843" xr:uid="{00000000-0005-0000-0000-0000680E0000}"/>
    <cellStyle name="Comma 12 4 11" xfId="54805" xr:uid="{00000000-0005-0000-0000-0000690E0000}"/>
    <cellStyle name="Comma 12 4 12" xfId="55325" xr:uid="{00000000-0005-0000-0000-00006A0E0000}"/>
    <cellStyle name="Comma 12 4 13" xfId="823" xr:uid="{00000000-0005-0000-0000-00006B0E0000}"/>
    <cellStyle name="Comma 12 4 2" xfId="1252" xr:uid="{00000000-0005-0000-0000-00006C0E0000}"/>
    <cellStyle name="Comma 12 4 2 10" xfId="55866" xr:uid="{00000000-0005-0000-0000-00006D0E0000}"/>
    <cellStyle name="Comma 12 4 2 2" xfId="2334" xr:uid="{00000000-0005-0000-0000-00006E0E0000}"/>
    <cellStyle name="Comma 12 4 2 2 2" xfId="6662" xr:uid="{00000000-0005-0000-0000-00006F0E0000}"/>
    <cellStyle name="Comma 12 4 2 2 2 2" xfId="13154" xr:uid="{00000000-0005-0000-0000-0000700E0000}"/>
    <cellStyle name="Comma 12 4 2 2 2 2 2" xfId="28302" xr:uid="{00000000-0005-0000-0000-0000710E0000}"/>
    <cellStyle name="Comma 12 4 2 2 2 2 2 2" xfId="54270" xr:uid="{00000000-0005-0000-0000-0000720E0000}"/>
    <cellStyle name="Comma 12 4 2 2 2 2 3" xfId="39122" xr:uid="{00000000-0005-0000-0000-0000730E0000}"/>
    <cellStyle name="Comma 12 4 2 2 2 3" xfId="21810" xr:uid="{00000000-0005-0000-0000-0000740E0000}"/>
    <cellStyle name="Comma 12 4 2 2 2 3 2" xfId="47778" xr:uid="{00000000-0005-0000-0000-0000750E0000}"/>
    <cellStyle name="Comma 12 4 2 2 2 4" xfId="17482" xr:uid="{00000000-0005-0000-0000-0000760E0000}"/>
    <cellStyle name="Comma 12 4 2 2 2 4 2" xfId="43450" xr:uid="{00000000-0005-0000-0000-0000770E0000}"/>
    <cellStyle name="Comma 12 4 2 2 2 5" xfId="32630" xr:uid="{00000000-0005-0000-0000-0000780E0000}"/>
    <cellStyle name="Comma 12 4 2 2 2 6" xfId="59112" xr:uid="{00000000-0005-0000-0000-0000790E0000}"/>
    <cellStyle name="Comma 12 4 2 2 3" xfId="10990" xr:uid="{00000000-0005-0000-0000-00007A0E0000}"/>
    <cellStyle name="Comma 12 4 2 2 3 2" xfId="26138" xr:uid="{00000000-0005-0000-0000-00007B0E0000}"/>
    <cellStyle name="Comma 12 4 2 2 3 2 2" xfId="52106" xr:uid="{00000000-0005-0000-0000-00007C0E0000}"/>
    <cellStyle name="Comma 12 4 2 2 3 3" xfId="36958" xr:uid="{00000000-0005-0000-0000-00007D0E0000}"/>
    <cellStyle name="Comma 12 4 2 2 4" xfId="8826" xr:uid="{00000000-0005-0000-0000-00007E0E0000}"/>
    <cellStyle name="Comma 12 4 2 2 4 2" xfId="23974" xr:uid="{00000000-0005-0000-0000-00007F0E0000}"/>
    <cellStyle name="Comma 12 4 2 2 4 2 2" xfId="49942" xr:uid="{00000000-0005-0000-0000-0000800E0000}"/>
    <cellStyle name="Comma 12 4 2 2 4 3" xfId="34794" xr:uid="{00000000-0005-0000-0000-0000810E0000}"/>
    <cellStyle name="Comma 12 4 2 2 5" xfId="19646" xr:uid="{00000000-0005-0000-0000-0000820E0000}"/>
    <cellStyle name="Comma 12 4 2 2 5 2" xfId="45614" xr:uid="{00000000-0005-0000-0000-0000830E0000}"/>
    <cellStyle name="Comma 12 4 2 2 6" xfId="15318" xr:uid="{00000000-0005-0000-0000-0000840E0000}"/>
    <cellStyle name="Comma 12 4 2 2 6 2" xfId="41286" xr:uid="{00000000-0005-0000-0000-0000850E0000}"/>
    <cellStyle name="Comma 12 4 2 2 7" xfId="4498" xr:uid="{00000000-0005-0000-0000-0000860E0000}"/>
    <cellStyle name="Comma 12 4 2 2 8" xfId="30466" xr:uid="{00000000-0005-0000-0000-0000870E0000}"/>
    <cellStyle name="Comma 12 4 2 2 9" xfId="56948" xr:uid="{00000000-0005-0000-0000-0000880E0000}"/>
    <cellStyle name="Comma 12 4 2 3" xfId="5580" xr:uid="{00000000-0005-0000-0000-0000890E0000}"/>
    <cellStyle name="Comma 12 4 2 3 2" xfId="12072" xr:uid="{00000000-0005-0000-0000-00008A0E0000}"/>
    <cellStyle name="Comma 12 4 2 3 2 2" xfId="27220" xr:uid="{00000000-0005-0000-0000-00008B0E0000}"/>
    <cellStyle name="Comma 12 4 2 3 2 2 2" xfId="53188" xr:uid="{00000000-0005-0000-0000-00008C0E0000}"/>
    <cellStyle name="Comma 12 4 2 3 2 3" xfId="38040" xr:uid="{00000000-0005-0000-0000-00008D0E0000}"/>
    <cellStyle name="Comma 12 4 2 3 3" xfId="20728" xr:uid="{00000000-0005-0000-0000-00008E0E0000}"/>
    <cellStyle name="Comma 12 4 2 3 3 2" xfId="46696" xr:uid="{00000000-0005-0000-0000-00008F0E0000}"/>
    <cellStyle name="Comma 12 4 2 3 4" xfId="16400" xr:uid="{00000000-0005-0000-0000-0000900E0000}"/>
    <cellStyle name="Comma 12 4 2 3 4 2" xfId="42368" xr:uid="{00000000-0005-0000-0000-0000910E0000}"/>
    <cellStyle name="Comma 12 4 2 3 5" xfId="31548" xr:uid="{00000000-0005-0000-0000-0000920E0000}"/>
    <cellStyle name="Comma 12 4 2 3 6" xfId="58030" xr:uid="{00000000-0005-0000-0000-0000930E0000}"/>
    <cellStyle name="Comma 12 4 2 4" xfId="9908" xr:uid="{00000000-0005-0000-0000-0000940E0000}"/>
    <cellStyle name="Comma 12 4 2 4 2" xfId="25056" xr:uid="{00000000-0005-0000-0000-0000950E0000}"/>
    <cellStyle name="Comma 12 4 2 4 2 2" xfId="51024" xr:uid="{00000000-0005-0000-0000-0000960E0000}"/>
    <cellStyle name="Comma 12 4 2 4 3" xfId="35876" xr:uid="{00000000-0005-0000-0000-0000970E0000}"/>
    <cellStyle name="Comma 12 4 2 5" xfId="7744" xr:uid="{00000000-0005-0000-0000-0000980E0000}"/>
    <cellStyle name="Comma 12 4 2 5 2" xfId="22892" xr:uid="{00000000-0005-0000-0000-0000990E0000}"/>
    <cellStyle name="Comma 12 4 2 5 2 2" xfId="48860" xr:uid="{00000000-0005-0000-0000-00009A0E0000}"/>
    <cellStyle name="Comma 12 4 2 5 3" xfId="33712" xr:uid="{00000000-0005-0000-0000-00009B0E0000}"/>
    <cellStyle name="Comma 12 4 2 6" xfId="18564" xr:uid="{00000000-0005-0000-0000-00009C0E0000}"/>
    <cellStyle name="Comma 12 4 2 6 2" xfId="44532" xr:uid="{00000000-0005-0000-0000-00009D0E0000}"/>
    <cellStyle name="Comma 12 4 2 7" xfId="14236" xr:uid="{00000000-0005-0000-0000-00009E0E0000}"/>
    <cellStyle name="Comma 12 4 2 7 2" xfId="40204" xr:uid="{00000000-0005-0000-0000-00009F0E0000}"/>
    <cellStyle name="Comma 12 4 2 8" xfId="3416" xr:uid="{00000000-0005-0000-0000-0000A00E0000}"/>
    <cellStyle name="Comma 12 4 2 9" xfId="29384" xr:uid="{00000000-0005-0000-0000-0000A10E0000}"/>
    <cellStyle name="Comma 12 4 3" xfId="1793" xr:uid="{00000000-0005-0000-0000-0000A20E0000}"/>
    <cellStyle name="Comma 12 4 3 2" xfId="6121" xr:uid="{00000000-0005-0000-0000-0000A30E0000}"/>
    <cellStyle name="Comma 12 4 3 2 2" xfId="12613" xr:uid="{00000000-0005-0000-0000-0000A40E0000}"/>
    <cellStyle name="Comma 12 4 3 2 2 2" xfId="27761" xr:uid="{00000000-0005-0000-0000-0000A50E0000}"/>
    <cellStyle name="Comma 12 4 3 2 2 2 2" xfId="53729" xr:uid="{00000000-0005-0000-0000-0000A60E0000}"/>
    <cellStyle name="Comma 12 4 3 2 2 3" xfId="38581" xr:uid="{00000000-0005-0000-0000-0000A70E0000}"/>
    <cellStyle name="Comma 12 4 3 2 3" xfId="21269" xr:uid="{00000000-0005-0000-0000-0000A80E0000}"/>
    <cellStyle name="Comma 12 4 3 2 3 2" xfId="47237" xr:uid="{00000000-0005-0000-0000-0000A90E0000}"/>
    <cellStyle name="Comma 12 4 3 2 4" xfId="16941" xr:uid="{00000000-0005-0000-0000-0000AA0E0000}"/>
    <cellStyle name="Comma 12 4 3 2 4 2" xfId="42909" xr:uid="{00000000-0005-0000-0000-0000AB0E0000}"/>
    <cellStyle name="Comma 12 4 3 2 5" xfId="32089" xr:uid="{00000000-0005-0000-0000-0000AC0E0000}"/>
    <cellStyle name="Comma 12 4 3 2 6" xfId="58571" xr:uid="{00000000-0005-0000-0000-0000AD0E0000}"/>
    <cellStyle name="Comma 12 4 3 3" xfId="10449" xr:uid="{00000000-0005-0000-0000-0000AE0E0000}"/>
    <cellStyle name="Comma 12 4 3 3 2" xfId="25597" xr:uid="{00000000-0005-0000-0000-0000AF0E0000}"/>
    <cellStyle name="Comma 12 4 3 3 2 2" xfId="51565" xr:uid="{00000000-0005-0000-0000-0000B00E0000}"/>
    <cellStyle name="Comma 12 4 3 3 3" xfId="36417" xr:uid="{00000000-0005-0000-0000-0000B10E0000}"/>
    <cellStyle name="Comma 12 4 3 4" xfId="8285" xr:uid="{00000000-0005-0000-0000-0000B20E0000}"/>
    <cellStyle name="Comma 12 4 3 4 2" xfId="23433" xr:uid="{00000000-0005-0000-0000-0000B30E0000}"/>
    <cellStyle name="Comma 12 4 3 4 2 2" xfId="49401" xr:uid="{00000000-0005-0000-0000-0000B40E0000}"/>
    <cellStyle name="Comma 12 4 3 4 3" xfId="34253" xr:uid="{00000000-0005-0000-0000-0000B50E0000}"/>
    <cellStyle name="Comma 12 4 3 5" xfId="19105" xr:uid="{00000000-0005-0000-0000-0000B60E0000}"/>
    <cellStyle name="Comma 12 4 3 5 2" xfId="45073" xr:uid="{00000000-0005-0000-0000-0000B70E0000}"/>
    <cellStyle name="Comma 12 4 3 6" xfId="14777" xr:uid="{00000000-0005-0000-0000-0000B80E0000}"/>
    <cellStyle name="Comma 12 4 3 6 2" xfId="40745" xr:uid="{00000000-0005-0000-0000-0000B90E0000}"/>
    <cellStyle name="Comma 12 4 3 7" xfId="3957" xr:uid="{00000000-0005-0000-0000-0000BA0E0000}"/>
    <cellStyle name="Comma 12 4 3 8" xfId="29925" xr:uid="{00000000-0005-0000-0000-0000BB0E0000}"/>
    <cellStyle name="Comma 12 4 3 9" xfId="56407" xr:uid="{00000000-0005-0000-0000-0000BC0E0000}"/>
    <cellStyle name="Comma 12 4 4" xfId="5039" xr:uid="{00000000-0005-0000-0000-0000BD0E0000}"/>
    <cellStyle name="Comma 12 4 4 2" xfId="11531" xr:uid="{00000000-0005-0000-0000-0000BE0E0000}"/>
    <cellStyle name="Comma 12 4 4 2 2" xfId="26679" xr:uid="{00000000-0005-0000-0000-0000BF0E0000}"/>
    <cellStyle name="Comma 12 4 4 2 2 2" xfId="52647" xr:uid="{00000000-0005-0000-0000-0000C00E0000}"/>
    <cellStyle name="Comma 12 4 4 2 3" xfId="37499" xr:uid="{00000000-0005-0000-0000-0000C10E0000}"/>
    <cellStyle name="Comma 12 4 4 3" xfId="20187" xr:uid="{00000000-0005-0000-0000-0000C20E0000}"/>
    <cellStyle name="Comma 12 4 4 3 2" xfId="46155" xr:uid="{00000000-0005-0000-0000-0000C30E0000}"/>
    <cellStyle name="Comma 12 4 4 4" xfId="15859" xr:uid="{00000000-0005-0000-0000-0000C40E0000}"/>
    <cellStyle name="Comma 12 4 4 4 2" xfId="41827" xr:uid="{00000000-0005-0000-0000-0000C50E0000}"/>
    <cellStyle name="Comma 12 4 4 5" xfId="31007" xr:uid="{00000000-0005-0000-0000-0000C60E0000}"/>
    <cellStyle name="Comma 12 4 4 6" xfId="57489" xr:uid="{00000000-0005-0000-0000-0000C70E0000}"/>
    <cellStyle name="Comma 12 4 5" xfId="9367" xr:uid="{00000000-0005-0000-0000-0000C80E0000}"/>
    <cellStyle name="Comma 12 4 5 2" xfId="24515" xr:uid="{00000000-0005-0000-0000-0000C90E0000}"/>
    <cellStyle name="Comma 12 4 5 2 2" xfId="50483" xr:uid="{00000000-0005-0000-0000-0000CA0E0000}"/>
    <cellStyle name="Comma 12 4 5 3" xfId="35335" xr:uid="{00000000-0005-0000-0000-0000CB0E0000}"/>
    <cellStyle name="Comma 12 4 6" xfId="7203" xr:uid="{00000000-0005-0000-0000-0000CC0E0000}"/>
    <cellStyle name="Comma 12 4 6 2" xfId="22351" xr:uid="{00000000-0005-0000-0000-0000CD0E0000}"/>
    <cellStyle name="Comma 12 4 6 2 2" xfId="48319" xr:uid="{00000000-0005-0000-0000-0000CE0E0000}"/>
    <cellStyle name="Comma 12 4 6 3" xfId="33171" xr:uid="{00000000-0005-0000-0000-0000CF0E0000}"/>
    <cellStyle name="Comma 12 4 7" xfId="18023" xr:uid="{00000000-0005-0000-0000-0000D00E0000}"/>
    <cellStyle name="Comma 12 4 7 2" xfId="43991" xr:uid="{00000000-0005-0000-0000-0000D10E0000}"/>
    <cellStyle name="Comma 12 4 8" xfId="13695" xr:uid="{00000000-0005-0000-0000-0000D20E0000}"/>
    <cellStyle name="Comma 12 4 8 2" xfId="39663" xr:uid="{00000000-0005-0000-0000-0000D30E0000}"/>
    <cellStyle name="Comma 12 4 9" xfId="2875" xr:uid="{00000000-0005-0000-0000-0000D40E0000}"/>
    <cellStyle name="Comma 12 5" xfId="122" xr:uid="{00000000-0005-0000-0000-0000D50E0000}"/>
    <cellStyle name="Comma 12 5 10" xfId="28844" xr:uid="{00000000-0005-0000-0000-0000D60E0000}"/>
    <cellStyle name="Comma 12 5 11" xfId="54806" xr:uid="{00000000-0005-0000-0000-0000D70E0000}"/>
    <cellStyle name="Comma 12 5 12" xfId="55326" xr:uid="{00000000-0005-0000-0000-0000D80E0000}"/>
    <cellStyle name="Comma 12 5 13" xfId="863" xr:uid="{00000000-0005-0000-0000-0000D90E0000}"/>
    <cellStyle name="Comma 12 5 2" xfId="1253" xr:uid="{00000000-0005-0000-0000-0000DA0E0000}"/>
    <cellStyle name="Comma 12 5 2 10" xfId="55867" xr:uid="{00000000-0005-0000-0000-0000DB0E0000}"/>
    <cellStyle name="Comma 12 5 2 2" xfId="2335" xr:uid="{00000000-0005-0000-0000-0000DC0E0000}"/>
    <cellStyle name="Comma 12 5 2 2 2" xfId="6663" xr:uid="{00000000-0005-0000-0000-0000DD0E0000}"/>
    <cellStyle name="Comma 12 5 2 2 2 2" xfId="13155" xr:uid="{00000000-0005-0000-0000-0000DE0E0000}"/>
    <cellStyle name="Comma 12 5 2 2 2 2 2" xfId="28303" xr:uid="{00000000-0005-0000-0000-0000DF0E0000}"/>
    <cellStyle name="Comma 12 5 2 2 2 2 2 2" xfId="54271" xr:uid="{00000000-0005-0000-0000-0000E00E0000}"/>
    <cellStyle name="Comma 12 5 2 2 2 2 3" xfId="39123" xr:uid="{00000000-0005-0000-0000-0000E10E0000}"/>
    <cellStyle name="Comma 12 5 2 2 2 3" xfId="21811" xr:uid="{00000000-0005-0000-0000-0000E20E0000}"/>
    <cellStyle name="Comma 12 5 2 2 2 3 2" xfId="47779" xr:uid="{00000000-0005-0000-0000-0000E30E0000}"/>
    <cellStyle name="Comma 12 5 2 2 2 4" xfId="17483" xr:uid="{00000000-0005-0000-0000-0000E40E0000}"/>
    <cellStyle name="Comma 12 5 2 2 2 4 2" xfId="43451" xr:uid="{00000000-0005-0000-0000-0000E50E0000}"/>
    <cellStyle name="Comma 12 5 2 2 2 5" xfId="32631" xr:uid="{00000000-0005-0000-0000-0000E60E0000}"/>
    <cellStyle name="Comma 12 5 2 2 2 6" xfId="59113" xr:uid="{00000000-0005-0000-0000-0000E70E0000}"/>
    <cellStyle name="Comma 12 5 2 2 3" xfId="10991" xr:uid="{00000000-0005-0000-0000-0000E80E0000}"/>
    <cellStyle name="Comma 12 5 2 2 3 2" xfId="26139" xr:uid="{00000000-0005-0000-0000-0000E90E0000}"/>
    <cellStyle name="Comma 12 5 2 2 3 2 2" xfId="52107" xr:uid="{00000000-0005-0000-0000-0000EA0E0000}"/>
    <cellStyle name="Comma 12 5 2 2 3 3" xfId="36959" xr:uid="{00000000-0005-0000-0000-0000EB0E0000}"/>
    <cellStyle name="Comma 12 5 2 2 4" xfId="8827" xr:uid="{00000000-0005-0000-0000-0000EC0E0000}"/>
    <cellStyle name="Comma 12 5 2 2 4 2" xfId="23975" xr:uid="{00000000-0005-0000-0000-0000ED0E0000}"/>
    <cellStyle name="Comma 12 5 2 2 4 2 2" xfId="49943" xr:uid="{00000000-0005-0000-0000-0000EE0E0000}"/>
    <cellStyle name="Comma 12 5 2 2 4 3" xfId="34795" xr:uid="{00000000-0005-0000-0000-0000EF0E0000}"/>
    <cellStyle name="Comma 12 5 2 2 5" xfId="19647" xr:uid="{00000000-0005-0000-0000-0000F00E0000}"/>
    <cellStyle name="Comma 12 5 2 2 5 2" xfId="45615" xr:uid="{00000000-0005-0000-0000-0000F10E0000}"/>
    <cellStyle name="Comma 12 5 2 2 6" xfId="15319" xr:uid="{00000000-0005-0000-0000-0000F20E0000}"/>
    <cellStyle name="Comma 12 5 2 2 6 2" xfId="41287" xr:uid="{00000000-0005-0000-0000-0000F30E0000}"/>
    <cellStyle name="Comma 12 5 2 2 7" xfId="4499" xr:uid="{00000000-0005-0000-0000-0000F40E0000}"/>
    <cellStyle name="Comma 12 5 2 2 8" xfId="30467" xr:uid="{00000000-0005-0000-0000-0000F50E0000}"/>
    <cellStyle name="Comma 12 5 2 2 9" xfId="56949" xr:uid="{00000000-0005-0000-0000-0000F60E0000}"/>
    <cellStyle name="Comma 12 5 2 3" xfId="5581" xr:uid="{00000000-0005-0000-0000-0000F70E0000}"/>
    <cellStyle name="Comma 12 5 2 3 2" xfId="12073" xr:uid="{00000000-0005-0000-0000-0000F80E0000}"/>
    <cellStyle name="Comma 12 5 2 3 2 2" xfId="27221" xr:uid="{00000000-0005-0000-0000-0000F90E0000}"/>
    <cellStyle name="Comma 12 5 2 3 2 2 2" xfId="53189" xr:uid="{00000000-0005-0000-0000-0000FA0E0000}"/>
    <cellStyle name="Comma 12 5 2 3 2 3" xfId="38041" xr:uid="{00000000-0005-0000-0000-0000FB0E0000}"/>
    <cellStyle name="Comma 12 5 2 3 3" xfId="20729" xr:uid="{00000000-0005-0000-0000-0000FC0E0000}"/>
    <cellStyle name="Comma 12 5 2 3 3 2" xfId="46697" xr:uid="{00000000-0005-0000-0000-0000FD0E0000}"/>
    <cellStyle name="Comma 12 5 2 3 4" xfId="16401" xr:uid="{00000000-0005-0000-0000-0000FE0E0000}"/>
    <cellStyle name="Comma 12 5 2 3 4 2" xfId="42369" xr:uid="{00000000-0005-0000-0000-0000FF0E0000}"/>
    <cellStyle name="Comma 12 5 2 3 5" xfId="31549" xr:uid="{00000000-0005-0000-0000-0000000F0000}"/>
    <cellStyle name="Comma 12 5 2 3 6" xfId="58031" xr:uid="{00000000-0005-0000-0000-0000010F0000}"/>
    <cellStyle name="Comma 12 5 2 4" xfId="9909" xr:uid="{00000000-0005-0000-0000-0000020F0000}"/>
    <cellStyle name="Comma 12 5 2 4 2" xfId="25057" xr:uid="{00000000-0005-0000-0000-0000030F0000}"/>
    <cellStyle name="Comma 12 5 2 4 2 2" xfId="51025" xr:uid="{00000000-0005-0000-0000-0000040F0000}"/>
    <cellStyle name="Comma 12 5 2 4 3" xfId="35877" xr:uid="{00000000-0005-0000-0000-0000050F0000}"/>
    <cellStyle name="Comma 12 5 2 5" xfId="7745" xr:uid="{00000000-0005-0000-0000-0000060F0000}"/>
    <cellStyle name="Comma 12 5 2 5 2" xfId="22893" xr:uid="{00000000-0005-0000-0000-0000070F0000}"/>
    <cellStyle name="Comma 12 5 2 5 2 2" xfId="48861" xr:uid="{00000000-0005-0000-0000-0000080F0000}"/>
    <cellStyle name="Comma 12 5 2 5 3" xfId="33713" xr:uid="{00000000-0005-0000-0000-0000090F0000}"/>
    <cellStyle name="Comma 12 5 2 6" xfId="18565" xr:uid="{00000000-0005-0000-0000-00000A0F0000}"/>
    <cellStyle name="Comma 12 5 2 6 2" xfId="44533" xr:uid="{00000000-0005-0000-0000-00000B0F0000}"/>
    <cellStyle name="Comma 12 5 2 7" xfId="14237" xr:uid="{00000000-0005-0000-0000-00000C0F0000}"/>
    <cellStyle name="Comma 12 5 2 7 2" xfId="40205" xr:uid="{00000000-0005-0000-0000-00000D0F0000}"/>
    <cellStyle name="Comma 12 5 2 8" xfId="3417" xr:uid="{00000000-0005-0000-0000-00000E0F0000}"/>
    <cellStyle name="Comma 12 5 2 9" xfId="29385" xr:uid="{00000000-0005-0000-0000-00000F0F0000}"/>
    <cellStyle name="Comma 12 5 3" xfId="1794" xr:uid="{00000000-0005-0000-0000-0000100F0000}"/>
    <cellStyle name="Comma 12 5 3 2" xfId="6122" xr:uid="{00000000-0005-0000-0000-0000110F0000}"/>
    <cellStyle name="Comma 12 5 3 2 2" xfId="12614" xr:uid="{00000000-0005-0000-0000-0000120F0000}"/>
    <cellStyle name="Comma 12 5 3 2 2 2" xfId="27762" xr:uid="{00000000-0005-0000-0000-0000130F0000}"/>
    <cellStyle name="Comma 12 5 3 2 2 2 2" xfId="53730" xr:uid="{00000000-0005-0000-0000-0000140F0000}"/>
    <cellStyle name="Comma 12 5 3 2 2 3" xfId="38582" xr:uid="{00000000-0005-0000-0000-0000150F0000}"/>
    <cellStyle name="Comma 12 5 3 2 3" xfId="21270" xr:uid="{00000000-0005-0000-0000-0000160F0000}"/>
    <cellStyle name="Comma 12 5 3 2 3 2" xfId="47238" xr:uid="{00000000-0005-0000-0000-0000170F0000}"/>
    <cellStyle name="Comma 12 5 3 2 4" xfId="16942" xr:uid="{00000000-0005-0000-0000-0000180F0000}"/>
    <cellStyle name="Comma 12 5 3 2 4 2" xfId="42910" xr:uid="{00000000-0005-0000-0000-0000190F0000}"/>
    <cellStyle name="Comma 12 5 3 2 5" xfId="32090" xr:uid="{00000000-0005-0000-0000-00001A0F0000}"/>
    <cellStyle name="Comma 12 5 3 2 6" xfId="58572" xr:uid="{00000000-0005-0000-0000-00001B0F0000}"/>
    <cellStyle name="Comma 12 5 3 3" xfId="10450" xr:uid="{00000000-0005-0000-0000-00001C0F0000}"/>
    <cellStyle name="Comma 12 5 3 3 2" xfId="25598" xr:uid="{00000000-0005-0000-0000-00001D0F0000}"/>
    <cellStyle name="Comma 12 5 3 3 2 2" xfId="51566" xr:uid="{00000000-0005-0000-0000-00001E0F0000}"/>
    <cellStyle name="Comma 12 5 3 3 3" xfId="36418" xr:uid="{00000000-0005-0000-0000-00001F0F0000}"/>
    <cellStyle name="Comma 12 5 3 4" xfId="8286" xr:uid="{00000000-0005-0000-0000-0000200F0000}"/>
    <cellStyle name="Comma 12 5 3 4 2" xfId="23434" xr:uid="{00000000-0005-0000-0000-0000210F0000}"/>
    <cellStyle name="Comma 12 5 3 4 2 2" xfId="49402" xr:uid="{00000000-0005-0000-0000-0000220F0000}"/>
    <cellStyle name="Comma 12 5 3 4 3" xfId="34254" xr:uid="{00000000-0005-0000-0000-0000230F0000}"/>
    <cellStyle name="Comma 12 5 3 5" xfId="19106" xr:uid="{00000000-0005-0000-0000-0000240F0000}"/>
    <cellStyle name="Comma 12 5 3 5 2" xfId="45074" xr:uid="{00000000-0005-0000-0000-0000250F0000}"/>
    <cellStyle name="Comma 12 5 3 6" xfId="14778" xr:uid="{00000000-0005-0000-0000-0000260F0000}"/>
    <cellStyle name="Comma 12 5 3 6 2" xfId="40746" xr:uid="{00000000-0005-0000-0000-0000270F0000}"/>
    <cellStyle name="Comma 12 5 3 7" xfId="3958" xr:uid="{00000000-0005-0000-0000-0000280F0000}"/>
    <cellStyle name="Comma 12 5 3 8" xfId="29926" xr:uid="{00000000-0005-0000-0000-0000290F0000}"/>
    <cellStyle name="Comma 12 5 3 9" xfId="56408" xr:uid="{00000000-0005-0000-0000-00002A0F0000}"/>
    <cellStyle name="Comma 12 5 4" xfId="5040" xr:uid="{00000000-0005-0000-0000-00002B0F0000}"/>
    <cellStyle name="Comma 12 5 4 2" xfId="11532" xr:uid="{00000000-0005-0000-0000-00002C0F0000}"/>
    <cellStyle name="Comma 12 5 4 2 2" xfId="26680" xr:uid="{00000000-0005-0000-0000-00002D0F0000}"/>
    <cellStyle name="Comma 12 5 4 2 2 2" xfId="52648" xr:uid="{00000000-0005-0000-0000-00002E0F0000}"/>
    <cellStyle name="Comma 12 5 4 2 3" xfId="37500" xr:uid="{00000000-0005-0000-0000-00002F0F0000}"/>
    <cellStyle name="Comma 12 5 4 3" xfId="20188" xr:uid="{00000000-0005-0000-0000-0000300F0000}"/>
    <cellStyle name="Comma 12 5 4 3 2" xfId="46156" xr:uid="{00000000-0005-0000-0000-0000310F0000}"/>
    <cellStyle name="Comma 12 5 4 4" xfId="15860" xr:uid="{00000000-0005-0000-0000-0000320F0000}"/>
    <cellStyle name="Comma 12 5 4 4 2" xfId="41828" xr:uid="{00000000-0005-0000-0000-0000330F0000}"/>
    <cellStyle name="Comma 12 5 4 5" xfId="31008" xr:uid="{00000000-0005-0000-0000-0000340F0000}"/>
    <cellStyle name="Comma 12 5 4 6" xfId="57490" xr:uid="{00000000-0005-0000-0000-0000350F0000}"/>
    <cellStyle name="Comma 12 5 5" xfId="9368" xr:uid="{00000000-0005-0000-0000-0000360F0000}"/>
    <cellStyle name="Comma 12 5 5 2" xfId="24516" xr:uid="{00000000-0005-0000-0000-0000370F0000}"/>
    <cellStyle name="Comma 12 5 5 2 2" xfId="50484" xr:uid="{00000000-0005-0000-0000-0000380F0000}"/>
    <cellStyle name="Comma 12 5 5 3" xfId="35336" xr:uid="{00000000-0005-0000-0000-0000390F0000}"/>
    <cellStyle name="Comma 12 5 6" xfId="7204" xr:uid="{00000000-0005-0000-0000-00003A0F0000}"/>
    <cellStyle name="Comma 12 5 6 2" xfId="22352" xr:uid="{00000000-0005-0000-0000-00003B0F0000}"/>
    <cellStyle name="Comma 12 5 6 2 2" xfId="48320" xr:uid="{00000000-0005-0000-0000-00003C0F0000}"/>
    <cellStyle name="Comma 12 5 6 3" xfId="33172" xr:uid="{00000000-0005-0000-0000-00003D0F0000}"/>
    <cellStyle name="Comma 12 5 7" xfId="18024" xr:uid="{00000000-0005-0000-0000-00003E0F0000}"/>
    <cellStyle name="Comma 12 5 7 2" xfId="43992" xr:uid="{00000000-0005-0000-0000-00003F0F0000}"/>
    <cellStyle name="Comma 12 5 8" xfId="13696" xr:uid="{00000000-0005-0000-0000-0000400F0000}"/>
    <cellStyle name="Comma 12 5 8 2" xfId="39664" xr:uid="{00000000-0005-0000-0000-0000410F0000}"/>
    <cellStyle name="Comma 12 5 9" xfId="2876" xr:uid="{00000000-0005-0000-0000-0000420F0000}"/>
    <cellStyle name="Comma 12 6" xfId="123" xr:uid="{00000000-0005-0000-0000-0000430F0000}"/>
    <cellStyle name="Comma 12 6 10" xfId="28845" xr:uid="{00000000-0005-0000-0000-0000440F0000}"/>
    <cellStyle name="Comma 12 6 11" xfId="54807" xr:uid="{00000000-0005-0000-0000-0000450F0000}"/>
    <cellStyle name="Comma 12 6 12" xfId="55327" xr:uid="{00000000-0005-0000-0000-0000460F0000}"/>
    <cellStyle name="Comma 12 6 13" xfId="903" xr:uid="{00000000-0005-0000-0000-0000470F0000}"/>
    <cellStyle name="Comma 12 6 2" xfId="1254" xr:uid="{00000000-0005-0000-0000-0000480F0000}"/>
    <cellStyle name="Comma 12 6 2 10" xfId="55868" xr:uid="{00000000-0005-0000-0000-0000490F0000}"/>
    <cellStyle name="Comma 12 6 2 2" xfId="2336" xr:uid="{00000000-0005-0000-0000-00004A0F0000}"/>
    <cellStyle name="Comma 12 6 2 2 2" xfId="6664" xr:uid="{00000000-0005-0000-0000-00004B0F0000}"/>
    <cellStyle name="Comma 12 6 2 2 2 2" xfId="13156" xr:uid="{00000000-0005-0000-0000-00004C0F0000}"/>
    <cellStyle name="Comma 12 6 2 2 2 2 2" xfId="28304" xr:uid="{00000000-0005-0000-0000-00004D0F0000}"/>
    <cellStyle name="Comma 12 6 2 2 2 2 2 2" xfId="54272" xr:uid="{00000000-0005-0000-0000-00004E0F0000}"/>
    <cellStyle name="Comma 12 6 2 2 2 2 3" xfId="39124" xr:uid="{00000000-0005-0000-0000-00004F0F0000}"/>
    <cellStyle name="Comma 12 6 2 2 2 3" xfId="21812" xr:uid="{00000000-0005-0000-0000-0000500F0000}"/>
    <cellStyle name="Comma 12 6 2 2 2 3 2" xfId="47780" xr:uid="{00000000-0005-0000-0000-0000510F0000}"/>
    <cellStyle name="Comma 12 6 2 2 2 4" xfId="17484" xr:uid="{00000000-0005-0000-0000-0000520F0000}"/>
    <cellStyle name="Comma 12 6 2 2 2 4 2" xfId="43452" xr:uid="{00000000-0005-0000-0000-0000530F0000}"/>
    <cellStyle name="Comma 12 6 2 2 2 5" xfId="32632" xr:uid="{00000000-0005-0000-0000-0000540F0000}"/>
    <cellStyle name="Comma 12 6 2 2 2 6" xfId="59114" xr:uid="{00000000-0005-0000-0000-0000550F0000}"/>
    <cellStyle name="Comma 12 6 2 2 3" xfId="10992" xr:uid="{00000000-0005-0000-0000-0000560F0000}"/>
    <cellStyle name="Comma 12 6 2 2 3 2" xfId="26140" xr:uid="{00000000-0005-0000-0000-0000570F0000}"/>
    <cellStyle name="Comma 12 6 2 2 3 2 2" xfId="52108" xr:uid="{00000000-0005-0000-0000-0000580F0000}"/>
    <cellStyle name="Comma 12 6 2 2 3 3" xfId="36960" xr:uid="{00000000-0005-0000-0000-0000590F0000}"/>
    <cellStyle name="Comma 12 6 2 2 4" xfId="8828" xr:uid="{00000000-0005-0000-0000-00005A0F0000}"/>
    <cellStyle name="Comma 12 6 2 2 4 2" xfId="23976" xr:uid="{00000000-0005-0000-0000-00005B0F0000}"/>
    <cellStyle name="Comma 12 6 2 2 4 2 2" xfId="49944" xr:uid="{00000000-0005-0000-0000-00005C0F0000}"/>
    <cellStyle name="Comma 12 6 2 2 4 3" xfId="34796" xr:uid="{00000000-0005-0000-0000-00005D0F0000}"/>
    <cellStyle name="Comma 12 6 2 2 5" xfId="19648" xr:uid="{00000000-0005-0000-0000-00005E0F0000}"/>
    <cellStyle name="Comma 12 6 2 2 5 2" xfId="45616" xr:uid="{00000000-0005-0000-0000-00005F0F0000}"/>
    <cellStyle name="Comma 12 6 2 2 6" xfId="15320" xr:uid="{00000000-0005-0000-0000-0000600F0000}"/>
    <cellStyle name="Comma 12 6 2 2 6 2" xfId="41288" xr:uid="{00000000-0005-0000-0000-0000610F0000}"/>
    <cellStyle name="Comma 12 6 2 2 7" xfId="4500" xr:uid="{00000000-0005-0000-0000-0000620F0000}"/>
    <cellStyle name="Comma 12 6 2 2 8" xfId="30468" xr:uid="{00000000-0005-0000-0000-0000630F0000}"/>
    <cellStyle name="Comma 12 6 2 2 9" xfId="56950" xr:uid="{00000000-0005-0000-0000-0000640F0000}"/>
    <cellStyle name="Comma 12 6 2 3" xfId="5582" xr:uid="{00000000-0005-0000-0000-0000650F0000}"/>
    <cellStyle name="Comma 12 6 2 3 2" xfId="12074" xr:uid="{00000000-0005-0000-0000-0000660F0000}"/>
    <cellStyle name="Comma 12 6 2 3 2 2" xfId="27222" xr:uid="{00000000-0005-0000-0000-0000670F0000}"/>
    <cellStyle name="Comma 12 6 2 3 2 2 2" xfId="53190" xr:uid="{00000000-0005-0000-0000-0000680F0000}"/>
    <cellStyle name="Comma 12 6 2 3 2 3" xfId="38042" xr:uid="{00000000-0005-0000-0000-0000690F0000}"/>
    <cellStyle name="Comma 12 6 2 3 3" xfId="20730" xr:uid="{00000000-0005-0000-0000-00006A0F0000}"/>
    <cellStyle name="Comma 12 6 2 3 3 2" xfId="46698" xr:uid="{00000000-0005-0000-0000-00006B0F0000}"/>
    <cellStyle name="Comma 12 6 2 3 4" xfId="16402" xr:uid="{00000000-0005-0000-0000-00006C0F0000}"/>
    <cellStyle name="Comma 12 6 2 3 4 2" xfId="42370" xr:uid="{00000000-0005-0000-0000-00006D0F0000}"/>
    <cellStyle name="Comma 12 6 2 3 5" xfId="31550" xr:uid="{00000000-0005-0000-0000-00006E0F0000}"/>
    <cellStyle name="Comma 12 6 2 3 6" xfId="58032" xr:uid="{00000000-0005-0000-0000-00006F0F0000}"/>
    <cellStyle name="Comma 12 6 2 4" xfId="9910" xr:uid="{00000000-0005-0000-0000-0000700F0000}"/>
    <cellStyle name="Comma 12 6 2 4 2" xfId="25058" xr:uid="{00000000-0005-0000-0000-0000710F0000}"/>
    <cellStyle name="Comma 12 6 2 4 2 2" xfId="51026" xr:uid="{00000000-0005-0000-0000-0000720F0000}"/>
    <cellStyle name="Comma 12 6 2 4 3" xfId="35878" xr:uid="{00000000-0005-0000-0000-0000730F0000}"/>
    <cellStyle name="Comma 12 6 2 5" xfId="7746" xr:uid="{00000000-0005-0000-0000-0000740F0000}"/>
    <cellStyle name="Comma 12 6 2 5 2" xfId="22894" xr:uid="{00000000-0005-0000-0000-0000750F0000}"/>
    <cellStyle name="Comma 12 6 2 5 2 2" xfId="48862" xr:uid="{00000000-0005-0000-0000-0000760F0000}"/>
    <cellStyle name="Comma 12 6 2 5 3" xfId="33714" xr:uid="{00000000-0005-0000-0000-0000770F0000}"/>
    <cellStyle name="Comma 12 6 2 6" xfId="18566" xr:uid="{00000000-0005-0000-0000-0000780F0000}"/>
    <cellStyle name="Comma 12 6 2 6 2" xfId="44534" xr:uid="{00000000-0005-0000-0000-0000790F0000}"/>
    <cellStyle name="Comma 12 6 2 7" xfId="14238" xr:uid="{00000000-0005-0000-0000-00007A0F0000}"/>
    <cellStyle name="Comma 12 6 2 7 2" xfId="40206" xr:uid="{00000000-0005-0000-0000-00007B0F0000}"/>
    <cellStyle name="Comma 12 6 2 8" xfId="3418" xr:uid="{00000000-0005-0000-0000-00007C0F0000}"/>
    <cellStyle name="Comma 12 6 2 9" xfId="29386" xr:uid="{00000000-0005-0000-0000-00007D0F0000}"/>
    <cellStyle name="Comma 12 6 3" xfId="1795" xr:uid="{00000000-0005-0000-0000-00007E0F0000}"/>
    <cellStyle name="Comma 12 6 3 2" xfId="6123" xr:uid="{00000000-0005-0000-0000-00007F0F0000}"/>
    <cellStyle name="Comma 12 6 3 2 2" xfId="12615" xr:uid="{00000000-0005-0000-0000-0000800F0000}"/>
    <cellStyle name="Comma 12 6 3 2 2 2" xfId="27763" xr:uid="{00000000-0005-0000-0000-0000810F0000}"/>
    <cellStyle name="Comma 12 6 3 2 2 2 2" xfId="53731" xr:uid="{00000000-0005-0000-0000-0000820F0000}"/>
    <cellStyle name="Comma 12 6 3 2 2 3" xfId="38583" xr:uid="{00000000-0005-0000-0000-0000830F0000}"/>
    <cellStyle name="Comma 12 6 3 2 3" xfId="21271" xr:uid="{00000000-0005-0000-0000-0000840F0000}"/>
    <cellStyle name="Comma 12 6 3 2 3 2" xfId="47239" xr:uid="{00000000-0005-0000-0000-0000850F0000}"/>
    <cellStyle name="Comma 12 6 3 2 4" xfId="16943" xr:uid="{00000000-0005-0000-0000-0000860F0000}"/>
    <cellStyle name="Comma 12 6 3 2 4 2" xfId="42911" xr:uid="{00000000-0005-0000-0000-0000870F0000}"/>
    <cellStyle name="Comma 12 6 3 2 5" xfId="32091" xr:uid="{00000000-0005-0000-0000-0000880F0000}"/>
    <cellStyle name="Comma 12 6 3 2 6" xfId="58573" xr:uid="{00000000-0005-0000-0000-0000890F0000}"/>
    <cellStyle name="Comma 12 6 3 3" xfId="10451" xr:uid="{00000000-0005-0000-0000-00008A0F0000}"/>
    <cellStyle name="Comma 12 6 3 3 2" xfId="25599" xr:uid="{00000000-0005-0000-0000-00008B0F0000}"/>
    <cellStyle name="Comma 12 6 3 3 2 2" xfId="51567" xr:uid="{00000000-0005-0000-0000-00008C0F0000}"/>
    <cellStyle name="Comma 12 6 3 3 3" xfId="36419" xr:uid="{00000000-0005-0000-0000-00008D0F0000}"/>
    <cellStyle name="Comma 12 6 3 4" xfId="8287" xr:uid="{00000000-0005-0000-0000-00008E0F0000}"/>
    <cellStyle name="Comma 12 6 3 4 2" xfId="23435" xr:uid="{00000000-0005-0000-0000-00008F0F0000}"/>
    <cellStyle name="Comma 12 6 3 4 2 2" xfId="49403" xr:uid="{00000000-0005-0000-0000-0000900F0000}"/>
    <cellStyle name="Comma 12 6 3 4 3" xfId="34255" xr:uid="{00000000-0005-0000-0000-0000910F0000}"/>
    <cellStyle name="Comma 12 6 3 5" xfId="19107" xr:uid="{00000000-0005-0000-0000-0000920F0000}"/>
    <cellStyle name="Comma 12 6 3 5 2" xfId="45075" xr:uid="{00000000-0005-0000-0000-0000930F0000}"/>
    <cellStyle name="Comma 12 6 3 6" xfId="14779" xr:uid="{00000000-0005-0000-0000-0000940F0000}"/>
    <cellStyle name="Comma 12 6 3 6 2" xfId="40747" xr:uid="{00000000-0005-0000-0000-0000950F0000}"/>
    <cellStyle name="Comma 12 6 3 7" xfId="3959" xr:uid="{00000000-0005-0000-0000-0000960F0000}"/>
    <cellStyle name="Comma 12 6 3 8" xfId="29927" xr:uid="{00000000-0005-0000-0000-0000970F0000}"/>
    <cellStyle name="Comma 12 6 3 9" xfId="56409" xr:uid="{00000000-0005-0000-0000-0000980F0000}"/>
    <cellStyle name="Comma 12 6 4" xfId="5041" xr:uid="{00000000-0005-0000-0000-0000990F0000}"/>
    <cellStyle name="Comma 12 6 4 2" xfId="11533" xr:uid="{00000000-0005-0000-0000-00009A0F0000}"/>
    <cellStyle name="Comma 12 6 4 2 2" xfId="26681" xr:uid="{00000000-0005-0000-0000-00009B0F0000}"/>
    <cellStyle name="Comma 12 6 4 2 2 2" xfId="52649" xr:uid="{00000000-0005-0000-0000-00009C0F0000}"/>
    <cellStyle name="Comma 12 6 4 2 3" xfId="37501" xr:uid="{00000000-0005-0000-0000-00009D0F0000}"/>
    <cellStyle name="Comma 12 6 4 3" xfId="20189" xr:uid="{00000000-0005-0000-0000-00009E0F0000}"/>
    <cellStyle name="Comma 12 6 4 3 2" xfId="46157" xr:uid="{00000000-0005-0000-0000-00009F0F0000}"/>
    <cellStyle name="Comma 12 6 4 4" xfId="15861" xr:uid="{00000000-0005-0000-0000-0000A00F0000}"/>
    <cellStyle name="Comma 12 6 4 4 2" xfId="41829" xr:uid="{00000000-0005-0000-0000-0000A10F0000}"/>
    <cellStyle name="Comma 12 6 4 5" xfId="31009" xr:uid="{00000000-0005-0000-0000-0000A20F0000}"/>
    <cellStyle name="Comma 12 6 4 6" xfId="57491" xr:uid="{00000000-0005-0000-0000-0000A30F0000}"/>
    <cellStyle name="Comma 12 6 5" xfId="9369" xr:uid="{00000000-0005-0000-0000-0000A40F0000}"/>
    <cellStyle name="Comma 12 6 5 2" xfId="24517" xr:uid="{00000000-0005-0000-0000-0000A50F0000}"/>
    <cellStyle name="Comma 12 6 5 2 2" xfId="50485" xr:uid="{00000000-0005-0000-0000-0000A60F0000}"/>
    <cellStyle name="Comma 12 6 5 3" xfId="35337" xr:uid="{00000000-0005-0000-0000-0000A70F0000}"/>
    <cellStyle name="Comma 12 6 6" xfId="7205" xr:uid="{00000000-0005-0000-0000-0000A80F0000}"/>
    <cellStyle name="Comma 12 6 6 2" xfId="22353" xr:uid="{00000000-0005-0000-0000-0000A90F0000}"/>
    <cellStyle name="Comma 12 6 6 2 2" xfId="48321" xr:uid="{00000000-0005-0000-0000-0000AA0F0000}"/>
    <cellStyle name="Comma 12 6 6 3" xfId="33173" xr:uid="{00000000-0005-0000-0000-0000AB0F0000}"/>
    <cellStyle name="Comma 12 6 7" xfId="18025" xr:uid="{00000000-0005-0000-0000-0000AC0F0000}"/>
    <cellStyle name="Comma 12 6 7 2" xfId="43993" xr:uid="{00000000-0005-0000-0000-0000AD0F0000}"/>
    <cellStyle name="Comma 12 6 8" xfId="13697" xr:uid="{00000000-0005-0000-0000-0000AE0F0000}"/>
    <cellStyle name="Comma 12 6 8 2" xfId="39665" xr:uid="{00000000-0005-0000-0000-0000AF0F0000}"/>
    <cellStyle name="Comma 12 6 9" xfId="2877" xr:uid="{00000000-0005-0000-0000-0000B00F0000}"/>
    <cellStyle name="Comma 12 7" xfId="124" xr:uid="{00000000-0005-0000-0000-0000B10F0000}"/>
    <cellStyle name="Comma 12 7 10" xfId="28846" xr:uid="{00000000-0005-0000-0000-0000B20F0000}"/>
    <cellStyle name="Comma 12 7 11" xfId="54808" xr:uid="{00000000-0005-0000-0000-0000B30F0000}"/>
    <cellStyle name="Comma 12 7 12" xfId="55328" xr:uid="{00000000-0005-0000-0000-0000B40F0000}"/>
    <cellStyle name="Comma 12 7 13" xfId="943" xr:uid="{00000000-0005-0000-0000-0000B50F0000}"/>
    <cellStyle name="Comma 12 7 2" xfId="1255" xr:uid="{00000000-0005-0000-0000-0000B60F0000}"/>
    <cellStyle name="Comma 12 7 2 10" xfId="55869" xr:uid="{00000000-0005-0000-0000-0000B70F0000}"/>
    <cellStyle name="Comma 12 7 2 2" xfId="2337" xr:uid="{00000000-0005-0000-0000-0000B80F0000}"/>
    <cellStyle name="Comma 12 7 2 2 2" xfId="6665" xr:uid="{00000000-0005-0000-0000-0000B90F0000}"/>
    <cellStyle name="Comma 12 7 2 2 2 2" xfId="13157" xr:uid="{00000000-0005-0000-0000-0000BA0F0000}"/>
    <cellStyle name="Comma 12 7 2 2 2 2 2" xfId="28305" xr:uid="{00000000-0005-0000-0000-0000BB0F0000}"/>
    <cellStyle name="Comma 12 7 2 2 2 2 2 2" xfId="54273" xr:uid="{00000000-0005-0000-0000-0000BC0F0000}"/>
    <cellStyle name="Comma 12 7 2 2 2 2 3" xfId="39125" xr:uid="{00000000-0005-0000-0000-0000BD0F0000}"/>
    <cellStyle name="Comma 12 7 2 2 2 3" xfId="21813" xr:uid="{00000000-0005-0000-0000-0000BE0F0000}"/>
    <cellStyle name="Comma 12 7 2 2 2 3 2" xfId="47781" xr:uid="{00000000-0005-0000-0000-0000BF0F0000}"/>
    <cellStyle name="Comma 12 7 2 2 2 4" xfId="17485" xr:uid="{00000000-0005-0000-0000-0000C00F0000}"/>
    <cellStyle name="Comma 12 7 2 2 2 4 2" xfId="43453" xr:uid="{00000000-0005-0000-0000-0000C10F0000}"/>
    <cellStyle name="Comma 12 7 2 2 2 5" xfId="32633" xr:uid="{00000000-0005-0000-0000-0000C20F0000}"/>
    <cellStyle name="Comma 12 7 2 2 2 6" xfId="59115" xr:uid="{00000000-0005-0000-0000-0000C30F0000}"/>
    <cellStyle name="Comma 12 7 2 2 3" xfId="10993" xr:uid="{00000000-0005-0000-0000-0000C40F0000}"/>
    <cellStyle name="Comma 12 7 2 2 3 2" xfId="26141" xr:uid="{00000000-0005-0000-0000-0000C50F0000}"/>
    <cellStyle name="Comma 12 7 2 2 3 2 2" xfId="52109" xr:uid="{00000000-0005-0000-0000-0000C60F0000}"/>
    <cellStyle name="Comma 12 7 2 2 3 3" xfId="36961" xr:uid="{00000000-0005-0000-0000-0000C70F0000}"/>
    <cellStyle name="Comma 12 7 2 2 4" xfId="8829" xr:uid="{00000000-0005-0000-0000-0000C80F0000}"/>
    <cellStyle name="Comma 12 7 2 2 4 2" xfId="23977" xr:uid="{00000000-0005-0000-0000-0000C90F0000}"/>
    <cellStyle name="Comma 12 7 2 2 4 2 2" xfId="49945" xr:uid="{00000000-0005-0000-0000-0000CA0F0000}"/>
    <cellStyle name="Comma 12 7 2 2 4 3" xfId="34797" xr:uid="{00000000-0005-0000-0000-0000CB0F0000}"/>
    <cellStyle name="Comma 12 7 2 2 5" xfId="19649" xr:uid="{00000000-0005-0000-0000-0000CC0F0000}"/>
    <cellStyle name="Comma 12 7 2 2 5 2" xfId="45617" xr:uid="{00000000-0005-0000-0000-0000CD0F0000}"/>
    <cellStyle name="Comma 12 7 2 2 6" xfId="15321" xr:uid="{00000000-0005-0000-0000-0000CE0F0000}"/>
    <cellStyle name="Comma 12 7 2 2 6 2" xfId="41289" xr:uid="{00000000-0005-0000-0000-0000CF0F0000}"/>
    <cellStyle name="Comma 12 7 2 2 7" xfId="4501" xr:uid="{00000000-0005-0000-0000-0000D00F0000}"/>
    <cellStyle name="Comma 12 7 2 2 8" xfId="30469" xr:uid="{00000000-0005-0000-0000-0000D10F0000}"/>
    <cellStyle name="Comma 12 7 2 2 9" xfId="56951" xr:uid="{00000000-0005-0000-0000-0000D20F0000}"/>
    <cellStyle name="Comma 12 7 2 3" xfId="5583" xr:uid="{00000000-0005-0000-0000-0000D30F0000}"/>
    <cellStyle name="Comma 12 7 2 3 2" xfId="12075" xr:uid="{00000000-0005-0000-0000-0000D40F0000}"/>
    <cellStyle name="Comma 12 7 2 3 2 2" xfId="27223" xr:uid="{00000000-0005-0000-0000-0000D50F0000}"/>
    <cellStyle name="Comma 12 7 2 3 2 2 2" xfId="53191" xr:uid="{00000000-0005-0000-0000-0000D60F0000}"/>
    <cellStyle name="Comma 12 7 2 3 2 3" xfId="38043" xr:uid="{00000000-0005-0000-0000-0000D70F0000}"/>
    <cellStyle name="Comma 12 7 2 3 3" xfId="20731" xr:uid="{00000000-0005-0000-0000-0000D80F0000}"/>
    <cellStyle name="Comma 12 7 2 3 3 2" xfId="46699" xr:uid="{00000000-0005-0000-0000-0000D90F0000}"/>
    <cellStyle name="Comma 12 7 2 3 4" xfId="16403" xr:uid="{00000000-0005-0000-0000-0000DA0F0000}"/>
    <cellStyle name="Comma 12 7 2 3 4 2" xfId="42371" xr:uid="{00000000-0005-0000-0000-0000DB0F0000}"/>
    <cellStyle name="Comma 12 7 2 3 5" xfId="31551" xr:uid="{00000000-0005-0000-0000-0000DC0F0000}"/>
    <cellStyle name="Comma 12 7 2 3 6" xfId="58033" xr:uid="{00000000-0005-0000-0000-0000DD0F0000}"/>
    <cellStyle name="Comma 12 7 2 4" xfId="9911" xr:uid="{00000000-0005-0000-0000-0000DE0F0000}"/>
    <cellStyle name="Comma 12 7 2 4 2" xfId="25059" xr:uid="{00000000-0005-0000-0000-0000DF0F0000}"/>
    <cellStyle name="Comma 12 7 2 4 2 2" xfId="51027" xr:uid="{00000000-0005-0000-0000-0000E00F0000}"/>
    <cellStyle name="Comma 12 7 2 4 3" xfId="35879" xr:uid="{00000000-0005-0000-0000-0000E10F0000}"/>
    <cellStyle name="Comma 12 7 2 5" xfId="7747" xr:uid="{00000000-0005-0000-0000-0000E20F0000}"/>
    <cellStyle name="Comma 12 7 2 5 2" xfId="22895" xr:uid="{00000000-0005-0000-0000-0000E30F0000}"/>
    <cellStyle name="Comma 12 7 2 5 2 2" xfId="48863" xr:uid="{00000000-0005-0000-0000-0000E40F0000}"/>
    <cellStyle name="Comma 12 7 2 5 3" xfId="33715" xr:uid="{00000000-0005-0000-0000-0000E50F0000}"/>
    <cellStyle name="Comma 12 7 2 6" xfId="18567" xr:uid="{00000000-0005-0000-0000-0000E60F0000}"/>
    <cellStyle name="Comma 12 7 2 6 2" xfId="44535" xr:uid="{00000000-0005-0000-0000-0000E70F0000}"/>
    <cellStyle name="Comma 12 7 2 7" xfId="14239" xr:uid="{00000000-0005-0000-0000-0000E80F0000}"/>
    <cellStyle name="Comma 12 7 2 7 2" xfId="40207" xr:uid="{00000000-0005-0000-0000-0000E90F0000}"/>
    <cellStyle name="Comma 12 7 2 8" xfId="3419" xr:uid="{00000000-0005-0000-0000-0000EA0F0000}"/>
    <cellStyle name="Comma 12 7 2 9" xfId="29387" xr:uid="{00000000-0005-0000-0000-0000EB0F0000}"/>
    <cellStyle name="Comma 12 7 3" xfId="1796" xr:uid="{00000000-0005-0000-0000-0000EC0F0000}"/>
    <cellStyle name="Comma 12 7 3 2" xfId="6124" xr:uid="{00000000-0005-0000-0000-0000ED0F0000}"/>
    <cellStyle name="Comma 12 7 3 2 2" xfId="12616" xr:uid="{00000000-0005-0000-0000-0000EE0F0000}"/>
    <cellStyle name="Comma 12 7 3 2 2 2" xfId="27764" xr:uid="{00000000-0005-0000-0000-0000EF0F0000}"/>
    <cellStyle name="Comma 12 7 3 2 2 2 2" xfId="53732" xr:uid="{00000000-0005-0000-0000-0000F00F0000}"/>
    <cellStyle name="Comma 12 7 3 2 2 3" xfId="38584" xr:uid="{00000000-0005-0000-0000-0000F10F0000}"/>
    <cellStyle name="Comma 12 7 3 2 3" xfId="21272" xr:uid="{00000000-0005-0000-0000-0000F20F0000}"/>
    <cellStyle name="Comma 12 7 3 2 3 2" xfId="47240" xr:uid="{00000000-0005-0000-0000-0000F30F0000}"/>
    <cellStyle name="Comma 12 7 3 2 4" xfId="16944" xr:uid="{00000000-0005-0000-0000-0000F40F0000}"/>
    <cellStyle name="Comma 12 7 3 2 4 2" xfId="42912" xr:uid="{00000000-0005-0000-0000-0000F50F0000}"/>
    <cellStyle name="Comma 12 7 3 2 5" xfId="32092" xr:uid="{00000000-0005-0000-0000-0000F60F0000}"/>
    <cellStyle name="Comma 12 7 3 2 6" xfId="58574" xr:uid="{00000000-0005-0000-0000-0000F70F0000}"/>
    <cellStyle name="Comma 12 7 3 3" xfId="10452" xr:uid="{00000000-0005-0000-0000-0000F80F0000}"/>
    <cellStyle name="Comma 12 7 3 3 2" xfId="25600" xr:uid="{00000000-0005-0000-0000-0000F90F0000}"/>
    <cellStyle name="Comma 12 7 3 3 2 2" xfId="51568" xr:uid="{00000000-0005-0000-0000-0000FA0F0000}"/>
    <cellStyle name="Comma 12 7 3 3 3" xfId="36420" xr:uid="{00000000-0005-0000-0000-0000FB0F0000}"/>
    <cellStyle name="Comma 12 7 3 4" xfId="8288" xr:uid="{00000000-0005-0000-0000-0000FC0F0000}"/>
    <cellStyle name="Comma 12 7 3 4 2" xfId="23436" xr:uid="{00000000-0005-0000-0000-0000FD0F0000}"/>
    <cellStyle name="Comma 12 7 3 4 2 2" xfId="49404" xr:uid="{00000000-0005-0000-0000-0000FE0F0000}"/>
    <cellStyle name="Comma 12 7 3 4 3" xfId="34256" xr:uid="{00000000-0005-0000-0000-0000FF0F0000}"/>
    <cellStyle name="Comma 12 7 3 5" xfId="19108" xr:uid="{00000000-0005-0000-0000-000000100000}"/>
    <cellStyle name="Comma 12 7 3 5 2" xfId="45076" xr:uid="{00000000-0005-0000-0000-000001100000}"/>
    <cellStyle name="Comma 12 7 3 6" xfId="14780" xr:uid="{00000000-0005-0000-0000-000002100000}"/>
    <cellStyle name="Comma 12 7 3 6 2" xfId="40748" xr:uid="{00000000-0005-0000-0000-000003100000}"/>
    <cellStyle name="Comma 12 7 3 7" xfId="3960" xr:uid="{00000000-0005-0000-0000-000004100000}"/>
    <cellStyle name="Comma 12 7 3 8" xfId="29928" xr:uid="{00000000-0005-0000-0000-000005100000}"/>
    <cellStyle name="Comma 12 7 3 9" xfId="56410" xr:uid="{00000000-0005-0000-0000-000006100000}"/>
    <cellStyle name="Comma 12 7 4" xfId="5042" xr:uid="{00000000-0005-0000-0000-000007100000}"/>
    <cellStyle name="Comma 12 7 4 2" xfId="11534" xr:uid="{00000000-0005-0000-0000-000008100000}"/>
    <cellStyle name="Comma 12 7 4 2 2" xfId="26682" xr:uid="{00000000-0005-0000-0000-000009100000}"/>
    <cellStyle name="Comma 12 7 4 2 2 2" xfId="52650" xr:uid="{00000000-0005-0000-0000-00000A100000}"/>
    <cellStyle name="Comma 12 7 4 2 3" xfId="37502" xr:uid="{00000000-0005-0000-0000-00000B100000}"/>
    <cellStyle name="Comma 12 7 4 3" xfId="20190" xr:uid="{00000000-0005-0000-0000-00000C100000}"/>
    <cellStyle name="Comma 12 7 4 3 2" xfId="46158" xr:uid="{00000000-0005-0000-0000-00000D100000}"/>
    <cellStyle name="Comma 12 7 4 4" xfId="15862" xr:uid="{00000000-0005-0000-0000-00000E100000}"/>
    <cellStyle name="Comma 12 7 4 4 2" xfId="41830" xr:uid="{00000000-0005-0000-0000-00000F100000}"/>
    <cellStyle name="Comma 12 7 4 5" xfId="31010" xr:uid="{00000000-0005-0000-0000-000010100000}"/>
    <cellStyle name="Comma 12 7 4 6" xfId="57492" xr:uid="{00000000-0005-0000-0000-000011100000}"/>
    <cellStyle name="Comma 12 7 5" xfId="9370" xr:uid="{00000000-0005-0000-0000-000012100000}"/>
    <cellStyle name="Comma 12 7 5 2" xfId="24518" xr:uid="{00000000-0005-0000-0000-000013100000}"/>
    <cellStyle name="Comma 12 7 5 2 2" xfId="50486" xr:uid="{00000000-0005-0000-0000-000014100000}"/>
    <cellStyle name="Comma 12 7 5 3" xfId="35338" xr:uid="{00000000-0005-0000-0000-000015100000}"/>
    <cellStyle name="Comma 12 7 6" xfId="7206" xr:uid="{00000000-0005-0000-0000-000016100000}"/>
    <cellStyle name="Comma 12 7 6 2" xfId="22354" xr:uid="{00000000-0005-0000-0000-000017100000}"/>
    <cellStyle name="Comma 12 7 6 2 2" xfId="48322" xr:uid="{00000000-0005-0000-0000-000018100000}"/>
    <cellStyle name="Comma 12 7 6 3" xfId="33174" xr:uid="{00000000-0005-0000-0000-000019100000}"/>
    <cellStyle name="Comma 12 7 7" xfId="18026" xr:uid="{00000000-0005-0000-0000-00001A100000}"/>
    <cellStyle name="Comma 12 7 7 2" xfId="43994" xr:uid="{00000000-0005-0000-0000-00001B100000}"/>
    <cellStyle name="Comma 12 7 8" xfId="13698" xr:uid="{00000000-0005-0000-0000-00001C100000}"/>
    <cellStyle name="Comma 12 7 8 2" xfId="39666" xr:uid="{00000000-0005-0000-0000-00001D100000}"/>
    <cellStyle name="Comma 12 7 9" xfId="2878" xr:uid="{00000000-0005-0000-0000-00001E100000}"/>
    <cellStyle name="Comma 12 8" xfId="125" xr:uid="{00000000-0005-0000-0000-00001F100000}"/>
    <cellStyle name="Comma 12 8 10" xfId="28847" xr:uid="{00000000-0005-0000-0000-000020100000}"/>
    <cellStyle name="Comma 12 8 11" xfId="54809" xr:uid="{00000000-0005-0000-0000-000021100000}"/>
    <cellStyle name="Comma 12 8 12" xfId="55329" xr:uid="{00000000-0005-0000-0000-000022100000}"/>
    <cellStyle name="Comma 12 8 13" xfId="983" xr:uid="{00000000-0005-0000-0000-000023100000}"/>
    <cellStyle name="Comma 12 8 2" xfId="1256" xr:uid="{00000000-0005-0000-0000-000024100000}"/>
    <cellStyle name="Comma 12 8 2 10" xfId="55870" xr:uid="{00000000-0005-0000-0000-000025100000}"/>
    <cellStyle name="Comma 12 8 2 2" xfId="2338" xr:uid="{00000000-0005-0000-0000-000026100000}"/>
    <cellStyle name="Comma 12 8 2 2 2" xfId="6666" xr:uid="{00000000-0005-0000-0000-000027100000}"/>
    <cellStyle name="Comma 12 8 2 2 2 2" xfId="13158" xr:uid="{00000000-0005-0000-0000-000028100000}"/>
    <cellStyle name="Comma 12 8 2 2 2 2 2" xfId="28306" xr:uid="{00000000-0005-0000-0000-000029100000}"/>
    <cellStyle name="Comma 12 8 2 2 2 2 2 2" xfId="54274" xr:uid="{00000000-0005-0000-0000-00002A100000}"/>
    <cellStyle name="Comma 12 8 2 2 2 2 3" xfId="39126" xr:uid="{00000000-0005-0000-0000-00002B100000}"/>
    <cellStyle name="Comma 12 8 2 2 2 3" xfId="21814" xr:uid="{00000000-0005-0000-0000-00002C100000}"/>
    <cellStyle name="Comma 12 8 2 2 2 3 2" xfId="47782" xr:uid="{00000000-0005-0000-0000-00002D100000}"/>
    <cellStyle name="Comma 12 8 2 2 2 4" xfId="17486" xr:uid="{00000000-0005-0000-0000-00002E100000}"/>
    <cellStyle name="Comma 12 8 2 2 2 4 2" xfId="43454" xr:uid="{00000000-0005-0000-0000-00002F100000}"/>
    <cellStyle name="Comma 12 8 2 2 2 5" xfId="32634" xr:uid="{00000000-0005-0000-0000-000030100000}"/>
    <cellStyle name="Comma 12 8 2 2 2 6" xfId="59116" xr:uid="{00000000-0005-0000-0000-000031100000}"/>
    <cellStyle name="Comma 12 8 2 2 3" xfId="10994" xr:uid="{00000000-0005-0000-0000-000032100000}"/>
    <cellStyle name="Comma 12 8 2 2 3 2" xfId="26142" xr:uid="{00000000-0005-0000-0000-000033100000}"/>
    <cellStyle name="Comma 12 8 2 2 3 2 2" xfId="52110" xr:uid="{00000000-0005-0000-0000-000034100000}"/>
    <cellStyle name="Comma 12 8 2 2 3 3" xfId="36962" xr:uid="{00000000-0005-0000-0000-000035100000}"/>
    <cellStyle name="Comma 12 8 2 2 4" xfId="8830" xr:uid="{00000000-0005-0000-0000-000036100000}"/>
    <cellStyle name="Comma 12 8 2 2 4 2" xfId="23978" xr:uid="{00000000-0005-0000-0000-000037100000}"/>
    <cellStyle name="Comma 12 8 2 2 4 2 2" xfId="49946" xr:uid="{00000000-0005-0000-0000-000038100000}"/>
    <cellStyle name="Comma 12 8 2 2 4 3" xfId="34798" xr:uid="{00000000-0005-0000-0000-000039100000}"/>
    <cellStyle name="Comma 12 8 2 2 5" xfId="19650" xr:uid="{00000000-0005-0000-0000-00003A100000}"/>
    <cellStyle name="Comma 12 8 2 2 5 2" xfId="45618" xr:uid="{00000000-0005-0000-0000-00003B100000}"/>
    <cellStyle name="Comma 12 8 2 2 6" xfId="15322" xr:uid="{00000000-0005-0000-0000-00003C100000}"/>
    <cellStyle name="Comma 12 8 2 2 6 2" xfId="41290" xr:uid="{00000000-0005-0000-0000-00003D100000}"/>
    <cellStyle name="Comma 12 8 2 2 7" xfId="4502" xr:uid="{00000000-0005-0000-0000-00003E100000}"/>
    <cellStyle name="Comma 12 8 2 2 8" xfId="30470" xr:uid="{00000000-0005-0000-0000-00003F100000}"/>
    <cellStyle name="Comma 12 8 2 2 9" xfId="56952" xr:uid="{00000000-0005-0000-0000-000040100000}"/>
    <cellStyle name="Comma 12 8 2 3" xfId="5584" xr:uid="{00000000-0005-0000-0000-000041100000}"/>
    <cellStyle name="Comma 12 8 2 3 2" xfId="12076" xr:uid="{00000000-0005-0000-0000-000042100000}"/>
    <cellStyle name="Comma 12 8 2 3 2 2" xfId="27224" xr:uid="{00000000-0005-0000-0000-000043100000}"/>
    <cellStyle name="Comma 12 8 2 3 2 2 2" xfId="53192" xr:uid="{00000000-0005-0000-0000-000044100000}"/>
    <cellStyle name="Comma 12 8 2 3 2 3" xfId="38044" xr:uid="{00000000-0005-0000-0000-000045100000}"/>
    <cellStyle name="Comma 12 8 2 3 3" xfId="20732" xr:uid="{00000000-0005-0000-0000-000046100000}"/>
    <cellStyle name="Comma 12 8 2 3 3 2" xfId="46700" xr:uid="{00000000-0005-0000-0000-000047100000}"/>
    <cellStyle name="Comma 12 8 2 3 4" xfId="16404" xr:uid="{00000000-0005-0000-0000-000048100000}"/>
    <cellStyle name="Comma 12 8 2 3 4 2" xfId="42372" xr:uid="{00000000-0005-0000-0000-000049100000}"/>
    <cellStyle name="Comma 12 8 2 3 5" xfId="31552" xr:uid="{00000000-0005-0000-0000-00004A100000}"/>
    <cellStyle name="Comma 12 8 2 3 6" xfId="58034" xr:uid="{00000000-0005-0000-0000-00004B100000}"/>
    <cellStyle name="Comma 12 8 2 4" xfId="9912" xr:uid="{00000000-0005-0000-0000-00004C100000}"/>
    <cellStyle name="Comma 12 8 2 4 2" xfId="25060" xr:uid="{00000000-0005-0000-0000-00004D100000}"/>
    <cellStyle name="Comma 12 8 2 4 2 2" xfId="51028" xr:uid="{00000000-0005-0000-0000-00004E100000}"/>
    <cellStyle name="Comma 12 8 2 4 3" xfId="35880" xr:uid="{00000000-0005-0000-0000-00004F100000}"/>
    <cellStyle name="Comma 12 8 2 5" xfId="7748" xr:uid="{00000000-0005-0000-0000-000050100000}"/>
    <cellStyle name="Comma 12 8 2 5 2" xfId="22896" xr:uid="{00000000-0005-0000-0000-000051100000}"/>
    <cellStyle name="Comma 12 8 2 5 2 2" xfId="48864" xr:uid="{00000000-0005-0000-0000-000052100000}"/>
    <cellStyle name="Comma 12 8 2 5 3" xfId="33716" xr:uid="{00000000-0005-0000-0000-000053100000}"/>
    <cellStyle name="Comma 12 8 2 6" xfId="18568" xr:uid="{00000000-0005-0000-0000-000054100000}"/>
    <cellStyle name="Comma 12 8 2 6 2" xfId="44536" xr:uid="{00000000-0005-0000-0000-000055100000}"/>
    <cellStyle name="Comma 12 8 2 7" xfId="14240" xr:uid="{00000000-0005-0000-0000-000056100000}"/>
    <cellStyle name="Comma 12 8 2 7 2" xfId="40208" xr:uid="{00000000-0005-0000-0000-000057100000}"/>
    <cellStyle name="Comma 12 8 2 8" xfId="3420" xr:uid="{00000000-0005-0000-0000-000058100000}"/>
    <cellStyle name="Comma 12 8 2 9" xfId="29388" xr:uid="{00000000-0005-0000-0000-000059100000}"/>
    <cellStyle name="Comma 12 8 3" xfId="1797" xr:uid="{00000000-0005-0000-0000-00005A100000}"/>
    <cellStyle name="Comma 12 8 3 2" xfId="6125" xr:uid="{00000000-0005-0000-0000-00005B100000}"/>
    <cellStyle name="Comma 12 8 3 2 2" xfId="12617" xr:uid="{00000000-0005-0000-0000-00005C100000}"/>
    <cellStyle name="Comma 12 8 3 2 2 2" xfId="27765" xr:uid="{00000000-0005-0000-0000-00005D100000}"/>
    <cellStyle name="Comma 12 8 3 2 2 2 2" xfId="53733" xr:uid="{00000000-0005-0000-0000-00005E100000}"/>
    <cellStyle name="Comma 12 8 3 2 2 3" xfId="38585" xr:uid="{00000000-0005-0000-0000-00005F100000}"/>
    <cellStyle name="Comma 12 8 3 2 3" xfId="21273" xr:uid="{00000000-0005-0000-0000-000060100000}"/>
    <cellStyle name="Comma 12 8 3 2 3 2" xfId="47241" xr:uid="{00000000-0005-0000-0000-000061100000}"/>
    <cellStyle name="Comma 12 8 3 2 4" xfId="16945" xr:uid="{00000000-0005-0000-0000-000062100000}"/>
    <cellStyle name="Comma 12 8 3 2 4 2" xfId="42913" xr:uid="{00000000-0005-0000-0000-000063100000}"/>
    <cellStyle name="Comma 12 8 3 2 5" xfId="32093" xr:uid="{00000000-0005-0000-0000-000064100000}"/>
    <cellStyle name="Comma 12 8 3 2 6" xfId="58575" xr:uid="{00000000-0005-0000-0000-000065100000}"/>
    <cellStyle name="Comma 12 8 3 3" xfId="10453" xr:uid="{00000000-0005-0000-0000-000066100000}"/>
    <cellStyle name="Comma 12 8 3 3 2" xfId="25601" xr:uid="{00000000-0005-0000-0000-000067100000}"/>
    <cellStyle name="Comma 12 8 3 3 2 2" xfId="51569" xr:uid="{00000000-0005-0000-0000-000068100000}"/>
    <cellStyle name="Comma 12 8 3 3 3" xfId="36421" xr:uid="{00000000-0005-0000-0000-000069100000}"/>
    <cellStyle name="Comma 12 8 3 4" xfId="8289" xr:uid="{00000000-0005-0000-0000-00006A100000}"/>
    <cellStyle name="Comma 12 8 3 4 2" xfId="23437" xr:uid="{00000000-0005-0000-0000-00006B100000}"/>
    <cellStyle name="Comma 12 8 3 4 2 2" xfId="49405" xr:uid="{00000000-0005-0000-0000-00006C100000}"/>
    <cellStyle name="Comma 12 8 3 4 3" xfId="34257" xr:uid="{00000000-0005-0000-0000-00006D100000}"/>
    <cellStyle name="Comma 12 8 3 5" xfId="19109" xr:uid="{00000000-0005-0000-0000-00006E100000}"/>
    <cellStyle name="Comma 12 8 3 5 2" xfId="45077" xr:uid="{00000000-0005-0000-0000-00006F100000}"/>
    <cellStyle name="Comma 12 8 3 6" xfId="14781" xr:uid="{00000000-0005-0000-0000-000070100000}"/>
    <cellStyle name="Comma 12 8 3 6 2" xfId="40749" xr:uid="{00000000-0005-0000-0000-000071100000}"/>
    <cellStyle name="Comma 12 8 3 7" xfId="3961" xr:uid="{00000000-0005-0000-0000-000072100000}"/>
    <cellStyle name="Comma 12 8 3 8" xfId="29929" xr:uid="{00000000-0005-0000-0000-000073100000}"/>
    <cellStyle name="Comma 12 8 3 9" xfId="56411" xr:uid="{00000000-0005-0000-0000-000074100000}"/>
    <cellStyle name="Comma 12 8 4" xfId="5043" xr:uid="{00000000-0005-0000-0000-000075100000}"/>
    <cellStyle name="Comma 12 8 4 2" xfId="11535" xr:uid="{00000000-0005-0000-0000-000076100000}"/>
    <cellStyle name="Comma 12 8 4 2 2" xfId="26683" xr:uid="{00000000-0005-0000-0000-000077100000}"/>
    <cellStyle name="Comma 12 8 4 2 2 2" xfId="52651" xr:uid="{00000000-0005-0000-0000-000078100000}"/>
    <cellStyle name="Comma 12 8 4 2 3" xfId="37503" xr:uid="{00000000-0005-0000-0000-000079100000}"/>
    <cellStyle name="Comma 12 8 4 3" xfId="20191" xr:uid="{00000000-0005-0000-0000-00007A100000}"/>
    <cellStyle name="Comma 12 8 4 3 2" xfId="46159" xr:uid="{00000000-0005-0000-0000-00007B100000}"/>
    <cellStyle name="Comma 12 8 4 4" xfId="15863" xr:uid="{00000000-0005-0000-0000-00007C100000}"/>
    <cellStyle name="Comma 12 8 4 4 2" xfId="41831" xr:uid="{00000000-0005-0000-0000-00007D100000}"/>
    <cellStyle name="Comma 12 8 4 5" xfId="31011" xr:uid="{00000000-0005-0000-0000-00007E100000}"/>
    <cellStyle name="Comma 12 8 4 6" xfId="57493" xr:uid="{00000000-0005-0000-0000-00007F100000}"/>
    <cellStyle name="Comma 12 8 5" xfId="9371" xr:uid="{00000000-0005-0000-0000-000080100000}"/>
    <cellStyle name="Comma 12 8 5 2" xfId="24519" xr:uid="{00000000-0005-0000-0000-000081100000}"/>
    <cellStyle name="Comma 12 8 5 2 2" xfId="50487" xr:uid="{00000000-0005-0000-0000-000082100000}"/>
    <cellStyle name="Comma 12 8 5 3" xfId="35339" xr:uid="{00000000-0005-0000-0000-000083100000}"/>
    <cellStyle name="Comma 12 8 6" xfId="7207" xr:uid="{00000000-0005-0000-0000-000084100000}"/>
    <cellStyle name="Comma 12 8 6 2" xfId="22355" xr:uid="{00000000-0005-0000-0000-000085100000}"/>
    <cellStyle name="Comma 12 8 6 2 2" xfId="48323" xr:uid="{00000000-0005-0000-0000-000086100000}"/>
    <cellStyle name="Comma 12 8 6 3" xfId="33175" xr:uid="{00000000-0005-0000-0000-000087100000}"/>
    <cellStyle name="Comma 12 8 7" xfId="18027" xr:uid="{00000000-0005-0000-0000-000088100000}"/>
    <cellStyle name="Comma 12 8 7 2" xfId="43995" xr:uid="{00000000-0005-0000-0000-000089100000}"/>
    <cellStyle name="Comma 12 8 8" xfId="13699" xr:uid="{00000000-0005-0000-0000-00008A100000}"/>
    <cellStyle name="Comma 12 8 8 2" xfId="39667" xr:uid="{00000000-0005-0000-0000-00008B100000}"/>
    <cellStyle name="Comma 12 8 9" xfId="2879" xr:uid="{00000000-0005-0000-0000-00008C100000}"/>
    <cellStyle name="Comma 12 9" xfId="126" xr:uid="{00000000-0005-0000-0000-00008D100000}"/>
    <cellStyle name="Comma 12 9 10" xfId="28848" xr:uid="{00000000-0005-0000-0000-00008E100000}"/>
    <cellStyle name="Comma 12 9 11" xfId="54810" xr:uid="{00000000-0005-0000-0000-00008F100000}"/>
    <cellStyle name="Comma 12 9 12" xfId="55330" xr:uid="{00000000-0005-0000-0000-000090100000}"/>
    <cellStyle name="Comma 12 9 13" xfId="1023" xr:uid="{00000000-0005-0000-0000-000091100000}"/>
    <cellStyle name="Comma 12 9 2" xfId="1257" xr:uid="{00000000-0005-0000-0000-000092100000}"/>
    <cellStyle name="Comma 12 9 2 10" xfId="55871" xr:uid="{00000000-0005-0000-0000-000093100000}"/>
    <cellStyle name="Comma 12 9 2 2" xfId="2339" xr:uid="{00000000-0005-0000-0000-000094100000}"/>
    <cellStyle name="Comma 12 9 2 2 2" xfId="6667" xr:uid="{00000000-0005-0000-0000-000095100000}"/>
    <cellStyle name="Comma 12 9 2 2 2 2" xfId="13159" xr:uid="{00000000-0005-0000-0000-000096100000}"/>
    <cellStyle name="Comma 12 9 2 2 2 2 2" xfId="28307" xr:uid="{00000000-0005-0000-0000-000097100000}"/>
    <cellStyle name="Comma 12 9 2 2 2 2 2 2" xfId="54275" xr:uid="{00000000-0005-0000-0000-000098100000}"/>
    <cellStyle name="Comma 12 9 2 2 2 2 3" xfId="39127" xr:uid="{00000000-0005-0000-0000-000099100000}"/>
    <cellStyle name="Comma 12 9 2 2 2 3" xfId="21815" xr:uid="{00000000-0005-0000-0000-00009A100000}"/>
    <cellStyle name="Comma 12 9 2 2 2 3 2" xfId="47783" xr:uid="{00000000-0005-0000-0000-00009B100000}"/>
    <cellStyle name="Comma 12 9 2 2 2 4" xfId="17487" xr:uid="{00000000-0005-0000-0000-00009C100000}"/>
    <cellStyle name="Comma 12 9 2 2 2 4 2" xfId="43455" xr:uid="{00000000-0005-0000-0000-00009D100000}"/>
    <cellStyle name="Comma 12 9 2 2 2 5" xfId="32635" xr:uid="{00000000-0005-0000-0000-00009E100000}"/>
    <cellStyle name="Comma 12 9 2 2 2 6" xfId="59117" xr:uid="{00000000-0005-0000-0000-00009F100000}"/>
    <cellStyle name="Comma 12 9 2 2 3" xfId="10995" xr:uid="{00000000-0005-0000-0000-0000A0100000}"/>
    <cellStyle name="Comma 12 9 2 2 3 2" xfId="26143" xr:uid="{00000000-0005-0000-0000-0000A1100000}"/>
    <cellStyle name="Comma 12 9 2 2 3 2 2" xfId="52111" xr:uid="{00000000-0005-0000-0000-0000A2100000}"/>
    <cellStyle name="Comma 12 9 2 2 3 3" xfId="36963" xr:uid="{00000000-0005-0000-0000-0000A3100000}"/>
    <cellStyle name="Comma 12 9 2 2 4" xfId="8831" xr:uid="{00000000-0005-0000-0000-0000A4100000}"/>
    <cellStyle name="Comma 12 9 2 2 4 2" xfId="23979" xr:uid="{00000000-0005-0000-0000-0000A5100000}"/>
    <cellStyle name="Comma 12 9 2 2 4 2 2" xfId="49947" xr:uid="{00000000-0005-0000-0000-0000A6100000}"/>
    <cellStyle name="Comma 12 9 2 2 4 3" xfId="34799" xr:uid="{00000000-0005-0000-0000-0000A7100000}"/>
    <cellStyle name="Comma 12 9 2 2 5" xfId="19651" xr:uid="{00000000-0005-0000-0000-0000A8100000}"/>
    <cellStyle name="Comma 12 9 2 2 5 2" xfId="45619" xr:uid="{00000000-0005-0000-0000-0000A9100000}"/>
    <cellStyle name="Comma 12 9 2 2 6" xfId="15323" xr:uid="{00000000-0005-0000-0000-0000AA100000}"/>
    <cellStyle name="Comma 12 9 2 2 6 2" xfId="41291" xr:uid="{00000000-0005-0000-0000-0000AB100000}"/>
    <cellStyle name="Comma 12 9 2 2 7" xfId="4503" xr:uid="{00000000-0005-0000-0000-0000AC100000}"/>
    <cellStyle name="Comma 12 9 2 2 8" xfId="30471" xr:uid="{00000000-0005-0000-0000-0000AD100000}"/>
    <cellStyle name="Comma 12 9 2 2 9" xfId="56953" xr:uid="{00000000-0005-0000-0000-0000AE100000}"/>
    <cellStyle name="Comma 12 9 2 3" xfId="5585" xr:uid="{00000000-0005-0000-0000-0000AF100000}"/>
    <cellStyle name="Comma 12 9 2 3 2" xfId="12077" xr:uid="{00000000-0005-0000-0000-0000B0100000}"/>
    <cellStyle name="Comma 12 9 2 3 2 2" xfId="27225" xr:uid="{00000000-0005-0000-0000-0000B1100000}"/>
    <cellStyle name="Comma 12 9 2 3 2 2 2" xfId="53193" xr:uid="{00000000-0005-0000-0000-0000B2100000}"/>
    <cellStyle name="Comma 12 9 2 3 2 3" xfId="38045" xr:uid="{00000000-0005-0000-0000-0000B3100000}"/>
    <cellStyle name="Comma 12 9 2 3 3" xfId="20733" xr:uid="{00000000-0005-0000-0000-0000B4100000}"/>
    <cellStyle name="Comma 12 9 2 3 3 2" xfId="46701" xr:uid="{00000000-0005-0000-0000-0000B5100000}"/>
    <cellStyle name="Comma 12 9 2 3 4" xfId="16405" xr:uid="{00000000-0005-0000-0000-0000B6100000}"/>
    <cellStyle name="Comma 12 9 2 3 4 2" xfId="42373" xr:uid="{00000000-0005-0000-0000-0000B7100000}"/>
    <cellStyle name="Comma 12 9 2 3 5" xfId="31553" xr:uid="{00000000-0005-0000-0000-0000B8100000}"/>
    <cellStyle name="Comma 12 9 2 3 6" xfId="58035" xr:uid="{00000000-0005-0000-0000-0000B9100000}"/>
    <cellStyle name="Comma 12 9 2 4" xfId="9913" xr:uid="{00000000-0005-0000-0000-0000BA100000}"/>
    <cellStyle name="Comma 12 9 2 4 2" xfId="25061" xr:uid="{00000000-0005-0000-0000-0000BB100000}"/>
    <cellStyle name="Comma 12 9 2 4 2 2" xfId="51029" xr:uid="{00000000-0005-0000-0000-0000BC100000}"/>
    <cellStyle name="Comma 12 9 2 4 3" xfId="35881" xr:uid="{00000000-0005-0000-0000-0000BD100000}"/>
    <cellStyle name="Comma 12 9 2 5" xfId="7749" xr:uid="{00000000-0005-0000-0000-0000BE100000}"/>
    <cellStyle name="Comma 12 9 2 5 2" xfId="22897" xr:uid="{00000000-0005-0000-0000-0000BF100000}"/>
    <cellStyle name="Comma 12 9 2 5 2 2" xfId="48865" xr:uid="{00000000-0005-0000-0000-0000C0100000}"/>
    <cellStyle name="Comma 12 9 2 5 3" xfId="33717" xr:uid="{00000000-0005-0000-0000-0000C1100000}"/>
    <cellStyle name="Comma 12 9 2 6" xfId="18569" xr:uid="{00000000-0005-0000-0000-0000C2100000}"/>
    <cellStyle name="Comma 12 9 2 6 2" xfId="44537" xr:uid="{00000000-0005-0000-0000-0000C3100000}"/>
    <cellStyle name="Comma 12 9 2 7" xfId="14241" xr:uid="{00000000-0005-0000-0000-0000C4100000}"/>
    <cellStyle name="Comma 12 9 2 7 2" xfId="40209" xr:uid="{00000000-0005-0000-0000-0000C5100000}"/>
    <cellStyle name="Comma 12 9 2 8" xfId="3421" xr:uid="{00000000-0005-0000-0000-0000C6100000}"/>
    <cellStyle name="Comma 12 9 2 9" xfId="29389" xr:uid="{00000000-0005-0000-0000-0000C7100000}"/>
    <cellStyle name="Comma 12 9 3" xfId="1798" xr:uid="{00000000-0005-0000-0000-0000C8100000}"/>
    <cellStyle name="Comma 12 9 3 2" xfId="6126" xr:uid="{00000000-0005-0000-0000-0000C9100000}"/>
    <cellStyle name="Comma 12 9 3 2 2" xfId="12618" xr:uid="{00000000-0005-0000-0000-0000CA100000}"/>
    <cellStyle name="Comma 12 9 3 2 2 2" xfId="27766" xr:uid="{00000000-0005-0000-0000-0000CB100000}"/>
    <cellStyle name="Comma 12 9 3 2 2 2 2" xfId="53734" xr:uid="{00000000-0005-0000-0000-0000CC100000}"/>
    <cellStyle name="Comma 12 9 3 2 2 3" xfId="38586" xr:uid="{00000000-0005-0000-0000-0000CD100000}"/>
    <cellStyle name="Comma 12 9 3 2 3" xfId="21274" xr:uid="{00000000-0005-0000-0000-0000CE100000}"/>
    <cellStyle name="Comma 12 9 3 2 3 2" xfId="47242" xr:uid="{00000000-0005-0000-0000-0000CF100000}"/>
    <cellStyle name="Comma 12 9 3 2 4" xfId="16946" xr:uid="{00000000-0005-0000-0000-0000D0100000}"/>
    <cellStyle name="Comma 12 9 3 2 4 2" xfId="42914" xr:uid="{00000000-0005-0000-0000-0000D1100000}"/>
    <cellStyle name="Comma 12 9 3 2 5" xfId="32094" xr:uid="{00000000-0005-0000-0000-0000D2100000}"/>
    <cellStyle name="Comma 12 9 3 2 6" xfId="58576" xr:uid="{00000000-0005-0000-0000-0000D3100000}"/>
    <cellStyle name="Comma 12 9 3 3" xfId="10454" xr:uid="{00000000-0005-0000-0000-0000D4100000}"/>
    <cellStyle name="Comma 12 9 3 3 2" xfId="25602" xr:uid="{00000000-0005-0000-0000-0000D5100000}"/>
    <cellStyle name="Comma 12 9 3 3 2 2" xfId="51570" xr:uid="{00000000-0005-0000-0000-0000D6100000}"/>
    <cellStyle name="Comma 12 9 3 3 3" xfId="36422" xr:uid="{00000000-0005-0000-0000-0000D7100000}"/>
    <cellStyle name="Comma 12 9 3 4" xfId="8290" xr:uid="{00000000-0005-0000-0000-0000D8100000}"/>
    <cellStyle name="Comma 12 9 3 4 2" xfId="23438" xr:uid="{00000000-0005-0000-0000-0000D9100000}"/>
    <cellStyle name="Comma 12 9 3 4 2 2" xfId="49406" xr:uid="{00000000-0005-0000-0000-0000DA100000}"/>
    <cellStyle name="Comma 12 9 3 4 3" xfId="34258" xr:uid="{00000000-0005-0000-0000-0000DB100000}"/>
    <cellStyle name="Comma 12 9 3 5" xfId="19110" xr:uid="{00000000-0005-0000-0000-0000DC100000}"/>
    <cellStyle name="Comma 12 9 3 5 2" xfId="45078" xr:uid="{00000000-0005-0000-0000-0000DD100000}"/>
    <cellStyle name="Comma 12 9 3 6" xfId="14782" xr:uid="{00000000-0005-0000-0000-0000DE100000}"/>
    <cellStyle name="Comma 12 9 3 6 2" xfId="40750" xr:uid="{00000000-0005-0000-0000-0000DF100000}"/>
    <cellStyle name="Comma 12 9 3 7" xfId="3962" xr:uid="{00000000-0005-0000-0000-0000E0100000}"/>
    <cellStyle name="Comma 12 9 3 8" xfId="29930" xr:uid="{00000000-0005-0000-0000-0000E1100000}"/>
    <cellStyle name="Comma 12 9 3 9" xfId="56412" xr:uid="{00000000-0005-0000-0000-0000E2100000}"/>
    <cellStyle name="Comma 12 9 4" xfId="5044" xr:uid="{00000000-0005-0000-0000-0000E3100000}"/>
    <cellStyle name="Comma 12 9 4 2" xfId="11536" xr:uid="{00000000-0005-0000-0000-0000E4100000}"/>
    <cellStyle name="Comma 12 9 4 2 2" xfId="26684" xr:uid="{00000000-0005-0000-0000-0000E5100000}"/>
    <cellStyle name="Comma 12 9 4 2 2 2" xfId="52652" xr:uid="{00000000-0005-0000-0000-0000E6100000}"/>
    <cellStyle name="Comma 12 9 4 2 3" xfId="37504" xr:uid="{00000000-0005-0000-0000-0000E7100000}"/>
    <cellStyle name="Comma 12 9 4 3" xfId="20192" xr:uid="{00000000-0005-0000-0000-0000E8100000}"/>
    <cellStyle name="Comma 12 9 4 3 2" xfId="46160" xr:uid="{00000000-0005-0000-0000-0000E9100000}"/>
    <cellStyle name="Comma 12 9 4 4" xfId="15864" xr:uid="{00000000-0005-0000-0000-0000EA100000}"/>
    <cellStyle name="Comma 12 9 4 4 2" xfId="41832" xr:uid="{00000000-0005-0000-0000-0000EB100000}"/>
    <cellStyle name="Comma 12 9 4 5" xfId="31012" xr:uid="{00000000-0005-0000-0000-0000EC100000}"/>
    <cellStyle name="Comma 12 9 4 6" xfId="57494" xr:uid="{00000000-0005-0000-0000-0000ED100000}"/>
    <cellStyle name="Comma 12 9 5" xfId="9372" xr:uid="{00000000-0005-0000-0000-0000EE100000}"/>
    <cellStyle name="Comma 12 9 5 2" xfId="24520" xr:uid="{00000000-0005-0000-0000-0000EF100000}"/>
    <cellStyle name="Comma 12 9 5 2 2" xfId="50488" xr:uid="{00000000-0005-0000-0000-0000F0100000}"/>
    <cellStyle name="Comma 12 9 5 3" xfId="35340" xr:uid="{00000000-0005-0000-0000-0000F1100000}"/>
    <cellStyle name="Comma 12 9 6" xfId="7208" xr:uid="{00000000-0005-0000-0000-0000F2100000}"/>
    <cellStyle name="Comma 12 9 6 2" xfId="22356" xr:uid="{00000000-0005-0000-0000-0000F3100000}"/>
    <cellStyle name="Comma 12 9 6 2 2" xfId="48324" xr:uid="{00000000-0005-0000-0000-0000F4100000}"/>
    <cellStyle name="Comma 12 9 6 3" xfId="33176" xr:uid="{00000000-0005-0000-0000-0000F5100000}"/>
    <cellStyle name="Comma 12 9 7" xfId="18028" xr:uid="{00000000-0005-0000-0000-0000F6100000}"/>
    <cellStyle name="Comma 12 9 7 2" xfId="43996" xr:uid="{00000000-0005-0000-0000-0000F7100000}"/>
    <cellStyle name="Comma 12 9 8" xfId="13700" xr:uid="{00000000-0005-0000-0000-0000F8100000}"/>
    <cellStyle name="Comma 12 9 8 2" xfId="39668" xr:uid="{00000000-0005-0000-0000-0000F9100000}"/>
    <cellStyle name="Comma 12 9 9" xfId="2880" xr:uid="{00000000-0005-0000-0000-0000FA100000}"/>
    <cellStyle name="Comma 13" xfId="127" xr:uid="{00000000-0005-0000-0000-0000FB100000}"/>
    <cellStyle name="Comma 13 2" xfId="128" xr:uid="{00000000-0005-0000-0000-0000FC100000}"/>
    <cellStyle name="Comma 14" xfId="129" xr:uid="{00000000-0005-0000-0000-0000FD100000}"/>
    <cellStyle name="Comma 14 2" xfId="130" xr:uid="{00000000-0005-0000-0000-0000FE100000}"/>
    <cellStyle name="Comma 14 3" xfId="131" xr:uid="{00000000-0005-0000-0000-0000FF100000}"/>
    <cellStyle name="Comma 15" xfId="132" xr:uid="{00000000-0005-0000-0000-000000110000}"/>
    <cellStyle name="Comma 16" xfId="133" xr:uid="{00000000-0005-0000-0000-000001110000}"/>
    <cellStyle name="Comma 17" xfId="134" xr:uid="{00000000-0005-0000-0000-000002110000}"/>
    <cellStyle name="Comma 18" xfId="59622" xr:uid="{00000000-0005-0000-0000-000003110000}"/>
    <cellStyle name="Comma 2" xfId="135" xr:uid="{00000000-0005-0000-0000-000004110000}"/>
    <cellStyle name="Comma 2 10" xfId="136" xr:uid="{00000000-0005-0000-0000-000005110000}"/>
    <cellStyle name="Comma 2 10 10" xfId="28850" xr:uid="{00000000-0005-0000-0000-000006110000}"/>
    <cellStyle name="Comma 2 10 11" xfId="54812" xr:uid="{00000000-0005-0000-0000-000007110000}"/>
    <cellStyle name="Comma 2 10 12" xfId="55332" xr:uid="{00000000-0005-0000-0000-000008110000}"/>
    <cellStyle name="Comma 2 10 13" xfId="1033" xr:uid="{00000000-0005-0000-0000-000009110000}"/>
    <cellStyle name="Comma 2 10 2" xfId="1259" xr:uid="{00000000-0005-0000-0000-00000A110000}"/>
    <cellStyle name="Comma 2 10 2 10" xfId="55873" xr:uid="{00000000-0005-0000-0000-00000B110000}"/>
    <cellStyle name="Comma 2 10 2 2" xfId="2341" xr:uid="{00000000-0005-0000-0000-00000C110000}"/>
    <cellStyle name="Comma 2 10 2 2 2" xfId="6669" xr:uid="{00000000-0005-0000-0000-00000D110000}"/>
    <cellStyle name="Comma 2 10 2 2 2 2" xfId="13161" xr:uid="{00000000-0005-0000-0000-00000E110000}"/>
    <cellStyle name="Comma 2 10 2 2 2 2 2" xfId="28309" xr:uid="{00000000-0005-0000-0000-00000F110000}"/>
    <cellStyle name="Comma 2 10 2 2 2 2 2 2" xfId="54277" xr:uid="{00000000-0005-0000-0000-000010110000}"/>
    <cellStyle name="Comma 2 10 2 2 2 2 3" xfId="39129" xr:uid="{00000000-0005-0000-0000-000011110000}"/>
    <cellStyle name="Comma 2 10 2 2 2 3" xfId="21817" xr:uid="{00000000-0005-0000-0000-000012110000}"/>
    <cellStyle name="Comma 2 10 2 2 2 3 2" xfId="47785" xr:uid="{00000000-0005-0000-0000-000013110000}"/>
    <cellStyle name="Comma 2 10 2 2 2 4" xfId="17489" xr:uid="{00000000-0005-0000-0000-000014110000}"/>
    <cellStyle name="Comma 2 10 2 2 2 4 2" xfId="43457" xr:uid="{00000000-0005-0000-0000-000015110000}"/>
    <cellStyle name="Comma 2 10 2 2 2 5" xfId="32637" xr:uid="{00000000-0005-0000-0000-000016110000}"/>
    <cellStyle name="Comma 2 10 2 2 2 6" xfId="59119" xr:uid="{00000000-0005-0000-0000-000017110000}"/>
    <cellStyle name="Comma 2 10 2 2 3" xfId="10997" xr:uid="{00000000-0005-0000-0000-000018110000}"/>
    <cellStyle name="Comma 2 10 2 2 3 2" xfId="26145" xr:uid="{00000000-0005-0000-0000-000019110000}"/>
    <cellStyle name="Comma 2 10 2 2 3 2 2" xfId="52113" xr:uid="{00000000-0005-0000-0000-00001A110000}"/>
    <cellStyle name="Comma 2 10 2 2 3 3" xfId="36965" xr:uid="{00000000-0005-0000-0000-00001B110000}"/>
    <cellStyle name="Comma 2 10 2 2 4" xfId="8833" xr:uid="{00000000-0005-0000-0000-00001C110000}"/>
    <cellStyle name="Comma 2 10 2 2 4 2" xfId="23981" xr:uid="{00000000-0005-0000-0000-00001D110000}"/>
    <cellStyle name="Comma 2 10 2 2 4 2 2" xfId="49949" xr:uid="{00000000-0005-0000-0000-00001E110000}"/>
    <cellStyle name="Comma 2 10 2 2 4 3" xfId="34801" xr:uid="{00000000-0005-0000-0000-00001F110000}"/>
    <cellStyle name="Comma 2 10 2 2 5" xfId="19653" xr:uid="{00000000-0005-0000-0000-000020110000}"/>
    <cellStyle name="Comma 2 10 2 2 5 2" xfId="45621" xr:uid="{00000000-0005-0000-0000-000021110000}"/>
    <cellStyle name="Comma 2 10 2 2 6" xfId="15325" xr:uid="{00000000-0005-0000-0000-000022110000}"/>
    <cellStyle name="Comma 2 10 2 2 6 2" xfId="41293" xr:uid="{00000000-0005-0000-0000-000023110000}"/>
    <cellStyle name="Comma 2 10 2 2 7" xfId="4505" xr:uid="{00000000-0005-0000-0000-000024110000}"/>
    <cellStyle name="Comma 2 10 2 2 8" xfId="30473" xr:uid="{00000000-0005-0000-0000-000025110000}"/>
    <cellStyle name="Comma 2 10 2 2 9" xfId="56955" xr:uid="{00000000-0005-0000-0000-000026110000}"/>
    <cellStyle name="Comma 2 10 2 3" xfId="5587" xr:uid="{00000000-0005-0000-0000-000027110000}"/>
    <cellStyle name="Comma 2 10 2 3 2" xfId="12079" xr:uid="{00000000-0005-0000-0000-000028110000}"/>
    <cellStyle name="Comma 2 10 2 3 2 2" xfId="27227" xr:uid="{00000000-0005-0000-0000-000029110000}"/>
    <cellStyle name="Comma 2 10 2 3 2 2 2" xfId="53195" xr:uid="{00000000-0005-0000-0000-00002A110000}"/>
    <cellStyle name="Comma 2 10 2 3 2 3" xfId="38047" xr:uid="{00000000-0005-0000-0000-00002B110000}"/>
    <cellStyle name="Comma 2 10 2 3 3" xfId="20735" xr:uid="{00000000-0005-0000-0000-00002C110000}"/>
    <cellStyle name="Comma 2 10 2 3 3 2" xfId="46703" xr:uid="{00000000-0005-0000-0000-00002D110000}"/>
    <cellStyle name="Comma 2 10 2 3 4" xfId="16407" xr:uid="{00000000-0005-0000-0000-00002E110000}"/>
    <cellStyle name="Comma 2 10 2 3 4 2" xfId="42375" xr:uid="{00000000-0005-0000-0000-00002F110000}"/>
    <cellStyle name="Comma 2 10 2 3 5" xfId="31555" xr:uid="{00000000-0005-0000-0000-000030110000}"/>
    <cellStyle name="Comma 2 10 2 3 6" xfId="58037" xr:uid="{00000000-0005-0000-0000-000031110000}"/>
    <cellStyle name="Comma 2 10 2 4" xfId="9915" xr:uid="{00000000-0005-0000-0000-000032110000}"/>
    <cellStyle name="Comma 2 10 2 4 2" xfId="25063" xr:uid="{00000000-0005-0000-0000-000033110000}"/>
    <cellStyle name="Comma 2 10 2 4 2 2" xfId="51031" xr:uid="{00000000-0005-0000-0000-000034110000}"/>
    <cellStyle name="Comma 2 10 2 4 3" xfId="35883" xr:uid="{00000000-0005-0000-0000-000035110000}"/>
    <cellStyle name="Comma 2 10 2 5" xfId="7751" xr:uid="{00000000-0005-0000-0000-000036110000}"/>
    <cellStyle name="Comma 2 10 2 5 2" xfId="22899" xr:uid="{00000000-0005-0000-0000-000037110000}"/>
    <cellStyle name="Comma 2 10 2 5 2 2" xfId="48867" xr:uid="{00000000-0005-0000-0000-000038110000}"/>
    <cellStyle name="Comma 2 10 2 5 3" xfId="33719" xr:uid="{00000000-0005-0000-0000-000039110000}"/>
    <cellStyle name="Comma 2 10 2 6" xfId="18571" xr:uid="{00000000-0005-0000-0000-00003A110000}"/>
    <cellStyle name="Comma 2 10 2 6 2" xfId="44539" xr:uid="{00000000-0005-0000-0000-00003B110000}"/>
    <cellStyle name="Comma 2 10 2 7" xfId="14243" xr:uid="{00000000-0005-0000-0000-00003C110000}"/>
    <cellStyle name="Comma 2 10 2 7 2" xfId="40211" xr:uid="{00000000-0005-0000-0000-00003D110000}"/>
    <cellStyle name="Comma 2 10 2 8" xfId="3423" xr:uid="{00000000-0005-0000-0000-00003E110000}"/>
    <cellStyle name="Comma 2 10 2 9" xfId="29391" xr:uid="{00000000-0005-0000-0000-00003F110000}"/>
    <cellStyle name="Comma 2 10 3" xfId="1800" xr:uid="{00000000-0005-0000-0000-000040110000}"/>
    <cellStyle name="Comma 2 10 3 2" xfId="6128" xr:uid="{00000000-0005-0000-0000-000041110000}"/>
    <cellStyle name="Comma 2 10 3 2 2" xfId="12620" xr:uid="{00000000-0005-0000-0000-000042110000}"/>
    <cellStyle name="Comma 2 10 3 2 2 2" xfId="27768" xr:uid="{00000000-0005-0000-0000-000043110000}"/>
    <cellStyle name="Comma 2 10 3 2 2 2 2" xfId="53736" xr:uid="{00000000-0005-0000-0000-000044110000}"/>
    <cellStyle name="Comma 2 10 3 2 2 3" xfId="38588" xr:uid="{00000000-0005-0000-0000-000045110000}"/>
    <cellStyle name="Comma 2 10 3 2 3" xfId="21276" xr:uid="{00000000-0005-0000-0000-000046110000}"/>
    <cellStyle name="Comma 2 10 3 2 3 2" xfId="47244" xr:uid="{00000000-0005-0000-0000-000047110000}"/>
    <cellStyle name="Comma 2 10 3 2 4" xfId="16948" xr:uid="{00000000-0005-0000-0000-000048110000}"/>
    <cellStyle name="Comma 2 10 3 2 4 2" xfId="42916" xr:uid="{00000000-0005-0000-0000-000049110000}"/>
    <cellStyle name="Comma 2 10 3 2 5" xfId="32096" xr:uid="{00000000-0005-0000-0000-00004A110000}"/>
    <cellStyle name="Comma 2 10 3 2 6" xfId="58578" xr:uid="{00000000-0005-0000-0000-00004B110000}"/>
    <cellStyle name="Comma 2 10 3 3" xfId="10456" xr:uid="{00000000-0005-0000-0000-00004C110000}"/>
    <cellStyle name="Comma 2 10 3 3 2" xfId="25604" xr:uid="{00000000-0005-0000-0000-00004D110000}"/>
    <cellStyle name="Comma 2 10 3 3 2 2" xfId="51572" xr:uid="{00000000-0005-0000-0000-00004E110000}"/>
    <cellStyle name="Comma 2 10 3 3 3" xfId="36424" xr:uid="{00000000-0005-0000-0000-00004F110000}"/>
    <cellStyle name="Comma 2 10 3 4" xfId="8292" xr:uid="{00000000-0005-0000-0000-000050110000}"/>
    <cellStyle name="Comma 2 10 3 4 2" xfId="23440" xr:uid="{00000000-0005-0000-0000-000051110000}"/>
    <cellStyle name="Comma 2 10 3 4 2 2" xfId="49408" xr:uid="{00000000-0005-0000-0000-000052110000}"/>
    <cellStyle name="Comma 2 10 3 4 3" xfId="34260" xr:uid="{00000000-0005-0000-0000-000053110000}"/>
    <cellStyle name="Comma 2 10 3 5" xfId="19112" xr:uid="{00000000-0005-0000-0000-000054110000}"/>
    <cellStyle name="Comma 2 10 3 5 2" xfId="45080" xr:uid="{00000000-0005-0000-0000-000055110000}"/>
    <cellStyle name="Comma 2 10 3 6" xfId="14784" xr:uid="{00000000-0005-0000-0000-000056110000}"/>
    <cellStyle name="Comma 2 10 3 6 2" xfId="40752" xr:uid="{00000000-0005-0000-0000-000057110000}"/>
    <cellStyle name="Comma 2 10 3 7" xfId="3964" xr:uid="{00000000-0005-0000-0000-000058110000}"/>
    <cellStyle name="Comma 2 10 3 8" xfId="29932" xr:uid="{00000000-0005-0000-0000-000059110000}"/>
    <cellStyle name="Comma 2 10 3 9" xfId="56414" xr:uid="{00000000-0005-0000-0000-00005A110000}"/>
    <cellStyle name="Comma 2 10 4" xfId="5046" xr:uid="{00000000-0005-0000-0000-00005B110000}"/>
    <cellStyle name="Comma 2 10 4 2" xfId="11538" xr:uid="{00000000-0005-0000-0000-00005C110000}"/>
    <cellStyle name="Comma 2 10 4 2 2" xfId="26686" xr:uid="{00000000-0005-0000-0000-00005D110000}"/>
    <cellStyle name="Comma 2 10 4 2 2 2" xfId="52654" xr:uid="{00000000-0005-0000-0000-00005E110000}"/>
    <cellStyle name="Comma 2 10 4 2 3" xfId="37506" xr:uid="{00000000-0005-0000-0000-00005F110000}"/>
    <cellStyle name="Comma 2 10 4 3" xfId="20194" xr:uid="{00000000-0005-0000-0000-000060110000}"/>
    <cellStyle name="Comma 2 10 4 3 2" xfId="46162" xr:uid="{00000000-0005-0000-0000-000061110000}"/>
    <cellStyle name="Comma 2 10 4 4" xfId="15866" xr:uid="{00000000-0005-0000-0000-000062110000}"/>
    <cellStyle name="Comma 2 10 4 4 2" xfId="41834" xr:uid="{00000000-0005-0000-0000-000063110000}"/>
    <cellStyle name="Comma 2 10 4 5" xfId="31014" xr:uid="{00000000-0005-0000-0000-000064110000}"/>
    <cellStyle name="Comma 2 10 4 6" xfId="57496" xr:uid="{00000000-0005-0000-0000-000065110000}"/>
    <cellStyle name="Comma 2 10 5" xfId="9374" xr:uid="{00000000-0005-0000-0000-000066110000}"/>
    <cellStyle name="Comma 2 10 5 2" xfId="24522" xr:uid="{00000000-0005-0000-0000-000067110000}"/>
    <cellStyle name="Comma 2 10 5 2 2" xfId="50490" xr:uid="{00000000-0005-0000-0000-000068110000}"/>
    <cellStyle name="Comma 2 10 5 3" xfId="35342" xr:uid="{00000000-0005-0000-0000-000069110000}"/>
    <cellStyle name="Comma 2 10 6" xfId="7210" xr:uid="{00000000-0005-0000-0000-00006A110000}"/>
    <cellStyle name="Comma 2 10 6 2" xfId="22358" xr:uid="{00000000-0005-0000-0000-00006B110000}"/>
    <cellStyle name="Comma 2 10 6 2 2" xfId="48326" xr:uid="{00000000-0005-0000-0000-00006C110000}"/>
    <cellStyle name="Comma 2 10 6 3" xfId="33178" xr:uid="{00000000-0005-0000-0000-00006D110000}"/>
    <cellStyle name="Comma 2 10 7" xfId="18030" xr:uid="{00000000-0005-0000-0000-00006E110000}"/>
    <cellStyle name="Comma 2 10 7 2" xfId="43998" xr:uid="{00000000-0005-0000-0000-00006F110000}"/>
    <cellStyle name="Comma 2 10 8" xfId="13702" xr:uid="{00000000-0005-0000-0000-000070110000}"/>
    <cellStyle name="Comma 2 10 8 2" xfId="39670" xr:uid="{00000000-0005-0000-0000-000071110000}"/>
    <cellStyle name="Comma 2 10 9" xfId="2882" xr:uid="{00000000-0005-0000-0000-000072110000}"/>
    <cellStyle name="Comma 2 11" xfId="137" xr:uid="{00000000-0005-0000-0000-000073110000}"/>
    <cellStyle name="Comma 2 11 10" xfId="28851" xr:uid="{00000000-0005-0000-0000-000074110000}"/>
    <cellStyle name="Comma 2 11 11" xfId="54813" xr:uid="{00000000-0005-0000-0000-000075110000}"/>
    <cellStyle name="Comma 2 11 12" xfId="55333" xr:uid="{00000000-0005-0000-0000-000076110000}"/>
    <cellStyle name="Comma 2 11 13" xfId="1073" xr:uid="{00000000-0005-0000-0000-000077110000}"/>
    <cellStyle name="Comma 2 11 2" xfId="1260" xr:uid="{00000000-0005-0000-0000-000078110000}"/>
    <cellStyle name="Comma 2 11 2 10" xfId="55874" xr:uid="{00000000-0005-0000-0000-000079110000}"/>
    <cellStyle name="Comma 2 11 2 2" xfId="2342" xr:uid="{00000000-0005-0000-0000-00007A110000}"/>
    <cellStyle name="Comma 2 11 2 2 2" xfId="6670" xr:uid="{00000000-0005-0000-0000-00007B110000}"/>
    <cellStyle name="Comma 2 11 2 2 2 2" xfId="13162" xr:uid="{00000000-0005-0000-0000-00007C110000}"/>
    <cellStyle name="Comma 2 11 2 2 2 2 2" xfId="28310" xr:uid="{00000000-0005-0000-0000-00007D110000}"/>
    <cellStyle name="Comma 2 11 2 2 2 2 2 2" xfId="54278" xr:uid="{00000000-0005-0000-0000-00007E110000}"/>
    <cellStyle name="Comma 2 11 2 2 2 2 3" xfId="39130" xr:uid="{00000000-0005-0000-0000-00007F110000}"/>
    <cellStyle name="Comma 2 11 2 2 2 3" xfId="21818" xr:uid="{00000000-0005-0000-0000-000080110000}"/>
    <cellStyle name="Comma 2 11 2 2 2 3 2" xfId="47786" xr:uid="{00000000-0005-0000-0000-000081110000}"/>
    <cellStyle name="Comma 2 11 2 2 2 4" xfId="17490" xr:uid="{00000000-0005-0000-0000-000082110000}"/>
    <cellStyle name="Comma 2 11 2 2 2 4 2" xfId="43458" xr:uid="{00000000-0005-0000-0000-000083110000}"/>
    <cellStyle name="Comma 2 11 2 2 2 5" xfId="32638" xr:uid="{00000000-0005-0000-0000-000084110000}"/>
    <cellStyle name="Comma 2 11 2 2 2 6" xfId="59120" xr:uid="{00000000-0005-0000-0000-000085110000}"/>
    <cellStyle name="Comma 2 11 2 2 3" xfId="10998" xr:uid="{00000000-0005-0000-0000-000086110000}"/>
    <cellStyle name="Comma 2 11 2 2 3 2" xfId="26146" xr:uid="{00000000-0005-0000-0000-000087110000}"/>
    <cellStyle name="Comma 2 11 2 2 3 2 2" xfId="52114" xr:uid="{00000000-0005-0000-0000-000088110000}"/>
    <cellStyle name="Comma 2 11 2 2 3 3" xfId="36966" xr:uid="{00000000-0005-0000-0000-000089110000}"/>
    <cellStyle name="Comma 2 11 2 2 4" xfId="8834" xr:uid="{00000000-0005-0000-0000-00008A110000}"/>
    <cellStyle name="Comma 2 11 2 2 4 2" xfId="23982" xr:uid="{00000000-0005-0000-0000-00008B110000}"/>
    <cellStyle name="Comma 2 11 2 2 4 2 2" xfId="49950" xr:uid="{00000000-0005-0000-0000-00008C110000}"/>
    <cellStyle name="Comma 2 11 2 2 4 3" xfId="34802" xr:uid="{00000000-0005-0000-0000-00008D110000}"/>
    <cellStyle name="Comma 2 11 2 2 5" xfId="19654" xr:uid="{00000000-0005-0000-0000-00008E110000}"/>
    <cellStyle name="Comma 2 11 2 2 5 2" xfId="45622" xr:uid="{00000000-0005-0000-0000-00008F110000}"/>
    <cellStyle name="Comma 2 11 2 2 6" xfId="15326" xr:uid="{00000000-0005-0000-0000-000090110000}"/>
    <cellStyle name="Comma 2 11 2 2 6 2" xfId="41294" xr:uid="{00000000-0005-0000-0000-000091110000}"/>
    <cellStyle name="Comma 2 11 2 2 7" xfId="4506" xr:uid="{00000000-0005-0000-0000-000092110000}"/>
    <cellStyle name="Comma 2 11 2 2 8" xfId="30474" xr:uid="{00000000-0005-0000-0000-000093110000}"/>
    <cellStyle name="Comma 2 11 2 2 9" xfId="56956" xr:uid="{00000000-0005-0000-0000-000094110000}"/>
    <cellStyle name="Comma 2 11 2 3" xfId="5588" xr:uid="{00000000-0005-0000-0000-000095110000}"/>
    <cellStyle name="Comma 2 11 2 3 2" xfId="12080" xr:uid="{00000000-0005-0000-0000-000096110000}"/>
    <cellStyle name="Comma 2 11 2 3 2 2" xfId="27228" xr:uid="{00000000-0005-0000-0000-000097110000}"/>
    <cellStyle name="Comma 2 11 2 3 2 2 2" xfId="53196" xr:uid="{00000000-0005-0000-0000-000098110000}"/>
    <cellStyle name="Comma 2 11 2 3 2 3" xfId="38048" xr:uid="{00000000-0005-0000-0000-000099110000}"/>
    <cellStyle name="Comma 2 11 2 3 3" xfId="20736" xr:uid="{00000000-0005-0000-0000-00009A110000}"/>
    <cellStyle name="Comma 2 11 2 3 3 2" xfId="46704" xr:uid="{00000000-0005-0000-0000-00009B110000}"/>
    <cellStyle name="Comma 2 11 2 3 4" xfId="16408" xr:uid="{00000000-0005-0000-0000-00009C110000}"/>
    <cellStyle name="Comma 2 11 2 3 4 2" xfId="42376" xr:uid="{00000000-0005-0000-0000-00009D110000}"/>
    <cellStyle name="Comma 2 11 2 3 5" xfId="31556" xr:uid="{00000000-0005-0000-0000-00009E110000}"/>
    <cellStyle name="Comma 2 11 2 3 6" xfId="58038" xr:uid="{00000000-0005-0000-0000-00009F110000}"/>
    <cellStyle name="Comma 2 11 2 4" xfId="9916" xr:uid="{00000000-0005-0000-0000-0000A0110000}"/>
    <cellStyle name="Comma 2 11 2 4 2" xfId="25064" xr:uid="{00000000-0005-0000-0000-0000A1110000}"/>
    <cellStyle name="Comma 2 11 2 4 2 2" xfId="51032" xr:uid="{00000000-0005-0000-0000-0000A2110000}"/>
    <cellStyle name="Comma 2 11 2 4 3" xfId="35884" xr:uid="{00000000-0005-0000-0000-0000A3110000}"/>
    <cellStyle name="Comma 2 11 2 5" xfId="7752" xr:uid="{00000000-0005-0000-0000-0000A4110000}"/>
    <cellStyle name="Comma 2 11 2 5 2" xfId="22900" xr:uid="{00000000-0005-0000-0000-0000A5110000}"/>
    <cellStyle name="Comma 2 11 2 5 2 2" xfId="48868" xr:uid="{00000000-0005-0000-0000-0000A6110000}"/>
    <cellStyle name="Comma 2 11 2 5 3" xfId="33720" xr:uid="{00000000-0005-0000-0000-0000A7110000}"/>
    <cellStyle name="Comma 2 11 2 6" xfId="18572" xr:uid="{00000000-0005-0000-0000-0000A8110000}"/>
    <cellStyle name="Comma 2 11 2 6 2" xfId="44540" xr:uid="{00000000-0005-0000-0000-0000A9110000}"/>
    <cellStyle name="Comma 2 11 2 7" xfId="14244" xr:uid="{00000000-0005-0000-0000-0000AA110000}"/>
    <cellStyle name="Comma 2 11 2 7 2" xfId="40212" xr:uid="{00000000-0005-0000-0000-0000AB110000}"/>
    <cellStyle name="Comma 2 11 2 8" xfId="3424" xr:uid="{00000000-0005-0000-0000-0000AC110000}"/>
    <cellStyle name="Comma 2 11 2 9" xfId="29392" xr:uid="{00000000-0005-0000-0000-0000AD110000}"/>
    <cellStyle name="Comma 2 11 3" xfId="1801" xr:uid="{00000000-0005-0000-0000-0000AE110000}"/>
    <cellStyle name="Comma 2 11 3 2" xfId="6129" xr:uid="{00000000-0005-0000-0000-0000AF110000}"/>
    <cellStyle name="Comma 2 11 3 2 2" xfId="12621" xr:uid="{00000000-0005-0000-0000-0000B0110000}"/>
    <cellStyle name="Comma 2 11 3 2 2 2" xfId="27769" xr:uid="{00000000-0005-0000-0000-0000B1110000}"/>
    <cellStyle name="Comma 2 11 3 2 2 2 2" xfId="53737" xr:uid="{00000000-0005-0000-0000-0000B2110000}"/>
    <cellStyle name="Comma 2 11 3 2 2 3" xfId="38589" xr:uid="{00000000-0005-0000-0000-0000B3110000}"/>
    <cellStyle name="Comma 2 11 3 2 3" xfId="21277" xr:uid="{00000000-0005-0000-0000-0000B4110000}"/>
    <cellStyle name="Comma 2 11 3 2 3 2" xfId="47245" xr:uid="{00000000-0005-0000-0000-0000B5110000}"/>
    <cellStyle name="Comma 2 11 3 2 4" xfId="16949" xr:uid="{00000000-0005-0000-0000-0000B6110000}"/>
    <cellStyle name="Comma 2 11 3 2 4 2" xfId="42917" xr:uid="{00000000-0005-0000-0000-0000B7110000}"/>
    <cellStyle name="Comma 2 11 3 2 5" xfId="32097" xr:uid="{00000000-0005-0000-0000-0000B8110000}"/>
    <cellStyle name="Comma 2 11 3 2 6" xfId="58579" xr:uid="{00000000-0005-0000-0000-0000B9110000}"/>
    <cellStyle name="Comma 2 11 3 3" xfId="10457" xr:uid="{00000000-0005-0000-0000-0000BA110000}"/>
    <cellStyle name="Comma 2 11 3 3 2" xfId="25605" xr:uid="{00000000-0005-0000-0000-0000BB110000}"/>
    <cellStyle name="Comma 2 11 3 3 2 2" xfId="51573" xr:uid="{00000000-0005-0000-0000-0000BC110000}"/>
    <cellStyle name="Comma 2 11 3 3 3" xfId="36425" xr:uid="{00000000-0005-0000-0000-0000BD110000}"/>
    <cellStyle name="Comma 2 11 3 4" xfId="8293" xr:uid="{00000000-0005-0000-0000-0000BE110000}"/>
    <cellStyle name="Comma 2 11 3 4 2" xfId="23441" xr:uid="{00000000-0005-0000-0000-0000BF110000}"/>
    <cellStyle name="Comma 2 11 3 4 2 2" xfId="49409" xr:uid="{00000000-0005-0000-0000-0000C0110000}"/>
    <cellStyle name="Comma 2 11 3 4 3" xfId="34261" xr:uid="{00000000-0005-0000-0000-0000C1110000}"/>
    <cellStyle name="Comma 2 11 3 5" xfId="19113" xr:uid="{00000000-0005-0000-0000-0000C2110000}"/>
    <cellStyle name="Comma 2 11 3 5 2" xfId="45081" xr:uid="{00000000-0005-0000-0000-0000C3110000}"/>
    <cellStyle name="Comma 2 11 3 6" xfId="14785" xr:uid="{00000000-0005-0000-0000-0000C4110000}"/>
    <cellStyle name="Comma 2 11 3 6 2" xfId="40753" xr:uid="{00000000-0005-0000-0000-0000C5110000}"/>
    <cellStyle name="Comma 2 11 3 7" xfId="3965" xr:uid="{00000000-0005-0000-0000-0000C6110000}"/>
    <cellStyle name="Comma 2 11 3 8" xfId="29933" xr:uid="{00000000-0005-0000-0000-0000C7110000}"/>
    <cellStyle name="Comma 2 11 3 9" xfId="56415" xr:uid="{00000000-0005-0000-0000-0000C8110000}"/>
    <cellStyle name="Comma 2 11 4" xfId="5047" xr:uid="{00000000-0005-0000-0000-0000C9110000}"/>
    <cellStyle name="Comma 2 11 4 2" xfId="11539" xr:uid="{00000000-0005-0000-0000-0000CA110000}"/>
    <cellStyle name="Comma 2 11 4 2 2" xfId="26687" xr:uid="{00000000-0005-0000-0000-0000CB110000}"/>
    <cellStyle name="Comma 2 11 4 2 2 2" xfId="52655" xr:uid="{00000000-0005-0000-0000-0000CC110000}"/>
    <cellStyle name="Comma 2 11 4 2 3" xfId="37507" xr:uid="{00000000-0005-0000-0000-0000CD110000}"/>
    <cellStyle name="Comma 2 11 4 3" xfId="20195" xr:uid="{00000000-0005-0000-0000-0000CE110000}"/>
    <cellStyle name="Comma 2 11 4 3 2" xfId="46163" xr:uid="{00000000-0005-0000-0000-0000CF110000}"/>
    <cellStyle name="Comma 2 11 4 4" xfId="15867" xr:uid="{00000000-0005-0000-0000-0000D0110000}"/>
    <cellStyle name="Comma 2 11 4 4 2" xfId="41835" xr:uid="{00000000-0005-0000-0000-0000D1110000}"/>
    <cellStyle name="Comma 2 11 4 5" xfId="31015" xr:uid="{00000000-0005-0000-0000-0000D2110000}"/>
    <cellStyle name="Comma 2 11 4 6" xfId="57497" xr:uid="{00000000-0005-0000-0000-0000D3110000}"/>
    <cellStyle name="Comma 2 11 5" xfId="9375" xr:uid="{00000000-0005-0000-0000-0000D4110000}"/>
    <cellStyle name="Comma 2 11 5 2" xfId="24523" xr:uid="{00000000-0005-0000-0000-0000D5110000}"/>
    <cellStyle name="Comma 2 11 5 2 2" xfId="50491" xr:uid="{00000000-0005-0000-0000-0000D6110000}"/>
    <cellStyle name="Comma 2 11 5 3" xfId="35343" xr:uid="{00000000-0005-0000-0000-0000D7110000}"/>
    <cellStyle name="Comma 2 11 6" xfId="7211" xr:uid="{00000000-0005-0000-0000-0000D8110000}"/>
    <cellStyle name="Comma 2 11 6 2" xfId="22359" xr:uid="{00000000-0005-0000-0000-0000D9110000}"/>
    <cellStyle name="Comma 2 11 6 2 2" xfId="48327" xr:uid="{00000000-0005-0000-0000-0000DA110000}"/>
    <cellStyle name="Comma 2 11 6 3" xfId="33179" xr:uid="{00000000-0005-0000-0000-0000DB110000}"/>
    <cellStyle name="Comma 2 11 7" xfId="18031" xr:uid="{00000000-0005-0000-0000-0000DC110000}"/>
    <cellStyle name="Comma 2 11 7 2" xfId="43999" xr:uid="{00000000-0005-0000-0000-0000DD110000}"/>
    <cellStyle name="Comma 2 11 8" xfId="13703" xr:uid="{00000000-0005-0000-0000-0000DE110000}"/>
    <cellStyle name="Comma 2 11 8 2" xfId="39671" xr:uid="{00000000-0005-0000-0000-0000DF110000}"/>
    <cellStyle name="Comma 2 11 9" xfId="2883" xr:uid="{00000000-0005-0000-0000-0000E0110000}"/>
    <cellStyle name="Comma 2 12" xfId="138" xr:uid="{00000000-0005-0000-0000-0000E1110000}"/>
    <cellStyle name="Comma 2 12 10" xfId="28852" xr:uid="{00000000-0005-0000-0000-0000E2110000}"/>
    <cellStyle name="Comma 2 12 11" xfId="54814" xr:uid="{00000000-0005-0000-0000-0000E3110000}"/>
    <cellStyle name="Comma 2 12 12" xfId="55334" xr:uid="{00000000-0005-0000-0000-0000E4110000}"/>
    <cellStyle name="Comma 2 12 13" xfId="1113" xr:uid="{00000000-0005-0000-0000-0000E5110000}"/>
    <cellStyle name="Comma 2 12 2" xfId="1261" xr:uid="{00000000-0005-0000-0000-0000E6110000}"/>
    <cellStyle name="Comma 2 12 2 10" xfId="55875" xr:uid="{00000000-0005-0000-0000-0000E7110000}"/>
    <cellStyle name="Comma 2 12 2 2" xfId="2343" xr:uid="{00000000-0005-0000-0000-0000E8110000}"/>
    <cellStyle name="Comma 2 12 2 2 2" xfId="6671" xr:uid="{00000000-0005-0000-0000-0000E9110000}"/>
    <cellStyle name="Comma 2 12 2 2 2 2" xfId="13163" xr:uid="{00000000-0005-0000-0000-0000EA110000}"/>
    <cellStyle name="Comma 2 12 2 2 2 2 2" xfId="28311" xr:uid="{00000000-0005-0000-0000-0000EB110000}"/>
    <cellStyle name="Comma 2 12 2 2 2 2 2 2" xfId="54279" xr:uid="{00000000-0005-0000-0000-0000EC110000}"/>
    <cellStyle name="Comma 2 12 2 2 2 2 3" xfId="39131" xr:uid="{00000000-0005-0000-0000-0000ED110000}"/>
    <cellStyle name="Comma 2 12 2 2 2 3" xfId="21819" xr:uid="{00000000-0005-0000-0000-0000EE110000}"/>
    <cellStyle name="Comma 2 12 2 2 2 3 2" xfId="47787" xr:uid="{00000000-0005-0000-0000-0000EF110000}"/>
    <cellStyle name="Comma 2 12 2 2 2 4" xfId="17491" xr:uid="{00000000-0005-0000-0000-0000F0110000}"/>
    <cellStyle name="Comma 2 12 2 2 2 4 2" xfId="43459" xr:uid="{00000000-0005-0000-0000-0000F1110000}"/>
    <cellStyle name="Comma 2 12 2 2 2 5" xfId="32639" xr:uid="{00000000-0005-0000-0000-0000F2110000}"/>
    <cellStyle name="Comma 2 12 2 2 2 6" xfId="59121" xr:uid="{00000000-0005-0000-0000-0000F3110000}"/>
    <cellStyle name="Comma 2 12 2 2 3" xfId="10999" xr:uid="{00000000-0005-0000-0000-0000F4110000}"/>
    <cellStyle name="Comma 2 12 2 2 3 2" xfId="26147" xr:uid="{00000000-0005-0000-0000-0000F5110000}"/>
    <cellStyle name="Comma 2 12 2 2 3 2 2" xfId="52115" xr:uid="{00000000-0005-0000-0000-0000F6110000}"/>
    <cellStyle name="Comma 2 12 2 2 3 3" xfId="36967" xr:uid="{00000000-0005-0000-0000-0000F7110000}"/>
    <cellStyle name="Comma 2 12 2 2 4" xfId="8835" xr:uid="{00000000-0005-0000-0000-0000F8110000}"/>
    <cellStyle name="Comma 2 12 2 2 4 2" xfId="23983" xr:uid="{00000000-0005-0000-0000-0000F9110000}"/>
    <cellStyle name="Comma 2 12 2 2 4 2 2" xfId="49951" xr:uid="{00000000-0005-0000-0000-0000FA110000}"/>
    <cellStyle name="Comma 2 12 2 2 4 3" xfId="34803" xr:uid="{00000000-0005-0000-0000-0000FB110000}"/>
    <cellStyle name="Comma 2 12 2 2 5" xfId="19655" xr:uid="{00000000-0005-0000-0000-0000FC110000}"/>
    <cellStyle name="Comma 2 12 2 2 5 2" xfId="45623" xr:uid="{00000000-0005-0000-0000-0000FD110000}"/>
    <cellStyle name="Comma 2 12 2 2 6" xfId="15327" xr:uid="{00000000-0005-0000-0000-0000FE110000}"/>
    <cellStyle name="Comma 2 12 2 2 6 2" xfId="41295" xr:uid="{00000000-0005-0000-0000-0000FF110000}"/>
    <cellStyle name="Comma 2 12 2 2 7" xfId="4507" xr:uid="{00000000-0005-0000-0000-000000120000}"/>
    <cellStyle name="Comma 2 12 2 2 8" xfId="30475" xr:uid="{00000000-0005-0000-0000-000001120000}"/>
    <cellStyle name="Comma 2 12 2 2 9" xfId="56957" xr:uid="{00000000-0005-0000-0000-000002120000}"/>
    <cellStyle name="Comma 2 12 2 3" xfId="5589" xr:uid="{00000000-0005-0000-0000-000003120000}"/>
    <cellStyle name="Comma 2 12 2 3 2" xfId="12081" xr:uid="{00000000-0005-0000-0000-000004120000}"/>
    <cellStyle name="Comma 2 12 2 3 2 2" xfId="27229" xr:uid="{00000000-0005-0000-0000-000005120000}"/>
    <cellStyle name="Comma 2 12 2 3 2 2 2" xfId="53197" xr:uid="{00000000-0005-0000-0000-000006120000}"/>
    <cellStyle name="Comma 2 12 2 3 2 3" xfId="38049" xr:uid="{00000000-0005-0000-0000-000007120000}"/>
    <cellStyle name="Comma 2 12 2 3 3" xfId="20737" xr:uid="{00000000-0005-0000-0000-000008120000}"/>
    <cellStyle name="Comma 2 12 2 3 3 2" xfId="46705" xr:uid="{00000000-0005-0000-0000-000009120000}"/>
    <cellStyle name="Comma 2 12 2 3 4" xfId="16409" xr:uid="{00000000-0005-0000-0000-00000A120000}"/>
    <cellStyle name="Comma 2 12 2 3 4 2" xfId="42377" xr:uid="{00000000-0005-0000-0000-00000B120000}"/>
    <cellStyle name="Comma 2 12 2 3 5" xfId="31557" xr:uid="{00000000-0005-0000-0000-00000C120000}"/>
    <cellStyle name="Comma 2 12 2 3 6" xfId="58039" xr:uid="{00000000-0005-0000-0000-00000D120000}"/>
    <cellStyle name="Comma 2 12 2 4" xfId="9917" xr:uid="{00000000-0005-0000-0000-00000E120000}"/>
    <cellStyle name="Comma 2 12 2 4 2" xfId="25065" xr:uid="{00000000-0005-0000-0000-00000F120000}"/>
    <cellStyle name="Comma 2 12 2 4 2 2" xfId="51033" xr:uid="{00000000-0005-0000-0000-000010120000}"/>
    <cellStyle name="Comma 2 12 2 4 3" xfId="35885" xr:uid="{00000000-0005-0000-0000-000011120000}"/>
    <cellStyle name="Comma 2 12 2 5" xfId="7753" xr:uid="{00000000-0005-0000-0000-000012120000}"/>
    <cellStyle name="Comma 2 12 2 5 2" xfId="22901" xr:uid="{00000000-0005-0000-0000-000013120000}"/>
    <cellStyle name="Comma 2 12 2 5 2 2" xfId="48869" xr:uid="{00000000-0005-0000-0000-000014120000}"/>
    <cellStyle name="Comma 2 12 2 5 3" xfId="33721" xr:uid="{00000000-0005-0000-0000-000015120000}"/>
    <cellStyle name="Comma 2 12 2 6" xfId="18573" xr:uid="{00000000-0005-0000-0000-000016120000}"/>
    <cellStyle name="Comma 2 12 2 6 2" xfId="44541" xr:uid="{00000000-0005-0000-0000-000017120000}"/>
    <cellStyle name="Comma 2 12 2 7" xfId="14245" xr:uid="{00000000-0005-0000-0000-000018120000}"/>
    <cellStyle name="Comma 2 12 2 7 2" xfId="40213" xr:uid="{00000000-0005-0000-0000-000019120000}"/>
    <cellStyle name="Comma 2 12 2 8" xfId="3425" xr:uid="{00000000-0005-0000-0000-00001A120000}"/>
    <cellStyle name="Comma 2 12 2 9" xfId="29393" xr:uid="{00000000-0005-0000-0000-00001B120000}"/>
    <cellStyle name="Comma 2 12 3" xfId="1802" xr:uid="{00000000-0005-0000-0000-00001C120000}"/>
    <cellStyle name="Comma 2 12 3 2" xfId="6130" xr:uid="{00000000-0005-0000-0000-00001D120000}"/>
    <cellStyle name="Comma 2 12 3 2 2" xfId="12622" xr:uid="{00000000-0005-0000-0000-00001E120000}"/>
    <cellStyle name="Comma 2 12 3 2 2 2" xfId="27770" xr:uid="{00000000-0005-0000-0000-00001F120000}"/>
    <cellStyle name="Comma 2 12 3 2 2 2 2" xfId="53738" xr:uid="{00000000-0005-0000-0000-000020120000}"/>
    <cellStyle name="Comma 2 12 3 2 2 3" xfId="38590" xr:uid="{00000000-0005-0000-0000-000021120000}"/>
    <cellStyle name="Comma 2 12 3 2 3" xfId="21278" xr:uid="{00000000-0005-0000-0000-000022120000}"/>
    <cellStyle name="Comma 2 12 3 2 3 2" xfId="47246" xr:uid="{00000000-0005-0000-0000-000023120000}"/>
    <cellStyle name="Comma 2 12 3 2 4" xfId="16950" xr:uid="{00000000-0005-0000-0000-000024120000}"/>
    <cellStyle name="Comma 2 12 3 2 4 2" xfId="42918" xr:uid="{00000000-0005-0000-0000-000025120000}"/>
    <cellStyle name="Comma 2 12 3 2 5" xfId="32098" xr:uid="{00000000-0005-0000-0000-000026120000}"/>
    <cellStyle name="Comma 2 12 3 2 6" xfId="58580" xr:uid="{00000000-0005-0000-0000-000027120000}"/>
    <cellStyle name="Comma 2 12 3 3" xfId="10458" xr:uid="{00000000-0005-0000-0000-000028120000}"/>
    <cellStyle name="Comma 2 12 3 3 2" xfId="25606" xr:uid="{00000000-0005-0000-0000-000029120000}"/>
    <cellStyle name="Comma 2 12 3 3 2 2" xfId="51574" xr:uid="{00000000-0005-0000-0000-00002A120000}"/>
    <cellStyle name="Comma 2 12 3 3 3" xfId="36426" xr:uid="{00000000-0005-0000-0000-00002B120000}"/>
    <cellStyle name="Comma 2 12 3 4" xfId="8294" xr:uid="{00000000-0005-0000-0000-00002C120000}"/>
    <cellStyle name="Comma 2 12 3 4 2" xfId="23442" xr:uid="{00000000-0005-0000-0000-00002D120000}"/>
    <cellStyle name="Comma 2 12 3 4 2 2" xfId="49410" xr:uid="{00000000-0005-0000-0000-00002E120000}"/>
    <cellStyle name="Comma 2 12 3 4 3" xfId="34262" xr:uid="{00000000-0005-0000-0000-00002F120000}"/>
    <cellStyle name="Comma 2 12 3 5" xfId="19114" xr:uid="{00000000-0005-0000-0000-000030120000}"/>
    <cellStyle name="Comma 2 12 3 5 2" xfId="45082" xr:uid="{00000000-0005-0000-0000-000031120000}"/>
    <cellStyle name="Comma 2 12 3 6" xfId="14786" xr:uid="{00000000-0005-0000-0000-000032120000}"/>
    <cellStyle name="Comma 2 12 3 6 2" xfId="40754" xr:uid="{00000000-0005-0000-0000-000033120000}"/>
    <cellStyle name="Comma 2 12 3 7" xfId="3966" xr:uid="{00000000-0005-0000-0000-000034120000}"/>
    <cellStyle name="Comma 2 12 3 8" xfId="29934" xr:uid="{00000000-0005-0000-0000-000035120000}"/>
    <cellStyle name="Comma 2 12 3 9" xfId="56416" xr:uid="{00000000-0005-0000-0000-000036120000}"/>
    <cellStyle name="Comma 2 12 4" xfId="5048" xr:uid="{00000000-0005-0000-0000-000037120000}"/>
    <cellStyle name="Comma 2 12 4 2" xfId="11540" xr:uid="{00000000-0005-0000-0000-000038120000}"/>
    <cellStyle name="Comma 2 12 4 2 2" xfId="26688" xr:uid="{00000000-0005-0000-0000-000039120000}"/>
    <cellStyle name="Comma 2 12 4 2 2 2" xfId="52656" xr:uid="{00000000-0005-0000-0000-00003A120000}"/>
    <cellStyle name="Comma 2 12 4 2 3" xfId="37508" xr:uid="{00000000-0005-0000-0000-00003B120000}"/>
    <cellStyle name="Comma 2 12 4 3" xfId="20196" xr:uid="{00000000-0005-0000-0000-00003C120000}"/>
    <cellStyle name="Comma 2 12 4 3 2" xfId="46164" xr:uid="{00000000-0005-0000-0000-00003D120000}"/>
    <cellStyle name="Comma 2 12 4 4" xfId="15868" xr:uid="{00000000-0005-0000-0000-00003E120000}"/>
    <cellStyle name="Comma 2 12 4 4 2" xfId="41836" xr:uid="{00000000-0005-0000-0000-00003F120000}"/>
    <cellStyle name="Comma 2 12 4 5" xfId="31016" xr:uid="{00000000-0005-0000-0000-000040120000}"/>
    <cellStyle name="Comma 2 12 4 6" xfId="57498" xr:uid="{00000000-0005-0000-0000-000041120000}"/>
    <cellStyle name="Comma 2 12 5" xfId="9376" xr:uid="{00000000-0005-0000-0000-000042120000}"/>
    <cellStyle name="Comma 2 12 5 2" xfId="24524" xr:uid="{00000000-0005-0000-0000-000043120000}"/>
    <cellStyle name="Comma 2 12 5 2 2" xfId="50492" xr:uid="{00000000-0005-0000-0000-000044120000}"/>
    <cellStyle name="Comma 2 12 5 3" xfId="35344" xr:uid="{00000000-0005-0000-0000-000045120000}"/>
    <cellStyle name="Comma 2 12 6" xfId="7212" xr:uid="{00000000-0005-0000-0000-000046120000}"/>
    <cellStyle name="Comma 2 12 6 2" xfId="22360" xr:uid="{00000000-0005-0000-0000-000047120000}"/>
    <cellStyle name="Comma 2 12 6 2 2" xfId="48328" xr:uid="{00000000-0005-0000-0000-000048120000}"/>
    <cellStyle name="Comma 2 12 6 3" xfId="33180" xr:uid="{00000000-0005-0000-0000-000049120000}"/>
    <cellStyle name="Comma 2 12 7" xfId="18032" xr:uid="{00000000-0005-0000-0000-00004A120000}"/>
    <cellStyle name="Comma 2 12 7 2" xfId="44000" xr:uid="{00000000-0005-0000-0000-00004B120000}"/>
    <cellStyle name="Comma 2 12 8" xfId="13704" xr:uid="{00000000-0005-0000-0000-00004C120000}"/>
    <cellStyle name="Comma 2 12 8 2" xfId="39672" xr:uid="{00000000-0005-0000-0000-00004D120000}"/>
    <cellStyle name="Comma 2 12 9" xfId="2884" xr:uid="{00000000-0005-0000-0000-00004E120000}"/>
    <cellStyle name="Comma 2 13" xfId="139" xr:uid="{00000000-0005-0000-0000-00004F120000}"/>
    <cellStyle name="Comma 2 13 10" xfId="28853" xr:uid="{00000000-0005-0000-0000-000050120000}"/>
    <cellStyle name="Comma 2 13 11" xfId="54815" xr:uid="{00000000-0005-0000-0000-000051120000}"/>
    <cellStyle name="Comma 2 13 12" xfId="55335" xr:uid="{00000000-0005-0000-0000-000052120000}"/>
    <cellStyle name="Comma 2 13 13" xfId="1153" xr:uid="{00000000-0005-0000-0000-000053120000}"/>
    <cellStyle name="Comma 2 13 2" xfId="1262" xr:uid="{00000000-0005-0000-0000-000054120000}"/>
    <cellStyle name="Comma 2 13 2 10" xfId="55876" xr:uid="{00000000-0005-0000-0000-000055120000}"/>
    <cellStyle name="Comma 2 13 2 2" xfId="2344" xr:uid="{00000000-0005-0000-0000-000056120000}"/>
    <cellStyle name="Comma 2 13 2 2 2" xfId="6672" xr:uid="{00000000-0005-0000-0000-000057120000}"/>
    <cellStyle name="Comma 2 13 2 2 2 2" xfId="13164" xr:uid="{00000000-0005-0000-0000-000058120000}"/>
    <cellStyle name="Comma 2 13 2 2 2 2 2" xfId="28312" xr:uid="{00000000-0005-0000-0000-000059120000}"/>
    <cellStyle name="Comma 2 13 2 2 2 2 2 2" xfId="54280" xr:uid="{00000000-0005-0000-0000-00005A120000}"/>
    <cellStyle name="Comma 2 13 2 2 2 2 3" xfId="39132" xr:uid="{00000000-0005-0000-0000-00005B120000}"/>
    <cellStyle name="Comma 2 13 2 2 2 3" xfId="21820" xr:uid="{00000000-0005-0000-0000-00005C120000}"/>
    <cellStyle name="Comma 2 13 2 2 2 3 2" xfId="47788" xr:uid="{00000000-0005-0000-0000-00005D120000}"/>
    <cellStyle name="Comma 2 13 2 2 2 4" xfId="17492" xr:uid="{00000000-0005-0000-0000-00005E120000}"/>
    <cellStyle name="Comma 2 13 2 2 2 4 2" xfId="43460" xr:uid="{00000000-0005-0000-0000-00005F120000}"/>
    <cellStyle name="Comma 2 13 2 2 2 5" xfId="32640" xr:uid="{00000000-0005-0000-0000-000060120000}"/>
    <cellStyle name="Comma 2 13 2 2 2 6" xfId="59122" xr:uid="{00000000-0005-0000-0000-000061120000}"/>
    <cellStyle name="Comma 2 13 2 2 3" xfId="11000" xr:uid="{00000000-0005-0000-0000-000062120000}"/>
    <cellStyle name="Comma 2 13 2 2 3 2" xfId="26148" xr:uid="{00000000-0005-0000-0000-000063120000}"/>
    <cellStyle name="Comma 2 13 2 2 3 2 2" xfId="52116" xr:uid="{00000000-0005-0000-0000-000064120000}"/>
    <cellStyle name="Comma 2 13 2 2 3 3" xfId="36968" xr:uid="{00000000-0005-0000-0000-000065120000}"/>
    <cellStyle name="Comma 2 13 2 2 4" xfId="8836" xr:uid="{00000000-0005-0000-0000-000066120000}"/>
    <cellStyle name="Comma 2 13 2 2 4 2" xfId="23984" xr:uid="{00000000-0005-0000-0000-000067120000}"/>
    <cellStyle name="Comma 2 13 2 2 4 2 2" xfId="49952" xr:uid="{00000000-0005-0000-0000-000068120000}"/>
    <cellStyle name="Comma 2 13 2 2 4 3" xfId="34804" xr:uid="{00000000-0005-0000-0000-000069120000}"/>
    <cellStyle name="Comma 2 13 2 2 5" xfId="19656" xr:uid="{00000000-0005-0000-0000-00006A120000}"/>
    <cellStyle name="Comma 2 13 2 2 5 2" xfId="45624" xr:uid="{00000000-0005-0000-0000-00006B120000}"/>
    <cellStyle name="Comma 2 13 2 2 6" xfId="15328" xr:uid="{00000000-0005-0000-0000-00006C120000}"/>
    <cellStyle name="Comma 2 13 2 2 6 2" xfId="41296" xr:uid="{00000000-0005-0000-0000-00006D120000}"/>
    <cellStyle name="Comma 2 13 2 2 7" xfId="4508" xr:uid="{00000000-0005-0000-0000-00006E120000}"/>
    <cellStyle name="Comma 2 13 2 2 8" xfId="30476" xr:uid="{00000000-0005-0000-0000-00006F120000}"/>
    <cellStyle name="Comma 2 13 2 2 9" xfId="56958" xr:uid="{00000000-0005-0000-0000-000070120000}"/>
    <cellStyle name="Comma 2 13 2 3" xfId="5590" xr:uid="{00000000-0005-0000-0000-000071120000}"/>
    <cellStyle name="Comma 2 13 2 3 2" xfId="12082" xr:uid="{00000000-0005-0000-0000-000072120000}"/>
    <cellStyle name="Comma 2 13 2 3 2 2" xfId="27230" xr:uid="{00000000-0005-0000-0000-000073120000}"/>
    <cellStyle name="Comma 2 13 2 3 2 2 2" xfId="53198" xr:uid="{00000000-0005-0000-0000-000074120000}"/>
    <cellStyle name="Comma 2 13 2 3 2 3" xfId="38050" xr:uid="{00000000-0005-0000-0000-000075120000}"/>
    <cellStyle name="Comma 2 13 2 3 3" xfId="20738" xr:uid="{00000000-0005-0000-0000-000076120000}"/>
    <cellStyle name="Comma 2 13 2 3 3 2" xfId="46706" xr:uid="{00000000-0005-0000-0000-000077120000}"/>
    <cellStyle name="Comma 2 13 2 3 4" xfId="16410" xr:uid="{00000000-0005-0000-0000-000078120000}"/>
    <cellStyle name="Comma 2 13 2 3 4 2" xfId="42378" xr:uid="{00000000-0005-0000-0000-000079120000}"/>
    <cellStyle name="Comma 2 13 2 3 5" xfId="31558" xr:uid="{00000000-0005-0000-0000-00007A120000}"/>
    <cellStyle name="Comma 2 13 2 3 6" xfId="58040" xr:uid="{00000000-0005-0000-0000-00007B120000}"/>
    <cellStyle name="Comma 2 13 2 4" xfId="9918" xr:uid="{00000000-0005-0000-0000-00007C120000}"/>
    <cellStyle name="Comma 2 13 2 4 2" xfId="25066" xr:uid="{00000000-0005-0000-0000-00007D120000}"/>
    <cellStyle name="Comma 2 13 2 4 2 2" xfId="51034" xr:uid="{00000000-0005-0000-0000-00007E120000}"/>
    <cellStyle name="Comma 2 13 2 4 3" xfId="35886" xr:uid="{00000000-0005-0000-0000-00007F120000}"/>
    <cellStyle name="Comma 2 13 2 5" xfId="7754" xr:uid="{00000000-0005-0000-0000-000080120000}"/>
    <cellStyle name="Comma 2 13 2 5 2" xfId="22902" xr:uid="{00000000-0005-0000-0000-000081120000}"/>
    <cellStyle name="Comma 2 13 2 5 2 2" xfId="48870" xr:uid="{00000000-0005-0000-0000-000082120000}"/>
    <cellStyle name="Comma 2 13 2 5 3" xfId="33722" xr:uid="{00000000-0005-0000-0000-000083120000}"/>
    <cellStyle name="Comma 2 13 2 6" xfId="18574" xr:uid="{00000000-0005-0000-0000-000084120000}"/>
    <cellStyle name="Comma 2 13 2 6 2" xfId="44542" xr:uid="{00000000-0005-0000-0000-000085120000}"/>
    <cellStyle name="Comma 2 13 2 7" xfId="14246" xr:uid="{00000000-0005-0000-0000-000086120000}"/>
    <cellStyle name="Comma 2 13 2 7 2" xfId="40214" xr:uid="{00000000-0005-0000-0000-000087120000}"/>
    <cellStyle name="Comma 2 13 2 8" xfId="3426" xr:uid="{00000000-0005-0000-0000-000088120000}"/>
    <cellStyle name="Comma 2 13 2 9" xfId="29394" xr:uid="{00000000-0005-0000-0000-000089120000}"/>
    <cellStyle name="Comma 2 13 3" xfId="1803" xr:uid="{00000000-0005-0000-0000-00008A120000}"/>
    <cellStyle name="Comma 2 13 3 2" xfId="6131" xr:uid="{00000000-0005-0000-0000-00008B120000}"/>
    <cellStyle name="Comma 2 13 3 2 2" xfId="12623" xr:uid="{00000000-0005-0000-0000-00008C120000}"/>
    <cellStyle name="Comma 2 13 3 2 2 2" xfId="27771" xr:uid="{00000000-0005-0000-0000-00008D120000}"/>
    <cellStyle name="Comma 2 13 3 2 2 2 2" xfId="53739" xr:uid="{00000000-0005-0000-0000-00008E120000}"/>
    <cellStyle name="Comma 2 13 3 2 2 3" xfId="38591" xr:uid="{00000000-0005-0000-0000-00008F120000}"/>
    <cellStyle name="Comma 2 13 3 2 3" xfId="21279" xr:uid="{00000000-0005-0000-0000-000090120000}"/>
    <cellStyle name="Comma 2 13 3 2 3 2" xfId="47247" xr:uid="{00000000-0005-0000-0000-000091120000}"/>
    <cellStyle name="Comma 2 13 3 2 4" xfId="16951" xr:uid="{00000000-0005-0000-0000-000092120000}"/>
    <cellStyle name="Comma 2 13 3 2 4 2" xfId="42919" xr:uid="{00000000-0005-0000-0000-000093120000}"/>
    <cellStyle name="Comma 2 13 3 2 5" xfId="32099" xr:uid="{00000000-0005-0000-0000-000094120000}"/>
    <cellStyle name="Comma 2 13 3 2 6" xfId="58581" xr:uid="{00000000-0005-0000-0000-000095120000}"/>
    <cellStyle name="Comma 2 13 3 3" xfId="10459" xr:uid="{00000000-0005-0000-0000-000096120000}"/>
    <cellStyle name="Comma 2 13 3 3 2" xfId="25607" xr:uid="{00000000-0005-0000-0000-000097120000}"/>
    <cellStyle name="Comma 2 13 3 3 2 2" xfId="51575" xr:uid="{00000000-0005-0000-0000-000098120000}"/>
    <cellStyle name="Comma 2 13 3 3 3" xfId="36427" xr:uid="{00000000-0005-0000-0000-000099120000}"/>
    <cellStyle name="Comma 2 13 3 4" xfId="8295" xr:uid="{00000000-0005-0000-0000-00009A120000}"/>
    <cellStyle name="Comma 2 13 3 4 2" xfId="23443" xr:uid="{00000000-0005-0000-0000-00009B120000}"/>
    <cellStyle name="Comma 2 13 3 4 2 2" xfId="49411" xr:uid="{00000000-0005-0000-0000-00009C120000}"/>
    <cellStyle name="Comma 2 13 3 4 3" xfId="34263" xr:uid="{00000000-0005-0000-0000-00009D120000}"/>
    <cellStyle name="Comma 2 13 3 5" xfId="19115" xr:uid="{00000000-0005-0000-0000-00009E120000}"/>
    <cellStyle name="Comma 2 13 3 5 2" xfId="45083" xr:uid="{00000000-0005-0000-0000-00009F120000}"/>
    <cellStyle name="Comma 2 13 3 6" xfId="14787" xr:uid="{00000000-0005-0000-0000-0000A0120000}"/>
    <cellStyle name="Comma 2 13 3 6 2" xfId="40755" xr:uid="{00000000-0005-0000-0000-0000A1120000}"/>
    <cellStyle name="Comma 2 13 3 7" xfId="3967" xr:uid="{00000000-0005-0000-0000-0000A2120000}"/>
    <cellStyle name="Comma 2 13 3 8" xfId="29935" xr:uid="{00000000-0005-0000-0000-0000A3120000}"/>
    <cellStyle name="Comma 2 13 3 9" xfId="56417" xr:uid="{00000000-0005-0000-0000-0000A4120000}"/>
    <cellStyle name="Comma 2 13 4" xfId="5049" xr:uid="{00000000-0005-0000-0000-0000A5120000}"/>
    <cellStyle name="Comma 2 13 4 2" xfId="11541" xr:uid="{00000000-0005-0000-0000-0000A6120000}"/>
    <cellStyle name="Comma 2 13 4 2 2" xfId="26689" xr:uid="{00000000-0005-0000-0000-0000A7120000}"/>
    <cellStyle name="Comma 2 13 4 2 2 2" xfId="52657" xr:uid="{00000000-0005-0000-0000-0000A8120000}"/>
    <cellStyle name="Comma 2 13 4 2 3" xfId="37509" xr:uid="{00000000-0005-0000-0000-0000A9120000}"/>
    <cellStyle name="Comma 2 13 4 3" xfId="20197" xr:uid="{00000000-0005-0000-0000-0000AA120000}"/>
    <cellStyle name="Comma 2 13 4 3 2" xfId="46165" xr:uid="{00000000-0005-0000-0000-0000AB120000}"/>
    <cellStyle name="Comma 2 13 4 4" xfId="15869" xr:uid="{00000000-0005-0000-0000-0000AC120000}"/>
    <cellStyle name="Comma 2 13 4 4 2" xfId="41837" xr:uid="{00000000-0005-0000-0000-0000AD120000}"/>
    <cellStyle name="Comma 2 13 4 5" xfId="31017" xr:uid="{00000000-0005-0000-0000-0000AE120000}"/>
    <cellStyle name="Comma 2 13 4 6" xfId="57499" xr:uid="{00000000-0005-0000-0000-0000AF120000}"/>
    <cellStyle name="Comma 2 13 5" xfId="9377" xr:uid="{00000000-0005-0000-0000-0000B0120000}"/>
    <cellStyle name="Comma 2 13 5 2" xfId="24525" xr:uid="{00000000-0005-0000-0000-0000B1120000}"/>
    <cellStyle name="Comma 2 13 5 2 2" xfId="50493" xr:uid="{00000000-0005-0000-0000-0000B2120000}"/>
    <cellStyle name="Comma 2 13 5 3" xfId="35345" xr:uid="{00000000-0005-0000-0000-0000B3120000}"/>
    <cellStyle name="Comma 2 13 6" xfId="7213" xr:uid="{00000000-0005-0000-0000-0000B4120000}"/>
    <cellStyle name="Comma 2 13 6 2" xfId="22361" xr:uid="{00000000-0005-0000-0000-0000B5120000}"/>
    <cellStyle name="Comma 2 13 6 2 2" xfId="48329" xr:uid="{00000000-0005-0000-0000-0000B6120000}"/>
    <cellStyle name="Comma 2 13 6 3" xfId="33181" xr:uid="{00000000-0005-0000-0000-0000B7120000}"/>
    <cellStyle name="Comma 2 13 7" xfId="18033" xr:uid="{00000000-0005-0000-0000-0000B8120000}"/>
    <cellStyle name="Comma 2 13 7 2" xfId="44001" xr:uid="{00000000-0005-0000-0000-0000B9120000}"/>
    <cellStyle name="Comma 2 13 8" xfId="13705" xr:uid="{00000000-0005-0000-0000-0000BA120000}"/>
    <cellStyle name="Comma 2 13 8 2" xfId="39673" xr:uid="{00000000-0005-0000-0000-0000BB120000}"/>
    <cellStyle name="Comma 2 13 9" xfId="2885" xr:uid="{00000000-0005-0000-0000-0000BC120000}"/>
    <cellStyle name="Comma 2 14" xfId="1258" xr:uid="{00000000-0005-0000-0000-0000BD120000}"/>
    <cellStyle name="Comma 2 14 10" xfId="55872" xr:uid="{00000000-0005-0000-0000-0000BE120000}"/>
    <cellStyle name="Comma 2 14 2" xfId="2340" xr:uid="{00000000-0005-0000-0000-0000BF120000}"/>
    <cellStyle name="Comma 2 14 2 2" xfId="6668" xr:uid="{00000000-0005-0000-0000-0000C0120000}"/>
    <cellStyle name="Comma 2 14 2 2 2" xfId="13160" xr:uid="{00000000-0005-0000-0000-0000C1120000}"/>
    <cellStyle name="Comma 2 14 2 2 2 2" xfId="28308" xr:uid="{00000000-0005-0000-0000-0000C2120000}"/>
    <cellStyle name="Comma 2 14 2 2 2 2 2" xfId="54276" xr:uid="{00000000-0005-0000-0000-0000C3120000}"/>
    <cellStyle name="Comma 2 14 2 2 2 3" xfId="39128" xr:uid="{00000000-0005-0000-0000-0000C4120000}"/>
    <cellStyle name="Comma 2 14 2 2 3" xfId="21816" xr:uid="{00000000-0005-0000-0000-0000C5120000}"/>
    <cellStyle name="Comma 2 14 2 2 3 2" xfId="47784" xr:uid="{00000000-0005-0000-0000-0000C6120000}"/>
    <cellStyle name="Comma 2 14 2 2 4" xfId="17488" xr:uid="{00000000-0005-0000-0000-0000C7120000}"/>
    <cellStyle name="Comma 2 14 2 2 4 2" xfId="43456" xr:uid="{00000000-0005-0000-0000-0000C8120000}"/>
    <cellStyle name="Comma 2 14 2 2 5" xfId="32636" xr:uid="{00000000-0005-0000-0000-0000C9120000}"/>
    <cellStyle name="Comma 2 14 2 2 6" xfId="59118" xr:uid="{00000000-0005-0000-0000-0000CA120000}"/>
    <cellStyle name="Comma 2 14 2 3" xfId="10996" xr:uid="{00000000-0005-0000-0000-0000CB120000}"/>
    <cellStyle name="Comma 2 14 2 3 2" xfId="26144" xr:uid="{00000000-0005-0000-0000-0000CC120000}"/>
    <cellStyle name="Comma 2 14 2 3 2 2" xfId="52112" xr:uid="{00000000-0005-0000-0000-0000CD120000}"/>
    <cellStyle name="Comma 2 14 2 3 3" xfId="36964" xr:uid="{00000000-0005-0000-0000-0000CE120000}"/>
    <cellStyle name="Comma 2 14 2 4" xfId="8832" xr:uid="{00000000-0005-0000-0000-0000CF120000}"/>
    <cellStyle name="Comma 2 14 2 4 2" xfId="23980" xr:uid="{00000000-0005-0000-0000-0000D0120000}"/>
    <cellStyle name="Comma 2 14 2 4 2 2" xfId="49948" xr:uid="{00000000-0005-0000-0000-0000D1120000}"/>
    <cellStyle name="Comma 2 14 2 4 3" xfId="34800" xr:uid="{00000000-0005-0000-0000-0000D2120000}"/>
    <cellStyle name="Comma 2 14 2 5" xfId="19652" xr:uid="{00000000-0005-0000-0000-0000D3120000}"/>
    <cellStyle name="Comma 2 14 2 5 2" xfId="45620" xr:uid="{00000000-0005-0000-0000-0000D4120000}"/>
    <cellStyle name="Comma 2 14 2 6" xfId="15324" xr:uid="{00000000-0005-0000-0000-0000D5120000}"/>
    <cellStyle name="Comma 2 14 2 6 2" xfId="41292" xr:uid="{00000000-0005-0000-0000-0000D6120000}"/>
    <cellStyle name="Comma 2 14 2 7" xfId="4504" xr:uid="{00000000-0005-0000-0000-0000D7120000}"/>
    <cellStyle name="Comma 2 14 2 8" xfId="30472" xr:uid="{00000000-0005-0000-0000-0000D8120000}"/>
    <cellStyle name="Comma 2 14 2 9" xfId="56954" xr:uid="{00000000-0005-0000-0000-0000D9120000}"/>
    <cellStyle name="Comma 2 14 3" xfId="5586" xr:uid="{00000000-0005-0000-0000-0000DA120000}"/>
    <cellStyle name="Comma 2 14 3 2" xfId="12078" xr:uid="{00000000-0005-0000-0000-0000DB120000}"/>
    <cellStyle name="Comma 2 14 3 2 2" xfId="27226" xr:uid="{00000000-0005-0000-0000-0000DC120000}"/>
    <cellStyle name="Comma 2 14 3 2 2 2" xfId="53194" xr:uid="{00000000-0005-0000-0000-0000DD120000}"/>
    <cellStyle name="Comma 2 14 3 2 3" xfId="38046" xr:uid="{00000000-0005-0000-0000-0000DE120000}"/>
    <cellStyle name="Comma 2 14 3 3" xfId="20734" xr:uid="{00000000-0005-0000-0000-0000DF120000}"/>
    <cellStyle name="Comma 2 14 3 3 2" xfId="46702" xr:uid="{00000000-0005-0000-0000-0000E0120000}"/>
    <cellStyle name="Comma 2 14 3 4" xfId="16406" xr:uid="{00000000-0005-0000-0000-0000E1120000}"/>
    <cellStyle name="Comma 2 14 3 4 2" xfId="42374" xr:uid="{00000000-0005-0000-0000-0000E2120000}"/>
    <cellStyle name="Comma 2 14 3 5" xfId="31554" xr:uid="{00000000-0005-0000-0000-0000E3120000}"/>
    <cellStyle name="Comma 2 14 3 6" xfId="58036" xr:uid="{00000000-0005-0000-0000-0000E4120000}"/>
    <cellStyle name="Comma 2 14 4" xfId="9914" xr:uid="{00000000-0005-0000-0000-0000E5120000}"/>
    <cellStyle name="Comma 2 14 4 2" xfId="25062" xr:uid="{00000000-0005-0000-0000-0000E6120000}"/>
    <cellStyle name="Comma 2 14 4 2 2" xfId="51030" xr:uid="{00000000-0005-0000-0000-0000E7120000}"/>
    <cellStyle name="Comma 2 14 4 3" xfId="35882" xr:uid="{00000000-0005-0000-0000-0000E8120000}"/>
    <cellStyle name="Comma 2 14 5" xfId="7750" xr:uid="{00000000-0005-0000-0000-0000E9120000}"/>
    <cellStyle name="Comma 2 14 5 2" xfId="22898" xr:uid="{00000000-0005-0000-0000-0000EA120000}"/>
    <cellStyle name="Comma 2 14 5 2 2" xfId="48866" xr:uid="{00000000-0005-0000-0000-0000EB120000}"/>
    <cellStyle name="Comma 2 14 5 3" xfId="33718" xr:uid="{00000000-0005-0000-0000-0000EC120000}"/>
    <cellStyle name="Comma 2 14 6" xfId="18570" xr:uid="{00000000-0005-0000-0000-0000ED120000}"/>
    <cellStyle name="Comma 2 14 6 2" xfId="44538" xr:uid="{00000000-0005-0000-0000-0000EE120000}"/>
    <cellStyle name="Comma 2 14 7" xfId="14242" xr:uid="{00000000-0005-0000-0000-0000EF120000}"/>
    <cellStyle name="Comma 2 14 7 2" xfId="40210" xr:uid="{00000000-0005-0000-0000-0000F0120000}"/>
    <cellStyle name="Comma 2 14 8" xfId="3422" xr:uid="{00000000-0005-0000-0000-0000F1120000}"/>
    <cellStyle name="Comma 2 14 9" xfId="29390" xr:uid="{00000000-0005-0000-0000-0000F2120000}"/>
    <cellStyle name="Comma 2 15" xfId="1799" xr:uid="{00000000-0005-0000-0000-0000F3120000}"/>
    <cellStyle name="Comma 2 15 2" xfId="6127" xr:uid="{00000000-0005-0000-0000-0000F4120000}"/>
    <cellStyle name="Comma 2 15 2 2" xfId="12619" xr:uid="{00000000-0005-0000-0000-0000F5120000}"/>
    <cellStyle name="Comma 2 15 2 2 2" xfId="27767" xr:uid="{00000000-0005-0000-0000-0000F6120000}"/>
    <cellStyle name="Comma 2 15 2 2 2 2" xfId="53735" xr:uid="{00000000-0005-0000-0000-0000F7120000}"/>
    <cellStyle name="Comma 2 15 2 2 3" xfId="38587" xr:uid="{00000000-0005-0000-0000-0000F8120000}"/>
    <cellStyle name="Comma 2 15 2 3" xfId="21275" xr:uid="{00000000-0005-0000-0000-0000F9120000}"/>
    <cellStyle name="Comma 2 15 2 3 2" xfId="47243" xr:uid="{00000000-0005-0000-0000-0000FA120000}"/>
    <cellStyle name="Comma 2 15 2 4" xfId="16947" xr:uid="{00000000-0005-0000-0000-0000FB120000}"/>
    <cellStyle name="Comma 2 15 2 4 2" xfId="42915" xr:uid="{00000000-0005-0000-0000-0000FC120000}"/>
    <cellStyle name="Comma 2 15 2 5" xfId="32095" xr:uid="{00000000-0005-0000-0000-0000FD120000}"/>
    <cellStyle name="Comma 2 15 2 6" xfId="58577" xr:uid="{00000000-0005-0000-0000-0000FE120000}"/>
    <cellStyle name="Comma 2 15 3" xfId="10455" xr:uid="{00000000-0005-0000-0000-0000FF120000}"/>
    <cellStyle name="Comma 2 15 3 2" xfId="25603" xr:uid="{00000000-0005-0000-0000-000000130000}"/>
    <cellStyle name="Comma 2 15 3 2 2" xfId="51571" xr:uid="{00000000-0005-0000-0000-000001130000}"/>
    <cellStyle name="Comma 2 15 3 3" xfId="36423" xr:uid="{00000000-0005-0000-0000-000002130000}"/>
    <cellStyle name="Comma 2 15 4" xfId="8291" xr:uid="{00000000-0005-0000-0000-000003130000}"/>
    <cellStyle name="Comma 2 15 4 2" xfId="23439" xr:uid="{00000000-0005-0000-0000-000004130000}"/>
    <cellStyle name="Comma 2 15 4 2 2" xfId="49407" xr:uid="{00000000-0005-0000-0000-000005130000}"/>
    <cellStyle name="Comma 2 15 4 3" xfId="34259" xr:uid="{00000000-0005-0000-0000-000006130000}"/>
    <cellStyle name="Comma 2 15 5" xfId="19111" xr:uid="{00000000-0005-0000-0000-000007130000}"/>
    <cellStyle name="Comma 2 15 5 2" xfId="45079" xr:uid="{00000000-0005-0000-0000-000008130000}"/>
    <cellStyle name="Comma 2 15 6" xfId="14783" xr:uid="{00000000-0005-0000-0000-000009130000}"/>
    <cellStyle name="Comma 2 15 6 2" xfId="40751" xr:uid="{00000000-0005-0000-0000-00000A130000}"/>
    <cellStyle name="Comma 2 15 7" xfId="3963" xr:uid="{00000000-0005-0000-0000-00000B130000}"/>
    <cellStyle name="Comma 2 15 8" xfId="29931" xr:uid="{00000000-0005-0000-0000-00000C130000}"/>
    <cellStyle name="Comma 2 15 9" xfId="56413" xr:uid="{00000000-0005-0000-0000-00000D130000}"/>
    <cellStyle name="Comma 2 16" xfId="5045" xr:uid="{00000000-0005-0000-0000-00000E130000}"/>
    <cellStyle name="Comma 2 16 2" xfId="11537" xr:uid="{00000000-0005-0000-0000-00000F130000}"/>
    <cellStyle name="Comma 2 16 2 2" xfId="26685" xr:uid="{00000000-0005-0000-0000-000010130000}"/>
    <cellStyle name="Comma 2 16 2 2 2" xfId="52653" xr:uid="{00000000-0005-0000-0000-000011130000}"/>
    <cellStyle name="Comma 2 16 2 3" xfId="37505" xr:uid="{00000000-0005-0000-0000-000012130000}"/>
    <cellStyle name="Comma 2 16 3" xfId="20193" xr:uid="{00000000-0005-0000-0000-000013130000}"/>
    <cellStyle name="Comma 2 16 3 2" xfId="46161" xr:uid="{00000000-0005-0000-0000-000014130000}"/>
    <cellStyle name="Comma 2 16 4" xfId="15865" xr:uid="{00000000-0005-0000-0000-000015130000}"/>
    <cellStyle name="Comma 2 16 4 2" xfId="41833" xr:uid="{00000000-0005-0000-0000-000016130000}"/>
    <cellStyle name="Comma 2 16 5" xfId="31013" xr:uid="{00000000-0005-0000-0000-000017130000}"/>
    <cellStyle name="Comma 2 16 6" xfId="57495" xr:uid="{00000000-0005-0000-0000-000018130000}"/>
    <cellStyle name="Comma 2 17" xfId="9373" xr:uid="{00000000-0005-0000-0000-000019130000}"/>
    <cellStyle name="Comma 2 17 2" xfId="24521" xr:uid="{00000000-0005-0000-0000-00001A130000}"/>
    <cellStyle name="Comma 2 17 2 2" xfId="50489" xr:uid="{00000000-0005-0000-0000-00001B130000}"/>
    <cellStyle name="Comma 2 17 3" xfId="35341" xr:uid="{00000000-0005-0000-0000-00001C130000}"/>
    <cellStyle name="Comma 2 18" xfId="7209" xr:uid="{00000000-0005-0000-0000-00001D130000}"/>
    <cellStyle name="Comma 2 18 2" xfId="22357" xr:uid="{00000000-0005-0000-0000-00001E130000}"/>
    <cellStyle name="Comma 2 18 2 2" xfId="48325" xr:uid="{00000000-0005-0000-0000-00001F130000}"/>
    <cellStyle name="Comma 2 18 3" xfId="33177" xr:uid="{00000000-0005-0000-0000-000020130000}"/>
    <cellStyle name="Comma 2 19" xfId="18029" xr:uid="{00000000-0005-0000-0000-000021130000}"/>
    <cellStyle name="Comma 2 19 2" xfId="43997" xr:uid="{00000000-0005-0000-0000-000022130000}"/>
    <cellStyle name="Comma 2 2" xfId="140" xr:uid="{00000000-0005-0000-0000-000023130000}"/>
    <cellStyle name="Comma 2 2 10" xfId="2886" xr:uid="{00000000-0005-0000-0000-000024130000}"/>
    <cellStyle name="Comma 2 2 11" xfId="28854" xr:uid="{00000000-0005-0000-0000-000025130000}"/>
    <cellStyle name="Comma 2 2 12" xfId="54816" xr:uid="{00000000-0005-0000-0000-000026130000}"/>
    <cellStyle name="Comma 2 2 13" xfId="55336" xr:uid="{00000000-0005-0000-0000-000027130000}"/>
    <cellStyle name="Comma 2 2 14" xfId="713" xr:uid="{00000000-0005-0000-0000-000028130000}"/>
    <cellStyle name="Comma 2 2 2" xfId="141" xr:uid="{00000000-0005-0000-0000-000029130000}"/>
    <cellStyle name="Comma 2 2 2 10" xfId="28855" xr:uid="{00000000-0005-0000-0000-00002A130000}"/>
    <cellStyle name="Comma 2 2 2 11" xfId="54817" xr:uid="{00000000-0005-0000-0000-00002B130000}"/>
    <cellStyle name="Comma 2 2 2 12" xfId="55337" xr:uid="{00000000-0005-0000-0000-00002C130000}"/>
    <cellStyle name="Comma 2 2 2 13" xfId="1191" xr:uid="{00000000-0005-0000-0000-00002D130000}"/>
    <cellStyle name="Comma 2 2 2 2" xfId="1264" xr:uid="{00000000-0005-0000-0000-00002E130000}"/>
    <cellStyle name="Comma 2 2 2 2 10" xfId="55878" xr:uid="{00000000-0005-0000-0000-00002F130000}"/>
    <cellStyle name="Comma 2 2 2 2 2" xfId="2346" xr:uid="{00000000-0005-0000-0000-000030130000}"/>
    <cellStyle name="Comma 2 2 2 2 2 2" xfId="6674" xr:uid="{00000000-0005-0000-0000-000031130000}"/>
    <cellStyle name="Comma 2 2 2 2 2 2 2" xfId="13166" xr:uid="{00000000-0005-0000-0000-000032130000}"/>
    <cellStyle name="Comma 2 2 2 2 2 2 2 2" xfId="28314" xr:uid="{00000000-0005-0000-0000-000033130000}"/>
    <cellStyle name="Comma 2 2 2 2 2 2 2 2 2" xfId="54282" xr:uid="{00000000-0005-0000-0000-000034130000}"/>
    <cellStyle name="Comma 2 2 2 2 2 2 2 3" xfId="39134" xr:uid="{00000000-0005-0000-0000-000035130000}"/>
    <cellStyle name="Comma 2 2 2 2 2 2 3" xfId="21822" xr:uid="{00000000-0005-0000-0000-000036130000}"/>
    <cellStyle name="Comma 2 2 2 2 2 2 3 2" xfId="47790" xr:uid="{00000000-0005-0000-0000-000037130000}"/>
    <cellStyle name="Comma 2 2 2 2 2 2 4" xfId="17494" xr:uid="{00000000-0005-0000-0000-000038130000}"/>
    <cellStyle name="Comma 2 2 2 2 2 2 4 2" xfId="43462" xr:uid="{00000000-0005-0000-0000-000039130000}"/>
    <cellStyle name="Comma 2 2 2 2 2 2 5" xfId="32642" xr:uid="{00000000-0005-0000-0000-00003A130000}"/>
    <cellStyle name="Comma 2 2 2 2 2 2 6" xfId="59124" xr:uid="{00000000-0005-0000-0000-00003B130000}"/>
    <cellStyle name="Comma 2 2 2 2 2 3" xfId="11002" xr:uid="{00000000-0005-0000-0000-00003C130000}"/>
    <cellStyle name="Comma 2 2 2 2 2 3 2" xfId="26150" xr:uid="{00000000-0005-0000-0000-00003D130000}"/>
    <cellStyle name="Comma 2 2 2 2 2 3 2 2" xfId="52118" xr:uid="{00000000-0005-0000-0000-00003E130000}"/>
    <cellStyle name="Comma 2 2 2 2 2 3 3" xfId="36970" xr:uid="{00000000-0005-0000-0000-00003F130000}"/>
    <cellStyle name="Comma 2 2 2 2 2 4" xfId="8838" xr:uid="{00000000-0005-0000-0000-000040130000}"/>
    <cellStyle name="Comma 2 2 2 2 2 4 2" xfId="23986" xr:uid="{00000000-0005-0000-0000-000041130000}"/>
    <cellStyle name="Comma 2 2 2 2 2 4 2 2" xfId="49954" xr:uid="{00000000-0005-0000-0000-000042130000}"/>
    <cellStyle name="Comma 2 2 2 2 2 4 3" xfId="34806" xr:uid="{00000000-0005-0000-0000-000043130000}"/>
    <cellStyle name="Comma 2 2 2 2 2 5" xfId="19658" xr:uid="{00000000-0005-0000-0000-000044130000}"/>
    <cellStyle name="Comma 2 2 2 2 2 5 2" xfId="45626" xr:uid="{00000000-0005-0000-0000-000045130000}"/>
    <cellStyle name="Comma 2 2 2 2 2 6" xfId="15330" xr:uid="{00000000-0005-0000-0000-000046130000}"/>
    <cellStyle name="Comma 2 2 2 2 2 6 2" xfId="41298" xr:uid="{00000000-0005-0000-0000-000047130000}"/>
    <cellStyle name="Comma 2 2 2 2 2 7" xfId="4510" xr:uid="{00000000-0005-0000-0000-000048130000}"/>
    <cellStyle name="Comma 2 2 2 2 2 8" xfId="30478" xr:uid="{00000000-0005-0000-0000-000049130000}"/>
    <cellStyle name="Comma 2 2 2 2 2 9" xfId="56960" xr:uid="{00000000-0005-0000-0000-00004A130000}"/>
    <cellStyle name="Comma 2 2 2 2 3" xfId="5592" xr:uid="{00000000-0005-0000-0000-00004B130000}"/>
    <cellStyle name="Comma 2 2 2 2 3 2" xfId="12084" xr:uid="{00000000-0005-0000-0000-00004C130000}"/>
    <cellStyle name="Comma 2 2 2 2 3 2 2" xfId="27232" xr:uid="{00000000-0005-0000-0000-00004D130000}"/>
    <cellStyle name="Comma 2 2 2 2 3 2 2 2" xfId="53200" xr:uid="{00000000-0005-0000-0000-00004E130000}"/>
    <cellStyle name="Comma 2 2 2 2 3 2 3" xfId="38052" xr:uid="{00000000-0005-0000-0000-00004F130000}"/>
    <cellStyle name="Comma 2 2 2 2 3 3" xfId="20740" xr:uid="{00000000-0005-0000-0000-000050130000}"/>
    <cellStyle name="Comma 2 2 2 2 3 3 2" xfId="46708" xr:uid="{00000000-0005-0000-0000-000051130000}"/>
    <cellStyle name="Comma 2 2 2 2 3 4" xfId="16412" xr:uid="{00000000-0005-0000-0000-000052130000}"/>
    <cellStyle name="Comma 2 2 2 2 3 4 2" xfId="42380" xr:uid="{00000000-0005-0000-0000-000053130000}"/>
    <cellStyle name="Comma 2 2 2 2 3 5" xfId="31560" xr:uid="{00000000-0005-0000-0000-000054130000}"/>
    <cellStyle name="Comma 2 2 2 2 3 6" xfId="58042" xr:uid="{00000000-0005-0000-0000-000055130000}"/>
    <cellStyle name="Comma 2 2 2 2 4" xfId="9920" xr:uid="{00000000-0005-0000-0000-000056130000}"/>
    <cellStyle name="Comma 2 2 2 2 4 2" xfId="25068" xr:uid="{00000000-0005-0000-0000-000057130000}"/>
    <cellStyle name="Comma 2 2 2 2 4 2 2" xfId="51036" xr:uid="{00000000-0005-0000-0000-000058130000}"/>
    <cellStyle name="Comma 2 2 2 2 4 3" xfId="35888" xr:uid="{00000000-0005-0000-0000-000059130000}"/>
    <cellStyle name="Comma 2 2 2 2 5" xfId="7756" xr:uid="{00000000-0005-0000-0000-00005A130000}"/>
    <cellStyle name="Comma 2 2 2 2 5 2" xfId="22904" xr:uid="{00000000-0005-0000-0000-00005B130000}"/>
    <cellStyle name="Comma 2 2 2 2 5 2 2" xfId="48872" xr:uid="{00000000-0005-0000-0000-00005C130000}"/>
    <cellStyle name="Comma 2 2 2 2 5 3" xfId="33724" xr:uid="{00000000-0005-0000-0000-00005D130000}"/>
    <cellStyle name="Comma 2 2 2 2 6" xfId="18576" xr:uid="{00000000-0005-0000-0000-00005E130000}"/>
    <cellStyle name="Comma 2 2 2 2 6 2" xfId="44544" xr:uid="{00000000-0005-0000-0000-00005F130000}"/>
    <cellStyle name="Comma 2 2 2 2 7" xfId="14248" xr:uid="{00000000-0005-0000-0000-000060130000}"/>
    <cellStyle name="Comma 2 2 2 2 7 2" xfId="40216" xr:uid="{00000000-0005-0000-0000-000061130000}"/>
    <cellStyle name="Comma 2 2 2 2 8" xfId="3428" xr:uid="{00000000-0005-0000-0000-000062130000}"/>
    <cellStyle name="Comma 2 2 2 2 9" xfId="29396" xr:uid="{00000000-0005-0000-0000-000063130000}"/>
    <cellStyle name="Comma 2 2 2 3" xfId="1805" xr:uid="{00000000-0005-0000-0000-000064130000}"/>
    <cellStyle name="Comma 2 2 2 3 2" xfId="6133" xr:uid="{00000000-0005-0000-0000-000065130000}"/>
    <cellStyle name="Comma 2 2 2 3 2 2" xfId="12625" xr:uid="{00000000-0005-0000-0000-000066130000}"/>
    <cellStyle name="Comma 2 2 2 3 2 2 2" xfId="27773" xr:uid="{00000000-0005-0000-0000-000067130000}"/>
    <cellStyle name="Comma 2 2 2 3 2 2 2 2" xfId="53741" xr:uid="{00000000-0005-0000-0000-000068130000}"/>
    <cellStyle name="Comma 2 2 2 3 2 2 3" xfId="38593" xr:uid="{00000000-0005-0000-0000-000069130000}"/>
    <cellStyle name="Comma 2 2 2 3 2 3" xfId="21281" xr:uid="{00000000-0005-0000-0000-00006A130000}"/>
    <cellStyle name="Comma 2 2 2 3 2 3 2" xfId="47249" xr:uid="{00000000-0005-0000-0000-00006B130000}"/>
    <cellStyle name="Comma 2 2 2 3 2 4" xfId="16953" xr:uid="{00000000-0005-0000-0000-00006C130000}"/>
    <cellStyle name="Comma 2 2 2 3 2 4 2" xfId="42921" xr:uid="{00000000-0005-0000-0000-00006D130000}"/>
    <cellStyle name="Comma 2 2 2 3 2 5" xfId="32101" xr:uid="{00000000-0005-0000-0000-00006E130000}"/>
    <cellStyle name="Comma 2 2 2 3 2 6" xfId="58583" xr:uid="{00000000-0005-0000-0000-00006F130000}"/>
    <cellStyle name="Comma 2 2 2 3 3" xfId="10461" xr:uid="{00000000-0005-0000-0000-000070130000}"/>
    <cellStyle name="Comma 2 2 2 3 3 2" xfId="25609" xr:uid="{00000000-0005-0000-0000-000071130000}"/>
    <cellStyle name="Comma 2 2 2 3 3 2 2" xfId="51577" xr:uid="{00000000-0005-0000-0000-000072130000}"/>
    <cellStyle name="Comma 2 2 2 3 3 3" xfId="36429" xr:uid="{00000000-0005-0000-0000-000073130000}"/>
    <cellStyle name="Comma 2 2 2 3 4" xfId="8297" xr:uid="{00000000-0005-0000-0000-000074130000}"/>
    <cellStyle name="Comma 2 2 2 3 4 2" xfId="23445" xr:uid="{00000000-0005-0000-0000-000075130000}"/>
    <cellStyle name="Comma 2 2 2 3 4 2 2" xfId="49413" xr:uid="{00000000-0005-0000-0000-000076130000}"/>
    <cellStyle name="Comma 2 2 2 3 4 3" xfId="34265" xr:uid="{00000000-0005-0000-0000-000077130000}"/>
    <cellStyle name="Comma 2 2 2 3 5" xfId="19117" xr:uid="{00000000-0005-0000-0000-000078130000}"/>
    <cellStyle name="Comma 2 2 2 3 5 2" xfId="45085" xr:uid="{00000000-0005-0000-0000-000079130000}"/>
    <cellStyle name="Comma 2 2 2 3 6" xfId="14789" xr:uid="{00000000-0005-0000-0000-00007A130000}"/>
    <cellStyle name="Comma 2 2 2 3 6 2" xfId="40757" xr:uid="{00000000-0005-0000-0000-00007B130000}"/>
    <cellStyle name="Comma 2 2 2 3 7" xfId="3969" xr:uid="{00000000-0005-0000-0000-00007C130000}"/>
    <cellStyle name="Comma 2 2 2 3 8" xfId="29937" xr:uid="{00000000-0005-0000-0000-00007D130000}"/>
    <cellStyle name="Comma 2 2 2 3 9" xfId="56419" xr:uid="{00000000-0005-0000-0000-00007E130000}"/>
    <cellStyle name="Comma 2 2 2 4" xfId="5051" xr:uid="{00000000-0005-0000-0000-00007F130000}"/>
    <cellStyle name="Comma 2 2 2 4 2" xfId="11543" xr:uid="{00000000-0005-0000-0000-000080130000}"/>
    <cellStyle name="Comma 2 2 2 4 2 2" xfId="26691" xr:uid="{00000000-0005-0000-0000-000081130000}"/>
    <cellStyle name="Comma 2 2 2 4 2 2 2" xfId="52659" xr:uid="{00000000-0005-0000-0000-000082130000}"/>
    <cellStyle name="Comma 2 2 2 4 2 3" xfId="37511" xr:uid="{00000000-0005-0000-0000-000083130000}"/>
    <cellStyle name="Comma 2 2 2 4 3" xfId="20199" xr:uid="{00000000-0005-0000-0000-000084130000}"/>
    <cellStyle name="Comma 2 2 2 4 3 2" xfId="46167" xr:uid="{00000000-0005-0000-0000-000085130000}"/>
    <cellStyle name="Comma 2 2 2 4 4" xfId="15871" xr:uid="{00000000-0005-0000-0000-000086130000}"/>
    <cellStyle name="Comma 2 2 2 4 4 2" xfId="41839" xr:uid="{00000000-0005-0000-0000-000087130000}"/>
    <cellStyle name="Comma 2 2 2 4 5" xfId="31019" xr:uid="{00000000-0005-0000-0000-000088130000}"/>
    <cellStyle name="Comma 2 2 2 4 6" xfId="57501" xr:uid="{00000000-0005-0000-0000-000089130000}"/>
    <cellStyle name="Comma 2 2 2 5" xfId="9379" xr:uid="{00000000-0005-0000-0000-00008A130000}"/>
    <cellStyle name="Comma 2 2 2 5 2" xfId="24527" xr:uid="{00000000-0005-0000-0000-00008B130000}"/>
    <cellStyle name="Comma 2 2 2 5 2 2" xfId="50495" xr:uid="{00000000-0005-0000-0000-00008C130000}"/>
    <cellStyle name="Comma 2 2 2 5 3" xfId="35347" xr:uid="{00000000-0005-0000-0000-00008D130000}"/>
    <cellStyle name="Comma 2 2 2 6" xfId="7215" xr:uid="{00000000-0005-0000-0000-00008E130000}"/>
    <cellStyle name="Comma 2 2 2 6 2" xfId="22363" xr:uid="{00000000-0005-0000-0000-00008F130000}"/>
    <cellStyle name="Comma 2 2 2 6 2 2" xfId="48331" xr:uid="{00000000-0005-0000-0000-000090130000}"/>
    <cellStyle name="Comma 2 2 2 6 3" xfId="33183" xr:uid="{00000000-0005-0000-0000-000091130000}"/>
    <cellStyle name="Comma 2 2 2 7" xfId="18035" xr:uid="{00000000-0005-0000-0000-000092130000}"/>
    <cellStyle name="Comma 2 2 2 7 2" xfId="44003" xr:uid="{00000000-0005-0000-0000-000093130000}"/>
    <cellStyle name="Comma 2 2 2 8" xfId="13707" xr:uid="{00000000-0005-0000-0000-000094130000}"/>
    <cellStyle name="Comma 2 2 2 8 2" xfId="39675" xr:uid="{00000000-0005-0000-0000-000095130000}"/>
    <cellStyle name="Comma 2 2 2 9" xfId="2887" xr:uid="{00000000-0005-0000-0000-000096130000}"/>
    <cellStyle name="Comma 2 2 3" xfId="1263" xr:uid="{00000000-0005-0000-0000-000097130000}"/>
    <cellStyle name="Comma 2 2 3 10" xfId="55877" xr:uid="{00000000-0005-0000-0000-000098130000}"/>
    <cellStyle name="Comma 2 2 3 2" xfId="2345" xr:uid="{00000000-0005-0000-0000-000099130000}"/>
    <cellStyle name="Comma 2 2 3 2 2" xfId="6673" xr:uid="{00000000-0005-0000-0000-00009A130000}"/>
    <cellStyle name="Comma 2 2 3 2 2 2" xfId="13165" xr:uid="{00000000-0005-0000-0000-00009B130000}"/>
    <cellStyle name="Comma 2 2 3 2 2 2 2" xfId="28313" xr:uid="{00000000-0005-0000-0000-00009C130000}"/>
    <cellStyle name="Comma 2 2 3 2 2 2 2 2" xfId="54281" xr:uid="{00000000-0005-0000-0000-00009D130000}"/>
    <cellStyle name="Comma 2 2 3 2 2 2 3" xfId="39133" xr:uid="{00000000-0005-0000-0000-00009E130000}"/>
    <cellStyle name="Comma 2 2 3 2 2 3" xfId="21821" xr:uid="{00000000-0005-0000-0000-00009F130000}"/>
    <cellStyle name="Comma 2 2 3 2 2 3 2" xfId="47789" xr:uid="{00000000-0005-0000-0000-0000A0130000}"/>
    <cellStyle name="Comma 2 2 3 2 2 4" xfId="17493" xr:uid="{00000000-0005-0000-0000-0000A1130000}"/>
    <cellStyle name="Comma 2 2 3 2 2 4 2" xfId="43461" xr:uid="{00000000-0005-0000-0000-0000A2130000}"/>
    <cellStyle name="Comma 2 2 3 2 2 5" xfId="32641" xr:uid="{00000000-0005-0000-0000-0000A3130000}"/>
    <cellStyle name="Comma 2 2 3 2 2 6" xfId="59123" xr:uid="{00000000-0005-0000-0000-0000A4130000}"/>
    <cellStyle name="Comma 2 2 3 2 3" xfId="11001" xr:uid="{00000000-0005-0000-0000-0000A5130000}"/>
    <cellStyle name="Comma 2 2 3 2 3 2" xfId="26149" xr:uid="{00000000-0005-0000-0000-0000A6130000}"/>
    <cellStyle name="Comma 2 2 3 2 3 2 2" xfId="52117" xr:uid="{00000000-0005-0000-0000-0000A7130000}"/>
    <cellStyle name="Comma 2 2 3 2 3 3" xfId="36969" xr:uid="{00000000-0005-0000-0000-0000A8130000}"/>
    <cellStyle name="Comma 2 2 3 2 4" xfId="8837" xr:uid="{00000000-0005-0000-0000-0000A9130000}"/>
    <cellStyle name="Comma 2 2 3 2 4 2" xfId="23985" xr:uid="{00000000-0005-0000-0000-0000AA130000}"/>
    <cellStyle name="Comma 2 2 3 2 4 2 2" xfId="49953" xr:uid="{00000000-0005-0000-0000-0000AB130000}"/>
    <cellStyle name="Comma 2 2 3 2 4 3" xfId="34805" xr:uid="{00000000-0005-0000-0000-0000AC130000}"/>
    <cellStyle name="Comma 2 2 3 2 5" xfId="19657" xr:uid="{00000000-0005-0000-0000-0000AD130000}"/>
    <cellStyle name="Comma 2 2 3 2 5 2" xfId="45625" xr:uid="{00000000-0005-0000-0000-0000AE130000}"/>
    <cellStyle name="Comma 2 2 3 2 6" xfId="15329" xr:uid="{00000000-0005-0000-0000-0000AF130000}"/>
    <cellStyle name="Comma 2 2 3 2 6 2" xfId="41297" xr:uid="{00000000-0005-0000-0000-0000B0130000}"/>
    <cellStyle name="Comma 2 2 3 2 7" xfId="4509" xr:uid="{00000000-0005-0000-0000-0000B1130000}"/>
    <cellStyle name="Comma 2 2 3 2 8" xfId="30477" xr:uid="{00000000-0005-0000-0000-0000B2130000}"/>
    <cellStyle name="Comma 2 2 3 2 9" xfId="56959" xr:uid="{00000000-0005-0000-0000-0000B3130000}"/>
    <cellStyle name="Comma 2 2 3 3" xfId="5591" xr:uid="{00000000-0005-0000-0000-0000B4130000}"/>
    <cellStyle name="Comma 2 2 3 3 2" xfId="12083" xr:uid="{00000000-0005-0000-0000-0000B5130000}"/>
    <cellStyle name="Comma 2 2 3 3 2 2" xfId="27231" xr:uid="{00000000-0005-0000-0000-0000B6130000}"/>
    <cellStyle name="Comma 2 2 3 3 2 2 2" xfId="53199" xr:uid="{00000000-0005-0000-0000-0000B7130000}"/>
    <cellStyle name="Comma 2 2 3 3 2 3" xfId="38051" xr:uid="{00000000-0005-0000-0000-0000B8130000}"/>
    <cellStyle name="Comma 2 2 3 3 3" xfId="20739" xr:uid="{00000000-0005-0000-0000-0000B9130000}"/>
    <cellStyle name="Comma 2 2 3 3 3 2" xfId="46707" xr:uid="{00000000-0005-0000-0000-0000BA130000}"/>
    <cellStyle name="Comma 2 2 3 3 4" xfId="16411" xr:uid="{00000000-0005-0000-0000-0000BB130000}"/>
    <cellStyle name="Comma 2 2 3 3 4 2" xfId="42379" xr:uid="{00000000-0005-0000-0000-0000BC130000}"/>
    <cellStyle name="Comma 2 2 3 3 5" xfId="31559" xr:uid="{00000000-0005-0000-0000-0000BD130000}"/>
    <cellStyle name="Comma 2 2 3 3 6" xfId="58041" xr:uid="{00000000-0005-0000-0000-0000BE130000}"/>
    <cellStyle name="Comma 2 2 3 4" xfId="9919" xr:uid="{00000000-0005-0000-0000-0000BF130000}"/>
    <cellStyle name="Comma 2 2 3 4 2" xfId="25067" xr:uid="{00000000-0005-0000-0000-0000C0130000}"/>
    <cellStyle name="Comma 2 2 3 4 2 2" xfId="51035" xr:uid="{00000000-0005-0000-0000-0000C1130000}"/>
    <cellStyle name="Comma 2 2 3 4 3" xfId="35887" xr:uid="{00000000-0005-0000-0000-0000C2130000}"/>
    <cellStyle name="Comma 2 2 3 5" xfId="7755" xr:uid="{00000000-0005-0000-0000-0000C3130000}"/>
    <cellStyle name="Comma 2 2 3 5 2" xfId="22903" xr:uid="{00000000-0005-0000-0000-0000C4130000}"/>
    <cellStyle name="Comma 2 2 3 5 2 2" xfId="48871" xr:uid="{00000000-0005-0000-0000-0000C5130000}"/>
    <cellStyle name="Comma 2 2 3 5 3" xfId="33723" xr:uid="{00000000-0005-0000-0000-0000C6130000}"/>
    <cellStyle name="Comma 2 2 3 6" xfId="18575" xr:uid="{00000000-0005-0000-0000-0000C7130000}"/>
    <cellStyle name="Comma 2 2 3 6 2" xfId="44543" xr:uid="{00000000-0005-0000-0000-0000C8130000}"/>
    <cellStyle name="Comma 2 2 3 7" xfId="14247" xr:uid="{00000000-0005-0000-0000-0000C9130000}"/>
    <cellStyle name="Comma 2 2 3 7 2" xfId="40215" xr:uid="{00000000-0005-0000-0000-0000CA130000}"/>
    <cellStyle name="Comma 2 2 3 8" xfId="3427" xr:uid="{00000000-0005-0000-0000-0000CB130000}"/>
    <cellStyle name="Comma 2 2 3 9" xfId="29395" xr:uid="{00000000-0005-0000-0000-0000CC130000}"/>
    <cellStyle name="Comma 2 2 4" xfId="1804" xr:uid="{00000000-0005-0000-0000-0000CD130000}"/>
    <cellStyle name="Comma 2 2 4 2" xfId="6132" xr:uid="{00000000-0005-0000-0000-0000CE130000}"/>
    <cellStyle name="Comma 2 2 4 2 2" xfId="12624" xr:uid="{00000000-0005-0000-0000-0000CF130000}"/>
    <cellStyle name="Comma 2 2 4 2 2 2" xfId="27772" xr:uid="{00000000-0005-0000-0000-0000D0130000}"/>
    <cellStyle name="Comma 2 2 4 2 2 2 2" xfId="53740" xr:uid="{00000000-0005-0000-0000-0000D1130000}"/>
    <cellStyle name="Comma 2 2 4 2 2 3" xfId="38592" xr:uid="{00000000-0005-0000-0000-0000D2130000}"/>
    <cellStyle name="Comma 2 2 4 2 3" xfId="21280" xr:uid="{00000000-0005-0000-0000-0000D3130000}"/>
    <cellStyle name="Comma 2 2 4 2 3 2" xfId="47248" xr:uid="{00000000-0005-0000-0000-0000D4130000}"/>
    <cellStyle name="Comma 2 2 4 2 4" xfId="16952" xr:uid="{00000000-0005-0000-0000-0000D5130000}"/>
    <cellStyle name="Comma 2 2 4 2 4 2" xfId="42920" xr:uid="{00000000-0005-0000-0000-0000D6130000}"/>
    <cellStyle name="Comma 2 2 4 2 5" xfId="32100" xr:uid="{00000000-0005-0000-0000-0000D7130000}"/>
    <cellStyle name="Comma 2 2 4 2 6" xfId="58582" xr:uid="{00000000-0005-0000-0000-0000D8130000}"/>
    <cellStyle name="Comma 2 2 4 3" xfId="10460" xr:uid="{00000000-0005-0000-0000-0000D9130000}"/>
    <cellStyle name="Comma 2 2 4 3 2" xfId="25608" xr:uid="{00000000-0005-0000-0000-0000DA130000}"/>
    <cellStyle name="Comma 2 2 4 3 2 2" xfId="51576" xr:uid="{00000000-0005-0000-0000-0000DB130000}"/>
    <cellStyle name="Comma 2 2 4 3 3" xfId="36428" xr:uid="{00000000-0005-0000-0000-0000DC130000}"/>
    <cellStyle name="Comma 2 2 4 4" xfId="8296" xr:uid="{00000000-0005-0000-0000-0000DD130000}"/>
    <cellStyle name="Comma 2 2 4 4 2" xfId="23444" xr:uid="{00000000-0005-0000-0000-0000DE130000}"/>
    <cellStyle name="Comma 2 2 4 4 2 2" xfId="49412" xr:uid="{00000000-0005-0000-0000-0000DF130000}"/>
    <cellStyle name="Comma 2 2 4 4 3" xfId="34264" xr:uid="{00000000-0005-0000-0000-0000E0130000}"/>
    <cellStyle name="Comma 2 2 4 5" xfId="19116" xr:uid="{00000000-0005-0000-0000-0000E1130000}"/>
    <cellStyle name="Comma 2 2 4 5 2" xfId="45084" xr:uid="{00000000-0005-0000-0000-0000E2130000}"/>
    <cellStyle name="Comma 2 2 4 6" xfId="14788" xr:uid="{00000000-0005-0000-0000-0000E3130000}"/>
    <cellStyle name="Comma 2 2 4 6 2" xfId="40756" xr:uid="{00000000-0005-0000-0000-0000E4130000}"/>
    <cellStyle name="Comma 2 2 4 7" xfId="3968" xr:uid="{00000000-0005-0000-0000-0000E5130000}"/>
    <cellStyle name="Comma 2 2 4 8" xfId="29936" xr:uid="{00000000-0005-0000-0000-0000E6130000}"/>
    <cellStyle name="Comma 2 2 4 9" xfId="56418" xr:uid="{00000000-0005-0000-0000-0000E7130000}"/>
    <cellStyle name="Comma 2 2 5" xfId="5050" xr:uid="{00000000-0005-0000-0000-0000E8130000}"/>
    <cellStyle name="Comma 2 2 5 2" xfId="11542" xr:uid="{00000000-0005-0000-0000-0000E9130000}"/>
    <cellStyle name="Comma 2 2 5 2 2" xfId="26690" xr:uid="{00000000-0005-0000-0000-0000EA130000}"/>
    <cellStyle name="Comma 2 2 5 2 2 2" xfId="52658" xr:uid="{00000000-0005-0000-0000-0000EB130000}"/>
    <cellStyle name="Comma 2 2 5 2 3" xfId="37510" xr:uid="{00000000-0005-0000-0000-0000EC130000}"/>
    <cellStyle name="Comma 2 2 5 3" xfId="20198" xr:uid="{00000000-0005-0000-0000-0000ED130000}"/>
    <cellStyle name="Comma 2 2 5 3 2" xfId="46166" xr:uid="{00000000-0005-0000-0000-0000EE130000}"/>
    <cellStyle name="Comma 2 2 5 4" xfId="15870" xr:uid="{00000000-0005-0000-0000-0000EF130000}"/>
    <cellStyle name="Comma 2 2 5 4 2" xfId="41838" xr:uid="{00000000-0005-0000-0000-0000F0130000}"/>
    <cellStyle name="Comma 2 2 5 5" xfId="31018" xr:uid="{00000000-0005-0000-0000-0000F1130000}"/>
    <cellStyle name="Comma 2 2 5 6" xfId="57500" xr:uid="{00000000-0005-0000-0000-0000F2130000}"/>
    <cellStyle name="Comma 2 2 6" xfId="9378" xr:uid="{00000000-0005-0000-0000-0000F3130000}"/>
    <cellStyle name="Comma 2 2 6 2" xfId="24526" xr:uid="{00000000-0005-0000-0000-0000F4130000}"/>
    <cellStyle name="Comma 2 2 6 2 2" xfId="50494" xr:uid="{00000000-0005-0000-0000-0000F5130000}"/>
    <cellStyle name="Comma 2 2 6 3" xfId="35346" xr:uid="{00000000-0005-0000-0000-0000F6130000}"/>
    <cellStyle name="Comma 2 2 7" xfId="7214" xr:uid="{00000000-0005-0000-0000-0000F7130000}"/>
    <cellStyle name="Comma 2 2 7 2" xfId="22362" xr:uid="{00000000-0005-0000-0000-0000F8130000}"/>
    <cellStyle name="Comma 2 2 7 2 2" xfId="48330" xr:uid="{00000000-0005-0000-0000-0000F9130000}"/>
    <cellStyle name="Comma 2 2 7 3" xfId="33182" xr:uid="{00000000-0005-0000-0000-0000FA130000}"/>
    <cellStyle name="Comma 2 2 8" xfId="18034" xr:uid="{00000000-0005-0000-0000-0000FB130000}"/>
    <cellStyle name="Comma 2 2 8 2" xfId="44002" xr:uid="{00000000-0005-0000-0000-0000FC130000}"/>
    <cellStyle name="Comma 2 2 9" xfId="13706" xr:uid="{00000000-0005-0000-0000-0000FD130000}"/>
    <cellStyle name="Comma 2 2 9 2" xfId="39674" xr:uid="{00000000-0005-0000-0000-0000FE130000}"/>
    <cellStyle name="Comma 2 20" xfId="13701" xr:uid="{00000000-0005-0000-0000-0000FF130000}"/>
    <cellStyle name="Comma 2 20 2" xfId="39669" xr:uid="{00000000-0005-0000-0000-000000140000}"/>
    <cellStyle name="Comma 2 21" xfId="2881" xr:uid="{00000000-0005-0000-0000-000001140000}"/>
    <cellStyle name="Comma 2 22" xfId="28849" xr:uid="{00000000-0005-0000-0000-000002140000}"/>
    <cellStyle name="Comma 2 23" xfId="54811" xr:uid="{00000000-0005-0000-0000-000003140000}"/>
    <cellStyle name="Comma 2 24" xfId="55331" xr:uid="{00000000-0005-0000-0000-000004140000}"/>
    <cellStyle name="Comma 2 25" xfId="673" xr:uid="{00000000-0005-0000-0000-000005140000}"/>
    <cellStyle name="Comma 2 3" xfId="142" xr:uid="{00000000-0005-0000-0000-000006140000}"/>
    <cellStyle name="Comma 2 3 10" xfId="28856" xr:uid="{00000000-0005-0000-0000-000007140000}"/>
    <cellStyle name="Comma 2 3 11" xfId="54818" xr:uid="{00000000-0005-0000-0000-000008140000}"/>
    <cellStyle name="Comma 2 3 12" xfId="55338" xr:uid="{00000000-0005-0000-0000-000009140000}"/>
    <cellStyle name="Comma 2 3 13" xfId="753" xr:uid="{00000000-0005-0000-0000-00000A140000}"/>
    <cellStyle name="Comma 2 3 2" xfId="1265" xr:uid="{00000000-0005-0000-0000-00000B140000}"/>
    <cellStyle name="Comma 2 3 2 10" xfId="55879" xr:uid="{00000000-0005-0000-0000-00000C140000}"/>
    <cellStyle name="Comma 2 3 2 2" xfId="2347" xr:uid="{00000000-0005-0000-0000-00000D140000}"/>
    <cellStyle name="Comma 2 3 2 2 2" xfId="6675" xr:uid="{00000000-0005-0000-0000-00000E140000}"/>
    <cellStyle name="Comma 2 3 2 2 2 2" xfId="13167" xr:uid="{00000000-0005-0000-0000-00000F140000}"/>
    <cellStyle name="Comma 2 3 2 2 2 2 2" xfId="28315" xr:uid="{00000000-0005-0000-0000-000010140000}"/>
    <cellStyle name="Comma 2 3 2 2 2 2 2 2" xfId="54283" xr:uid="{00000000-0005-0000-0000-000011140000}"/>
    <cellStyle name="Comma 2 3 2 2 2 2 3" xfId="39135" xr:uid="{00000000-0005-0000-0000-000012140000}"/>
    <cellStyle name="Comma 2 3 2 2 2 3" xfId="21823" xr:uid="{00000000-0005-0000-0000-000013140000}"/>
    <cellStyle name="Comma 2 3 2 2 2 3 2" xfId="47791" xr:uid="{00000000-0005-0000-0000-000014140000}"/>
    <cellStyle name="Comma 2 3 2 2 2 4" xfId="17495" xr:uid="{00000000-0005-0000-0000-000015140000}"/>
    <cellStyle name="Comma 2 3 2 2 2 4 2" xfId="43463" xr:uid="{00000000-0005-0000-0000-000016140000}"/>
    <cellStyle name="Comma 2 3 2 2 2 5" xfId="32643" xr:uid="{00000000-0005-0000-0000-000017140000}"/>
    <cellStyle name="Comma 2 3 2 2 2 6" xfId="59125" xr:uid="{00000000-0005-0000-0000-000018140000}"/>
    <cellStyle name="Comma 2 3 2 2 3" xfId="11003" xr:uid="{00000000-0005-0000-0000-000019140000}"/>
    <cellStyle name="Comma 2 3 2 2 3 2" xfId="26151" xr:uid="{00000000-0005-0000-0000-00001A140000}"/>
    <cellStyle name="Comma 2 3 2 2 3 2 2" xfId="52119" xr:uid="{00000000-0005-0000-0000-00001B140000}"/>
    <cellStyle name="Comma 2 3 2 2 3 3" xfId="36971" xr:uid="{00000000-0005-0000-0000-00001C140000}"/>
    <cellStyle name="Comma 2 3 2 2 4" xfId="8839" xr:uid="{00000000-0005-0000-0000-00001D140000}"/>
    <cellStyle name="Comma 2 3 2 2 4 2" xfId="23987" xr:uid="{00000000-0005-0000-0000-00001E140000}"/>
    <cellStyle name="Comma 2 3 2 2 4 2 2" xfId="49955" xr:uid="{00000000-0005-0000-0000-00001F140000}"/>
    <cellStyle name="Comma 2 3 2 2 4 3" xfId="34807" xr:uid="{00000000-0005-0000-0000-000020140000}"/>
    <cellStyle name="Comma 2 3 2 2 5" xfId="19659" xr:uid="{00000000-0005-0000-0000-000021140000}"/>
    <cellStyle name="Comma 2 3 2 2 5 2" xfId="45627" xr:uid="{00000000-0005-0000-0000-000022140000}"/>
    <cellStyle name="Comma 2 3 2 2 6" xfId="15331" xr:uid="{00000000-0005-0000-0000-000023140000}"/>
    <cellStyle name="Comma 2 3 2 2 6 2" xfId="41299" xr:uid="{00000000-0005-0000-0000-000024140000}"/>
    <cellStyle name="Comma 2 3 2 2 7" xfId="4511" xr:uid="{00000000-0005-0000-0000-000025140000}"/>
    <cellStyle name="Comma 2 3 2 2 8" xfId="30479" xr:uid="{00000000-0005-0000-0000-000026140000}"/>
    <cellStyle name="Comma 2 3 2 2 9" xfId="56961" xr:uid="{00000000-0005-0000-0000-000027140000}"/>
    <cellStyle name="Comma 2 3 2 3" xfId="5593" xr:uid="{00000000-0005-0000-0000-000028140000}"/>
    <cellStyle name="Comma 2 3 2 3 2" xfId="12085" xr:uid="{00000000-0005-0000-0000-000029140000}"/>
    <cellStyle name="Comma 2 3 2 3 2 2" xfId="27233" xr:uid="{00000000-0005-0000-0000-00002A140000}"/>
    <cellStyle name="Comma 2 3 2 3 2 2 2" xfId="53201" xr:uid="{00000000-0005-0000-0000-00002B140000}"/>
    <cellStyle name="Comma 2 3 2 3 2 3" xfId="38053" xr:uid="{00000000-0005-0000-0000-00002C140000}"/>
    <cellStyle name="Comma 2 3 2 3 3" xfId="20741" xr:uid="{00000000-0005-0000-0000-00002D140000}"/>
    <cellStyle name="Comma 2 3 2 3 3 2" xfId="46709" xr:uid="{00000000-0005-0000-0000-00002E140000}"/>
    <cellStyle name="Comma 2 3 2 3 4" xfId="16413" xr:uid="{00000000-0005-0000-0000-00002F140000}"/>
    <cellStyle name="Comma 2 3 2 3 4 2" xfId="42381" xr:uid="{00000000-0005-0000-0000-000030140000}"/>
    <cellStyle name="Comma 2 3 2 3 5" xfId="31561" xr:uid="{00000000-0005-0000-0000-000031140000}"/>
    <cellStyle name="Comma 2 3 2 3 6" xfId="58043" xr:uid="{00000000-0005-0000-0000-000032140000}"/>
    <cellStyle name="Comma 2 3 2 4" xfId="9921" xr:uid="{00000000-0005-0000-0000-000033140000}"/>
    <cellStyle name="Comma 2 3 2 4 2" xfId="25069" xr:uid="{00000000-0005-0000-0000-000034140000}"/>
    <cellStyle name="Comma 2 3 2 4 2 2" xfId="51037" xr:uid="{00000000-0005-0000-0000-000035140000}"/>
    <cellStyle name="Comma 2 3 2 4 3" xfId="35889" xr:uid="{00000000-0005-0000-0000-000036140000}"/>
    <cellStyle name="Comma 2 3 2 5" xfId="7757" xr:uid="{00000000-0005-0000-0000-000037140000}"/>
    <cellStyle name="Comma 2 3 2 5 2" xfId="22905" xr:uid="{00000000-0005-0000-0000-000038140000}"/>
    <cellStyle name="Comma 2 3 2 5 2 2" xfId="48873" xr:uid="{00000000-0005-0000-0000-000039140000}"/>
    <cellStyle name="Comma 2 3 2 5 3" xfId="33725" xr:uid="{00000000-0005-0000-0000-00003A140000}"/>
    <cellStyle name="Comma 2 3 2 6" xfId="18577" xr:uid="{00000000-0005-0000-0000-00003B140000}"/>
    <cellStyle name="Comma 2 3 2 6 2" xfId="44545" xr:uid="{00000000-0005-0000-0000-00003C140000}"/>
    <cellStyle name="Comma 2 3 2 7" xfId="14249" xr:uid="{00000000-0005-0000-0000-00003D140000}"/>
    <cellStyle name="Comma 2 3 2 7 2" xfId="40217" xr:uid="{00000000-0005-0000-0000-00003E140000}"/>
    <cellStyle name="Comma 2 3 2 8" xfId="3429" xr:uid="{00000000-0005-0000-0000-00003F140000}"/>
    <cellStyle name="Comma 2 3 2 9" xfId="29397" xr:uid="{00000000-0005-0000-0000-000040140000}"/>
    <cellStyle name="Comma 2 3 3" xfId="1806" xr:uid="{00000000-0005-0000-0000-000041140000}"/>
    <cellStyle name="Comma 2 3 3 2" xfId="6134" xr:uid="{00000000-0005-0000-0000-000042140000}"/>
    <cellStyle name="Comma 2 3 3 2 2" xfId="12626" xr:uid="{00000000-0005-0000-0000-000043140000}"/>
    <cellStyle name="Comma 2 3 3 2 2 2" xfId="27774" xr:uid="{00000000-0005-0000-0000-000044140000}"/>
    <cellStyle name="Comma 2 3 3 2 2 2 2" xfId="53742" xr:uid="{00000000-0005-0000-0000-000045140000}"/>
    <cellStyle name="Comma 2 3 3 2 2 3" xfId="38594" xr:uid="{00000000-0005-0000-0000-000046140000}"/>
    <cellStyle name="Comma 2 3 3 2 3" xfId="21282" xr:uid="{00000000-0005-0000-0000-000047140000}"/>
    <cellStyle name="Comma 2 3 3 2 3 2" xfId="47250" xr:uid="{00000000-0005-0000-0000-000048140000}"/>
    <cellStyle name="Comma 2 3 3 2 4" xfId="16954" xr:uid="{00000000-0005-0000-0000-000049140000}"/>
    <cellStyle name="Comma 2 3 3 2 4 2" xfId="42922" xr:uid="{00000000-0005-0000-0000-00004A140000}"/>
    <cellStyle name="Comma 2 3 3 2 5" xfId="32102" xr:uid="{00000000-0005-0000-0000-00004B140000}"/>
    <cellStyle name="Comma 2 3 3 2 6" xfId="58584" xr:uid="{00000000-0005-0000-0000-00004C140000}"/>
    <cellStyle name="Comma 2 3 3 3" xfId="10462" xr:uid="{00000000-0005-0000-0000-00004D140000}"/>
    <cellStyle name="Comma 2 3 3 3 2" xfId="25610" xr:uid="{00000000-0005-0000-0000-00004E140000}"/>
    <cellStyle name="Comma 2 3 3 3 2 2" xfId="51578" xr:uid="{00000000-0005-0000-0000-00004F140000}"/>
    <cellStyle name="Comma 2 3 3 3 3" xfId="36430" xr:uid="{00000000-0005-0000-0000-000050140000}"/>
    <cellStyle name="Comma 2 3 3 4" xfId="8298" xr:uid="{00000000-0005-0000-0000-000051140000}"/>
    <cellStyle name="Comma 2 3 3 4 2" xfId="23446" xr:uid="{00000000-0005-0000-0000-000052140000}"/>
    <cellStyle name="Comma 2 3 3 4 2 2" xfId="49414" xr:uid="{00000000-0005-0000-0000-000053140000}"/>
    <cellStyle name="Comma 2 3 3 4 3" xfId="34266" xr:uid="{00000000-0005-0000-0000-000054140000}"/>
    <cellStyle name="Comma 2 3 3 5" xfId="19118" xr:uid="{00000000-0005-0000-0000-000055140000}"/>
    <cellStyle name="Comma 2 3 3 5 2" xfId="45086" xr:uid="{00000000-0005-0000-0000-000056140000}"/>
    <cellStyle name="Comma 2 3 3 6" xfId="14790" xr:uid="{00000000-0005-0000-0000-000057140000}"/>
    <cellStyle name="Comma 2 3 3 6 2" xfId="40758" xr:uid="{00000000-0005-0000-0000-000058140000}"/>
    <cellStyle name="Comma 2 3 3 7" xfId="3970" xr:uid="{00000000-0005-0000-0000-000059140000}"/>
    <cellStyle name="Comma 2 3 3 8" xfId="29938" xr:uid="{00000000-0005-0000-0000-00005A140000}"/>
    <cellStyle name="Comma 2 3 3 9" xfId="56420" xr:uid="{00000000-0005-0000-0000-00005B140000}"/>
    <cellStyle name="Comma 2 3 4" xfId="5052" xr:uid="{00000000-0005-0000-0000-00005C140000}"/>
    <cellStyle name="Comma 2 3 4 2" xfId="11544" xr:uid="{00000000-0005-0000-0000-00005D140000}"/>
    <cellStyle name="Comma 2 3 4 2 2" xfId="26692" xr:uid="{00000000-0005-0000-0000-00005E140000}"/>
    <cellStyle name="Comma 2 3 4 2 2 2" xfId="52660" xr:uid="{00000000-0005-0000-0000-00005F140000}"/>
    <cellStyle name="Comma 2 3 4 2 3" xfId="37512" xr:uid="{00000000-0005-0000-0000-000060140000}"/>
    <cellStyle name="Comma 2 3 4 3" xfId="20200" xr:uid="{00000000-0005-0000-0000-000061140000}"/>
    <cellStyle name="Comma 2 3 4 3 2" xfId="46168" xr:uid="{00000000-0005-0000-0000-000062140000}"/>
    <cellStyle name="Comma 2 3 4 4" xfId="15872" xr:uid="{00000000-0005-0000-0000-000063140000}"/>
    <cellStyle name="Comma 2 3 4 4 2" xfId="41840" xr:uid="{00000000-0005-0000-0000-000064140000}"/>
    <cellStyle name="Comma 2 3 4 5" xfId="31020" xr:uid="{00000000-0005-0000-0000-000065140000}"/>
    <cellStyle name="Comma 2 3 4 6" xfId="57502" xr:uid="{00000000-0005-0000-0000-000066140000}"/>
    <cellStyle name="Comma 2 3 5" xfId="9380" xr:uid="{00000000-0005-0000-0000-000067140000}"/>
    <cellStyle name="Comma 2 3 5 2" xfId="24528" xr:uid="{00000000-0005-0000-0000-000068140000}"/>
    <cellStyle name="Comma 2 3 5 2 2" xfId="50496" xr:uid="{00000000-0005-0000-0000-000069140000}"/>
    <cellStyle name="Comma 2 3 5 3" xfId="35348" xr:uid="{00000000-0005-0000-0000-00006A140000}"/>
    <cellStyle name="Comma 2 3 6" xfId="7216" xr:uid="{00000000-0005-0000-0000-00006B140000}"/>
    <cellStyle name="Comma 2 3 6 2" xfId="22364" xr:uid="{00000000-0005-0000-0000-00006C140000}"/>
    <cellStyle name="Comma 2 3 6 2 2" xfId="48332" xr:uid="{00000000-0005-0000-0000-00006D140000}"/>
    <cellStyle name="Comma 2 3 6 3" xfId="33184" xr:uid="{00000000-0005-0000-0000-00006E140000}"/>
    <cellStyle name="Comma 2 3 7" xfId="18036" xr:uid="{00000000-0005-0000-0000-00006F140000}"/>
    <cellStyle name="Comma 2 3 7 2" xfId="44004" xr:uid="{00000000-0005-0000-0000-000070140000}"/>
    <cellStyle name="Comma 2 3 8" xfId="13708" xr:uid="{00000000-0005-0000-0000-000071140000}"/>
    <cellStyle name="Comma 2 3 8 2" xfId="39676" xr:uid="{00000000-0005-0000-0000-000072140000}"/>
    <cellStyle name="Comma 2 3 9" xfId="2888" xr:uid="{00000000-0005-0000-0000-000073140000}"/>
    <cellStyle name="Comma 2 4" xfId="143" xr:uid="{00000000-0005-0000-0000-000074140000}"/>
    <cellStyle name="Comma 2 4 10" xfId="28857" xr:uid="{00000000-0005-0000-0000-000075140000}"/>
    <cellStyle name="Comma 2 4 11" xfId="54819" xr:uid="{00000000-0005-0000-0000-000076140000}"/>
    <cellStyle name="Comma 2 4 12" xfId="55339" xr:uid="{00000000-0005-0000-0000-000077140000}"/>
    <cellStyle name="Comma 2 4 13" xfId="793" xr:uid="{00000000-0005-0000-0000-000078140000}"/>
    <cellStyle name="Comma 2 4 2" xfId="1266" xr:uid="{00000000-0005-0000-0000-000079140000}"/>
    <cellStyle name="Comma 2 4 2 10" xfId="55880" xr:uid="{00000000-0005-0000-0000-00007A140000}"/>
    <cellStyle name="Comma 2 4 2 2" xfId="2348" xr:uid="{00000000-0005-0000-0000-00007B140000}"/>
    <cellStyle name="Comma 2 4 2 2 2" xfId="6676" xr:uid="{00000000-0005-0000-0000-00007C140000}"/>
    <cellStyle name="Comma 2 4 2 2 2 2" xfId="13168" xr:uid="{00000000-0005-0000-0000-00007D140000}"/>
    <cellStyle name="Comma 2 4 2 2 2 2 2" xfId="28316" xr:uid="{00000000-0005-0000-0000-00007E140000}"/>
    <cellStyle name="Comma 2 4 2 2 2 2 2 2" xfId="54284" xr:uid="{00000000-0005-0000-0000-00007F140000}"/>
    <cellStyle name="Comma 2 4 2 2 2 2 3" xfId="39136" xr:uid="{00000000-0005-0000-0000-000080140000}"/>
    <cellStyle name="Comma 2 4 2 2 2 3" xfId="21824" xr:uid="{00000000-0005-0000-0000-000081140000}"/>
    <cellStyle name="Comma 2 4 2 2 2 3 2" xfId="47792" xr:uid="{00000000-0005-0000-0000-000082140000}"/>
    <cellStyle name="Comma 2 4 2 2 2 4" xfId="17496" xr:uid="{00000000-0005-0000-0000-000083140000}"/>
    <cellStyle name="Comma 2 4 2 2 2 4 2" xfId="43464" xr:uid="{00000000-0005-0000-0000-000084140000}"/>
    <cellStyle name="Comma 2 4 2 2 2 5" xfId="32644" xr:uid="{00000000-0005-0000-0000-000085140000}"/>
    <cellStyle name="Comma 2 4 2 2 2 6" xfId="59126" xr:uid="{00000000-0005-0000-0000-000086140000}"/>
    <cellStyle name="Comma 2 4 2 2 3" xfId="11004" xr:uid="{00000000-0005-0000-0000-000087140000}"/>
    <cellStyle name="Comma 2 4 2 2 3 2" xfId="26152" xr:uid="{00000000-0005-0000-0000-000088140000}"/>
    <cellStyle name="Comma 2 4 2 2 3 2 2" xfId="52120" xr:uid="{00000000-0005-0000-0000-000089140000}"/>
    <cellStyle name="Comma 2 4 2 2 3 3" xfId="36972" xr:uid="{00000000-0005-0000-0000-00008A140000}"/>
    <cellStyle name="Comma 2 4 2 2 4" xfId="8840" xr:uid="{00000000-0005-0000-0000-00008B140000}"/>
    <cellStyle name="Comma 2 4 2 2 4 2" xfId="23988" xr:uid="{00000000-0005-0000-0000-00008C140000}"/>
    <cellStyle name="Comma 2 4 2 2 4 2 2" xfId="49956" xr:uid="{00000000-0005-0000-0000-00008D140000}"/>
    <cellStyle name="Comma 2 4 2 2 4 3" xfId="34808" xr:uid="{00000000-0005-0000-0000-00008E140000}"/>
    <cellStyle name="Comma 2 4 2 2 5" xfId="19660" xr:uid="{00000000-0005-0000-0000-00008F140000}"/>
    <cellStyle name="Comma 2 4 2 2 5 2" xfId="45628" xr:uid="{00000000-0005-0000-0000-000090140000}"/>
    <cellStyle name="Comma 2 4 2 2 6" xfId="15332" xr:uid="{00000000-0005-0000-0000-000091140000}"/>
    <cellStyle name="Comma 2 4 2 2 6 2" xfId="41300" xr:uid="{00000000-0005-0000-0000-000092140000}"/>
    <cellStyle name="Comma 2 4 2 2 7" xfId="4512" xr:uid="{00000000-0005-0000-0000-000093140000}"/>
    <cellStyle name="Comma 2 4 2 2 8" xfId="30480" xr:uid="{00000000-0005-0000-0000-000094140000}"/>
    <cellStyle name="Comma 2 4 2 2 9" xfId="56962" xr:uid="{00000000-0005-0000-0000-000095140000}"/>
    <cellStyle name="Comma 2 4 2 3" xfId="5594" xr:uid="{00000000-0005-0000-0000-000096140000}"/>
    <cellStyle name="Comma 2 4 2 3 2" xfId="12086" xr:uid="{00000000-0005-0000-0000-000097140000}"/>
    <cellStyle name="Comma 2 4 2 3 2 2" xfId="27234" xr:uid="{00000000-0005-0000-0000-000098140000}"/>
    <cellStyle name="Comma 2 4 2 3 2 2 2" xfId="53202" xr:uid="{00000000-0005-0000-0000-000099140000}"/>
    <cellStyle name="Comma 2 4 2 3 2 3" xfId="38054" xr:uid="{00000000-0005-0000-0000-00009A140000}"/>
    <cellStyle name="Comma 2 4 2 3 3" xfId="20742" xr:uid="{00000000-0005-0000-0000-00009B140000}"/>
    <cellStyle name="Comma 2 4 2 3 3 2" xfId="46710" xr:uid="{00000000-0005-0000-0000-00009C140000}"/>
    <cellStyle name="Comma 2 4 2 3 4" xfId="16414" xr:uid="{00000000-0005-0000-0000-00009D140000}"/>
    <cellStyle name="Comma 2 4 2 3 4 2" xfId="42382" xr:uid="{00000000-0005-0000-0000-00009E140000}"/>
    <cellStyle name="Comma 2 4 2 3 5" xfId="31562" xr:uid="{00000000-0005-0000-0000-00009F140000}"/>
    <cellStyle name="Comma 2 4 2 3 6" xfId="58044" xr:uid="{00000000-0005-0000-0000-0000A0140000}"/>
    <cellStyle name="Comma 2 4 2 4" xfId="9922" xr:uid="{00000000-0005-0000-0000-0000A1140000}"/>
    <cellStyle name="Comma 2 4 2 4 2" xfId="25070" xr:uid="{00000000-0005-0000-0000-0000A2140000}"/>
    <cellStyle name="Comma 2 4 2 4 2 2" xfId="51038" xr:uid="{00000000-0005-0000-0000-0000A3140000}"/>
    <cellStyle name="Comma 2 4 2 4 3" xfId="35890" xr:uid="{00000000-0005-0000-0000-0000A4140000}"/>
    <cellStyle name="Comma 2 4 2 5" xfId="7758" xr:uid="{00000000-0005-0000-0000-0000A5140000}"/>
    <cellStyle name="Comma 2 4 2 5 2" xfId="22906" xr:uid="{00000000-0005-0000-0000-0000A6140000}"/>
    <cellStyle name="Comma 2 4 2 5 2 2" xfId="48874" xr:uid="{00000000-0005-0000-0000-0000A7140000}"/>
    <cellStyle name="Comma 2 4 2 5 3" xfId="33726" xr:uid="{00000000-0005-0000-0000-0000A8140000}"/>
    <cellStyle name="Comma 2 4 2 6" xfId="18578" xr:uid="{00000000-0005-0000-0000-0000A9140000}"/>
    <cellStyle name="Comma 2 4 2 6 2" xfId="44546" xr:uid="{00000000-0005-0000-0000-0000AA140000}"/>
    <cellStyle name="Comma 2 4 2 7" xfId="14250" xr:uid="{00000000-0005-0000-0000-0000AB140000}"/>
    <cellStyle name="Comma 2 4 2 7 2" xfId="40218" xr:uid="{00000000-0005-0000-0000-0000AC140000}"/>
    <cellStyle name="Comma 2 4 2 8" xfId="3430" xr:uid="{00000000-0005-0000-0000-0000AD140000}"/>
    <cellStyle name="Comma 2 4 2 9" xfId="29398" xr:uid="{00000000-0005-0000-0000-0000AE140000}"/>
    <cellStyle name="Comma 2 4 3" xfId="1807" xr:uid="{00000000-0005-0000-0000-0000AF140000}"/>
    <cellStyle name="Comma 2 4 3 2" xfId="6135" xr:uid="{00000000-0005-0000-0000-0000B0140000}"/>
    <cellStyle name="Comma 2 4 3 2 2" xfId="12627" xr:uid="{00000000-0005-0000-0000-0000B1140000}"/>
    <cellStyle name="Comma 2 4 3 2 2 2" xfId="27775" xr:uid="{00000000-0005-0000-0000-0000B2140000}"/>
    <cellStyle name="Comma 2 4 3 2 2 2 2" xfId="53743" xr:uid="{00000000-0005-0000-0000-0000B3140000}"/>
    <cellStyle name="Comma 2 4 3 2 2 3" xfId="38595" xr:uid="{00000000-0005-0000-0000-0000B4140000}"/>
    <cellStyle name="Comma 2 4 3 2 3" xfId="21283" xr:uid="{00000000-0005-0000-0000-0000B5140000}"/>
    <cellStyle name="Comma 2 4 3 2 3 2" xfId="47251" xr:uid="{00000000-0005-0000-0000-0000B6140000}"/>
    <cellStyle name="Comma 2 4 3 2 4" xfId="16955" xr:uid="{00000000-0005-0000-0000-0000B7140000}"/>
    <cellStyle name="Comma 2 4 3 2 4 2" xfId="42923" xr:uid="{00000000-0005-0000-0000-0000B8140000}"/>
    <cellStyle name="Comma 2 4 3 2 5" xfId="32103" xr:uid="{00000000-0005-0000-0000-0000B9140000}"/>
    <cellStyle name="Comma 2 4 3 2 6" xfId="58585" xr:uid="{00000000-0005-0000-0000-0000BA140000}"/>
    <cellStyle name="Comma 2 4 3 3" xfId="10463" xr:uid="{00000000-0005-0000-0000-0000BB140000}"/>
    <cellStyle name="Comma 2 4 3 3 2" xfId="25611" xr:uid="{00000000-0005-0000-0000-0000BC140000}"/>
    <cellStyle name="Comma 2 4 3 3 2 2" xfId="51579" xr:uid="{00000000-0005-0000-0000-0000BD140000}"/>
    <cellStyle name="Comma 2 4 3 3 3" xfId="36431" xr:uid="{00000000-0005-0000-0000-0000BE140000}"/>
    <cellStyle name="Comma 2 4 3 4" xfId="8299" xr:uid="{00000000-0005-0000-0000-0000BF140000}"/>
    <cellStyle name="Comma 2 4 3 4 2" xfId="23447" xr:uid="{00000000-0005-0000-0000-0000C0140000}"/>
    <cellStyle name="Comma 2 4 3 4 2 2" xfId="49415" xr:uid="{00000000-0005-0000-0000-0000C1140000}"/>
    <cellStyle name="Comma 2 4 3 4 3" xfId="34267" xr:uid="{00000000-0005-0000-0000-0000C2140000}"/>
    <cellStyle name="Comma 2 4 3 5" xfId="19119" xr:uid="{00000000-0005-0000-0000-0000C3140000}"/>
    <cellStyle name="Comma 2 4 3 5 2" xfId="45087" xr:uid="{00000000-0005-0000-0000-0000C4140000}"/>
    <cellStyle name="Comma 2 4 3 6" xfId="14791" xr:uid="{00000000-0005-0000-0000-0000C5140000}"/>
    <cellStyle name="Comma 2 4 3 6 2" xfId="40759" xr:uid="{00000000-0005-0000-0000-0000C6140000}"/>
    <cellStyle name="Comma 2 4 3 7" xfId="3971" xr:uid="{00000000-0005-0000-0000-0000C7140000}"/>
    <cellStyle name="Comma 2 4 3 8" xfId="29939" xr:uid="{00000000-0005-0000-0000-0000C8140000}"/>
    <cellStyle name="Comma 2 4 3 9" xfId="56421" xr:uid="{00000000-0005-0000-0000-0000C9140000}"/>
    <cellStyle name="Comma 2 4 4" xfId="5053" xr:uid="{00000000-0005-0000-0000-0000CA140000}"/>
    <cellStyle name="Comma 2 4 4 2" xfId="11545" xr:uid="{00000000-0005-0000-0000-0000CB140000}"/>
    <cellStyle name="Comma 2 4 4 2 2" xfId="26693" xr:uid="{00000000-0005-0000-0000-0000CC140000}"/>
    <cellStyle name="Comma 2 4 4 2 2 2" xfId="52661" xr:uid="{00000000-0005-0000-0000-0000CD140000}"/>
    <cellStyle name="Comma 2 4 4 2 3" xfId="37513" xr:uid="{00000000-0005-0000-0000-0000CE140000}"/>
    <cellStyle name="Comma 2 4 4 3" xfId="20201" xr:uid="{00000000-0005-0000-0000-0000CF140000}"/>
    <cellStyle name="Comma 2 4 4 3 2" xfId="46169" xr:uid="{00000000-0005-0000-0000-0000D0140000}"/>
    <cellStyle name="Comma 2 4 4 4" xfId="15873" xr:uid="{00000000-0005-0000-0000-0000D1140000}"/>
    <cellStyle name="Comma 2 4 4 4 2" xfId="41841" xr:uid="{00000000-0005-0000-0000-0000D2140000}"/>
    <cellStyle name="Comma 2 4 4 5" xfId="31021" xr:uid="{00000000-0005-0000-0000-0000D3140000}"/>
    <cellStyle name="Comma 2 4 4 6" xfId="57503" xr:uid="{00000000-0005-0000-0000-0000D4140000}"/>
    <cellStyle name="Comma 2 4 5" xfId="9381" xr:uid="{00000000-0005-0000-0000-0000D5140000}"/>
    <cellStyle name="Comma 2 4 5 2" xfId="24529" xr:uid="{00000000-0005-0000-0000-0000D6140000}"/>
    <cellStyle name="Comma 2 4 5 2 2" xfId="50497" xr:uid="{00000000-0005-0000-0000-0000D7140000}"/>
    <cellStyle name="Comma 2 4 5 3" xfId="35349" xr:uid="{00000000-0005-0000-0000-0000D8140000}"/>
    <cellStyle name="Comma 2 4 6" xfId="7217" xr:uid="{00000000-0005-0000-0000-0000D9140000}"/>
    <cellStyle name="Comma 2 4 6 2" xfId="22365" xr:uid="{00000000-0005-0000-0000-0000DA140000}"/>
    <cellStyle name="Comma 2 4 6 2 2" xfId="48333" xr:uid="{00000000-0005-0000-0000-0000DB140000}"/>
    <cellStyle name="Comma 2 4 6 3" xfId="33185" xr:uid="{00000000-0005-0000-0000-0000DC140000}"/>
    <cellStyle name="Comma 2 4 7" xfId="18037" xr:uid="{00000000-0005-0000-0000-0000DD140000}"/>
    <cellStyle name="Comma 2 4 7 2" xfId="44005" xr:uid="{00000000-0005-0000-0000-0000DE140000}"/>
    <cellStyle name="Comma 2 4 8" xfId="13709" xr:uid="{00000000-0005-0000-0000-0000DF140000}"/>
    <cellStyle name="Comma 2 4 8 2" xfId="39677" xr:uid="{00000000-0005-0000-0000-0000E0140000}"/>
    <cellStyle name="Comma 2 4 9" xfId="2889" xr:uid="{00000000-0005-0000-0000-0000E1140000}"/>
    <cellStyle name="Comma 2 5" xfId="144" xr:uid="{00000000-0005-0000-0000-0000E2140000}"/>
    <cellStyle name="Comma 2 5 10" xfId="28858" xr:uid="{00000000-0005-0000-0000-0000E3140000}"/>
    <cellStyle name="Comma 2 5 11" xfId="54820" xr:uid="{00000000-0005-0000-0000-0000E4140000}"/>
    <cellStyle name="Comma 2 5 12" xfId="55340" xr:uid="{00000000-0005-0000-0000-0000E5140000}"/>
    <cellStyle name="Comma 2 5 13" xfId="833" xr:uid="{00000000-0005-0000-0000-0000E6140000}"/>
    <cellStyle name="Comma 2 5 2" xfId="1267" xr:uid="{00000000-0005-0000-0000-0000E7140000}"/>
    <cellStyle name="Comma 2 5 2 10" xfId="55881" xr:uid="{00000000-0005-0000-0000-0000E8140000}"/>
    <cellStyle name="Comma 2 5 2 2" xfId="2349" xr:uid="{00000000-0005-0000-0000-0000E9140000}"/>
    <cellStyle name="Comma 2 5 2 2 2" xfId="6677" xr:uid="{00000000-0005-0000-0000-0000EA140000}"/>
    <cellStyle name="Comma 2 5 2 2 2 2" xfId="13169" xr:uid="{00000000-0005-0000-0000-0000EB140000}"/>
    <cellStyle name="Comma 2 5 2 2 2 2 2" xfId="28317" xr:uid="{00000000-0005-0000-0000-0000EC140000}"/>
    <cellStyle name="Comma 2 5 2 2 2 2 2 2" xfId="54285" xr:uid="{00000000-0005-0000-0000-0000ED140000}"/>
    <cellStyle name="Comma 2 5 2 2 2 2 3" xfId="39137" xr:uid="{00000000-0005-0000-0000-0000EE140000}"/>
    <cellStyle name="Comma 2 5 2 2 2 3" xfId="21825" xr:uid="{00000000-0005-0000-0000-0000EF140000}"/>
    <cellStyle name="Comma 2 5 2 2 2 3 2" xfId="47793" xr:uid="{00000000-0005-0000-0000-0000F0140000}"/>
    <cellStyle name="Comma 2 5 2 2 2 4" xfId="17497" xr:uid="{00000000-0005-0000-0000-0000F1140000}"/>
    <cellStyle name="Comma 2 5 2 2 2 4 2" xfId="43465" xr:uid="{00000000-0005-0000-0000-0000F2140000}"/>
    <cellStyle name="Comma 2 5 2 2 2 5" xfId="32645" xr:uid="{00000000-0005-0000-0000-0000F3140000}"/>
    <cellStyle name="Comma 2 5 2 2 2 6" xfId="59127" xr:uid="{00000000-0005-0000-0000-0000F4140000}"/>
    <cellStyle name="Comma 2 5 2 2 3" xfId="11005" xr:uid="{00000000-0005-0000-0000-0000F5140000}"/>
    <cellStyle name="Comma 2 5 2 2 3 2" xfId="26153" xr:uid="{00000000-0005-0000-0000-0000F6140000}"/>
    <cellStyle name="Comma 2 5 2 2 3 2 2" xfId="52121" xr:uid="{00000000-0005-0000-0000-0000F7140000}"/>
    <cellStyle name="Comma 2 5 2 2 3 3" xfId="36973" xr:uid="{00000000-0005-0000-0000-0000F8140000}"/>
    <cellStyle name="Comma 2 5 2 2 4" xfId="8841" xr:uid="{00000000-0005-0000-0000-0000F9140000}"/>
    <cellStyle name="Comma 2 5 2 2 4 2" xfId="23989" xr:uid="{00000000-0005-0000-0000-0000FA140000}"/>
    <cellStyle name="Comma 2 5 2 2 4 2 2" xfId="49957" xr:uid="{00000000-0005-0000-0000-0000FB140000}"/>
    <cellStyle name="Comma 2 5 2 2 4 3" xfId="34809" xr:uid="{00000000-0005-0000-0000-0000FC140000}"/>
    <cellStyle name="Comma 2 5 2 2 5" xfId="19661" xr:uid="{00000000-0005-0000-0000-0000FD140000}"/>
    <cellStyle name="Comma 2 5 2 2 5 2" xfId="45629" xr:uid="{00000000-0005-0000-0000-0000FE140000}"/>
    <cellStyle name="Comma 2 5 2 2 6" xfId="15333" xr:uid="{00000000-0005-0000-0000-0000FF140000}"/>
    <cellStyle name="Comma 2 5 2 2 6 2" xfId="41301" xr:uid="{00000000-0005-0000-0000-000000150000}"/>
    <cellStyle name="Comma 2 5 2 2 7" xfId="4513" xr:uid="{00000000-0005-0000-0000-000001150000}"/>
    <cellStyle name="Comma 2 5 2 2 8" xfId="30481" xr:uid="{00000000-0005-0000-0000-000002150000}"/>
    <cellStyle name="Comma 2 5 2 2 9" xfId="56963" xr:uid="{00000000-0005-0000-0000-000003150000}"/>
    <cellStyle name="Comma 2 5 2 3" xfId="5595" xr:uid="{00000000-0005-0000-0000-000004150000}"/>
    <cellStyle name="Comma 2 5 2 3 2" xfId="12087" xr:uid="{00000000-0005-0000-0000-000005150000}"/>
    <cellStyle name="Comma 2 5 2 3 2 2" xfId="27235" xr:uid="{00000000-0005-0000-0000-000006150000}"/>
    <cellStyle name="Comma 2 5 2 3 2 2 2" xfId="53203" xr:uid="{00000000-0005-0000-0000-000007150000}"/>
    <cellStyle name="Comma 2 5 2 3 2 3" xfId="38055" xr:uid="{00000000-0005-0000-0000-000008150000}"/>
    <cellStyle name="Comma 2 5 2 3 3" xfId="20743" xr:uid="{00000000-0005-0000-0000-000009150000}"/>
    <cellStyle name="Comma 2 5 2 3 3 2" xfId="46711" xr:uid="{00000000-0005-0000-0000-00000A150000}"/>
    <cellStyle name="Comma 2 5 2 3 4" xfId="16415" xr:uid="{00000000-0005-0000-0000-00000B150000}"/>
    <cellStyle name="Comma 2 5 2 3 4 2" xfId="42383" xr:uid="{00000000-0005-0000-0000-00000C150000}"/>
    <cellStyle name="Comma 2 5 2 3 5" xfId="31563" xr:uid="{00000000-0005-0000-0000-00000D150000}"/>
    <cellStyle name="Comma 2 5 2 3 6" xfId="58045" xr:uid="{00000000-0005-0000-0000-00000E150000}"/>
    <cellStyle name="Comma 2 5 2 4" xfId="9923" xr:uid="{00000000-0005-0000-0000-00000F150000}"/>
    <cellStyle name="Comma 2 5 2 4 2" xfId="25071" xr:uid="{00000000-0005-0000-0000-000010150000}"/>
    <cellStyle name="Comma 2 5 2 4 2 2" xfId="51039" xr:uid="{00000000-0005-0000-0000-000011150000}"/>
    <cellStyle name="Comma 2 5 2 4 3" xfId="35891" xr:uid="{00000000-0005-0000-0000-000012150000}"/>
    <cellStyle name="Comma 2 5 2 5" xfId="7759" xr:uid="{00000000-0005-0000-0000-000013150000}"/>
    <cellStyle name="Comma 2 5 2 5 2" xfId="22907" xr:uid="{00000000-0005-0000-0000-000014150000}"/>
    <cellStyle name="Comma 2 5 2 5 2 2" xfId="48875" xr:uid="{00000000-0005-0000-0000-000015150000}"/>
    <cellStyle name="Comma 2 5 2 5 3" xfId="33727" xr:uid="{00000000-0005-0000-0000-000016150000}"/>
    <cellStyle name="Comma 2 5 2 6" xfId="18579" xr:uid="{00000000-0005-0000-0000-000017150000}"/>
    <cellStyle name="Comma 2 5 2 6 2" xfId="44547" xr:uid="{00000000-0005-0000-0000-000018150000}"/>
    <cellStyle name="Comma 2 5 2 7" xfId="14251" xr:uid="{00000000-0005-0000-0000-000019150000}"/>
    <cellStyle name="Comma 2 5 2 7 2" xfId="40219" xr:uid="{00000000-0005-0000-0000-00001A150000}"/>
    <cellStyle name="Comma 2 5 2 8" xfId="3431" xr:uid="{00000000-0005-0000-0000-00001B150000}"/>
    <cellStyle name="Comma 2 5 2 9" xfId="29399" xr:uid="{00000000-0005-0000-0000-00001C150000}"/>
    <cellStyle name="Comma 2 5 3" xfId="1808" xr:uid="{00000000-0005-0000-0000-00001D150000}"/>
    <cellStyle name="Comma 2 5 3 2" xfId="6136" xr:uid="{00000000-0005-0000-0000-00001E150000}"/>
    <cellStyle name="Comma 2 5 3 2 2" xfId="12628" xr:uid="{00000000-0005-0000-0000-00001F150000}"/>
    <cellStyle name="Comma 2 5 3 2 2 2" xfId="27776" xr:uid="{00000000-0005-0000-0000-000020150000}"/>
    <cellStyle name="Comma 2 5 3 2 2 2 2" xfId="53744" xr:uid="{00000000-0005-0000-0000-000021150000}"/>
    <cellStyle name="Comma 2 5 3 2 2 3" xfId="38596" xr:uid="{00000000-0005-0000-0000-000022150000}"/>
    <cellStyle name="Comma 2 5 3 2 3" xfId="21284" xr:uid="{00000000-0005-0000-0000-000023150000}"/>
    <cellStyle name="Comma 2 5 3 2 3 2" xfId="47252" xr:uid="{00000000-0005-0000-0000-000024150000}"/>
    <cellStyle name="Comma 2 5 3 2 4" xfId="16956" xr:uid="{00000000-0005-0000-0000-000025150000}"/>
    <cellStyle name="Comma 2 5 3 2 4 2" xfId="42924" xr:uid="{00000000-0005-0000-0000-000026150000}"/>
    <cellStyle name="Comma 2 5 3 2 5" xfId="32104" xr:uid="{00000000-0005-0000-0000-000027150000}"/>
    <cellStyle name="Comma 2 5 3 2 6" xfId="58586" xr:uid="{00000000-0005-0000-0000-000028150000}"/>
    <cellStyle name="Comma 2 5 3 3" xfId="10464" xr:uid="{00000000-0005-0000-0000-000029150000}"/>
    <cellStyle name="Comma 2 5 3 3 2" xfId="25612" xr:uid="{00000000-0005-0000-0000-00002A150000}"/>
    <cellStyle name="Comma 2 5 3 3 2 2" xfId="51580" xr:uid="{00000000-0005-0000-0000-00002B150000}"/>
    <cellStyle name="Comma 2 5 3 3 3" xfId="36432" xr:uid="{00000000-0005-0000-0000-00002C150000}"/>
    <cellStyle name="Comma 2 5 3 4" xfId="8300" xr:uid="{00000000-0005-0000-0000-00002D150000}"/>
    <cellStyle name="Comma 2 5 3 4 2" xfId="23448" xr:uid="{00000000-0005-0000-0000-00002E150000}"/>
    <cellStyle name="Comma 2 5 3 4 2 2" xfId="49416" xr:uid="{00000000-0005-0000-0000-00002F150000}"/>
    <cellStyle name="Comma 2 5 3 4 3" xfId="34268" xr:uid="{00000000-0005-0000-0000-000030150000}"/>
    <cellStyle name="Comma 2 5 3 5" xfId="19120" xr:uid="{00000000-0005-0000-0000-000031150000}"/>
    <cellStyle name="Comma 2 5 3 5 2" xfId="45088" xr:uid="{00000000-0005-0000-0000-000032150000}"/>
    <cellStyle name="Comma 2 5 3 6" xfId="14792" xr:uid="{00000000-0005-0000-0000-000033150000}"/>
    <cellStyle name="Comma 2 5 3 6 2" xfId="40760" xr:uid="{00000000-0005-0000-0000-000034150000}"/>
    <cellStyle name="Comma 2 5 3 7" xfId="3972" xr:uid="{00000000-0005-0000-0000-000035150000}"/>
    <cellStyle name="Comma 2 5 3 8" xfId="29940" xr:uid="{00000000-0005-0000-0000-000036150000}"/>
    <cellStyle name="Comma 2 5 3 9" xfId="56422" xr:uid="{00000000-0005-0000-0000-000037150000}"/>
    <cellStyle name="Comma 2 5 4" xfId="5054" xr:uid="{00000000-0005-0000-0000-000038150000}"/>
    <cellStyle name="Comma 2 5 4 2" xfId="11546" xr:uid="{00000000-0005-0000-0000-000039150000}"/>
    <cellStyle name="Comma 2 5 4 2 2" xfId="26694" xr:uid="{00000000-0005-0000-0000-00003A150000}"/>
    <cellStyle name="Comma 2 5 4 2 2 2" xfId="52662" xr:uid="{00000000-0005-0000-0000-00003B150000}"/>
    <cellStyle name="Comma 2 5 4 2 3" xfId="37514" xr:uid="{00000000-0005-0000-0000-00003C150000}"/>
    <cellStyle name="Comma 2 5 4 3" xfId="20202" xr:uid="{00000000-0005-0000-0000-00003D150000}"/>
    <cellStyle name="Comma 2 5 4 3 2" xfId="46170" xr:uid="{00000000-0005-0000-0000-00003E150000}"/>
    <cellStyle name="Comma 2 5 4 4" xfId="15874" xr:uid="{00000000-0005-0000-0000-00003F150000}"/>
    <cellStyle name="Comma 2 5 4 4 2" xfId="41842" xr:uid="{00000000-0005-0000-0000-000040150000}"/>
    <cellStyle name="Comma 2 5 4 5" xfId="31022" xr:uid="{00000000-0005-0000-0000-000041150000}"/>
    <cellStyle name="Comma 2 5 4 6" xfId="57504" xr:uid="{00000000-0005-0000-0000-000042150000}"/>
    <cellStyle name="Comma 2 5 5" xfId="9382" xr:uid="{00000000-0005-0000-0000-000043150000}"/>
    <cellStyle name="Comma 2 5 5 2" xfId="24530" xr:uid="{00000000-0005-0000-0000-000044150000}"/>
    <cellStyle name="Comma 2 5 5 2 2" xfId="50498" xr:uid="{00000000-0005-0000-0000-000045150000}"/>
    <cellStyle name="Comma 2 5 5 3" xfId="35350" xr:uid="{00000000-0005-0000-0000-000046150000}"/>
    <cellStyle name="Comma 2 5 6" xfId="7218" xr:uid="{00000000-0005-0000-0000-000047150000}"/>
    <cellStyle name="Comma 2 5 6 2" xfId="22366" xr:uid="{00000000-0005-0000-0000-000048150000}"/>
    <cellStyle name="Comma 2 5 6 2 2" xfId="48334" xr:uid="{00000000-0005-0000-0000-000049150000}"/>
    <cellStyle name="Comma 2 5 6 3" xfId="33186" xr:uid="{00000000-0005-0000-0000-00004A150000}"/>
    <cellStyle name="Comma 2 5 7" xfId="18038" xr:uid="{00000000-0005-0000-0000-00004B150000}"/>
    <cellStyle name="Comma 2 5 7 2" xfId="44006" xr:uid="{00000000-0005-0000-0000-00004C150000}"/>
    <cellStyle name="Comma 2 5 8" xfId="13710" xr:uid="{00000000-0005-0000-0000-00004D150000}"/>
    <cellStyle name="Comma 2 5 8 2" xfId="39678" xr:uid="{00000000-0005-0000-0000-00004E150000}"/>
    <cellStyle name="Comma 2 5 9" xfId="2890" xr:uid="{00000000-0005-0000-0000-00004F150000}"/>
    <cellStyle name="Comma 2 6" xfId="145" xr:uid="{00000000-0005-0000-0000-000050150000}"/>
    <cellStyle name="Comma 2 6 10" xfId="28859" xr:uid="{00000000-0005-0000-0000-000051150000}"/>
    <cellStyle name="Comma 2 6 11" xfId="54821" xr:uid="{00000000-0005-0000-0000-000052150000}"/>
    <cellStyle name="Comma 2 6 12" xfId="55341" xr:uid="{00000000-0005-0000-0000-000053150000}"/>
    <cellStyle name="Comma 2 6 13" xfId="873" xr:uid="{00000000-0005-0000-0000-000054150000}"/>
    <cellStyle name="Comma 2 6 2" xfId="1268" xr:uid="{00000000-0005-0000-0000-000055150000}"/>
    <cellStyle name="Comma 2 6 2 10" xfId="55882" xr:uid="{00000000-0005-0000-0000-000056150000}"/>
    <cellStyle name="Comma 2 6 2 2" xfId="2350" xr:uid="{00000000-0005-0000-0000-000057150000}"/>
    <cellStyle name="Comma 2 6 2 2 2" xfId="6678" xr:uid="{00000000-0005-0000-0000-000058150000}"/>
    <cellStyle name="Comma 2 6 2 2 2 2" xfId="13170" xr:uid="{00000000-0005-0000-0000-000059150000}"/>
    <cellStyle name="Comma 2 6 2 2 2 2 2" xfId="28318" xr:uid="{00000000-0005-0000-0000-00005A150000}"/>
    <cellStyle name="Comma 2 6 2 2 2 2 2 2" xfId="54286" xr:uid="{00000000-0005-0000-0000-00005B150000}"/>
    <cellStyle name="Comma 2 6 2 2 2 2 3" xfId="39138" xr:uid="{00000000-0005-0000-0000-00005C150000}"/>
    <cellStyle name="Comma 2 6 2 2 2 3" xfId="21826" xr:uid="{00000000-0005-0000-0000-00005D150000}"/>
    <cellStyle name="Comma 2 6 2 2 2 3 2" xfId="47794" xr:uid="{00000000-0005-0000-0000-00005E150000}"/>
    <cellStyle name="Comma 2 6 2 2 2 4" xfId="17498" xr:uid="{00000000-0005-0000-0000-00005F150000}"/>
    <cellStyle name="Comma 2 6 2 2 2 4 2" xfId="43466" xr:uid="{00000000-0005-0000-0000-000060150000}"/>
    <cellStyle name="Comma 2 6 2 2 2 5" xfId="32646" xr:uid="{00000000-0005-0000-0000-000061150000}"/>
    <cellStyle name="Comma 2 6 2 2 2 6" xfId="59128" xr:uid="{00000000-0005-0000-0000-000062150000}"/>
    <cellStyle name="Comma 2 6 2 2 3" xfId="11006" xr:uid="{00000000-0005-0000-0000-000063150000}"/>
    <cellStyle name="Comma 2 6 2 2 3 2" xfId="26154" xr:uid="{00000000-0005-0000-0000-000064150000}"/>
    <cellStyle name="Comma 2 6 2 2 3 2 2" xfId="52122" xr:uid="{00000000-0005-0000-0000-000065150000}"/>
    <cellStyle name="Comma 2 6 2 2 3 3" xfId="36974" xr:uid="{00000000-0005-0000-0000-000066150000}"/>
    <cellStyle name="Comma 2 6 2 2 4" xfId="8842" xr:uid="{00000000-0005-0000-0000-000067150000}"/>
    <cellStyle name="Comma 2 6 2 2 4 2" xfId="23990" xr:uid="{00000000-0005-0000-0000-000068150000}"/>
    <cellStyle name="Comma 2 6 2 2 4 2 2" xfId="49958" xr:uid="{00000000-0005-0000-0000-000069150000}"/>
    <cellStyle name="Comma 2 6 2 2 4 3" xfId="34810" xr:uid="{00000000-0005-0000-0000-00006A150000}"/>
    <cellStyle name="Comma 2 6 2 2 5" xfId="19662" xr:uid="{00000000-0005-0000-0000-00006B150000}"/>
    <cellStyle name="Comma 2 6 2 2 5 2" xfId="45630" xr:uid="{00000000-0005-0000-0000-00006C150000}"/>
    <cellStyle name="Comma 2 6 2 2 6" xfId="15334" xr:uid="{00000000-0005-0000-0000-00006D150000}"/>
    <cellStyle name="Comma 2 6 2 2 6 2" xfId="41302" xr:uid="{00000000-0005-0000-0000-00006E150000}"/>
    <cellStyle name="Comma 2 6 2 2 7" xfId="4514" xr:uid="{00000000-0005-0000-0000-00006F150000}"/>
    <cellStyle name="Comma 2 6 2 2 8" xfId="30482" xr:uid="{00000000-0005-0000-0000-000070150000}"/>
    <cellStyle name="Comma 2 6 2 2 9" xfId="56964" xr:uid="{00000000-0005-0000-0000-000071150000}"/>
    <cellStyle name="Comma 2 6 2 3" xfId="5596" xr:uid="{00000000-0005-0000-0000-000072150000}"/>
    <cellStyle name="Comma 2 6 2 3 2" xfId="12088" xr:uid="{00000000-0005-0000-0000-000073150000}"/>
    <cellStyle name="Comma 2 6 2 3 2 2" xfId="27236" xr:uid="{00000000-0005-0000-0000-000074150000}"/>
    <cellStyle name="Comma 2 6 2 3 2 2 2" xfId="53204" xr:uid="{00000000-0005-0000-0000-000075150000}"/>
    <cellStyle name="Comma 2 6 2 3 2 3" xfId="38056" xr:uid="{00000000-0005-0000-0000-000076150000}"/>
    <cellStyle name="Comma 2 6 2 3 3" xfId="20744" xr:uid="{00000000-0005-0000-0000-000077150000}"/>
    <cellStyle name="Comma 2 6 2 3 3 2" xfId="46712" xr:uid="{00000000-0005-0000-0000-000078150000}"/>
    <cellStyle name="Comma 2 6 2 3 4" xfId="16416" xr:uid="{00000000-0005-0000-0000-000079150000}"/>
    <cellStyle name="Comma 2 6 2 3 4 2" xfId="42384" xr:uid="{00000000-0005-0000-0000-00007A150000}"/>
    <cellStyle name="Comma 2 6 2 3 5" xfId="31564" xr:uid="{00000000-0005-0000-0000-00007B150000}"/>
    <cellStyle name="Comma 2 6 2 3 6" xfId="58046" xr:uid="{00000000-0005-0000-0000-00007C150000}"/>
    <cellStyle name="Comma 2 6 2 4" xfId="9924" xr:uid="{00000000-0005-0000-0000-00007D150000}"/>
    <cellStyle name="Comma 2 6 2 4 2" xfId="25072" xr:uid="{00000000-0005-0000-0000-00007E150000}"/>
    <cellStyle name="Comma 2 6 2 4 2 2" xfId="51040" xr:uid="{00000000-0005-0000-0000-00007F150000}"/>
    <cellStyle name="Comma 2 6 2 4 3" xfId="35892" xr:uid="{00000000-0005-0000-0000-000080150000}"/>
    <cellStyle name="Comma 2 6 2 5" xfId="7760" xr:uid="{00000000-0005-0000-0000-000081150000}"/>
    <cellStyle name="Comma 2 6 2 5 2" xfId="22908" xr:uid="{00000000-0005-0000-0000-000082150000}"/>
    <cellStyle name="Comma 2 6 2 5 2 2" xfId="48876" xr:uid="{00000000-0005-0000-0000-000083150000}"/>
    <cellStyle name="Comma 2 6 2 5 3" xfId="33728" xr:uid="{00000000-0005-0000-0000-000084150000}"/>
    <cellStyle name="Comma 2 6 2 6" xfId="18580" xr:uid="{00000000-0005-0000-0000-000085150000}"/>
    <cellStyle name="Comma 2 6 2 6 2" xfId="44548" xr:uid="{00000000-0005-0000-0000-000086150000}"/>
    <cellStyle name="Comma 2 6 2 7" xfId="14252" xr:uid="{00000000-0005-0000-0000-000087150000}"/>
    <cellStyle name="Comma 2 6 2 7 2" xfId="40220" xr:uid="{00000000-0005-0000-0000-000088150000}"/>
    <cellStyle name="Comma 2 6 2 8" xfId="3432" xr:uid="{00000000-0005-0000-0000-000089150000}"/>
    <cellStyle name="Comma 2 6 2 9" xfId="29400" xr:uid="{00000000-0005-0000-0000-00008A150000}"/>
    <cellStyle name="Comma 2 6 3" xfId="1809" xr:uid="{00000000-0005-0000-0000-00008B150000}"/>
    <cellStyle name="Comma 2 6 3 2" xfId="6137" xr:uid="{00000000-0005-0000-0000-00008C150000}"/>
    <cellStyle name="Comma 2 6 3 2 2" xfId="12629" xr:uid="{00000000-0005-0000-0000-00008D150000}"/>
    <cellStyle name="Comma 2 6 3 2 2 2" xfId="27777" xr:uid="{00000000-0005-0000-0000-00008E150000}"/>
    <cellStyle name="Comma 2 6 3 2 2 2 2" xfId="53745" xr:uid="{00000000-0005-0000-0000-00008F150000}"/>
    <cellStyle name="Comma 2 6 3 2 2 3" xfId="38597" xr:uid="{00000000-0005-0000-0000-000090150000}"/>
    <cellStyle name="Comma 2 6 3 2 3" xfId="21285" xr:uid="{00000000-0005-0000-0000-000091150000}"/>
    <cellStyle name="Comma 2 6 3 2 3 2" xfId="47253" xr:uid="{00000000-0005-0000-0000-000092150000}"/>
    <cellStyle name="Comma 2 6 3 2 4" xfId="16957" xr:uid="{00000000-0005-0000-0000-000093150000}"/>
    <cellStyle name="Comma 2 6 3 2 4 2" xfId="42925" xr:uid="{00000000-0005-0000-0000-000094150000}"/>
    <cellStyle name="Comma 2 6 3 2 5" xfId="32105" xr:uid="{00000000-0005-0000-0000-000095150000}"/>
    <cellStyle name="Comma 2 6 3 2 6" xfId="58587" xr:uid="{00000000-0005-0000-0000-000096150000}"/>
    <cellStyle name="Comma 2 6 3 3" xfId="10465" xr:uid="{00000000-0005-0000-0000-000097150000}"/>
    <cellStyle name="Comma 2 6 3 3 2" xfId="25613" xr:uid="{00000000-0005-0000-0000-000098150000}"/>
    <cellStyle name="Comma 2 6 3 3 2 2" xfId="51581" xr:uid="{00000000-0005-0000-0000-000099150000}"/>
    <cellStyle name="Comma 2 6 3 3 3" xfId="36433" xr:uid="{00000000-0005-0000-0000-00009A150000}"/>
    <cellStyle name="Comma 2 6 3 4" xfId="8301" xr:uid="{00000000-0005-0000-0000-00009B150000}"/>
    <cellStyle name="Comma 2 6 3 4 2" xfId="23449" xr:uid="{00000000-0005-0000-0000-00009C150000}"/>
    <cellStyle name="Comma 2 6 3 4 2 2" xfId="49417" xr:uid="{00000000-0005-0000-0000-00009D150000}"/>
    <cellStyle name="Comma 2 6 3 4 3" xfId="34269" xr:uid="{00000000-0005-0000-0000-00009E150000}"/>
    <cellStyle name="Comma 2 6 3 5" xfId="19121" xr:uid="{00000000-0005-0000-0000-00009F150000}"/>
    <cellStyle name="Comma 2 6 3 5 2" xfId="45089" xr:uid="{00000000-0005-0000-0000-0000A0150000}"/>
    <cellStyle name="Comma 2 6 3 6" xfId="14793" xr:uid="{00000000-0005-0000-0000-0000A1150000}"/>
    <cellStyle name="Comma 2 6 3 6 2" xfId="40761" xr:uid="{00000000-0005-0000-0000-0000A2150000}"/>
    <cellStyle name="Comma 2 6 3 7" xfId="3973" xr:uid="{00000000-0005-0000-0000-0000A3150000}"/>
    <cellStyle name="Comma 2 6 3 8" xfId="29941" xr:uid="{00000000-0005-0000-0000-0000A4150000}"/>
    <cellStyle name="Comma 2 6 3 9" xfId="56423" xr:uid="{00000000-0005-0000-0000-0000A5150000}"/>
    <cellStyle name="Comma 2 6 4" xfId="5055" xr:uid="{00000000-0005-0000-0000-0000A6150000}"/>
    <cellStyle name="Comma 2 6 4 2" xfId="11547" xr:uid="{00000000-0005-0000-0000-0000A7150000}"/>
    <cellStyle name="Comma 2 6 4 2 2" xfId="26695" xr:uid="{00000000-0005-0000-0000-0000A8150000}"/>
    <cellStyle name="Comma 2 6 4 2 2 2" xfId="52663" xr:uid="{00000000-0005-0000-0000-0000A9150000}"/>
    <cellStyle name="Comma 2 6 4 2 3" xfId="37515" xr:uid="{00000000-0005-0000-0000-0000AA150000}"/>
    <cellStyle name="Comma 2 6 4 3" xfId="20203" xr:uid="{00000000-0005-0000-0000-0000AB150000}"/>
    <cellStyle name="Comma 2 6 4 3 2" xfId="46171" xr:uid="{00000000-0005-0000-0000-0000AC150000}"/>
    <cellStyle name="Comma 2 6 4 4" xfId="15875" xr:uid="{00000000-0005-0000-0000-0000AD150000}"/>
    <cellStyle name="Comma 2 6 4 4 2" xfId="41843" xr:uid="{00000000-0005-0000-0000-0000AE150000}"/>
    <cellStyle name="Comma 2 6 4 5" xfId="31023" xr:uid="{00000000-0005-0000-0000-0000AF150000}"/>
    <cellStyle name="Comma 2 6 4 6" xfId="57505" xr:uid="{00000000-0005-0000-0000-0000B0150000}"/>
    <cellStyle name="Comma 2 6 5" xfId="9383" xr:uid="{00000000-0005-0000-0000-0000B1150000}"/>
    <cellStyle name="Comma 2 6 5 2" xfId="24531" xr:uid="{00000000-0005-0000-0000-0000B2150000}"/>
    <cellStyle name="Comma 2 6 5 2 2" xfId="50499" xr:uid="{00000000-0005-0000-0000-0000B3150000}"/>
    <cellStyle name="Comma 2 6 5 3" xfId="35351" xr:uid="{00000000-0005-0000-0000-0000B4150000}"/>
    <cellStyle name="Comma 2 6 6" xfId="7219" xr:uid="{00000000-0005-0000-0000-0000B5150000}"/>
    <cellStyle name="Comma 2 6 6 2" xfId="22367" xr:uid="{00000000-0005-0000-0000-0000B6150000}"/>
    <cellStyle name="Comma 2 6 6 2 2" xfId="48335" xr:uid="{00000000-0005-0000-0000-0000B7150000}"/>
    <cellStyle name="Comma 2 6 6 3" xfId="33187" xr:uid="{00000000-0005-0000-0000-0000B8150000}"/>
    <cellStyle name="Comma 2 6 7" xfId="18039" xr:uid="{00000000-0005-0000-0000-0000B9150000}"/>
    <cellStyle name="Comma 2 6 7 2" xfId="44007" xr:uid="{00000000-0005-0000-0000-0000BA150000}"/>
    <cellStyle name="Comma 2 6 8" xfId="13711" xr:uid="{00000000-0005-0000-0000-0000BB150000}"/>
    <cellStyle name="Comma 2 6 8 2" xfId="39679" xr:uid="{00000000-0005-0000-0000-0000BC150000}"/>
    <cellStyle name="Comma 2 6 9" xfId="2891" xr:uid="{00000000-0005-0000-0000-0000BD150000}"/>
    <cellStyle name="Comma 2 7" xfId="146" xr:uid="{00000000-0005-0000-0000-0000BE150000}"/>
    <cellStyle name="Comma 2 7 10" xfId="28860" xr:uid="{00000000-0005-0000-0000-0000BF150000}"/>
    <cellStyle name="Comma 2 7 11" xfId="54822" xr:uid="{00000000-0005-0000-0000-0000C0150000}"/>
    <cellStyle name="Comma 2 7 12" xfId="55342" xr:uid="{00000000-0005-0000-0000-0000C1150000}"/>
    <cellStyle name="Comma 2 7 13" xfId="913" xr:uid="{00000000-0005-0000-0000-0000C2150000}"/>
    <cellStyle name="Comma 2 7 2" xfId="1269" xr:uid="{00000000-0005-0000-0000-0000C3150000}"/>
    <cellStyle name="Comma 2 7 2 10" xfId="55883" xr:uid="{00000000-0005-0000-0000-0000C4150000}"/>
    <cellStyle name="Comma 2 7 2 2" xfId="2351" xr:uid="{00000000-0005-0000-0000-0000C5150000}"/>
    <cellStyle name="Comma 2 7 2 2 2" xfId="6679" xr:uid="{00000000-0005-0000-0000-0000C6150000}"/>
    <cellStyle name="Comma 2 7 2 2 2 2" xfId="13171" xr:uid="{00000000-0005-0000-0000-0000C7150000}"/>
    <cellStyle name="Comma 2 7 2 2 2 2 2" xfId="28319" xr:uid="{00000000-0005-0000-0000-0000C8150000}"/>
    <cellStyle name="Comma 2 7 2 2 2 2 2 2" xfId="54287" xr:uid="{00000000-0005-0000-0000-0000C9150000}"/>
    <cellStyle name="Comma 2 7 2 2 2 2 3" xfId="39139" xr:uid="{00000000-0005-0000-0000-0000CA150000}"/>
    <cellStyle name="Comma 2 7 2 2 2 3" xfId="21827" xr:uid="{00000000-0005-0000-0000-0000CB150000}"/>
    <cellStyle name="Comma 2 7 2 2 2 3 2" xfId="47795" xr:uid="{00000000-0005-0000-0000-0000CC150000}"/>
    <cellStyle name="Comma 2 7 2 2 2 4" xfId="17499" xr:uid="{00000000-0005-0000-0000-0000CD150000}"/>
    <cellStyle name="Comma 2 7 2 2 2 4 2" xfId="43467" xr:uid="{00000000-0005-0000-0000-0000CE150000}"/>
    <cellStyle name="Comma 2 7 2 2 2 5" xfId="32647" xr:uid="{00000000-0005-0000-0000-0000CF150000}"/>
    <cellStyle name="Comma 2 7 2 2 2 6" xfId="59129" xr:uid="{00000000-0005-0000-0000-0000D0150000}"/>
    <cellStyle name="Comma 2 7 2 2 3" xfId="11007" xr:uid="{00000000-0005-0000-0000-0000D1150000}"/>
    <cellStyle name="Comma 2 7 2 2 3 2" xfId="26155" xr:uid="{00000000-0005-0000-0000-0000D2150000}"/>
    <cellStyle name="Comma 2 7 2 2 3 2 2" xfId="52123" xr:uid="{00000000-0005-0000-0000-0000D3150000}"/>
    <cellStyle name="Comma 2 7 2 2 3 3" xfId="36975" xr:uid="{00000000-0005-0000-0000-0000D4150000}"/>
    <cellStyle name="Comma 2 7 2 2 4" xfId="8843" xr:uid="{00000000-0005-0000-0000-0000D5150000}"/>
    <cellStyle name="Comma 2 7 2 2 4 2" xfId="23991" xr:uid="{00000000-0005-0000-0000-0000D6150000}"/>
    <cellStyle name="Comma 2 7 2 2 4 2 2" xfId="49959" xr:uid="{00000000-0005-0000-0000-0000D7150000}"/>
    <cellStyle name="Comma 2 7 2 2 4 3" xfId="34811" xr:uid="{00000000-0005-0000-0000-0000D8150000}"/>
    <cellStyle name="Comma 2 7 2 2 5" xfId="19663" xr:uid="{00000000-0005-0000-0000-0000D9150000}"/>
    <cellStyle name="Comma 2 7 2 2 5 2" xfId="45631" xr:uid="{00000000-0005-0000-0000-0000DA150000}"/>
    <cellStyle name="Comma 2 7 2 2 6" xfId="15335" xr:uid="{00000000-0005-0000-0000-0000DB150000}"/>
    <cellStyle name="Comma 2 7 2 2 6 2" xfId="41303" xr:uid="{00000000-0005-0000-0000-0000DC150000}"/>
    <cellStyle name="Comma 2 7 2 2 7" xfId="4515" xr:uid="{00000000-0005-0000-0000-0000DD150000}"/>
    <cellStyle name="Comma 2 7 2 2 8" xfId="30483" xr:uid="{00000000-0005-0000-0000-0000DE150000}"/>
    <cellStyle name="Comma 2 7 2 2 9" xfId="56965" xr:uid="{00000000-0005-0000-0000-0000DF150000}"/>
    <cellStyle name="Comma 2 7 2 3" xfId="5597" xr:uid="{00000000-0005-0000-0000-0000E0150000}"/>
    <cellStyle name="Comma 2 7 2 3 2" xfId="12089" xr:uid="{00000000-0005-0000-0000-0000E1150000}"/>
    <cellStyle name="Comma 2 7 2 3 2 2" xfId="27237" xr:uid="{00000000-0005-0000-0000-0000E2150000}"/>
    <cellStyle name="Comma 2 7 2 3 2 2 2" xfId="53205" xr:uid="{00000000-0005-0000-0000-0000E3150000}"/>
    <cellStyle name="Comma 2 7 2 3 2 3" xfId="38057" xr:uid="{00000000-0005-0000-0000-0000E4150000}"/>
    <cellStyle name="Comma 2 7 2 3 3" xfId="20745" xr:uid="{00000000-0005-0000-0000-0000E5150000}"/>
    <cellStyle name="Comma 2 7 2 3 3 2" xfId="46713" xr:uid="{00000000-0005-0000-0000-0000E6150000}"/>
    <cellStyle name="Comma 2 7 2 3 4" xfId="16417" xr:uid="{00000000-0005-0000-0000-0000E7150000}"/>
    <cellStyle name="Comma 2 7 2 3 4 2" xfId="42385" xr:uid="{00000000-0005-0000-0000-0000E8150000}"/>
    <cellStyle name="Comma 2 7 2 3 5" xfId="31565" xr:uid="{00000000-0005-0000-0000-0000E9150000}"/>
    <cellStyle name="Comma 2 7 2 3 6" xfId="58047" xr:uid="{00000000-0005-0000-0000-0000EA150000}"/>
    <cellStyle name="Comma 2 7 2 4" xfId="9925" xr:uid="{00000000-0005-0000-0000-0000EB150000}"/>
    <cellStyle name="Comma 2 7 2 4 2" xfId="25073" xr:uid="{00000000-0005-0000-0000-0000EC150000}"/>
    <cellStyle name="Comma 2 7 2 4 2 2" xfId="51041" xr:uid="{00000000-0005-0000-0000-0000ED150000}"/>
    <cellStyle name="Comma 2 7 2 4 3" xfId="35893" xr:uid="{00000000-0005-0000-0000-0000EE150000}"/>
    <cellStyle name="Comma 2 7 2 5" xfId="7761" xr:uid="{00000000-0005-0000-0000-0000EF150000}"/>
    <cellStyle name="Comma 2 7 2 5 2" xfId="22909" xr:uid="{00000000-0005-0000-0000-0000F0150000}"/>
    <cellStyle name="Comma 2 7 2 5 2 2" xfId="48877" xr:uid="{00000000-0005-0000-0000-0000F1150000}"/>
    <cellStyle name="Comma 2 7 2 5 3" xfId="33729" xr:uid="{00000000-0005-0000-0000-0000F2150000}"/>
    <cellStyle name="Comma 2 7 2 6" xfId="18581" xr:uid="{00000000-0005-0000-0000-0000F3150000}"/>
    <cellStyle name="Comma 2 7 2 6 2" xfId="44549" xr:uid="{00000000-0005-0000-0000-0000F4150000}"/>
    <cellStyle name="Comma 2 7 2 7" xfId="14253" xr:uid="{00000000-0005-0000-0000-0000F5150000}"/>
    <cellStyle name="Comma 2 7 2 7 2" xfId="40221" xr:uid="{00000000-0005-0000-0000-0000F6150000}"/>
    <cellStyle name="Comma 2 7 2 8" xfId="3433" xr:uid="{00000000-0005-0000-0000-0000F7150000}"/>
    <cellStyle name="Comma 2 7 2 9" xfId="29401" xr:uid="{00000000-0005-0000-0000-0000F8150000}"/>
    <cellStyle name="Comma 2 7 3" xfId="1810" xr:uid="{00000000-0005-0000-0000-0000F9150000}"/>
    <cellStyle name="Comma 2 7 3 2" xfId="6138" xr:uid="{00000000-0005-0000-0000-0000FA150000}"/>
    <cellStyle name="Comma 2 7 3 2 2" xfId="12630" xr:uid="{00000000-0005-0000-0000-0000FB150000}"/>
    <cellStyle name="Comma 2 7 3 2 2 2" xfId="27778" xr:uid="{00000000-0005-0000-0000-0000FC150000}"/>
    <cellStyle name="Comma 2 7 3 2 2 2 2" xfId="53746" xr:uid="{00000000-0005-0000-0000-0000FD150000}"/>
    <cellStyle name="Comma 2 7 3 2 2 3" xfId="38598" xr:uid="{00000000-0005-0000-0000-0000FE150000}"/>
    <cellStyle name="Comma 2 7 3 2 3" xfId="21286" xr:uid="{00000000-0005-0000-0000-0000FF150000}"/>
    <cellStyle name="Comma 2 7 3 2 3 2" xfId="47254" xr:uid="{00000000-0005-0000-0000-000000160000}"/>
    <cellStyle name="Comma 2 7 3 2 4" xfId="16958" xr:uid="{00000000-0005-0000-0000-000001160000}"/>
    <cellStyle name="Comma 2 7 3 2 4 2" xfId="42926" xr:uid="{00000000-0005-0000-0000-000002160000}"/>
    <cellStyle name="Comma 2 7 3 2 5" xfId="32106" xr:uid="{00000000-0005-0000-0000-000003160000}"/>
    <cellStyle name="Comma 2 7 3 2 6" xfId="58588" xr:uid="{00000000-0005-0000-0000-000004160000}"/>
    <cellStyle name="Comma 2 7 3 3" xfId="10466" xr:uid="{00000000-0005-0000-0000-000005160000}"/>
    <cellStyle name="Comma 2 7 3 3 2" xfId="25614" xr:uid="{00000000-0005-0000-0000-000006160000}"/>
    <cellStyle name="Comma 2 7 3 3 2 2" xfId="51582" xr:uid="{00000000-0005-0000-0000-000007160000}"/>
    <cellStyle name="Comma 2 7 3 3 3" xfId="36434" xr:uid="{00000000-0005-0000-0000-000008160000}"/>
    <cellStyle name="Comma 2 7 3 4" xfId="8302" xr:uid="{00000000-0005-0000-0000-000009160000}"/>
    <cellStyle name="Comma 2 7 3 4 2" xfId="23450" xr:uid="{00000000-0005-0000-0000-00000A160000}"/>
    <cellStyle name="Comma 2 7 3 4 2 2" xfId="49418" xr:uid="{00000000-0005-0000-0000-00000B160000}"/>
    <cellStyle name="Comma 2 7 3 4 3" xfId="34270" xr:uid="{00000000-0005-0000-0000-00000C160000}"/>
    <cellStyle name="Comma 2 7 3 5" xfId="19122" xr:uid="{00000000-0005-0000-0000-00000D160000}"/>
    <cellStyle name="Comma 2 7 3 5 2" xfId="45090" xr:uid="{00000000-0005-0000-0000-00000E160000}"/>
    <cellStyle name="Comma 2 7 3 6" xfId="14794" xr:uid="{00000000-0005-0000-0000-00000F160000}"/>
    <cellStyle name="Comma 2 7 3 6 2" xfId="40762" xr:uid="{00000000-0005-0000-0000-000010160000}"/>
    <cellStyle name="Comma 2 7 3 7" xfId="3974" xr:uid="{00000000-0005-0000-0000-000011160000}"/>
    <cellStyle name="Comma 2 7 3 8" xfId="29942" xr:uid="{00000000-0005-0000-0000-000012160000}"/>
    <cellStyle name="Comma 2 7 3 9" xfId="56424" xr:uid="{00000000-0005-0000-0000-000013160000}"/>
    <cellStyle name="Comma 2 7 4" xfId="5056" xr:uid="{00000000-0005-0000-0000-000014160000}"/>
    <cellStyle name="Comma 2 7 4 2" xfId="11548" xr:uid="{00000000-0005-0000-0000-000015160000}"/>
    <cellStyle name="Comma 2 7 4 2 2" xfId="26696" xr:uid="{00000000-0005-0000-0000-000016160000}"/>
    <cellStyle name="Comma 2 7 4 2 2 2" xfId="52664" xr:uid="{00000000-0005-0000-0000-000017160000}"/>
    <cellStyle name="Comma 2 7 4 2 3" xfId="37516" xr:uid="{00000000-0005-0000-0000-000018160000}"/>
    <cellStyle name="Comma 2 7 4 3" xfId="20204" xr:uid="{00000000-0005-0000-0000-000019160000}"/>
    <cellStyle name="Comma 2 7 4 3 2" xfId="46172" xr:uid="{00000000-0005-0000-0000-00001A160000}"/>
    <cellStyle name="Comma 2 7 4 4" xfId="15876" xr:uid="{00000000-0005-0000-0000-00001B160000}"/>
    <cellStyle name="Comma 2 7 4 4 2" xfId="41844" xr:uid="{00000000-0005-0000-0000-00001C160000}"/>
    <cellStyle name="Comma 2 7 4 5" xfId="31024" xr:uid="{00000000-0005-0000-0000-00001D160000}"/>
    <cellStyle name="Comma 2 7 4 6" xfId="57506" xr:uid="{00000000-0005-0000-0000-00001E160000}"/>
    <cellStyle name="Comma 2 7 5" xfId="9384" xr:uid="{00000000-0005-0000-0000-00001F160000}"/>
    <cellStyle name="Comma 2 7 5 2" xfId="24532" xr:uid="{00000000-0005-0000-0000-000020160000}"/>
    <cellStyle name="Comma 2 7 5 2 2" xfId="50500" xr:uid="{00000000-0005-0000-0000-000021160000}"/>
    <cellStyle name="Comma 2 7 5 3" xfId="35352" xr:uid="{00000000-0005-0000-0000-000022160000}"/>
    <cellStyle name="Comma 2 7 6" xfId="7220" xr:uid="{00000000-0005-0000-0000-000023160000}"/>
    <cellStyle name="Comma 2 7 6 2" xfId="22368" xr:uid="{00000000-0005-0000-0000-000024160000}"/>
    <cellStyle name="Comma 2 7 6 2 2" xfId="48336" xr:uid="{00000000-0005-0000-0000-000025160000}"/>
    <cellStyle name="Comma 2 7 6 3" xfId="33188" xr:uid="{00000000-0005-0000-0000-000026160000}"/>
    <cellStyle name="Comma 2 7 7" xfId="18040" xr:uid="{00000000-0005-0000-0000-000027160000}"/>
    <cellStyle name="Comma 2 7 7 2" xfId="44008" xr:uid="{00000000-0005-0000-0000-000028160000}"/>
    <cellStyle name="Comma 2 7 8" xfId="13712" xr:uid="{00000000-0005-0000-0000-000029160000}"/>
    <cellStyle name="Comma 2 7 8 2" xfId="39680" xr:uid="{00000000-0005-0000-0000-00002A160000}"/>
    <cellStyle name="Comma 2 7 9" xfId="2892" xr:uid="{00000000-0005-0000-0000-00002B160000}"/>
    <cellStyle name="Comma 2 8" xfId="147" xr:uid="{00000000-0005-0000-0000-00002C160000}"/>
    <cellStyle name="Comma 2 8 10" xfId="28861" xr:uid="{00000000-0005-0000-0000-00002D160000}"/>
    <cellStyle name="Comma 2 8 11" xfId="54823" xr:uid="{00000000-0005-0000-0000-00002E160000}"/>
    <cellStyle name="Comma 2 8 12" xfId="55343" xr:uid="{00000000-0005-0000-0000-00002F160000}"/>
    <cellStyle name="Comma 2 8 13" xfId="953" xr:uid="{00000000-0005-0000-0000-000030160000}"/>
    <cellStyle name="Comma 2 8 2" xfId="1270" xr:uid="{00000000-0005-0000-0000-000031160000}"/>
    <cellStyle name="Comma 2 8 2 10" xfId="55884" xr:uid="{00000000-0005-0000-0000-000032160000}"/>
    <cellStyle name="Comma 2 8 2 2" xfId="2352" xr:uid="{00000000-0005-0000-0000-000033160000}"/>
    <cellStyle name="Comma 2 8 2 2 2" xfId="6680" xr:uid="{00000000-0005-0000-0000-000034160000}"/>
    <cellStyle name="Comma 2 8 2 2 2 2" xfId="13172" xr:uid="{00000000-0005-0000-0000-000035160000}"/>
    <cellStyle name="Comma 2 8 2 2 2 2 2" xfId="28320" xr:uid="{00000000-0005-0000-0000-000036160000}"/>
    <cellStyle name="Comma 2 8 2 2 2 2 2 2" xfId="54288" xr:uid="{00000000-0005-0000-0000-000037160000}"/>
    <cellStyle name="Comma 2 8 2 2 2 2 3" xfId="39140" xr:uid="{00000000-0005-0000-0000-000038160000}"/>
    <cellStyle name="Comma 2 8 2 2 2 3" xfId="21828" xr:uid="{00000000-0005-0000-0000-000039160000}"/>
    <cellStyle name="Comma 2 8 2 2 2 3 2" xfId="47796" xr:uid="{00000000-0005-0000-0000-00003A160000}"/>
    <cellStyle name="Comma 2 8 2 2 2 4" xfId="17500" xr:uid="{00000000-0005-0000-0000-00003B160000}"/>
    <cellStyle name="Comma 2 8 2 2 2 4 2" xfId="43468" xr:uid="{00000000-0005-0000-0000-00003C160000}"/>
    <cellStyle name="Comma 2 8 2 2 2 5" xfId="32648" xr:uid="{00000000-0005-0000-0000-00003D160000}"/>
    <cellStyle name="Comma 2 8 2 2 2 6" xfId="59130" xr:uid="{00000000-0005-0000-0000-00003E160000}"/>
    <cellStyle name="Comma 2 8 2 2 3" xfId="11008" xr:uid="{00000000-0005-0000-0000-00003F160000}"/>
    <cellStyle name="Comma 2 8 2 2 3 2" xfId="26156" xr:uid="{00000000-0005-0000-0000-000040160000}"/>
    <cellStyle name="Comma 2 8 2 2 3 2 2" xfId="52124" xr:uid="{00000000-0005-0000-0000-000041160000}"/>
    <cellStyle name="Comma 2 8 2 2 3 3" xfId="36976" xr:uid="{00000000-0005-0000-0000-000042160000}"/>
    <cellStyle name="Comma 2 8 2 2 4" xfId="8844" xr:uid="{00000000-0005-0000-0000-000043160000}"/>
    <cellStyle name="Comma 2 8 2 2 4 2" xfId="23992" xr:uid="{00000000-0005-0000-0000-000044160000}"/>
    <cellStyle name="Comma 2 8 2 2 4 2 2" xfId="49960" xr:uid="{00000000-0005-0000-0000-000045160000}"/>
    <cellStyle name="Comma 2 8 2 2 4 3" xfId="34812" xr:uid="{00000000-0005-0000-0000-000046160000}"/>
    <cellStyle name="Comma 2 8 2 2 5" xfId="19664" xr:uid="{00000000-0005-0000-0000-000047160000}"/>
    <cellStyle name="Comma 2 8 2 2 5 2" xfId="45632" xr:uid="{00000000-0005-0000-0000-000048160000}"/>
    <cellStyle name="Comma 2 8 2 2 6" xfId="15336" xr:uid="{00000000-0005-0000-0000-000049160000}"/>
    <cellStyle name="Comma 2 8 2 2 6 2" xfId="41304" xr:uid="{00000000-0005-0000-0000-00004A160000}"/>
    <cellStyle name="Comma 2 8 2 2 7" xfId="4516" xr:uid="{00000000-0005-0000-0000-00004B160000}"/>
    <cellStyle name="Comma 2 8 2 2 8" xfId="30484" xr:uid="{00000000-0005-0000-0000-00004C160000}"/>
    <cellStyle name="Comma 2 8 2 2 9" xfId="56966" xr:uid="{00000000-0005-0000-0000-00004D160000}"/>
    <cellStyle name="Comma 2 8 2 3" xfId="5598" xr:uid="{00000000-0005-0000-0000-00004E160000}"/>
    <cellStyle name="Comma 2 8 2 3 2" xfId="12090" xr:uid="{00000000-0005-0000-0000-00004F160000}"/>
    <cellStyle name="Comma 2 8 2 3 2 2" xfId="27238" xr:uid="{00000000-0005-0000-0000-000050160000}"/>
    <cellStyle name="Comma 2 8 2 3 2 2 2" xfId="53206" xr:uid="{00000000-0005-0000-0000-000051160000}"/>
    <cellStyle name="Comma 2 8 2 3 2 3" xfId="38058" xr:uid="{00000000-0005-0000-0000-000052160000}"/>
    <cellStyle name="Comma 2 8 2 3 3" xfId="20746" xr:uid="{00000000-0005-0000-0000-000053160000}"/>
    <cellStyle name="Comma 2 8 2 3 3 2" xfId="46714" xr:uid="{00000000-0005-0000-0000-000054160000}"/>
    <cellStyle name="Comma 2 8 2 3 4" xfId="16418" xr:uid="{00000000-0005-0000-0000-000055160000}"/>
    <cellStyle name="Comma 2 8 2 3 4 2" xfId="42386" xr:uid="{00000000-0005-0000-0000-000056160000}"/>
    <cellStyle name="Comma 2 8 2 3 5" xfId="31566" xr:uid="{00000000-0005-0000-0000-000057160000}"/>
    <cellStyle name="Comma 2 8 2 3 6" xfId="58048" xr:uid="{00000000-0005-0000-0000-000058160000}"/>
    <cellStyle name="Comma 2 8 2 4" xfId="9926" xr:uid="{00000000-0005-0000-0000-000059160000}"/>
    <cellStyle name="Comma 2 8 2 4 2" xfId="25074" xr:uid="{00000000-0005-0000-0000-00005A160000}"/>
    <cellStyle name="Comma 2 8 2 4 2 2" xfId="51042" xr:uid="{00000000-0005-0000-0000-00005B160000}"/>
    <cellStyle name="Comma 2 8 2 4 3" xfId="35894" xr:uid="{00000000-0005-0000-0000-00005C160000}"/>
    <cellStyle name="Comma 2 8 2 5" xfId="7762" xr:uid="{00000000-0005-0000-0000-00005D160000}"/>
    <cellStyle name="Comma 2 8 2 5 2" xfId="22910" xr:uid="{00000000-0005-0000-0000-00005E160000}"/>
    <cellStyle name="Comma 2 8 2 5 2 2" xfId="48878" xr:uid="{00000000-0005-0000-0000-00005F160000}"/>
    <cellStyle name="Comma 2 8 2 5 3" xfId="33730" xr:uid="{00000000-0005-0000-0000-000060160000}"/>
    <cellStyle name="Comma 2 8 2 6" xfId="18582" xr:uid="{00000000-0005-0000-0000-000061160000}"/>
    <cellStyle name="Comma 2 8 2 6 2" xfId="44550" xr:uid="{00000000-0005-0000-0000-000062160000}"/>
    <cellStyle name="Comma 2 8 2 7" xfId="14254" xr:uid="{00000000-0005-0000-0000-000063160000}"/>
    <cellStyle name="Comma 2 8 2 7 2" xfId="40222" xr:uid="{00000000-0005-0000-0000-000064160000}"/>
    <cellStyle name="Comma 2 8 2 8" xfId="3434" xr:uid="{00000000-0005-0000-0000-000065160000}"/>
    <cellStyle name="Comma 2 8 2 9" xfId="29402" xr:uid="{00000000-0005-0000-0000-000066160000}"/>
    <cellStyle name="Comma 2 8 3" xfId="1811" xr:uid="{00000000-0005-0000-0000-000067160000}"/>
    <cellStyle name="Comma 2 8 3 2" xfId="6139" xr:uid="{00000000-0005-0000-0000-000068160000}"/>
    <cellStyle name="Comma 2 8 3 2 2" xfId="12631" xr:uid="{00000000-0005-0000-0000-000069160000}"/>
    <cellStyle name="Comma 2 8 3 2 2 2" xfId="27779" xr:uid="{00000000-0005-0000-0000-00006A160000}"/>
    <cellStyle name="Comma 2 8 3 2 2 2 2" xfId="53747" xr:uid="{00000000-0005-0000-0000-00006B160000}"/>
    <cellStyle name="Comma 2 8 3 2 2 3" xfId="38599" xr:uid="{00000000-0005-0000-0000-00006C160000}"/>
    <cellStyle name="Comma 2 8 3 2 3" xfId="21287" xr:uid="{00000000-0005-0000-0000-00006D160000}"/>
    <cellStyle name="Comma 2 8 3 2 3 2" xfId="47255" xr:uid="{00000000-0005-0000-0000-00006E160000}"/>
    <cellStyle name="Comma 2 8 3 2 4" xfId="16959" xr:uid="{00000000-0005-0000-0000-00006F160000}"/>
    <cellStyle name="Comma 2 8 3 2 4 2" xfId="42927" xr:uid="{00000000-0005-0000-0000-000070160000}"/>
    <cellStyle name="Comma 2 8 3 2 5" xfId="32107" xr:uid="{00000000-0005-0000-0000-000071160000}"/>
    <cellStyle name="Comma 2 8 3 2 6" xfId="58589" xr:uid="{00000000-0005-0000-0000-000072160000}"/>
    <cellStyle name="Comma 2 8 3 3" xfId="10467" xr:uid="{00000000-0005-0000-0000-000073160000}"/>
    <cellStyle name="Comma 2 8 3 3 2" xfId="25615" xr:uid="{00000000-0005-0000-0000-000074160000}"/>
    <cellStyle name="Comma 2 8 3 3 2 2" xfId="51583" xr:uid="{00000000-0005-0000-0000-000075160000}"/>
    <cellStyle name="Comma 2 8 3 3 3" xfId="36435" xr:uid="{00000000-0005-0000-0000-000076160000}"/>
    <cellStyle name="Comma 2 8 3 4" xfId="8303" xr:uid="{00000000-0005-0000-0000-000077160000}"/>
    <cellStyle name="Comma 2 8 3 4 2" xfId="23451" xr:uid="{00000000-0005-0000-0000-000078160000}"/>
    <cellStyle name="Comma 2 8 3 4 2 2" xfId="49419" xr:uid="{00000000-0005-0000-0000-000079160000}"/>
    <cellStyle name="Comma 2 8 3 4 3" xfId="34271" xr:uid="{00000000-0005-0000-0000-00007A160000}"/>
    <cellStyle name="Comma 2 8 3 5" xfId="19123" xr:uid="{00000000-0005-0000-0000-00007B160000}"/>
    <cellStyle name="Comma 2 8 3 5 2" xfId="45091" xr:uid="{00000000-0005-0000-0000-00007C160000}"/>
    <cellStyle name="Comma 2 8 3 6" xfId="14795" xr:uid="{00000000-0005-0000-0000-00007D160000}"/>
    <cellStyle name="Comma 2 8 3 6 2" xfId="40763" xr:uid="{00000000-0005-0000-0000-00007E160000}"/>
    <cellStyle name="Comma 2 8 3 7" xfId="3975" xr:uid="{00000000-0005-0000-0000-00007F160000}"/>
    <cellStyle name="Comma 2 8 3 8" xfId="29943" xr:uid="{00000000-0005-0000-0000-000080160000}"/>
    <cellStyle name="Comma 2 8 3 9" xfId="56425" xr:uid="{00000000-0005-0000-0000-000081160000}"/>
    <cellStyle name="Comma 2 8 4" xfId="5057" xr:uid="{00000000-0005-0000-0000-000082160000}"/>
    <cellStyle name="Comma 2 8 4 2" xfId="11549" xr:uid="{00000000-0005-0000-0000-000083160000}"/>
    <cellStyle name="Comma 2 8 4 2 2" xfId="26697" xr:uid="{00000000-0005-0000-0000-000084160000}"/>
    <cellStyle name="Comma 2 8 4 2 2 2" xfId="52665" xr:uid="{00000000-0005-0000-0000-000085160000}"/>
    <cellStyle name="Comma 2 8 4 2 3" xfId="37517" xr:uid="{00000000-0005-0000-0000-000086160000}"/>
    <cellStyle name="Comma 2 8 4 3" xfId="20205" xr:uid="{00000000-0005-0000-0000-000087160000}"/>
    <cellStyle name="Comma 2 8 4 3 2" xfId="46173" xr:uid="{00000000-0005-0000-0000-000088160000}"/>
    <cellStyle name="Comma 2 8 4 4" xfId="15877" xr:uid="{00000000-0005-0000-0000-000089160000}"/>
    <cellStyle name="Comma 2 8 4 4 2" xfId="41845" xr:uid="{00000000-0005-0000-0000-00008A160000}"/>
    <cellStyle name="Comma 2 8 4 5" xfId="31025" xr:uid="{00000000-0005-0000-0000-00008B160000}"/>
    <cellStyle name="Comma 2 8 4 6" xfId="57507" xr:uid="{00000000-0005-0000-0000-00008C160000}"/>
    <cellStyle name="Comma 2 8 5" xfId="9385" xr:uid="{00000000-0005-0000-0000-00008D160000}"/>
    <cellStyle name="Comma 2 8 5 2" xfId="24533" xr:uid="{00000000-0005-0000-0000-00008E160000}"/>
    <cellStyle name="Comma 2 8 5 2 2" xfId="50501" xr:uid="{00000000-0005-0000-0000-00008F160000}"/>
    <cellStyle name="Comma 2 8 5 3" xfId="35353" xr:uid="{00000000-0005-0000-0000-000090160000}"/>
    <cellStyle name="Comma 2 8 6" xfId="7221" xr:uid="{00000000-0005-0000-0000-000091160000}"/>
    <cellStyle name="Comma 2 8 6 2" xfId="22369" xr:uid="{00000000-0005-0000-0000-000092160000}"/>
    <cellStyle name="Comma 2 8 6 2 2" xfId="48337" xr:uid="{00000000-0005-0000-0000-000093160000}"/>
    <cellStyle name="Comma 2 8 6 3" xfId="33189" xr:uid="{00000000-0005-0000-0000-000094160000}"/>
    <cellStyle name="Comma 2 8 7" xfId="18041" xr:uid="{00000000-0005-0000-0000-000095160000}"/>
    <cellStyle name="Comma 2 8 7 2" xfId="44009" xr:uid="{00000000-0005-0000-0000-000096160000}"/>
    <cellStyle name="Comma 2 8 8" xfId="13713" xr:uid="{00000000-0005-0000-0000-000097160000}"/>
    <cellStyle name="Comma 2 8 8 2" xfId="39681" xr:uid="{00000000-0005-0000-0000-000098160000}"/>
    <cellStyle name="Comma 2 8 9" xfId="2893" xr:uid="{00000000-0005-0000-0000-000099160000}"/>
    <cellStyle name="Comma 2 9" xfId="148" xr:uid="{00000000-0005-0000-0000-00009A160000}"/>
    <cellStyle name="Comma 2 9 10" xfId="28862" xr:uid="{00000000-0005-0000-0000-00009B160000}"/>
    <cellStyle name="Comma 2 9 11" xfId="54824" xr:uid="{00000000-0005-0000-0000-00009C160000}"/>
    <cellStyle name="Comma 2 9 12" xfId="55344" xr:uid="{00000000-0005-0000-0000-00009D160000}"/>
    <cellStyle name="Comma 2 9 13" xfId="993" xr:uid="{00000000-0005-0000-0000-00009E160000}"/>
    <cellStyle name="Comma 2 9 2" xfId="1271" xr:uid="{00000000-0005-0000-0000-00009F160000}"/>
    <cellStyle name="Comma 2 9 2 10" xfId="55885" xr:uid="{00000000-0005-0000-0000-0000A0160000}"/>
    <cellStyle name="Comma 2 9 2 2" xfId="2353" xr:uid="{00000000-0005-0000-0000-0000A1160000}"/>
    <cellStyle name="Comma 2 9 2 2 2" xfId="6681" xr:uid="{00000000-0005-0000-0000-0000A2160000}"/>
    <cellStyle name="Comma 2 9 2 2 2 2" xfId="13173" xr:uid="{00000000-0005-0000-0000-0000A3160000}"/>
    <cellStyle name="Comma 2 9 2 2 2 2 2" xfId="28321" xr:uid="{00000000-0005-0000-0000-0000A4160000}"/>
    <cellStyle name="Comma 2 9 2 2 2 2 2 2" xfId="54289" xr:uid="{00000000-0005-0000-0000-0000A5160000}"/>
    <cellStyle name="Comma 2 9 2 2 2 2 3" xfId="39141" xr:uid="{00000000-0005-0000-0000-0000A6160000}"/>
    <cellStyle name="Comma 2 9 2 2 2 3" xfId="21829" xr:uid="{00000000-0005-0000-0000-0000A7160000}"/>
    <cellStyle name="Comma 2 9 2 2 2 3 2" xfId="47797" xr:uid="{00000000-0005-0000-0000-0000A8160000}"/>
    <cellStyle name="Comma 2 9 2 2 2 4" xfId="17501" xr:uid="{00000000-0005-0000-0000-0000A9160000}"/>
    <cellStyle name="Comma 2 9 2 2 2 4 2" xfId="43469" xr:uid="{00000000-0005-0000-0000-0000AA160000}"/>
    <cellStyle name="Comma 2 9 2 2 2 5" xfId="32649" xr:uid="{00000000-0005-0000-0000-0000AB160000}"/>
    <cellStyle name="Comma 2 9 2 2 2 6" xfId="59131" xr:uid="{00000000-0005-0000-0000-0000AC160000}"/>
    <cellStyle name="Comma 2 9 2 2 3" xfId="11009" xr:uid="{00000000-0005-0000-0000-0000AD160000}"/>
    <cellStyle name="Comma 2 9 2 2 3 2" xfId="26157" xr:uid="{00000000-0005-0000-0000-0000AE160000}"/>
    <cellStyle name="Comma 2 9 2 2 3 2 2" xfId="52125" xr:uid="{00000000-0005-0000-0000-0000AF160000}"/>
    <cellStyle name="Comma 2 9 2 2 3 3" xfId="36977" xr:uid="{00000000-0005-0000-0000-0000B0160000}"/>
    <cellStyle name="Comma 2 9 2 2 4" xfId="8845" xr:uid="{00000000-0005-0000-0000-0000B1160000}"/>
    <cellStyle name="Comma 2 9 2 2 4 2" xfId="23993" xr:uid="{00000000-0005-0000-0000-0000B2160000}"/>
    <cellStyle name="Comma 2 9 2 2 4 2 2" xfId="49961" xr:uid="{00000000-0005-0000-0000-0000B3160000}"/>
    <cellStyle name="Comma 2 9 2 2 4 3" xfId="34813" xr:uid="{00000000-0005-0000-0000-0000B4160000}"/>
    <cellStyle name="Comma 2 9 2 2 5" xfId="19665" xr:uid="{00000000-0005-0000-0000-0000B5160000}"/>
    <cellStyle name="Comma 2 9 2 2 5 2" xfId="45633" xr:uid="{00000000-0005-0000-0000-0000B6160000}"/>
    <cellStyle name="Comma 2 9 2 2 6" xfId="15337" xr:uid="{00000000-0005-0000-0000-0000B7160000}"/>
    <cellStyle name="Comma 2 9 2 2 6 2" xfId="41305" xr:uid="{00000000-0005-0000-0000-0000B8160000}"/>
    <cellStyle name="Comma 2 9 2 2 7" xfId="4517" xr:uid="{00000000-0005-0000-0000-0000B9160000}"/>
    <cellStyle name="Comma 2 9 2 2 8" xfId="30485" xr:uid="{00000000-0005-0000-0000-0000BA160000}"/>
    <cellStyle name="Comma 2 9 2 2 9" xfId="56967" xr:uid="{00000000-0005-0000-0000-0000BB160000}"/>
    <cellStyle name="Comma 2 9 2 3" xfId="5599" xr:uid="{00000000-0005-0000-0000-0000BC160000}"/>
    <cellStyle name="Comma 2 9 2 3 2" xfId="12091" xr:uid="{00000000-0005-0000-0000-0000BD160000}"/>
    <cellStyle name="Comma 2 9 2 3 2 2" xfId="27239" xr:uid="{00000000-0005-0000-0000-0000BE160000}"/>
    <cellStyle name="Comma 2 9 2 3 2 2 2" xfId="53207" xr:uid="{00000000-0005-0000-0000-0000BF160000}"/>
    <cellStyle name="Comma 2 9 2 3 2 3" xfId="38059" xr:uid="{00000000-0005-0000-0000-0000C0160000}"/>
    <cellStyle name="Comma 2 9 2 3 3" xfId="20747" xr:uid="{00000000-0005-0000-0000-0000C1160000}"/>
    <cellStyle name="Comma 2 9 2 3 3 2" xfId="46715" xr:uid="{00000000-0005-0000-0000-0000C2160000}"/>
    <cellStyle name="Comma 2 9 2 3 4" xfId="16419" xr:uid="{00000000-0005-0000-0000-0000C3160000}"/>
    <cellStyle name="Comma 2 9 2 3 4 2" xfId="42387" xr:uid="{00000000-0005-0000-0000-0000C4160000}"/>
    <cellStyle name="Comma 2 9 2 3 5" xfId="31567" xr:uid="{00000000-0005-0000-0000-0000C5160000}"/>
    <cellStyle name="Comma 2 9 2 3 6" xfId="58049" xr:uid="{00000000-0005-0000-0000-0000C6160000}"/>
    <cellStyle name="Comma 2 9 2 4" xfId="9927" xr:uid="{00000000-0005-0000-0000-0000C7160000}"/>
    <cellStyle name="Comma 2 9 2 4 2" xfId="25075" xr:uid="{00000000-0005-0000-0000-0000C8160000}"/>
    <cellStyle name="Comma 2 9 2 4 2 2" xfId="51043" xr:uid="{00000000-0005-0000-0000-0000C9160000}"/>
    <cellStyle name="Comma 2 9 2 4 3" xfId="35895" xr:uid="{00000000-0005-0000-0000-0000CA160000}"/>
    <cellStyle name="Comma 2 9 2 5" xfId="7763" xr:uid="{00000000-0005-0000-0000-0000CB160000}"/>
    <cellStyle name="Comma 2 9 2 5 2" xfId="22911" xr:uid="{00000000-0005-0000-0000-0000CC160000}"/>
    <cellStyle name="Comma 2 9 2 5 2 2" xfId="48879" xr:uid="{00000000-0005-0000-0000-0000CD160000}"/>
    <cellStyle name="Comma 2 9 2 5 3" xfId="33731" xr:uid="{00000000-0005-0000-0000-0000CE160000}"/>
    <cellStyle name="Comma 2 9 2 6" xfId="18583" xr:uid="{00000000-0005-0000-0000-0000CF160000}"/>
    <cellStyle name="Comma 2 9 2 6 2" xfId="44551" xr:uid="{00000000-0005-0000-0000-0000D0160000}"/>
    <cellStyle name="Comma 2 9 2 7" xfId="14255" xr:uid="{00000000-0005-0000-0000-0000D1160000}"/>
    <cellStyle name="Comma 2 9 2 7 2" xfId="40223" xr:uid="{00000000-0005-0000-0000-0000D2160000}"/>
    <cellStyle name="Comma 2 9 2 8" xfId="3435" xr:uid="{00000000-0005-0000-0000-0000D3160000}"/>
    <cellStyle name="Comma 2 9 2 9" xfId="29403" xr:uid="{00000000-0005-0000-0000-0000D4160000}"/>
    <cellStyle name="Comma 2 9 3" xfId="1812" xr:uid="{00000000-0005-0000-0000-0000D5160000}"/>
    <cellStyle name="Comma 2 9 3 2" xfId="6140" xr:uid="{00000000-0005-0000-0000-0000D6160000}"/>
    <cellStyle name="Comma 2 9 3 2 2" xfId="12632" xr:uid="{00000000-0005-0000-0000-0000D7160000}"/>
    <cellStyle name="Comma 2 9 3 2 2 2" xfId="27780" xr:uid="{00000000-0005-0000-0000-0000D8160000}"/>
    <cellStyle name="Comma 2 9 3 2 2 2 2" xfId="53748" xr:uid="{00000000-0005-0000-0000-0000D9160000}"/>
    <cellStyle name="Comma 2 9 3 2 2 3" xfId="38600" xr:uid="{00000000-0005-0000-0000-0000DA160000}"/>
    <cellStyle name="Comma 2 9 3 2 3" xfId="21288" xr:uid="{00000000-0005-0000-0000-0000DB160000}"/>
    <cellStyle name="Comma 2 9 3 2 3 2" xfId="47256" xr:uid="{00000000-0005-0000-0000-0000DC160000}"/>
    <cellStyle name="Comma 2 9 3 2 4" xfId="16960" xr:uid="{00000000-0005-0000-0000-0000DD160000}"/>
    <cellStyle name="Comma 2 9 3 2 4 2" xfId="42928" xr:uid="{00000000-0005-0000-0000-0000DE160000}"/>
    <cellStyle name="Comma 2 9 3 2 5" xfId="32108" xr:uid="{00000000-0005-0000-0000-0000DF160000}"/>
    <cellStyle name="Comma 2 9 3 2 6" xfId="58590" xr:uid="{00000000-0005-0000-0000-0000E0160000}"/>
    <cellStyle name="Comma 2 9 3 3" xfId="10468" xr:uid="{00000000-0005-0000-0000-0000E1160000}"/>
    <cellStyle name="Comma 2 9 3 3 2" xfId="25616" xr:uid="{00000000-0005-0000-0000-0000E2160000}"/>
    <cellStyle name="Comma 2 9 3 3 2 2" xfId="51584" xr:uid="{00000000-0005-0000-0000-0000E3160000}"/>
    <cellStyle name="Comma 2 9 3 3 3" xfId="36436" xr:uid="{00000000-0005-0000-0000-0000E4160000}"/>
    <cellStyle name="Comma 2 9 3 4" xfId="8304" xr:uid="{00000000-0005-0000-0000-0000E5160000}"/>
    <cellStyle name="Comma 2 9 3 4 2" xfId="23452" xr:uid="{00000000-0005-0000-0000-0000E6160000}"/>
    <cellStyle name="Comma 2 9 3 4 2 2" xfId="49420" xr:uid="{00000000-0005-0000-0000-0000E7160000}"/>
    <cellStyle name="Comma 2 9 3 4 3" xfId="34272" xr:uid="{00000000-0005-0000-0000-0000E8160000}"/>
    <cellStyle name="Comma 2 9 3 5" xfId="19124" xr:uid="{00000000-0005-0000-0000-0000E9160000}"/>
    <cellStyle name="Comma 2 9 3 5 2" xfId="45092" xr:uid="{00000000-0005-0000-0000-0000EA160000}"/>
    <cellStyle name="Comma 2 9 3 6" xfId="14796" xr:uid="{00000000-0005-0000-0000-0000EB160000}"/>
    <cellStyle name="Comma 2 9 3 6 2" xfId="40764" xr:uid="{00000000-0005-0000-0000-0000EC160000}"/>
    <cellStyle name="Comma 2 9 3 7" xfId="3976" xr:uid="{00000000-0005-0000-0000-0000ED160000}"/>
    <cellStyle name="Comma 2 9 3 8" xfId="29944" xr:uid="{00000000-0005-0000-0000-0000EE160000}"/>
    <cellStyle name="Comma 2 9 3 9" xfId="56426" xr:uid="{00000000-0005-0000-0000-0000EF160000}"/>
    <cellStyle name="Comma 2 9 4" xfId="5058" xr:uid="{00000000-0005-0000-0000-0000F0160000}"/>
    <cellStyle name="Comma 2 9 4 2" xfId="11550" xr:uid="{00000000-0005-0000-0000-0000F1160000}"/>
    <cellStyle name="Comma 2 9 4 2 2" xfId="26698" xr:uid="{00000000-0005-0000-0000-0000F2160000}"/>
    <cellStyle name="Comma 2 9 4 2 2 2" xfId="52666" xr:uid="{00000000-0005-0000-0000-0000F3160000}"/>
    <cellStyle name="Comma 2 9 4 2 3" xfId="37518" xr:uid="{00000000-0005-0000-0000-0000F4160000}"/>
    <cellStyle name="Comma 2 9 4 3" xfId="20206" xr:uid="{00000000-0005-0000-0000-0000F5160000}"/>
    <cellStyle name="Comma 2 9 4 3 2" xfId="46174" xr:uid="{00000000-0005-0000-0000-0000F6160000}"/>
    <cellStyle name="Comma 2 9 4 4" xfId="15878" xr:uid="{00000000-0005-0000-0000-0000F7160000}"/>
    <cellStyle name="Comma 2 9 4 4 2" xfId="41846" xr:uid="{00000000-0005-0000-0000-0000F8160000}"/>
    <cellStyle name="Comma 2 9 4 5" xfId="31026" xr:uid="{00000000-0005-0000-0000-0000F9160000}"/>
    <cellStyle name="Comma 2 9 4 6" xfId="57508" xr:uid="{00000000-0005-0000-0000-0000FA160000}"/>
    <cellStyle name="Comma 2 9 5" xfId="9386" xr:uid="{00000000-0005-0000-0000-0000FB160000}"/>
    <cellStyle name="Comma 2 9 5 2" xfId="24534" xr:uid="{00000000-0005-0000-0000-0000FC160000}"/>
    <cellStyle name="Comma 2 9 5 2 2" xfId="50502" xr:uid="{00000000-0005-0000-0000-0000FD160000}"/>
    <cellStyle name="Comma 2 9 5 3" xfId="35354" xr:uid="{00000000-0005-0000-0000-0000FE160000}"/>
    <cellStyle name="Comma 2 9 6" xfId="7222" xr:uid="{00000000-0005-0000-0000-0000FF160000}"/>
    <cellStyle name="Comma 2 9 6 2" xfId="22370" xr:uid="{00000000-0005-0000-0000-000000170000}"/>
    <cellStyle name="Comma 2 9 6 2 2" xfId="48338" xr:uid="{00000000-0005-0000-0000-000001170000}"/>
    <cellStyle name="Comma 2 9 6 3" xfId="33190" xr:uid="{00000000-0005-0000-0000-000002170000}"/>
    <cellStyle name="Comma 2 9 7" xfId="18042" xr:uid="{00000000-0005-0000-0000-000003170000}"/>
    <cellStyle name="Comma 2 9 7 2" xfId="44010" xr:uid="{00000000-0005-0000-0000-000004170000}"/>
    <cellStyle name="Comma 2 9 8" xfId="13714" xr:uid="{00000000-0005-0000-0000-000005170000}"/>
    <cellStyle name="Comma 2 9 8 2" xfId="39682" xr:uid="{00000000-0005-0000-0000-000006170000}"/>
    <cellStyle name="Comma 2 9 9" xfId="2894" xr:uid="{00000000-0005-0000-0000-000007170000}"/>
    <cellStyle name="Comma 3" xfId="149" xr:uid="{00000000-0005-0000-0000-000008170000}"/>
    <cellStyle name="Comma 3 10" xfId="150" xr:uid="{00000000-0005-0000-0000-000009170000}"/>
    <cellStyle name="Comma 3 10 10" xfId="28864" xr:uid="{00000000-0005-0000-0000-00000A170000}"/>
    <cellStyle name="Comma 3 10 11" xfId="54826" xr:uid="{00000000-0005-0000-0000-00000B170000}"/>
    <cellStyle name="Comma 3 10 12" xfId="55346" xr:uid="{00000000-0005-0000-0000-00000C170000}"/>
    <cellStyle name="Comma 3 10 13" xfId="1036" xr:uid="{00000000-0005-0000-0000-00000D170000}"/>
    <cellStyle name="Comma 3 10 2" xfId="1273" xr:uid="{00000000-0005-0000-0000-00000E170000}"/>
    <cellStyle name="Comma 3 10 2 10" xfId="55887" xr:uid="{00000000-0005-0000-0000-00000F170000}"/>
    <cellStyle name="Comma 3 10 2 2" xfId="2355" xr:uid="{00000000-0005-0000-0000-000010170000}"/>
    <cellStyle name="Comma 3 10 2 2 2" xfId="6683" xr:uid="{00000000-0005-0000-0000-000011170000}"/>
    <cellStyle name="Comma 3 10 2 2 2 2" xfId="13175" xr:uid="{00000000-0005-0000-0000-000012170000}"/>
    <cellStyle name="Comma 3 10 2 2 2 2 2" xfId="28323" xr:uid="{00000000-0005-0000-0000-000013170000}"/>
    <cellStyle name="Comma 3 10 2 2 2 2 2 2" xfId="54291" xr:uid="{00000000-0005-0000-0000-000014170000}"/>
    <cellStyle name="Comma 3 10 2 2 2 2 3" xfId="39143" xr:uid="{00000000-0005-0000-0000-000015170000}"/>
    <cellStyle name="Comma 3 10 2 2 2 3" xfId="21831" xr:uid="{00000000-0005-0000-0000-000016170000}"/>
    <cellStyle name="Comma 3 10 2 2 2 3 2" xfId="47799" xr:uid="{00000000-0005-0000-0000-000017170000}"/>
    <cellStyle name="Comma 3 10 2 2 2 4" xfId="17503" xr:uid="{00000000-0005-0000-0000-000018170000}"/>
    <cellStyle name="Comma 3 10 2 2 2 4 2" xfId="43471" xr:uid="{00000000-0005-0000-0000-000019170000}"/>
    <cellStyle name="Comma 3 10 2 2 2 5" xfId="32651" xr:uid="{00000000-0005-0000-0000-00001A170000}"/>
    <cellStyle name="Comma 3 10 2 2 2 6" xfId="59133" xr:uid="{00000000-0005-0000-0000-00001B170000}"/>
    <cellStyle name="Comma 3 10 2 2 3" xfId="11011" xr:uid="{00000000-0005-0000-0000-00001C170000}"/>
    <cellStyle name="Comma 3 10 2 2 3 2" xfId="26159" xr:uid="{00000000-0005-0000-0000-00001D170000}"/>
    <cellStyle name="Comma 3 10 2 2 3 2 2" xfId="52127" xr:uid="{00000000-0005-0000-0000-00001E170000}"/>
    <cellStyle name="Comma 3 10 2 2 3 3" xfId="36979" xr:uid="{00000000-0005-0000-0000-00001F170000}"/>
    <cellStyle name="Comma 3 10 2 2 4" xfId="8847" xr:uid="{00000000-0005-0000-0000-000020170000}"/>
    <cellStyle name="Comma 3 10 2 2 4 2" xfId="23995" xr:uid="{00000000-0005-0000-0000-000021170000}"/>
    <cellStyle name="Comma 3 10 2 2 4 2 2" xfId="49963" xr:uid="{00000000-0005-0000-0000-000022170000}"/>
    <cellStyle name="Comma 3 10 2 2 4 3" xfId="34815" xr:uid="{00000000-0005-0000-0000-000023170000}"/>
    <cellStyle name="Comma 3 10 2 2 5" xfId="19667" xr:uid="{00000000-0005-0000-0000-000024170000}"/>
    <cellStyle name="Comma 3 10 2 2 5 2" xfId="45635" xr:uid="{00000000-0005-0000-0000-000025170000}"/>
    <cellStyle name="Comma 3 10 2 2 6" xfId="15339" xr:uid="{00000000-0005-0000-0000-000026170000}"/>
    <cellStyle name="Comma 3 10 2 2 6 2" xfId="41307" xr:uid="{00000000-0005-0000-0000-000027170000}"/>
    <cellStyle name="Comma 3 10 2 2 7" xfId="4519" xr:uid="{00000000-0005-0000-0000-000028170000}"/>
    <cellStyle name="Comma 3 10 2 2 8" xfId="30487" xr:uid="{00000000-0005-0000-0000-000029170000}"/>
    <cellStyle name="Comma 3 10 2 2 9" xfId="56969" xr:uid="{00000000-0005-0000-0000-00002A170000}"/>
    <cellStyle name="Comma 3 10 2 3" xfId="5601" xr:uid="{00000000-0005-0000-0000-00002B170000}"/>
    <cellStyle name="Comma 3 10 2 3 2" xfId="12093" xr:uid="{00000000-0005-0000-0000-00002C170000}"/>
    <cellStyle name="Comma 3 10 2 3 2 2" xfId="27241" xr:uid="{00000000-0005-0000-0000-00002D170000}"/>
    <cellStyle name="Comma 3 10 2 3 2 2 2" xfId="53209" xr:uid="{00000000-0005-0000-0000-00002E170000}"/>
    <cellStyle name="Comma 3 10 2 3 2 3" xfId="38061" xr:uid="{00000000-0005-0000-0000-00002F170000}"/>
    <cellStyle name="Comma 3 10 2 3 3" xfId="20749" xr:uid="{00000000-0005-0000-0000-000030170000}"/>
    <cellStyle name="Comma 3 10 2 3 3 2" xfId="46717" xr:uid="{00000000-0005-0000-0000-000031170000}"/>
    <cellStyle name="Comma 3 10 2 3 4" xfId="16421" xr:uid="{00000000-0005-0000-0000-000032170000}"/>
    <cellStyle name="Comma 3 10 2 3 4 2" xfId="42389" xr:uid="{00000000-0005-0000-0000-000033170000}"/>
    <cellStyle name="Comma 3 10 2 3 5" xfId="31569" xr:uid="{00000000-0005-0000-0000-000034170000}"/>
    <cellStyle name="Comma 3 10 2 3 6" xfId="58051" xr:uid="{00000000-0005-0000-0000-000035170000}"/>
    <cellStyle name="Comma 3 10 2 4" xfId="9929" xr:uid="{00000000-0005-0000-0000-000036170000}"/>
    <cellStyle name="Comma 3 10 2 4 2" xfId="25077" xr:uid="{00000000-0005-0000-0000-000037170000}"/>
    <cellStyle name="Comma 3 10 2 4 2 2" xfId="51045" xr:uid="{00000000-0005-0000-0000-000038170000}"/>
    <cellStyle name="Comma 3 10 2 4 3" xfId="35897" xr:uid="{00000000-0005-0000-0000-000039170000}"/>
    <cellStyle name="Comma 3 10 2 5" xfId="7765" xr:uid="{00000000-0005-0000-0000-00003A170000}"/>
    <cellStyle name="Comma 3 10 2 5 2" xfId="22913" xr:uid="{00000000-0005-0000-0000-00003B170000}"/>
    <cellStyle name="Comma 3 10 2 5 2 2" xfId="48881" xr:uid="{00000000-0005-0000-0000-00003C170000}"/>
    <cellStyle name="Comma 3 10 2 5 3" xfId="33733" xr:uid="{00000000-0005-0000-0000-00003D170000}"/>
    <cellStyle name="Comma 3 10 2 6" xfId="18585" xr:uid="{00000000-0005-0000-0000-00003E170000}"/>
    <cellStyle name="Comma 3 10 2 6 2" xfId="44553" xr:uid="{00000000-0005-0000-0000-00003F170000}"/>
    <cellStyle name="Comma 3 10 2 7" xfId="14257" xr:uid="{00000000-0005-0000-0000-000040170000}"/>
    <cellStyle name="Comma 3 10 2 7 2" xfId="40225" xr:uid="{00000000-0005-0000-0000-000041170000}"/>
    <cellStyle name="Comma 3 10 2 8" xfId="3437" xr:uid="{00000000-0005-0000-0000-000042170000}"/>
    <cellStyle name="Comma 3 10 2 9" xfId="29405" xr:uid="{00000000-0005-0000-0000-000043170000}"/>
    <cellStyle name="Comma 3 10 3" xfId="1814" xr:uid="{00000000-0005-0000-0000-000044170000}"/>
    <cellStyle name="Comma 3 10 3 2" xfId="6142" xr:uid="{00000000-0005-0000-0000-000045170000}"/>
    <cellStyle name="Comma 3 10 3 2 2" xfId="12634" xr:uid="{00000000-0005-0000-0000-000046170000}"/>
    <cellStyle name="Comma 3 10 3 2 2 2" xfId="27782" xr:uid="{00000000-0005-0000-0000-000047170000}"/>
    <cellStyle name="Comma 3 10 3 2 2 2 2" xfId="53750" xr:uid="{00000000-0005-0000-0000-000048170000}"/>
    <cellStyle name="Comma 3 10 3 2 2 3" xfId="38602" xr:uid="{00000000-0005-0000-0000-000049170000}"/>
    <cellStyle name="Comma 3 10 3 2 3" xfId="21290" xr:uid="{00000000-0005-0000-0000-00004A170000}"/>
    <cellStyle name="Comma 3 10 3 2 3 2" xfId="47258" xr:uid="{00000000-0005-0000-0000-00004B170000}"/>
    <cellStyle name="Comma 3 10 3 2 4" xfId="16962" xr:uid="{00000000-0005-0000-0000-00004C170000}"/>
    <cellStyle name="Comma 3 10 3 2 4 2" xfId="42930" xr:uid="{00000000-0005-0000-0000-00004D170000}"/>
    <cellStyle name="Comma 3 10 3 2 5" xfId="32110" xr:uid="{00000000-0005-0000-0000-00004E170000}"/>
    <cellStyle name="Comma 3 10 3 2 6" xfId="58592" xr:uid="{00000000-0005-0000-0000-00004F170000}"/>
    <cellStyle name="Comma 3 10 3 3" xfId="10470" xr:uid="{00000000-0005-0000-0000-000050170000}"/>
    <cellStyle name="Comma 3 10 3 3 2" xfId="25618" xr:uid="{00000000-0005-0000-0000-000051170000}"/>
    <cellStyle name="Comma 3 10 3 3 2 2" xfId="51586" xr:uid="{00000000-0005-0000-0000-000052170000}"/>
    <cellStyle name="Comma 3 10 3 3 3" xfId="36438" xr:uid="{00000000-0005-0000-0000-000053170000}"/>
    <cellStyle name="Comma 3 10 3 4" xfId="8306" xr:uid="{00000000-0005-0000-0000-000054170000}"/>
    <cellStyle name="Comma 3 10 3 4 2" xfId="23454" xr:uid="{00000000-0005-0000-0000-000055170000}"/>
    <cellStyle name="Comma 3 10 3 4 2 2" xfId="49422" xr:uid="{00000000-0005-0000-0000-000056170000}"/>
    <cellStyle name="Comma 3 10 3 4 3" xfId="34274" xr:uid="{00000000-0005-0000-0000-000057170000}"/>
    <cellStyle name="Comma 3 10 3 5" xfId="19126" xr:uid="{00000000-0005-0000-0000-000058170000}"/>
    <cellStyle name="Comma 3 10 3 5 2" xfId="45094" xr:uid="{00000000-0005-0000-0000-000059170000}"/>
    <cellStyle name="Comma 3 10 3 6" xfId="14798" xr:uid="{00000000-0005-0000-0000-00005A170000}"/>
    <cellStyle name="Comma 3 10 3 6 2" xfId="40766" xr:uid="{00000000-0005-0000-0000-00005B170000}"/>
    <cellStyle name="Comma 3 10 3 7" xfId="3978" xr:uid="{00000000-0005-0000-0000-00005C170000}"/>
    <cellStyle name="Comma 3 10 3 8" xfId="29946" xr:uid="{00000000-0005-0000-0000-00005D170000}"/>
    <cellStyle name="Comma 3 10 3 9" xfId="56428" xr:uid="{00000000-0005-0000-0000-00005E170000}"/>
    <cellStyle name="Comma 3 10 4" xfId="5060" xr:uid="{00000000-0005-0000-0000-00005F170000}"/>
    <cellStyle name="Comma 3 10 4 2" xfId="11552" xr:uid="{00000000-0005-0000-0000-000060170000}"/>
    <cellStyle name="Comma 3 10 4 2 2" xfId="26700" xr:uid="{00000000-0005-0000-0000-000061170000}"/>
    <cellStyle name="Comma 3 10 4 2 2 2" xfId="52668" xr:uid="{00000000-0005-0000-0000-000062170000}"/>
    <cellStyle name="Comma 3 10 4 2 3" xfId="37520" xr:uid="{00000000-0005-0000-0000-000063170000}"/>
    <cellStyle name="Comma 3 10 4 3" xfId="20208" xr:uid="{00000000-0005-0000-0000-000064170000}"/>
    <cellStyle name="Comma 3 10 4 3 2" xfId="46176" xr:uid="{00000000-0005-0000-0000-000065170000}"/>
    <cellStyle name="Comma 3 10 4 4" xfId="15880" xr:uid="{00000000-0005-0000-0000-000066170000}"/>
    <cellStyle name="Comma 3 10 4 4 2" xfId="41848" xr:uid="{00000000-0005-0000-0000-000067170000}"/>
    <cellStyle name="Comma 3 10 4 5" xfId="31028" xr:uid="{00000000-0005-0000-0000-000068170000}"/>
    <cellStyle name="Comma 3 10 4 6" xfId="57510" xr:uid="{00000000-0005-0000-0000-000069170000}"/>
    <cellStyle name="Comma 3 10 5" xfId="9388" xr:uid="{00000000-0005-0000-0000-00006A170000}"/>
    <cellStyle name="Comma 3 10 5 2" xfId="24536" xr:uid="{00000000-0005-0000-0000-00006B170000}"/>
    <cellStyle name="Comma 3 10 5 2 2" xfId="50504" xr:uid="{00000000-0005-0000-0000-00006C170000}"/>
    <cellStyle name="Comma 3 10 5 3" xfId="35356" xr:uid="{00000000-0005-0000-0000-00006D170000}"/>
    <cellStyle name="Comma 3 10 6" xfId="7224" xr:uid="{00000000-0005-0000-0000-00006E170000}"/>
    <cellStyle name="Comma 3 10 6 2" xfId="22372" xr:uid="{00000000-0005-0000-0000-00006F170000}"/>
    <cellStyle name="Comma 3 10 6 2 2" xfId="48340" xr:uid="{00000000-0005-0000-0000-000070170000}"/>
    <cellStyle name="Comma 3 10 6 3" xfId="33192" xr:uid="{00000000-0005-0000-0000-000071170000}"/>
    <cellStyle name="Comma 3 10 7" xfId="18044" xr:uid="{00000000-0005-0000-0000-000072170000}"/>
    <cellStyle name="Comma 3 10 7 2" xfId="44012" xr:uid="{00000000-0005-0000-0000-000073170000}"/>
    <cellStyle name="Comma 3 10 8" xfId="13716" xr:uid="{00000000-0005-0000-0000-000074170000}"/>
    <cellStyle name="Comma 3 10 8 2" xfId="39684" xr:uid="{00000000-0005-0000-0000-000075170000}"/>
    <cellStyle name="Comma 3 10 9" xfId="2896" xr:uid="{00000000-0005-0000-0000-000076170000}"/>
    <cellStyle name="Comma 3 11" xfId="151" xr:uid="{00000000-0005-0000-0000-000077170000}"/>
    <cellStyle name="Comma 3 11 10" xfId="28865" xr:uid="{00000000-0005-0000-0000-000078170000}"/>
    <cellStyle name="Comma 3 11 11" xfId="54827" xr:uid="{00000000-0005-0000-0000-000079170000}"/>
    <cellStyle name="Comma 3 11 12" xfId="55347" xr:uid="{00000000-0005-0000-0000-00007A170000}"/>
    <cellStyle name="Comma 3 11 13" xfId="1076" xr:uid="{00000000-0005-0000-0000-00007B170000}"/>
    <cellStyle name="Comma 3 11 2" xfId="1274" xr:uid="{00000000-0005-0000-0000-00007C170000}"/>
    <cellStyle name="Comma 3 11 2 10" xfId="55888" xr:uid="{00000000-0005-0000-0000-00007D170000}"/>
    <cellStyle name="Comma 3 11 2 2" xfId="2356" xr:uid="{00000000-0005-0000-0000-00007E170000}"/>
    <cellStyle name="Comma 3 11 2 2 2" xfId="6684" xr:uid="{00000000-0005-0000-0000-00007F170000}"/>
    <cellStyle name="Comma 3 11 2 2 2 2" xfId="13176" xr:uid="{00000000-0005-0000-0000-000080170000}"/>
    <cellStyle name="Comma 3 11 2 2 2 2 2" xfId="28324" xr:uid="{00000000-0005-0000-0000-000081170000}"/>
    <cellStyle name="Comma 3 11 2 2 2 2 2 2" xfId="54292" xr:uid="{00000000-0005-0000-0000-000082170000}"/>
    <cellStyle name="Comma 3 11 2 2 2 2 3" xfId="39144" xr:uid="{00000000-0005-0000-0000-000083170000}"/>
    <cellStyle name="Comma 3 11 2 2 2 3" xfId="21832" xr:uid="{00000000-0005-0000-0000-000084170000}"/>
    <cellStyle name="Comma 3 11 2 2 2 3 2" xfId="47800" xr:uid="{00000000-0005-0000-0000-000085170000}"/>
    <cellStyle name="Comma 3 11 2 2 2 4" xfId="17504" xr:uid="{00000000-0005-0000-0000-000086170000}"/>
    <cellStyle name="Comma 3 11 2 2 2 4 2" xfId="43472" xr:uid="{00000000-0005-0000-0000-000087170000}"/>
    <cellStyle name="Comma 3 11 2 2 2 5" xfId="32652" xr:uid="{00000000-0005-0000-0000-000088170000}"/>
    <cellStyle name="Comma 3 11 2 2 2 6" xfId="59134" xr:uid="{00000000-0005-0000-0000-000089170000}"/>
    <cellStyle name="Comma 3 11 2 2 3" xfId="11012" xr:uid="{00000000-0005-0000-0000-00008A170000}"/>
    <cellStyle name="Comma 3 11 2 2 3 2" xfId="26160" xr:uid="{00000000-0005-0000-0000-00008B170000}"/>
    <cellStyle name="Comma 3 11 2 2 3 2 2" xfId="52128" xr:uid="{00000000-0005-0000-0000-00008C170000}"/>
    <cellStyle name="Comma 3 11 2 2 3 3" xfId="36980" xr:uid="{00000000-0005-0000-0000-00008D170000}"/>
    <cellStyle name="Comma 3 11 2 2 4" xfId="8848" xr:uid="{00000000-0005-0000-0000-00008E170000}"/>
    <cellStyle name="Comma 3 11 2 2 4 2" xfId="23996" xr:uid="{00000000-0005-0000-0000-00008F170000}"/>
    <cellStyle name="Comma 3 11 2 2 4 2 2" xfId="49964" xr:uid="{00000000-0005-0000-0000-000090170000}"/>
    <cellStyle name="Comma 3 11 2 2 4 3" xfId="34816" xr:uid="{00000000-0005-0000-0000-000091170000}"/>
    <cellStyle name="Comma 3 11 2 2 5" xfId="19668" xr:uid="{00000000-0005-0000-0000-000092170000}"/>
    <cellStyle name="Comma 3 11 2 2 5 2" xfId="45636" xr:uid="{00000000-0005-0000-0000-000093170000}"/>
    <cellStyle name="Comma 3 11 2 2 6" xfId="15340" xr:uid="{00000000-0005-0000-0000-000094170000}"/>
    <cellStyle name="Comma 3 11 2 2 6 2" xfId="41308" xr:uid="{00000000-0005-0000-0000-000095170000}"/>
    <cellStyle name="Comma 3 11 2 2 7" xfId="4520" xr:uid="{00000000-0005-0000-0000-000096170000}"/>
    <cellStyle name="Comma 3 11 2 2 8" xfId="30488" xr:uid="{00000000-0005-0000-0000-000097170000}"/>
    <cellStyle name="Comma 3 11 2 2 9" xfId="56970" xr:uid="{00000000-0005-0000-0000-000098170000}"/>
    <cellStyle name="Comma 3 11 2 3" xfId="5602" xr:uid="{00000000-0005-0000-0000-000099170000}"/>
    <cellStyle name="Comma 3 11 2 3 2" xfId="12094" xr:uid="{00000000-0005-0000-0000-00009A170000}"/>
    <cellStyle name="Comma 3 11 2 3 2 2" xfId="27242" xr:uid="{00000000-0005-0000-0000-00009B170000}"/>
    <cellStyle name="Comma 3 11 2 3 2 2 2" xfId="53210" xr:uid="{00000000-0005-0000-0000-00009C170000}"/>
    <cellStyle name="Comma 3 11 2 3 2 3" xfId="38062" xr:uid="{00000000-0005-0000-0000-00009D170000}"/>
    <cellStyle name="Comma 3 11 2 3 3" xfId="20750" xr:uid="{00000000-0005-0000-0000-00009E170000}"/>
    <cellStyle name="Comma 3 11 2 3 3 2" xfId="46718" xr:uid="{00000000-0005-0000-0000-00009F170000}"/>
    <cellStyle name="Comma 3 11 2 3 4" xfId="16422" xr:uid="{00000000-0005-0000-0000-0000A0170000}"/>
    <cellStyle name="Comma 3 11 2 3 4 2" xfId="42390" xr:uid="{00000000-0005-0000-0000-0000A1170000}"/>
    <cellStyle name="Comma 3 11 2 3 5" xfId="31570" xr:uid="{00000000-0005-0000-0000-0000A2170000}"/>
    <cellStyle name="Comma 3 11 2 3 6" xfId="58052" xr:uid="{00000000-0005-0000-0000-0000A3170000}"/>
    <cellStyle name="Comma 3 11 2 4" xfId="9930" xr:uid="{00000000-0005-0000-0000-0000A4170000}"/>
    <cellStyle name="Comma 3 11 2 4 2" xfId="25078" xr:uid="{00000000-0005-0000-0000-0000A5170000}"/>
    <cellStyle name="Comma 3 11 2 4 2 2" xfId="51046" xr:uid="{00000000-0005-0000-0000-0000A6170000}"/>
    <cellStyle name="Comma 3 11 2 4 3" xfId="35898" xr:uid="{00000000-0005-0000-0000-0000A7170000}"/>
    <cellStyle name="Comma 3 11 2 5" xfId="7766" xr:uid="{00000000-0005-0000-0000-0000A8170000}"/>
    <cellStyle name="Comma 3 11 2 5 2" xfId="22914" xr:uid="{00000000-0005-0000-0000-0000A9170000}"/>
    <cellStyle name="Comma 3 11 2 5 2 2" xfId="48882" xr:uid="{00000000-0005-0000-0000-0000AA170000}"/>
    <cellStyle name="Comma 3 11 2 5 3" xfId="33734" xr:uid="{00000000-0005-0000-0000-0000AB170000}"/>
    <cellStyle name="Comma 3 11 2 6" xfId="18586" xr:uid="{00000000-0005-0000-0000-0000AC170000}"/>
    <cellStyle name="Comma 3 11 2 6 2" xfId="44554" xr:uid="{00000000-0005-0000-0000-0000AD170000}"/>
    <cellStyle name="Comma 3 11 2 7" xfId="14258" xr:uid="{00000000-0005-0000-0000-0000AE170000}"/>
    <cellStyle name="Comma 3 11 2 7 2" xfId="40226" xr:uid="{00000000-0005-0000-0000-0000AF170000}"/>
    <cellStyle name="Comma 3 11 2 8" xfId="3438" xr:uid="{00000000-0005-0000-0000-0000B0170000}"/>
    <cellStyle name="Comma 3 11 2 9" xfId="29406" xr:uid="{00000000-0005-0000-0000-0000B1170000}"/>
    <cellStyle name="Comma 3 11 3" xfId="1815" xr:uid="{00000000-0005-0000-0000-0000B2170000}"/>
    <cellStyle name="Comma 3 11 3 2" xfId="6143" xr:uid="{00000000-0005-0000-0000-0000B3170000}"/>
    <cellStyle name="Comma 3 11 3 2 2" xfId="12635" xr:uid="{00000000-0005-0000-0000-0000B4170000}"/>
    <cellStyle name="Comma 3 11 3 2 2 2" xfId="27783" xr:uid="{00000000-0005-0000-0000-0000B5170000}"/>
    <cellStyle name="Comma 3 11 3 2 2 2 2" xfId="53751" xr:uid="{00000000-0005-0000-0000-0000B6170000}"/>
    <cellStyle name="Comma 3 11 3 2 2 3" xfId="38603" xr:uid="{00000000-0005-0000-0000-0000B7170000}"/>
    <cellStyle name="Comma 3 11 3 2 3" xfId="21291" xr:uid="{00000000-0005-0000-0000-0000B8170000}"/>
    <cellStyle name="Comma 3 11 3 2 3 2" xfId="47259" xr:uid="{00000000-0005-0000-0000-0000B9170000}"/>
    <cellStyle name="Comma 3 11 3 2 4" xfId="16963" xr:uid="{00000000-0005-0000-0000-0000BA170000}"/>
    <cellStyle name="Comma 3 11 3 2 4 2" xfId="42931" xr:uid="{00000000-0005-0000-0000-0000BB170000}"/>
    <cellStyle name="Comma 3 11 3 2 5" xfId="32111" xr:uid="{00000000-0005-0000-0000-0000BC170000}"/>
    <cellStyle name="Comma 3 11 3 2 6" xfId="58593" xr:uid="{00000000-0005-0000-0000-0000BD170000}"/>
    <cellStyle name="Comma 3 11 3 3" xfId="10471" xr:uid="{00000000-0005-0000-0000-0000BE170000}"/>
    <cellStyle name="Comma 3 11 3 3 2" xfId="25619" xr:uid="{00000000-0005-0000-0000-0000BF170000}"/>
    <cellStyle name="Comma 3 11 3 3 2 2" xfId="51587" xr:uid="{00000000-0005-0000-0000-0000C0170000}"/>
    <cellStyle name="Comma 3 11 3 3 3" xfId="36439" xr:uid="{00000000-0005-0000-0000-0000C1170000}"/>
    <cellStyle name="Comma 3 11 3 4" xfId="8307" xr:uid="{00000000-0005-0000-0000-0000C2170000}"/>
    <cellStyle name="Comma 3 11 3 4 2" xfId="23455" xr:uid="{00000000-0005-0000-0000-0000C3170000}"/>
    <cellStyle name="Comma 3 11 3 4 2 2" xfId="49423" xr:uid="{00000000-0005-0000-0000-0000C4170000}"/>
    <cellStyle name="Comma 3 11 3 4 3" xfId="34275" xr:uid="{00000000-0005-0000-0000-0000C5170000}"/>
    <cellStyle name="Comma 3 11 3 5" xfId="19127" xr:uid="{00000000-0005-0000-0000-0000C6170000}"/>
    <cellStyle name="Comma 3 11 3 5 2" xfId="45095" xr:uid="{00000000-0005-0000-0000-0000C7170000}"/>
    <cellStyle name="Comma 3 11 3 6" xfId="14799" xr:uid="{00000000-0005-0000-0000-0000C8170000}"/>
    <cellStyle name="Comma 3 11 3 6 2" xfId="40767" xr:uid="{00000000-0005-0000-0000-0000C9170000}"/>
    <cellStyle name="Comma 3 11 3 7" xfId="3979" xr:uid="{00000000-0005-0000-0000-0000CA170000}"/>
    <cellStyle name="Comma 3 11 3 8" xfId="29947" xr:uid="{00000000-0005-0000-0000-0000CB170000}"/>
    <cellStyle name="Comma 3 11 3 9" xfId="56429" xr:uid="{00000000-0005-0000-0000-0000CC170000}"/>
    <cellStyle name="Comma 3 11 4" xfId="5061" xr:uid="{00000000-0005-0000-0000-0000CD170000}"/>
    <cellStyle name="Comma 3 11 4 2" xfId="11553" xr:uid="{00000000-0005-0000-0000-0000CE170000}"/>
    <cellStyle name="Comma 3 11 4 2 2" xfId="26701" xr:uid="{00000000-0005-0000-0000-0000CF170000}"/>
    <cellStyle name="Comma 3 11 4 2 2 2" xfId="52669" xr:uid="{00000000-0005-0000-0000-0000D0170000}"/>
    <cellStyle name="Comma 3 11 4 2 3" xfId="37521" xr:uid="{00000000-0005-0000-0000-0000D1170000}"/>
    <cellStyle name="Comma 3 11 4 3" xfId="20209" xr:uid="{00000000-0005-0000-0000-0000D2170000}"/>
    <cellStyle name="Comma 3 11 4 3 2" xfId="46177" xr:uid="{00000000-0005-0000-0000-0000D3170000}"/>
    <cellStyle name="Comma 3 11 4 4" xfId="15881" xr:uid="{00000000-0005-0000-0000-0000D4170000}"/>
    <cellStyle name="Comma 3 11 4 4 2" xfId="41849" xr:uid="{00000000-0005-0000-0000-0000D5170000}"/>
    <cellStyle name="Comma 3 11 4 5" xfId="31029" xr:uid="{00000000-0005-0000-0000-0000D6170000}"/>
    <cellStyle name="Comma 3 11 4 6" xfId="57511" xr:uid="{00000000-0005-0000-0000-0000D7170000}"/>
    <cellStyle name="Comma 3 11 5" xfId="9389" xr:uid="{00000000-0005-0000-0000-0000D8170000}"/>
    <cellStyle name="Comma 3 11 5 2" xfId="24537" xr:uid="{00000000-0005-0000-0000-0000D9170000}"/>
    <cellStyle name="Comma 3 11 5 2 2" xfId="50505" xr:uid="{00000000-0005-0000-0000-0000DA170000}"/>
    <cellStyle name="Comma 3 11 5 3" xfId="35357" xr:uid="{00000000-0005-0000-0000-0000DB170000}"/>
    <cellStyle name="Comma 3 11 6" xfId="7225" xr:uid="{00000000-0005-0000-0000-0000DC170000}"/>
    <cellStyle name="Comma 3 11 6 2" xfId="22373" xr:uid="{00000000-0005-0000-0000-0000DD170000}"/>
    <cellStyle name="Comma 3 11 6 2 2" xfId="48341" xr:uid="{00000000-0005-0000-0000-0000DE170000}"/>
    <cellStyle name="Comma 3 11 6 3" xfId="33193" xr:uid="{00000000-0005-0000-0000-0000DF170000}"/>
    <cellStyle name="Comma 3 11 7" xfId="18045" xr:uid="{00000000-0005-0000-0000-0000E0170000}"/>
    <cellStyle name="Comma 3 11 7 2" xfId="44013" xr:uid="{00000000-0005-0000-0000-0000E1170000}"/>
    <cellStyle name="Comma 3 11 8" xfId="13717" xr:uid="{00000000-0005-0000-0000-0000E2170000}"/>
    <cellStyle name="Comma 3 11 8 2" xfId="39685" xr:uid="{00000000-0005-0000-0000-0000E3170000}"/>
    <cellStyle name="Comma 3 11 9" xfId="2897" xr:uid="{00000000-0005-0000-0000-0000E4170000}"/>
    <cellStyle name="Comma 3 12" xfId="152" xr:uid="{00000000-0005-0000-0000-0000E5170000}"/>
    <cellStyle name="Comma 3 12 10" xfId="28866" xr:uid="{00000000-0005-0000-0000-0000E6170000}"/>
    <cellStyle name="Comma 3 12 11" xfId="54828" xr:uid="{00000000-0005-0000-0000-0000E7170000}"/>
    <cellStyle name="Comma 3 12 12" xfId="55348" xr:uid="{00000000-0005-0000-0000-0000E8170000}"/>
    <cellStyle name="Comma 3 12 13" xfId="1116" xr:uid="{00000000-0005-0000-0000-0000E9170000}"/>
    <cellStyle name="Comma 3 12 2" xfId="1275" xr:uid="{00000000-0005-0000-0000-0000EA170000}"/>
    <cellStyle name="Comma 3 12 2 10" xfId="55889" xr:uid="{00000000-0005-0000-0000-0000EB170000}"/>
    <cellStyle name="Comma 3 12 2 2" xfId="2357" xr:uid="{00000000-0005-0000-0000-0000EC170000}"/>
    <cellStyle name="Comma 3 12 2 2 2" xfId="6685" xr:uid="{00000000-0005-0000-0000-0000ED170000}"/>
    <cellStyle name="Comma 3 12 2 2 2 2" xfId="13177" xr:uid="{00000000-0005-0000-0000-0000EE170000}"/>
    <cellStyle name="Comma 3 12 2 2 2 2 2" xfId="28325" xr:uid="{00000000-0005-0000-0000-0000EF170000}"/>
    <cellStyle name="Comma 3 12 2 2 2 2 2 2" xfId="54293" xr:uid="{00000000-0005-0000-0000-0000F0170000}"/>
    <cellStyle name="Comma 3 12 2 2 2 2 3" xfId="39145" xr:uid="{00000000-0005-0000-0000-0000F1170000}"/>
    <cellStyle name="Comma 3 12 2 2 2 3" xfId="21833" xr:uid="{00000000-0005-0000-0000-0000F2170000}"/>
    <cellStyle name="Comma 3 12 2 2 2 3 2" xfId="47801" xr:uid="{00000000-0005-0000-0000-0000F3170000}"/>
    <cellStyle name="Comma 3 12 2 2 2 4" xfId="17505" xr:uid="{00000000-0005-0000-0000-0000F4170000}"/>
    <cellStyle name="Comma 3 12 2 2 2 4 2" xfId="43473" xr:uid="{00000000-0005-0000-0000-0000F5170000}"/>
    <cellStyle name="Comma 3 12 2 2 2 5" xfId="32653" xr:uid="{00000000-0005-0000-0000-0000F6170000}"/>
    <cellStyle name="Comma 3 12 2 2 2 6" xfId="59135" xr:uid="{00000000-0005-0000-0000-0000F7170000}"/>
    <cellStyle name="Comma 3 12 2 2 3" xfId="11013" xr:uid="{00000000-0005-0000-0000-0000F8170000}"/>
    <cellStyle name="Comma 3 12 2 2 3 2" xfId="26161" xr:uid="{00000000-0005-0000-0000-0000F9170000}"/>
    <cellStyle name="Comma 3 12 2 2 3 2 2" xfId="52129" xr:uid="{00000000-0005-0000-0000-0000FA170000}"/>
    <cellStyle name="Comma 3 12 2 2 3 3" xfId="36981" xr:uid="{00000000-0005-0000-0000-0000FB170000}"/>
    <cellStyle name="Comma 3 12 2 2 4" xfId="8849" xr:uid="{00000000-0005-0000-0000-0000FC170000}"/>
    <cellStyle name="Comma 3 12 2 2 4 2" xfId="23997" xr:uid="{00000000-0005-0000-0000-0000FD170000}"/>
    <cellStyle name="Comma 3 12 2 2 4 2 2" xfId="49965" xr:uid="{00000000-0005-0000-0000-0000FE170000}"/>
    <cellStyle name="Comma 3 12 2 2 4 3" xfId="34817" xr:uid="{00000000-0005-0000-0000-0000FF170000}"/>
    <cellStyle name="Comma 3 12 2 2 5" xfId="19669" xr:uid="{00000000-0005-0000-0000-000000180000}"/>
    <cellStyle name="Comma 3 12 2 2 5 2" xfId="45637" xr:uid="{00000000-0005-0000-0000-000001180000}"/>
    <cellStyle name="Comma 3 12 2 2 6" xfId="15341" xr:uid="{00000000-0005-0000-0000-000002180000}"/>
    <cellStyle name="Comma 3 12 2 2 6 2" xfId="41309" xr:uid="{00000000-0005-0000-0000-000003180000}"/>
    <cellStyle name="Comma 3 12 2 2 7" xfId="4521" xr:uid="{00000000-0005-0000-0000-000004180000}"/>
    <cellStyle name="Comma 3 12 2 2 8" xfId="30489" xr:uid="{00000000-0005-0000-0000-000005180000}"/>
    <cellStyle name="Comma 3 12 2 2 9" xfId="56971" xr:uid="{00000000-0005-0000-0000-000006180000}"/>
    <cellStyle name="Comma 3 12 2 3" xfId="5603" xr:uid="{00000000-0005-0000-0000-000007180000}"/>
    <cellStyle name="Comma 3 12 2 3 2" xfId="12095" xr:uid="{00000000-0005-0000-0000-000008180000}"/>
    <cellStyle name="Comma 3 12 2 3 2 2" xfId="27243" xr:uid="{00000000-0005-0000-0000-000009180000}"/>
    <cellStyle name="Comma 3 12 2 3 2 2 2" xfId="53211" xr:uid="{00000000-0005-0000-0000-00000A180000}"/>
    <cellStyle name="Comma 3 12 2 3 2 3" xfId="38063" xr:uid="{00000000-0005-0000-0000-00000B180000}"/>
    <cellStyle name="Comma 3 12 2 3 3" xfId="20751" xr:uid="{00000000-0005-0000-0000-00000C180000}"/>
    <cellStyle name="Comma 3 12 2 3 3 2" xfId="46719" xr:uid="{00000000-0005-0000-0000-00000D180000}"/>
    <cellStyle name="Comma 3 12 2 3 4" xfId="16423" xr:uid="{00000000-0005-0000-0000-00000E180000}"/>
    <cellStyle name="Comma 3 12 2 3 4 2" xfId="42391" xr:uid="{00000000-0005-0000-0000-00000F180000}"/>
    <cellStyle name="Comma 3 12 2 3 5" xfId="31571" xr:uid="{00000000-0005-0000-0000-000010180000}"/>
    <cellStyle name="Comma 3 12 2 3 6" xfId="58053" xr:uid="{00000000-0005-0000-0000-000011180000}"/>
    <cellStyle name="Comma 3 12 2 4" xfId="9931" xr:uid="{00000000-0005-0000-0000-000012180000}"/>
    <cellStyle name="Comma 3 12 2 4 2" xfId="25079" xr:uid="{00000000-0005-0000-0000-000013180000}"/>
    <cellStyle name="Comma 3 12 2 4 2 2" xfId="51047" xr:uid="{00000000-0005-0000-0000-000014180000}"/>
    <cellStyle name="Comma 3 12 2 4 3" xfId="35899" xr:uid="{00000000-0005-0000-0000-000015180000}"/>
    <cellStyle name="Comma 3 12 2 5" xfId="7767" xr:uid="{00000000-0005-0000-0000-000016180000}"/>
    <cellStyle name="Comma 3 12 2 5 2" xfId="22915" xr:uid="{00000000-0005-0000-0000-000017180000}"/>
    <cellStyle name="Comma 3 12 2 5 2 2" xfId="48883" xr:uid="{00000000-0005-0000-0000-000018180000}"/>
    <cellStyle name="Comma 3 12 2 5 3" xfId="33735" xr:uid="{00000000-0005-0000-0000-000019180000}"/>
    <cellStyle name="Comma 3 12 2 6" xfId="18587" xr:uid="{00000000-0005-0000-0000-00001A180000}"/>
    <cellStyle name="Comma 3 12 2 6 2" xfId="44555" xr:uid="{00000000-0005-0000-0000-00001B180000}"/>
    <cellStyle name="Comma 3 12 2 7" xfId="14259" xr:uid="{00000000-0005-0000-0000-00001C180000}"/>
    <cellStyle name="Comma 3 12 2 7 2" xfId="40227" xr:uid="{00000000-0005-0000-0000-00001D180000}"/>
    <cellStyle name="Comma 3 12 2 8" xfId="3439" xr:uid="{00000000-0005-0000-0000-00001E180000}"/>
    <cellStyle name="Comma 3 12 2 9" xfId="29407" xr:uid="{00000000-0005-0000-0000-00001F180000}"/>
    <cellStyle name="Comma 3 12 3" xfId="1816" xr:uid="{00000000-0005-0000-0000-000020180000}"/>
    <cellStyle name="Comma 3 12 3 2" xfId="6144" xr:uid="{00000000-0005-0000-0000-000021180000}"/>
    <cellStyle name="Comma 3 12 3 2 2" xfId="12636" xr:uid="{00000000-0005-0000-0000-000022180000}"/>
    <cellStyle name="Comma 3 12 3 2 2 2" xfId="27784" xr:uid="{00000000-0005-0000-0000-000023180000}"/>
    <cellStyle name="Comma 3 12 3 2 2 2 2" xfId="53752" xr:uid="{00000000-0005-0000-0000-000024180000}"/>
    <cellStyle name="Comma 3 12 3 2 2 3" xfId="38604" xr:uid="{00000000-0005-0000-0000-000025180000}"/>
    <cellStyle name="Comma 3 12 3 2 3" xfId="21292" xr:uid="{00000000-0005-0000-0000-000026180000}"/>
    <cellStyle name="Comma 3 12 3 2 3 2" xfId="47260" xr:uid="{00000000-0005-0000-0000-000027180000}"/>
    <cellStyle name="Comma 3 12 3 2 4" xfId="16964" xr:uid="{00000000-0005-0000-0000-000028180000}"/>
    <cellStyle name="Comma 3 12 3 2 4 2" xfId="42932" xr:uid="{00000000-0005-0000-0000-000029180000}"/>
    <cellStyle name="Comma 3 12 3 2 5" xfId="32112" xr:uid="{00000000-0005-0000-0000-00002A180000}"/>
    <cellStyle name="Comma 3 12 3 2 6" xfId="58594" xr:uid="{00000000-0005-0000-0000-00002B180000}"/>
    <cellStyle name="Comma 3 12 3 3" xfId="10472" xr:uid="{00000000-0005-0000-0000-00002C180000}"/>
    <cellStyle name="Comma 3 12 3 3 2" xfId="25620" xr:uid="{00000000-0005-0000-0000-00002D180000}"/>
    <cellStyle name="Comma 3 12 3 3 2 2" xfId="51588" xr:uid="{00000000-0005-0000-0000-00002E180000}"/>
    <cellStyle name="Comma 3 12 3 3 3" xfId="36440" xr:uid="{00000000-0005-0000-0000-00002F180000}"/>
    <cellStyle name="Comma 3 12 3 4" xfId="8308" xr:uid="{00000000-0005-0000-0000-000030180000}"/>
    <cellStyle name="Comma 3 12 3 4 2" xfId="23456" xr:uid="{00000000-0005-0000-0000-000031180000}"/>
    <cellStyle name="Comma 3 12 3 4 2 2" xfId="49424" xr:uid="{00000000-0005-0000-0000-000032180000}"/>
    <cellStyle name="Comma 3 12 3 4 3" xfId="34276" xr:uid="{00000000-0005-0000-0000-000033180000}"/>
    <cellStyle name="Comma 3 12 3 5" xfId="19128" xr:uid="{00000000-0005-0000-0000-000034180000}"/>
    <cellStyle name="Comma 3 12 3 5 2" xfId="45096" xr:uid="{00000000-0005-0000-0000-000035180000}"/>
    <cellStyle name="Comma 3 12 3 6" xfId="14800" xr:uid="{00000000-0005-0000-0000-000036180000}"/>
    <cellStyle name="Comma 3 12 3 6 2" xfId="40768" xr:uid="{00000000-0005-0000-0000-000037180000}"/>
    <cellStyle name="Comma 3 12 3 7" xfId="3980" xr:uid="{00000000-0005-0000-0000-000038180000}"/>
    <cellStyle name="Comma 3 12 3 8" xfId="29948" xr:uid="{00000000-0005-0000-0000-000039180000}"/>
    <cellStyle name="Comma 3 12 3 9" xfId="56430" xr:uid="{00000000-0005-0000-0000-00003A180000}"/>
    <cellStyle name="Comma 3 12 4" xfId="5062" xr:uid="{00000000-0005-0000-0000-00003B180000}"/>
    <cellStyle name="Comma 3 12 4 2" xfId="11554" xr:uid="{00000000-0005-0000-0000-00003C180000}"/>
    <cellStyle name="Comma 3 12 4 2 2" xfId="26702" xr:uid="{00000000-0005-0000-0000-00003D180000}"/>
    <cellStyle name="Comma 3 12 4 2 2 2" xfId="52670" xr:uid="{00000000-0005-0000-0000-00003E180000}"/>
    <cellStyle name="Comma 3 12 4 2 3" xfId="37522" xr:uid="{00000000-0005-0000-0000-00003F180000}"/>
    <cellStyle name="Comma 3 12 4 3" xfId="20210" xr:uid="{00000000-0005-0000-0000-000040180000}"/>
    <cellStyle name="Comma 3 12 4 3 2" xfId="46178" xr:uid="{00000000-0005-0000-0000-000041180000}"/>
    <cellStyle name="Comma 3 12 4 4" xfId="15882" xr:uid="{00000000-0005-0000-0000-000042180000}"/>
    <cellStyle name="Comma 3 12 4 4 2" xfId="41850" xr:uid="{00000000-0005-0000-0000-000043180000}"/>
    <cellStyle name="Comma 3 12 4 5" xfId="31030" xr:uid="{00000000-0005-0000-0000-000044180000}"/>
    <cellStyle name="Comma 3 12 4 6" xfId="57512" xr:uid="{00000000-0005-0000-0000-000045180000}"/>
    <cellStyle name="Comma 3 12 5" xfId="9390" xr:uid="{00000000-0005-0000-0000-000046180000}"/>
    <cellStyle name="Comma 3 12 5 2" xfId="24538" xr:uid="{00000000-0005-0000-0000-000047180000}"/>
    <cellStyle name="Comma 3 12 5 2 2" xfId="50506" xr:uid="{00000000-0005-0000-0000-000048180000}"/>
    <cellStyle name="Comma 3 12 5 3" xfId="35358" xr:uid="{00000000-0005-0000-0000-000049180000}"/>
    <cellStyle name="Comma 3 12 6" xfId="7226" xr:uid="{00000000-0005-0000-0000-00004A180000}"/>
    <cellStyle name="Comma 3 12 6 2" xfId="22374" xr:uid="{00000000-0005-0000-0000-00004B180000}"/>
    <cellStyle name="Comma 3 12 6 2 2" xfId="48342" xr:uid="{00000000-0005-0000-0000-00004C180000}"/>
    <cellStyle name="Comma 3 12 6 3" xfId="33194" xr:uid="{00000000-0005-0000-0000-00004D180000}"/>
    <cellStyle name="Comma 3 12 7" xfId="18046" xr:uid="{00000000-0005-0000-0000-00004E180000}"/>
    <cellStyle name="Comma 3 12 7 2" xfId="44014" xr:uid="{00000000-0005-0000-0000-00004F180000}"/>
    <cellStyle name="Comma 3 12 8" xfId="13718" xr:uid="{00000000-0005-0000-0000-000050180000}"/>
    <cellStyle name="Comma 3 12 8 2" xfId="39686" xr:uid="{00000000-0005-0000-0000-000051180000}"/>
    <cellStyle name="Comma 3 12 9" xfId="2898" xr:uid="{00000000-0005-0000-0000-000052180000}"/>
    <cellStyle name="Comma 3 13" xfId="153" xr:uid="{00000000-0005-0000-0000-000053180000}"/>
    <cellStyle name="Comma 3 13 10" xfId="28867" xr:uid="{00000000-0005-0000-0000-000054180000}"/>
    <cellStyle name="Comma 3 13 11" xfId="54829" xr:uid="{00000000-0005-0000-0000-000055180000}"/>
    <cellStyle name="Comma 3 13 12" xfId="55349" xr:uid="{00000000-0005-0000-0000-000056180000}"/>
    <cellStyle name="Comma 3 13 13" xfId="1156" xr:uid="{00000000-0005-0000-0000-000057180000}"/>
    <cellStyle name="Comma 3 13 2" xfId="1276" xr:uid="{00000000-0005-0000-0000-000058180000}"/>
    <cellStyle name="Comma 3 13 2 10" xfId="55890" xr:uid="{00000000-0005-0000-0000-000059180000}"/>
    <cellStyle name="Comma 3 13 2 2" xfId="2358" xr:uid="{00000000-0005-0000-0000-00005A180000}"/>
    <cellStyle name="Comma 3 13 2 2 2" xfId="6686" xr:uid="{00000000-0005-0000-0000-00005B180000}"/>
    <cellStyle name="Comma 3 13 2 2 2 2" xfId="13178" xr:uid="{00000000-0005-0000-0000-00005C180000}"/>
    <cellStyle name="Comma 3 13 2 2 2 2 2" xfId="28326" xr:uid="{00000000-0005-0000-0000-00005D180000}"/>
    <cellStyle name="Comma 3 13 2 2 2 2 2 2" xfId="54294" xr:uid="{00000000-0005-0000-0000-00005E180000}"/>
    <cellStyle name="Comma 3 13 2 2 2 2 3" xfId="39146" xr:uid="{00000000-0005-0000-0000-00005F180000}"/>
    <cellStyle name="Comma 3 13 2 2 2 3" xfId="21834" xr:uid="{00000000-0005-0000-0000-000060180000}"/>
    <cellStyle name="Comma 3 13 2 2 2 3 2" xfId="47802" xr:uid="{00000000-0005-0000-0000-000061180000}"/>
    <cellStyle name="Comma 3 13 2 2 2 4" xfId="17506" xr:uid="{00000000-0005-0000-0000-000062180000}"/>
    <cellStyle name="Comma 3 13 2 2 2 4 2" xfId="43474" xr:uid="{00000000-0005-0000-0000-000063180000}"/>
    <cellStyle name="Comma 3 13 2 2 2 5" xfId="32654" xr:uid="{00000000-0005-0000-0000-000064180000}"/>
    <cellStyle name="Comma 3 13 2 2 2 6" xfId="59136" xr:uid="{00000000-0005-0000-0000-000065180000}"/>
    <cellStyle name="Comma 3 13 2 2 3" xfId="11014" xr:uid="{00000000-0005-0000-0000-000066180000}"/>
    <cellStyle name="Comma 3 13 2 2 3 2" xfId="26162" xr:uid="{00000000-0005-0000-0000-000067180000}"/>
    <cellStyle name="Comma 3 13 2 2 3 2 2" xfId="52130" xr:uid="{00000000-0005-0000-0000-000068180000}"/>
    <cellStyle name="Comma 3 13 2 2 3 3" xfId="36982" xr:uid="{00000000-0005-0000-0000-000069180000}"/>
    <cellStyle name="Comma 3 13 2 2 4" xfId="8850" xr:uid="{00000000-0005-0000-0000-00006A180000}"/>
    <cellStyle name="Comma 3 13 2 2 4 2" xfId="23998" xr:uid="{00000000-0005-0000-0000-00006B180000}"/>
    <cellStyle name="Comma 3 13 2 2 4 2 2" xfId="49966" xr:uid="{00000000-0005-0000-0000-00006C180000}"/>
    <cellStyle name="Comma 3 13 2 2 4 3" xfId="34818" xr:uid="{00000000-0005-0000-0000-00006D180000}"/>
    <cellStyle name="Comma 3 13 2 2 5" xfId="19670" xr:uid="{00000000-0005-0000-0000-00006E180000}"/>
    <cellStyle name="Comma 3 13 2 2 5 2" xfId="45638" xr:uid="{00000000-0005-0000-0000-00006F180000}"/>
    <cellStyle name="Comma 3 13 2 2 6" xfId="15342" xr:uid="{00000000-0005-0000-0000-000070180000}"/>
    <cellStyle name="Comma 3 13 2 2 6 2" xfId="41310" xr:uid="{00000000-0005-0000-0000-000071180000}"/>
    <cellStyle name="Comma 3 13 2 2 7" xfId="4522" xr:uid="{00000000-0005-0000-0000-000072180000}"/>
    <cellStyle name="Comma 3 13 2 2 8" xfId="30490" xr:uid="{00000000-0005-0000-0000-000073180000}"/>
    <cellStyle name="Comma 3 13 2 2 9" xfId="56972" xr:uid="{00000000-0005-0000-0000-000074180000}"/>
    <cellStyle name="Comma 3 13 2 3" xfId="5604" xr:uid="{00000000-0005-0000-0000-000075180000}"/>
    <cellStyle name="Comma 3 13 2 3 2" xfId="12096" xr:uid="{00000000-0005-0000-0000-000076180000}"/>
    <cellStyle name="Comma 3 13 2 3 2 2" xfId="27244" xr:uid="{00000000-0005-0000-0000-000077180000}"/>
    <cellStyle name="Comma 3 13 2 3 2 2 2" xfId="53212" xr:uid="{00000000-0005-0000-0000-000078180000}"/>
    <cellStyle name="Comma 3 13 2 3 2 3" xfId="38064" xr:uid="{00000000-0005-0000-0000-000079180000}"/>
    <cellStyle name="Comma 3 13 2 3 3" xfId="20752" xr:uid="{00000000-0005-0000-0000-00007A180000}"/>
    <cellStyle name="Comma 3 13 2 3 3 2" xfId="46720" xr:uid="{00000000-0005-0000-0000-00007B180000}"/>
    <cellStyle name="Comma 3 13 2 3 4" xfId="16424" xr:uid="{00000000-0005-0000-0000-00007C180000}"/>
    <cellStyle name="Comma 3 13 2 3 4 2" xfId="42392" xr:uid="{00000000-0005-0000-0000-00007D180000}"/>
    <cellStyle name="Comma 3 13 2 3 5" xfId="31572" xr:uid="{00000000-0005-0000-0000-00007E180000}"/>
    <cellStyle name="Comma 3 13 2 3 6" xfId="58054" xr:uid="{00000000-0005-0000-0000-00007F180000}"/>
    <cellStyle name="Comma 3 13 2 4" xfId="9932" xr:uid="{00000000-0005-0000-0000-000080180000}"/>
    <cellStyle name="Comma 3 13 2 4 2" xfId="25080" xr:uid="{00000000-0005-0000-0000-000081180000}"/>
    <cellStyle name="Comma 3 13 2 4 2 2" xfId="51048" xr:uid="{00000000-0005-0000-0000-000082180000}"/>
    <cellStyle name="Comma 3 13 2 4 3" xfId="35900" xr:uid="{00000000-0005-0000-0000-000083180000}"/>
    <cellStyle name="Comma 3 13 2 5" xfId="7768" xr:uid="{00000000-0005-0000-0000-000084180000}"/>
    <cellStyle name="Comma 3 13 2 5 2" xfId="22916" xr:uid="{00000000-0005-0000-0000-000085180000}"/>
    <cellStyle name="Comma 3 13 2 5 2 2" xfId="48884" xr:uid="{00000000-0005-0000-0000-000086180000}"/>
    <cellStyle name="Comma 3 13 2 5 3" xfId="33736" xr:uid="{00000000-0005-0000-0000-000087180000}"/>
    <cellStyle name="Comma 3 13 2 6" xfId="18588" xr:uid="{00000000-0005-0000-0000-000088180000}"/>
    <cellStyle name="Comma 3 13 2 6 2" xfId="44556" xr:uid="{00000000-0005-0000-0000-000089180000}"/>
    <cellStyle name="Comma 3 13 2 7" xfId="14260" xr:uid="{00000000-0005-0000-0000-00008A180000}"/>
    <cellStyle name="Comma 3 13 2 7 2" xfId="40228" xr:uid="{00000000-0005-0000-0000-00008B180000}"/>
    <cellStyle name="Comma 3 13 2 8" xfId="3440" xr:uid="{00000000-0005-0000-0000-00008C180000}"/>
    <cellStyle name="Comma 3 13 2 9" xfId="29408" xr:uid="{00000000-0005-0000-0000-00008D180000}"/>
    <cellStyle name="Comma 3 13 3" xfId="1817" xr:uid="{00000000-0005-0000-0000-00008E180000}"/>
    <cellStyle name="Comma 3 13 3 2" xfId="6145" xr:uid="{00000000-0005-0000-0000-00008F180000}"/>
    <cellStyle name="Comma 3 13 3 2 2" xfId="12637" xr:uid="{00000000-0005-0000-0000-000090180000}"/>
    <cellStyle name="Comma 3 13 3 2 2 2" xfId="27785" xr:uid="{00000000-0005-0000-0000-000091180000}"/>
    <cellStyle name="Comma 3 13 3 2 2 2 2" xfId="53753" xr:uid="{00000000-0005-0000-0000-000092180000}"/>
    <cellStyle name="Comma 3 13 3 2 2 3" xfId="38605" xr:uid="{00000000-0005-0000-0000-000093180000}"/>
    <cellStyle name="Comma 3 13 3 2 3" xfId="21293" xr:uid="{00000000-0005-0000-0000-000094180000}"/>
    <cellStyle name="Comma 3 13 3 2 3 2" xfId="47261" xr:uid="{00000000-0005-0000-0000-000095180000}"/>
    <cellStyle name="Comma 3 13 3 2 4" xfId="16965" xr:uid="{00000000-0005-0000-0000-000096180000}"/>
    <cellStyle name="Comma 3 13 3 2 4 2" xfId="42933" xr:uid="{00000000-0005-0000-0000-000097180000}"/>
    <cellStyle name="Comma 3 13 3 2 5" xfId="32113" xr:uid="{00000000-0005-0000-0000-000098180000}"/>
    <cellStyle name="Comma 3 13 3 2 6" xfId="58595" xr:uid="{00000000-0005-0000-0000-000099180000}"/>
    <cellStyle name="Comma 3 13 3 3" xfId="10473" xr:uid="{00000000-0005-0000-0000-00009A180000}"/>
    <cellStyle name="Comma 3 13 3 3 2" xfId="25621" xr:uid="{00000000-0005-0000-0000-00009B180000}"/>
    <cellStyle name="Comma 3 13 3 3 2 2" xfId="51589" xr:uid="{00000000-0005-0000-0000-00009C180000}"/>
    <cellStyle name="Comma 3 13 3 3 3" xfId="36441" xr:uid="{00000000-0005-0000-0000-00009D180000}"/>
    <cellStyle name="Comma 3 13 3 4" xfId="8309" xr:uid="{00000000-0005-0000-0000-00009E180000}"/>
    <cellStyle name="Comma 3 13 3 4 2" xfId="23457" xr:uid="{00000000-0005-0000-0000-00009F180000}"/>
    <cellStyle name="Comma 3 13 3 4 2 2" xfId="49425" xr:uid="{00000000-0005-0000-0000-0000A0180000}"/>
    <cellStyle name="Comma 3 13 3 4 3" xfId="34277" xr:uid="{00000000-0005-0000-0000-0000A1180000}"/>
    <cellStyle name="Comma 3 13 3 5" xfId="19129" xr:uid="{00000000-0005-0000-0000-0000A2180000}"/>
    <cellStyle name="Comma 3 13 3 5 2" xfId="45097" xr:uid="{00000000-0005-0000-0000-0000A3180000}"/>
    <cellStyle name="Comma 3 13 3 6" xfId="14801" xr:uid="{00000000-0005-0000-0000-0000A4180000}"/>
    <cellStyle name="Comma 3 13 3 6 2" xfId="40769" xr:uid="{00000000-0005-0000-0000-0000A5180000}"/>
    <cellStyle name="Comma 3 13 3 7" xfId="3981" xr:uid="{00000000-0005-0000-0000-0000A6180000}"/>
    <cellStyle name="Comma 3 13 3 8" xfId="29949" xr:uid="{00000000-0005-0000-0000-0000A7180000}"/>
    <cellStyle name="Comma 3 13 3 9" xfId="56431" xr:uid="{00000000-0005-0000-0000-0000A8180000}"/>
    <cellStyle name="Comma 3 13 4" xfId="5063" xr:uid="{00000000-0005-0000-0000-0000A9180000}"/>
    <cellStyle name="Comma 3 13 4 2" xfId="11555" xr:uid="{00000000-0005-0000-0000-0000AA180000}"/>
    <cellStyle name="Comma 3 13 4 2 2" xfId="26703" xr:uid="{00000000-0005-0000-0000-0000AB180000}"/>
    <cellStyle name="Comma 3 13 4 2 2 2" xfId="52671" xr:uid="{00000000-0005-0000-0000-0000AC180000}"/>
    <cellStyle name="Comma 3 13 4 2 3" xfId="37523" xr:uid="{00000000-0005-0000-0000-0000AD180000}"/>
    <cellStyle name="Comma 3 13 4 3" xfId="20211" xr:uid="{00000000-0005-0000-0000-0000AE180000}"/>
    <cellStyle name="Comma 3 13 4 3 2" xfId="46179" xr:uid="{00000000-0005-0000-0000-0000AF180000}"/>
    <cellStyle name="Comma 3 13 4 4" xfId="15883" xr:uid="{00000000-0005-0000-0000-0000B0180000}"/>
    <cellStyle name="Comma 3 13 4 4 2" xfId="41851" xr:uid="{00000000-0005-0000-0000-0000B1180000}"/>
    <cellStyle name="Comma 3 13 4 5" xfId="31031" xr:uid="{00000000-0005-0000-0000-0000B2180000}"/>
    <cellStyle name="Comma 3 13 4 6" xfId="57513" xr:uid="{00000000-0005-0000-0000-0000B3180000}"/>
    <cellStyle name="Comma 3 13 5" xfId="9391" xr:uid="{00000000-0005-0000-0000-0000B4180000}"/>
    <cellStyle name="Comma 3 13 5 2" xfId="24539" xr:uid="{00000000-0005-0000-0000-0000B5180000}"/>
    <cellStyle name="Comma 3 13 5 2 2" xfId="50507" xr:uid="{00000000-0005-0000-0000-0000B6180000}"/>
    <cellStyle name="Comma 3 13 5 3" xfId="35359" xr:uid="{00000000-0005-0000-0000-0000B7180000}"/>
    <cellStyle name="Comma 3 13 6" xfId="7227" xr:uid="{00000000-0005-0000-0000-0000B8180000}"/>
    <cellStyle name="Comma 3 13 6 2" xfId="22375" xr:uid="{00000000-0005-0000-0000-0000B9180000}"/>
    <cellStyle name="Comma 3 13 6 2 2" xfId="48343" xr:uid="{00000000-0005-0000-0000-0000BA180000}"/>
    <cellStyle name="Comma 3 13 6 3" xfId="33195" xr:uid="{00000000-0005-0000-0000-0000BB180000}"/>
    <cellStyle name="Comma 3 13 7" xfId="18047" xr:uid="{00000000-0005-0000-0000-0000BC180000}"/>
    <cellStyle name="Comma 3 13 7 2" xfId="44015" xr:uid="{00000000-0005-0000-0000-0000BD180000}"/>
    <cellStyle name="Comma 3 13 8" xfId="13719" xr:uid="{00000000-0005-0000-0000-0000BE180000}"/>
    <cellStyle name="Comma 3 13 8 2" xfId="39687" xr:uid="{00000000-0005-0000-0000-0000BF180000}"/>
    <cellStyle name="Comma 3 13 9" xfId="2899" xr:uid="{00000000-0005-0000-0000-0000C0180000}"/>
    <cellStyle name="Comma 3 14" xfId="1272" xr:uid="{00000000-0005-0000-0000-0000C1180000}"/>
    <cellStyle name="Comma 3 14 10" xfId="55886" xr:uid="{00000000-0005-0000-0000-0000C2180000}"/>
    <cellStyle name="Comma 3 14 2" xfId="2354" xr:uid="{00000000-0005-0000-0000-0000C3180000}"/>
    <cellStyle name="Comma 3 14 2 2" xfId="6682" xr:uid="{00000000-0005-0000-0000-0000C4180000}"/>
    <cellStyle name="Comma 3 14 2 2 2" xfId="13174" xr:uid="{00000000-0005-0000-0000-0000C5180000}"/>
    <cellStyle name="Comma 3 14 2 2 2 2" xfId="28322" xr:uid="{00000000-0005-0000-0000-0000C6180000}"/>
    <cellStyle name="Comma 3 14 2 2 2 2 2" xfId="54290" xr:uid="{00000000-0005-0000-0000-0000C7180000}"/>
    <cellStyle name="Comma 3 14 2 2 2 3" xfId="39142" xr:uid="{00000000-0005-0000-0000-0000C8180000}"/>
    <cellStyle name="Comma 3 14 2 2 3" xfId="21830" xr:uid="{00000000-0005-0000-0000-0000C9180000}"/>
    <cellStyle name="Comma 3 14 2 2 3 2" xfId="47798" xr:uid="{00000000-0005-0000-0000-0000CA180000}"/>
    <cellStyle name="Comma 3 14 2 2 4" xfId="17502" xr:uid="{00000000-0005-0000-0000-0000CB180000}"/>
    <cellStyle name="Comma 3 14 2 2 4 2" xfId="43470" xr:uid="{00000000-0005-0000-0000-0000CC180000}"/>
    <cellStyle name="Comma 3 14 2 2 5" xfId="32650" xr:uid="{00000000-0005-0000-0000-0000CD180000}"/>
    <cellStyle name="Comma 3 14 2 2 6" xfId="59132" xr:uid="{00000000-0005-0000-0000-0000CE180000}"/>
    <cellStyle name="Comma 3 14 2 3" xfId="11010" xr:uid="{00000000-0005-0000-0000-0000CF180000}"/>
    <cellStyle name="Comma 3 14 2 3 2" xfId="26158" xr:uid="{00000000-0005-0000-0000-0000D0180000}"/>
    <cellStyle name="Comma 3 14 2 3 2 2" xfId="52126" xr:uid="{00000000-0005-0000-0000-0000D1180000}"/>
    <cellStyle name="Comma 3 14 2 3 3" xfId="36978" xr:uid="{00000000-0005-0000-0000-0000D2180000}"/>
    <cellStyle name="Comma 3 14 2 4" xfId="8846" xr:uid="{00000000-0005-0000-0000-0000D3180000}"/>
    <cellStyle name="Comma 3 14 2 4 2" xfId="23994" xr:uid="{00000000-0005-0000-0000-0000D4180000}"/>
    <cellStyle name="Comma 3 14 2 4 2 2" xfId="49962" xr:uid="{00000000-0005-0000-0000-0000D5180000}"/>
    <cellStyle name="Comma 3 14 2 4 3" xfId="34814" xr:uid="{00000000-0005-0000-0000-0000D6180000}"/>
    <cellStyle name="Comma 3 14 2 5" xfId="19666" xr:uid="{00000000-0005-0000-0000-0000D7180000}"/>
    <cellStyle name="Comma 3 14 2 5 2" xfId="45634" xr:uid="{00000000-0005-0000-0000-0000D8180000}"/>
    <cellStyle name="Comma 3 14 2 6" xfId="15338" xr:uid="{00000000-0005-0000-0000-0000D9180000}"/>
    <cellStyle name="Comma 3 14 2 6 2" xfId="41306" xr:uid="{00000000-0005-0000-0000-0000DA180000}"/>
    <cellStyle name="Comma 3 14 2 7" xfId="4518" xr:uid="{00000000-0005-0000-0000-0000DB180000}"/>
    <cellStyle name="Comma 3 14 2 8" xfId="30486" xr:uid="{00000000-0005-0000-0000-0000DC180000}"/>
    <cellStyle name="Comma 3 14 2 9" xfId="56968" xr:uid="{00000000-0005-0000-0000-0000DD180000}"/>
    <cellStyle name="Comma 3 14 3" xfId="5600" xr:uid="{00000000-0005-0000-0000-0000DE180000}"/>
    <cellStyle name="Comma 3 14 3 2" xfId="12092" xr:uid="{00000000-0005-0000-0000-0000DF180000}"/>
    <cellStyle name="Comma 3 14 3 2 2" xfId="27240" xr:uid="{00000000-0005-0000-0000-0000E0180000}"/>
    <cellStyle name="Comma 3 14 3 2 2 2" xfId="53208" xr:uid="{00000000-0005-0000-0000-0000E1180000}"/>
    <cellStyle name="Comma 3 14 3 2 3" xfId="38060" xr:uid="{00000000-0005-0000-0000-0000E2180000}"/>
    <cellStyle name="Comma 3 14 3 3" xfId="20748" xr:uid="{00000000-0005-0000-0000-0000E3180000}"/>
    <cellStyle name="Comma 3 14 3 3 2" xfId="46716" xr:uid="{00000000-0005-0000-0000-0000E4180000}"/>
    <cellStyle name="Comma 3 14 3 4" xfId="16420" xr:uid="{00000000-0005-0000-0000-0000E5180000}"/>
    <cellStyle name="Comma 3 14 3 4 2" xfId="42388" xr:uid="{00000000-0005-0000-0000-0000E6180000}"/>
    <cellStyle name="Comma 3 14 3 5" xfId="31568" xr:uid="{00000000-0005-0000-0000-0000E7180000}"/>
    <cellStyle name="Comma 3 14 3 6" xfId="58050" xr:uid="{00000000-0005-0000-0000-0000E8180000}"/>
    <cellStyle name="Comma 3 14 4" xfId="9928" xr:uid="{00000000-0005-0000-0000-0000E9180000}"/>
    <cellStyle name="Comma 3 14 4 2" xfId="25076" xr:uid="{00000000-0005-0000-0000-0000EA180000}"/>
    <cellStyle name="Comma 3 14 4 2 2" xfId="51044" xr:uid="{00000000-0005-0000-0000-0000EB180000}"/>
    <cellStyle name="Comma 3 14 4 3" xfId="35896" xr:uid="{00000000-0005-0000-0000-0000EC180000}"/>
    <cellStyle name="Comma 3 14 5" xfId="7764" xr:uid="{00000000-0005-0000-0000-0000ED180000}"/>
    <cellStyle name="Comma 3 14 5 2" xfId="22912" xr:uid="{00000000-0005-0000-0000-0000EE180000}"/>
    <cellStyle name="Comma 3 14 5 2 2" xfId="48880" xr:uid="{00000000-0005-0000-0000-0000EF180000}"/>
    <cellStyle name="Comma 3 14 5 3" xfId="33732" xr:uid="{00000000-0005-0000-0000-0000F0180000}"/>
    <cellStyle name="Comma 3 14 6" xfId="18584" xr:uid="{00000000-0005-0000-0000-0000F1180000}"/>
    <cellStyle name="Comma 3 14 6 2" xfId="44552" xr:uid="{00000000-0005-0000-0000-0000F2180000}"/>
    <cellStyle name="Comma 3 14 7" xfId="14256" xr:uid="{00000000-0005-0000-0000-0000F3180000}"/>
    <cellStyle name="Comma 3 14 7 2" xfId="40224" xr:uid="{00000000-0005-0000-0000-0000F4180000}"/>
    <cellStyle name="Comma 3 14 8" xfId="3436" xr:uid="{00000000-0005-0000-0000-0000F5180000}"/>
    <cellStyle name="Comma 3 14 9" xfId="29404" xr:uid="{00000000-0005-0000-0000-0000F6180000}"/>
    <cellStyle name="Comma 3 15" xfId="1813" xr:uid="{00000000-0005-0000-0000-0000F7180000}"/>
    <cellStyle name="Comma 3 15 2" xfId="6141" xr:uid="{00000000-0005-0000-0000-0000F8180000}"/>
    <cellStyle name="Comma 3 15 2 2" xfId="12633" xr:uid="{00000000-0005-0000-0000-0000F9180000}"/>
    <cellStyle name="Comma 3 15 2 2 2" xfId="27781" xr:uid="{00000000-0005-0000-0000-0000FA180000}"/>
    <cellStyle name="Comma 3 15 2 2 2 2" xfId="53749" xr:uid="{00000000-0005-0000-0000-0000FB180000}"/>
    <cellStyle name="Comma 3 15 2 2 3" xfId="38601" xr:uid="{00000000-0005-0000-0000-0000FC180000}"/>
    <cellStyle name="Comma 3 15 2 3" xfId="21289" xr:uid="{00000000-0005-0000-0000-0000FD180000}"/>
    <cellStyle name="Comma 3 15 2 3 2" xfId="47257" xr:uid="{00000000-0005-0000-0000-0000FE180000}"/>
    <cellStyle name="Comma 3 15 2 4" xfId="16961" xr:uid="{00000000-0005-0000-0000-0000FF180000}"/>
    <cellStyle name="Comma 3 15 2 4 2" xfId="42929" xr:uid="{00000000-0005-0000-0000-000000190000}"/>
    <cellStyle name="Comma 3 15 2 5" xfId="32109" xr:uid="{00000000-0005-0000-0000-000001190000}"/>
    <cellStyle name="Comma 3 15 2 6" xfId="58591" xr:uid="{00000000-0005-0000-0000-000002190000}"/>
    <cellStyle name="Comma 3 15 3" xfId="10469" xr:uid="{00000000-0005-0000-0000-000003190000}"/>
    <cellStyle name="Comma 3 15 3 2" xfId="25617" xr:uid="{00000000-0005-0000-0000-000004190000}"/>
    <cellStyle name="Comma 3 15 3 2 2" xfId="51585" xr:uid="{00000000-0005-0000-0000-000005190000}"/>
    <cellStyle name="Comma 3 15 3 3" xfId="36437" xr:uid="{00000000-0005-0000-0000-000006190000}"/>
    <cellStyle name="Comma 3 15 4" xfId="8305" xr:uid="{00000000-0005-0000-0000-000007190000}"/>
    <cellStyle name="Comma 3 15 4 2" xfId="23453" xr:uid="{00000000-0005-0000-0000-000008190000}"/>
    <cellStyle name="Comma 3 15 4 2 2" xfId="49421" xr:uid="{00000000-0005-0000-0000-000009190000}"/>
    <cellStyle name="Comma 3 15 4 3" xfId="34273" xr:uid="{00000000-0005-0000-0000-00000A190000}"/>
    <cellStyle name="Comma 3 15 5" xfId="19125" xr:uid="{00000000-0005-0000-0000-00000B190000}"/>
    <cellStyle name="Comma 3 15 5 2" xfId="45093" xr:uid="{00000000-0005-0000-0000-00000C190000}"/>
    <cellStyle name="Comma 3 15 6" xfId="14797" xr:uid="{00000000-0005-0000-0000-00000D190000}"/>
    <cellStyle name="Comma 3 15 6 2" xfId="40765" xr:uid="{00000000-0005-0000-0000-00000E190000}"/>
    <cellStyle name="Comma 3 15 7" xfId="3977" xr:uid="{00000000-0005-0000-0000-00000F190000}"/>
    <cellStyle name="Comma 3 15 8" xfId="29945" xr:uid="{00000000-0005-0000-0000-000010190000}"/>
    <cellStyle name="Comma 3 15 9" xfId="56427" xr:uid="{00000000-0005-0000-0000-000011190000}"/>
    <cellStyle name="Comma 3 16" xfId="5059" xr:uid="{00000000-0005-0000-0000-000012190000}"/>
    <cellStyle name="Comma 3 16 2" xfId="11551" xr:uid="{00000000-0005-0000-0000-000013190000}"/>
    <cellStyle name="Comma 3 16 2 2" xfId="26699" xr:uid="{00000000-0005-0000-0000-000014190000}"/>
    <cellStyle name="Comma 3 16 2 2 2" xfId="52667" xr:uid="{00000000-0005-0000-0000-000015190000}"/>
    <cellStyle name="Comma 3 16 2 3" xfId="37519" xr:uid="{00000000-0005-0000-0000-000016190000}"/>
    <cellStyle name="Comma 3 16 3" xfId="20207" xr:uid="{00000000-0005-0000-0000-000017190000}"/>
    <cellStyle name="Comma 3 16 3 2" xfId="46175" xr:uid="{00000000-0005-0000-0000-000018190000}"/>
    <cellStyle name="Comma 3 16 4" xfId="15879" xr:uid="{00000000-0005-0000-0000-000019190000}"/>
    <cellStyle name="Comma 3 16 4 2" xfId="41847" xr:uid="{00000000-0005-0000-0000-00001A190000}"/>
    <cellStyle name="Comma 3 16 5" xfId="31027" xr:uid="{00000000-0005-0000-0000-00001B190000}"/>
    <cellStyle name="Comma 3 16 6" xfId="57509" xr:uid="{00000000-0005-0000-0000-00001C190000}"/>
    <cellStyle name="Comma 3 17" xfId="9387" xr:uid="{00000000-0005-0000-0000-00001D190000}"/>
    <cellStyle name="Comma 3 17 2" xfId="24535" xr:uid="{00000000-0005-0000-0000-00001E190000}"/>
    <cellStyle name="Comma 3 17 2 2" xfId="50503" xr:uid="{00000000-0005-0000-0000-00001F190000}"/>
    <cellStyle name="Comma 3 17 3" xfId="35355" xr:uid="{00000000-0005-0000-0000-000020190000}"/>
    <cellStyle name="Comma 3 18" xfId="7223" xr:uid="{00000000-0005-0000-0000-000021190000}"/>
    <cellStyle name="Comma 3 18 2" xfId="22371" xr:uid="{00000000-0005-0000-0000-000022190000}"/>
    <cellStyle name="Comma 3 18 2 2" xfId="48339" xr:uid="{00000000-0005-0000-0000-000023190000}"/>
    <cellStyle name="Comma 3 18 3" xfId="33191" xr:uid="{00000000-0005-0000-0000-000024190000}"/>
    <cellStyle name="Comma 3 19" xfId="18043" xr:uid="{00000000-0005-0000-0000-000025190000}"/>
    <cellStyle name="Comma 3 19 2" xfId="44011" xr:uid="{00000000-0005-0000-0000-000026190000}"/>
    <cellStyle name="Comma 3 2" xfId="154" xr:uid="{00000000-0005-0000-0000-000027190000}"/>
    <cellStyle name="Comma 3 2 10" xfId="2900" xr:uid="{00000000-0005-0000-0000-000028190000}"/>
    <cellStyle name="Comma 3 2 11" xfId="28868" xr:uid="{00000000-0005-0000-0000-000029190000}"/>
    <cellStyle name="Comma 3 2 12" xfId="54830" xr:uid="{00000000-0005-0000-0000-00002A190000}"/>
    <cellStyle name="Comma 3 2 13" xfId="55350" xr:uid="{00000000-0005-0000-0000-00002B190000}"/>
    <cellStyle name="Comma 3 2 14" xfId="716" xr:uid="{00000000-0005-0000-0000-00002C190000}"/>
    <cellStyle name="Comma 3 2 2" xfId="155" xr:uid="{00000000-0005-0000-0000-00002D190000}"/>
    <cellStyle name="Comma 3 2 2 10" xfId="28869" xr:uid="{00000000-0005-0000-0000-00002E190000}"/>
    <cellStyle name="Comma 3 2 2 11" xfId="54831" xr:uid="{00000000-0005-0000-0000-00002F190000}"/>
    <cellStyle name="Comma 3 2 2 12" xfId="55351" xr:uid="{00000000-0005-0000-0000-000030190000}"/>
    <cellStyle name="Comma 3 2 2 13" xfId="1192" xr:uid="{00000000-0005-0000-0000-000031190000}"/>
    <cellStyle name="Comma 3 2 2 2" xfId="1278" xr:uid="{00000000-0005-0000-0000-000032190000}"/>
    <cellStyle name="Comma 3 2 2 2 10" xfId="55892" xr:uid="{00000000-0005-0000-0000-000033190000}"/>
    <cellStyle name="Comma 3 2 2 2 2" xfId="2360" xr:uid="{00000000-0005-0000-0000-000034190000}"/>
    <cellStyle name="Comma 3 2 2 2 2 2" xfId="6688" xr:uid="{00000000-0005-0000-0000-000035190000}"/>
    <cellStyle name="Comma 3 2 2 2 2 2 2" xfId="13180" xr:uid="{00000000-0005-0000-0000-000036190000}"/>
    <cellStyle name="Comma 3 2 2 2 2 2 2 2" xfId="28328" xr:uid="{00000000-0005-0000-0000-000037190000}"/>
    <cellStyle name="Comma 3 2 2 2 2 2 2 2 2" xfId="54296" xr:uid="{00000000-0005-0000-0000-000038190000}"/>
    <cellStyle name="Comma 3 2 2 2 2 2 2 3" xfId="39148" xr:uid="{00000000-0005-0000-0000-000039190000}"/>
    <cellStyle name="Comma 3 2 2 2 2 2 3" xfId="21836" xr:uid="{00000000-0005-0000-0000-00003A190000}"/>
    <cellStyle name="Comma 3 2 2 2 2 2 3 2" xfId="47804" xr:uid="{00000000-0005-0000-0000-00003B190000}"/>
    <cellStyle name="Comma 3 2 2 2 2 2 4" xfId="17508" xr:uid="{00000000-0005-0000-0000-00003C190000}"/>
    <cellStyle name="Comma 3 2 2 2 2 2 4 2" xfId="43476" xr:uid="{00000000-0005-0000-0000-00003D190000}"/>
    <cellStyle name="Comma 3 2 2 2 2 2 5" xfId="32656" xr:uid="{00000000-0005-0000-0000-00003E190000}"/>
    <cellStyle name="Comma 3 2 2 2 2 2 6" xfId="59138" xr:uid="{00000000-0005-0000-0000-00003F190000}"/>
    <cellStyle name="Comma 3 2 2 2 2 3" xfId="11016" xr:uid="{00000000-0005-0000-0000-000040190000}"/>
    <cellStyle name="Comma 3 2 2 2 2 3 2" xfId="26164" xr:uid="{00000000-0005-0000-0000-000041190000}"/>
    <cellStyle name="Comma 3 2 2 2 2 3 2 2" xfId="52132" xr:uid="{00000000-0005-0000-0000-000042190000}"/>
    <cellStyle name="Comma 3 2 2 2 2 3 3" xfId="36984" xr:uid="{00000000-0005-0000-0000-000043190000}"/>
    <cellStyle name="Comma 3 2 2 2 2 4" xfId="8852" xr:uid="{00000000-0005-0000-0000-000044190000}"/>
    <cellStyle name="Comma 3 2 2 2 2 4 2" xfId="24000" xr:uid="{00000000-0005-0000-0000-000045190000}"/>
    <cellStyle name="Comma 3 2 2 2 2 4 2 2" xfId="49968" xr:uid="{00000000-0005-0000-0000-000046190000}"/>
    <cellStyle name="Comma 3 2 2 2 2 4 3" xfId="34820" xr:uid="{00000000-0005-0000-0000-000047190000}"/>
    <cellStyle name="Comma 3 2 2 2 2 5" xfId="19672" xr:uid="{00000000-0005-0000-0000-000048190000}"/>
    <cellStyle name="Comma 3 2 2 2 2 5 2" xfId="45640" xr:uid="{00000000-0005-0000-0000-000049190000}"/>
    <cellStyle name="Comma 3 2 2 2 2 6" xfId="15344" xr:uid="{00000000-0005-0000-0000-00004A190000}"/>
    <cellStyle name="Comma 3 2 2 2 2 6 2" xfId="41312" xr:uid="{00000000-0005-0000-0000-00004B190000}"/>
    <cellStyle name="Comma 3 2 2 2 2 7" xfId="4524" xr:uid="{00000000-0005-0000-0000-00004C190000}"/>
    <cellStyle name="Comma 3 2 2 2 2 8" xfId="30492" xr:uid="{00000000-0005-0000-0000-00004D190000}"/>
    <cellStyle name="Comma 3 2 2 2 2 9" xfId="56974" xr:uid="{00000000-0005-0000-0000-00004E190000}"/>
    <cellStyle name="Comma 3 2 2 2 3" xfId="5606" xr:uid="{00000000-0005-0000-0000-00004F190000}"/>
    <cellStyle name="Comma 3 2 2 2 3 2" xfId="12098" xr:uid="{00000000-0005-0000-0000-000050190000}"/>
    <cellStyle name="Comma 3 2 2 2 3 2 2" xfId="27246" xr:uid="{00000000-0005-0000-0000-000051190000}"/>
    <cellStyle name="Comma 3 2 2 2 3 2 2 2" xfId="53214" xr:uid="{00000000-0005-0000-0000-000052190000}"/>
    <cellStyle name="Comma 3 2 2 2 3 2 3" xfId="38066" xr:uid="{00000000-0005-0000-0000-000053190000}"/>
    <cellStyle name="Comma 3 2 2 2 3 3" xfId="20754" xr:uid="{00000000-0005-0000-0000-000054190000}"/>
    <cellStyle name="Comma 3 2 2 2 3 3 2" xfId="46722" xr:uid="{00000000-0005-0000-0000-000055190000}"/>
    <cellStyle name="Comma 3 2 2 2 3 4" xfId="16426" xr:uid="{00000000-0005-0000-0000-000056190000}"/>
    <cellStyle name="Comma 3 2 2 2 3 4 2" xfId="42394" xr:uid="{00000000-0005-0000-0000-000057190000}"/>
    <cellStyle name="Comma 3 2 2 2 3 5" xfId="31574" xr:uid="{00000000-0005-0000-0000-000058190000}"/>
    <cellStyle name="Comma 3 2 2 2 3 6" xfId="58056" xr:uid="{00000000-0005-0000-0000-000059190000}"/>
    <cellStyle name="Comma 3 2 2 2 4" xfId="9934" xr:uid="{00000000-0005-0000-0000-00005A190000}"/>
    <cellStyle name="Comma 3 2 2 2 4 2" xfId="25082" xr:uid="{00000000-0005-0000-0000-00005B190000}"/>
    <cellStyle name="Comma 3 2 2 2 4 2 2" xfId="51050" xr:uid="{00000000-0005-0000-0000-00005C190000}"/>
    <cellStyle name="Comma 3 2 2 2 4 3" xfId="35902" xr:uid="{00000000-0005-0000-0000-00005D190000}"/>
    <cellStyle name="Comma 3 2 2 2 5" xfId="7770" xr:uid="{00000000-0005-0000-0000-00005E190000}"/>
    <cellStyle name="Comma 3 2 2 2 5 2" xfId="22918" xr:uid="{00000000-0005-0000-0000-00005F190000}"/>
    <cellStyle name="Comma 3 2 2 2 5 2 2" xfId="48886" xr:uid="{00000000-0005-0000-0000-000060190000}"/>
    <cellStyle name="Comma 3 2 2 2 5 3" xfId="33738" xr:uid="{00000000-0005-0000-0000-000061190000}"/>
    <cellStyle name="Comma 3 2 2 2 6" xfId="18590" xr:uid="{00000000-0005-0000-0000-000062190000}"/>
    <cellStyle name="Comma 3 2 2 2 6 2" xfId="44558" xr:uid="{00000000-0005-0000-0000-000063190000}"/>
    <cellStyle name="Comma 3 2 2 2 7" xfId="14262" xr:uid="{00000000-0005-0000-0000-000064190000}"/>
    <cellStyle name="Comma 3 2 2 2 7 2" xfId="40230" xr:uid="{00000000-0005-0000-0000-000065190000}"/>
    <cellStyle name="Comma 3 2 2 2 8" xfId="3442" xr:uid="{00000000-0005-0000-0000-000066190000}"/>
    <cellStyle name="Comma 3 2 2 2 9" xfId="29410" xr:uid="{00000000-0005-0000-0000-000067190000}"/>
    <cellStyle name="Comma 3 2 2 3" xfId="1819" xr:uid="{00000000-0005-0000-0000-000068190000}"/>
    <cellStyle name="Comma 3 2 2 3 2" xfId="6147" xr:uid="{00000000-0005-0000-0000-000069190000}"/>
    <cellStyle name="Comma 3 2 2 3 2 2" xfId="12639" xr:uid="{00000000-0005-0000-0000-00006A190000}"/>
    <cellStyle name="Comma 3 2 2 3 2 2 2" xfId="27787" xr:uid="{00000000-0005-0000-0000-00006B190000}"/>
    <cellStyle name="Comma 3 2 2 3 2 2 2 2" xfId="53755" xr:uid="{00000000-0005-0000-0000-00006C190000}"/>
    <cellStyle name="Comma 3 2 2 3 2 2 3" xfId="38607" xr:uid="{00000000-0005-0000-0000-00006D190000}"/>
    <cellStyle name="Comma 3 2 2 3 2 3" xfId="21295" xr:uid="{00000000-0005-0000-0000-00006E190000}"/>
    <cellStyle name="Comma 3 2 2 3 2 3 2" xfId="47263" xr:uid="{00000000-0005-0000-0000-00006F190000}"/>
    <cellStyle name="Comma 3 2 2 3 2 4" xfId="16967" xr:uid="{00000000-0005-0000-0000-000070190000}"/>
    <cellStyle name="Comma 3 2 2 3 2 4 2" xfId="42935" xr:uid="{00000000-0005-0000-0000-000071190000}"/>
    <cellStyle name="Comma 3 2 2 3 2 5" xfId="32115" xr:uid="{00000000-0005-0000-0000-000072190000}"/>
    <cellStyle name="Comma 3 2 2 3 2 6" xfId="58597" xr:uid="{00000000-0005-0000-0000-000073190000}"/>
    <cellStyle name="Comma 3 2 2 3 3" xfId="10475" xr:uid="{00000000-0005-0000-0000-000074190000}"/>
    <cellStyle name="Comma 3 2 2 3 3 2" xfId="25623" xr:uid="{00000000-0005-0000-0000-000075190000}"/>
    <cellStyle name="Comma 3 2 2 3 3 2 2" xfId="51591" xr:uid="{00000000-0005-0000-0000-000076190000}"/>
    <cellStyle name="Comma 3 2 2 3 3 3" xfId="36443" xr:uid="{00000000-0005-0000-0000-000077190000}"/>
    <cellStyle name="Comma 3 2 2 3 4" xfId="8311" xr:uid="{00000000-0005-0000-0000-000078190000}"/>
    <cellStyle name="Comma 3 2 2 3 4 2" xfId="23459" xr:uid="{00000000-0005-0000-0000-000079190000}"/>
    <cellStyle name="Comma 3 2 2 3 4 2 2" xfId="49427" xr:uid="{00000000-0005-0000-0000-00007A190000}"/>
    <cellStyle name="Comma 3 2 2 3 4 3" xfId="34279" xr:uid="{00000000-0005-0000-0000-00007B190000}"/>
    <cellStyle name="Comma 3 2 2 3 5" xfId="19131" xr:uid="{00000000-0005-0000-0000-00007C190000}"/>
    <cellStyle name="Comma 3 2 2 3 5 2" xfId="45099" xr:uid="{00000000-0005-0000-0000-00007D190000}"/>
    <cellStyle name="Comma 3 2 2 3 6" xfId="14803" xr:uid="{00000000-0005-0000-0000-00007E190000}"/>
    <cellStyle name="Comma 3 2 2 3 6 2" xfId="40771" xr:uid="{00000000-0005-0000-0000-00007F190000}"/>
    <cellStyle name="Comma 3 2 2 3 7" xfId="3983" xr:uid="{00000000-0005-0000-0000-000080190000}"/>
    <cellStyle name="Comma 3 2 2 3 8" xfId="29951" xr:uid="{00000000-0005-0000-0000-000081190000}"/>
    <cellStyle name="Comma 3 2 2 3 9" xfId="56433" xr:uid="{00000000-0005-0000-0000-000082190000}"/>
    <cellStyle name="Comma 3 2 2 4" xfId="5065" xr:uid="{00000000-0005-0000-0000-000083190000}"/>
    <cellStyle name="Comma 3 2 2 4 2" xfId="11557" xr:uid="{00000000-0005-0000-0000-000084190000}"/>
    <cellStyle name="Comma 3 2 2 4 2 2" xfId="26705" xr:uid="{00000000-0005-0000-0000-000085190000}"/>
    <cellStyle name="Comma 3 2 2 4 2 2 2" xfId="52673" xr:uid="{00000000-0005-0000-0000-000086190000}"/>
    <cellStyle name="Comma 3 2 2 4 2 3" xfId="37525" xr:uid="{00000000-0005-0000-0000-000087190000}"/>
    <cellStyle name="Comma 3 2 2 4 3" xfId="20213" xr:uid="{00000000-0005-0000-0000-000088190000}"/>
    <cellStyle name="Comma 3 2 2 4 3 2" xfId="46181" xr:uid="{00000000-0005-0000-0000-000089190000}"/>
    <cellStyle name="Comma 3 2 2 4 4" xfId="15885" xr:uid="{00000000-0005-0000-0000-00008A190000}"/>
    <cellStyle name="Comma 3 2 2 4 4 2" xfId="41853" xr:uid="{00000000-0005-0000-0000-00008B190000}"/>
    <cellStyle name="Comma 3 2 2 4 5" xfId="31033" xr:uid="{00000000-0005-0000-0000-00008C190000}"/>
    <cellStyle name="Comma 3 2 2 4 6" xfId="57515" xr:uid="{00000000-0005-0000-0000-00008D190000}"/>
    <cellStyle name="Comma 3 2 2 5" xfId="9393" xr:uid="{00000000-0005-0000-0000-00008E190000}"/>
    <cellStyle name="Comma 3 2 2 5 2" xfId="24541" xr:uid="{00000000-0005-0000-0000-00008F190000}"/>
    <cellStyle name="Comma 3 2 2 5 2 2" xfId="50509" xr:uid="{00000000-0005-0000-0000-000090190000}"/>
    <cellStyle name="Comma 3 2 2 5 3" xfId="35361" xr:uid="{00000000-0005-0000-0000-000091190000}"/>
    <cellStyle name="Comma 3 2 2 6" xfId="7229" xr:uid="{00000000-0005-0000-0000-000092190000}"/>
    <cellStyle name="Comma 3 2 2 6 2" xfId="22377" xr:uid="{00000000-0005-0000-0000-000093190000}"/>
    <cellStyle name="Comma 3 2 2 6 2 2" xfId="48345" xr:uid="{00000000-0005-0000-0000-000094190000}"/>
    <cellStyle name="Comma 3 2 2 6 3" xfId="33197" xr:uid="{00000000-0005-0000-0000-000095190000}"/>
    <cellStyle name="Comma 3 2 2 7" xfId="18049" xr:uid="{00000000-0005-0000-0000-000096190000}"/>
    <cellStyle name="Comma 3 2 2 7 2" xfId="44017" xr:uid="{00000000-0005-0000-0000-000097190000}"/>
    <cellStyle name="Comma 3 2 2 8" xfId="13721" xr:uid="{00000000-0005-0000-0000-000098190000}"/>
    <cellStyle name="Comma 3 2 2 8 2" xfId="39689" xr:uid="{00000000-0005-0000-0000-000099190000}"/>
    <cellStyle name="Comma 3 2 2 9" xfId="2901" xr:uid="{00000000-0005-0000-0000-00009A190000}"/>
    <cellStyle name="Comma 3 2 3" xfId="1277" xr:uid="{00000000-0005-0000-0000-00009B190000}"/>
    <cellStyle name="Comma 3 2 3 10" xfId="55891" xr:uid="{00000000-0005-0000-0000-00009C190000}"/>
    <cellStyle name="Comma 3 2 3 2" xfId="2359" xr:uid="{00000000-0005-0000-0000-00009D190000}"/>
    <cellStyle name="Comma 3 2 3 2 2" xfId="6687" xr:uid="{00000000-0005-0000-0000-00009E190000}"/>
    <cellStyle name="Comma 3 2 3 2 2 2" xfId="13179" xr:uid="{00000000-0005-0000-0000-00009F190000}"/>
    <cellStyle name="Comma 3 2 3 2 2 2 2" xfId="28327" xr:uid="{00000000-0005-0000-0000-0000A0190000}"/>
    <cellStyle name="Comma 3 2 3 2 2 2 2 2" xfId="54295" xr:uid="{00000000-0005-0000-0000-0000A1190000}"/>
    <cellStyle name="Comma 3 2 3 2 2 2 3" xfId="39147" xr:uid="{00000000-0005-0000-0000-0000A2190000}"/>
    <cellStyle name="Comma 3 2 3 2 2 3" xfId="21835" xr:uid="{00000000-0005-0000-0000-0000A3190000}"/>
    <cellStyle name="Comma 3 2 3 2 2 3 2" xfId="47803" xr:uid="{00000000-0005-0000-0000-0000A4190000}"/>
    <cellStyle name="Comma 3 2 3 2 2 4" xfId="17507" xr:uid="{00000000-0005-0000-0000-0000A5190000}"/>
    <cellStyle name="Comma 3 2 3 2 2 4 2" xfId="43475" xr:uid="{00000000-0005-0000-0000-0000A6190000}"/>
    <cellStyle name="Comma 3 2 3 2 2 5" xfId="32655" xr:uid="{00000000-0005-0000-0000-0000A7190000}"/>
    <cellStyle name="Comma 3 2 3 2 2 6" xfId="59137" xr:uid="{00000000-0005-0000-0000-0000A8190000}"/>
    <cellStyle name="Comma 3 2 3 2 3" xfId="11015" xr:uid="{00000000-0005-0000-0000-0000A9190000}"/>
    <cellStyle name="Comma 3 2 3 2 3 2" xfId="26163" xr:uid="{00000000-0005-0000-0000-0000AA190000}"/>
    <cellStyle name="Comma 3 2 3 2 3 2 2" xfId="52131" xr:uid="{00000000-0005-0000-0000-0000AB190000}"/>
    <cellStyle name="Comma 3 2 3 2 3 3" xfId="36983" xr:uid="{00000000-0005-0000-0000-0000AC190000}"/>
    <cellStyle name="Comma 3 2 3 2 4" xfId="8851" xr:uid="{00000000-0005-0000-0000-0000AD190000}"/>
    <cellStyle name="Comma 3 2 3 2 4 2" xfId="23999" xr:uid="{00000000-0005-0000-0000-0000AE190000}"/>
    <cellStyle name="Comma 3 2 3 2 4 2 2" xfId="49967" xr:uid="{00000000-0005-0000-0000-0000AF190000}"/>
    <cellStyle name="Comma 3 2 3 2 4 3" xfId="34819" xr:uid="{00000000-0005-0000-0000-0000B0190000}"/>
    <cellStyle name="Comma 3 2 3 2 5" xfId="19671" xr:uid="{00000000-0005-0000-0000-0000B1190000}"/>
    <cellStyle name="Comma 3 2 3 2 5 2" xfId="45639" xr:uid="{00000000-0005-0000-0000-0000B2190000}"/>
    <cellStyle name="Comma 3 2 3 2 6" xfId="15343" xr:uid="{00000000-0005-0000-0000-0000B3190000}"/>
    <cellStyle name="Comma 3 2 3 2 6 2" xfId="41311" xr:uid="{00000000-0005-0000-0000-0000B4190000}"/>
    <cellStyle name="Comma 3 2 3 2 7" xfId="4523" xr:uid="{00000000-0005-0000-0000-0000B5190000}"/>
    <cellStyle name="Comma 3 2 3 2 8" xfId="30491" xr:uid="{00000000-0005-0000-0000-0000B6190000}"/>
    <cellStyle name="Comma 3 2 3 2 9" xfId="56973" xr:uid="{00000000-0005-0000-0000-0000B7190000}"/>
    <cellStyle name="Comma 3 2 3 3" xfId="5605" xr:uid="{00000000-0005-0000-0000-0000B8190000}"/>
    <cellStyle name="Comma 3 2 3 3 2" xfId="12097" xr:uid="{00000000-0005-0000-0000-0000B9190000}"/>
    <cellStyle name="Comma 3 2 3 3 2 2" xfId="27245" xr:uid="{00000000-0005-0000-0000-0000BA190000}"/>
    <cellStyle name="Comma 3 2 3 3 2 2 2" xfId="53213" xr:uid="{00000000-0005-0000-0000-0000BB190000}"/>
    <cellStyle name="Comma 3 2 3 3 2 3" xfId="38065" xr:uid="{00000000-0005-0000-0000-0000BC190000}"/>
    <cellStyle name="Comma 3 2 3 3 3" xfId="20753" xr:uid="{00000000-0005-0000-0000-0000BD190000}"/>
    <cellStyle name="Comma 3 2 3 3 3 2" xfId="46721" xr:uid="{00000000-0005-0000-0000-0000BE190000}"/>
    <cellStyle name="Comma 3 2 3 3 4" xfId="16425" xr:uid="{00000000-0005-0000-0000-0000BF190000}"/>
    <cellStyle name="Comma 3 2 3 3 4 2" xfId="42393" xr:uid="{00000000-0005-0000-0000-0000C0190000}"/>
    <cellStyle name="Comma 3 2 3 3 5" xfId="31573" xr:uid="{00000000-0005-0000-0000-0000C1190000}"/>
    <cellStyle name="Comma 3 2 3 3 6" xfId="58055" xr:uid="{00000000-0005-0000-0000-0000C2190000}"/>
    <cellStyle name="Comma 3 2 3 4" xfId="9933" xr:uid="{00000000-0005-0000-0000-0000C3190000}"/>
    <cellStyle name="Comma 3 2 3 4 2" xfId="25081" xr:uid="{00000000-0005-0000-0000-0000C4190000}"/>
    <cellStyle name="Comma 3 2 3 4 2 2" xfId="51049" xr:uid="{00000000-0005-0000-0000-0000C5190000}"/>
    <cellStyle name="Comma 3 2 3 4 3" xfId="35901" xr:uid="{00000000-0005-0000-0000-0000C6190000}"/>
    <cellStyle name="Comma 3 2 3 5" xfId="7769" xr:uid="{00000000-0005-0000-0000-0000C7190000}"/>
    <cellStyle name="Comma 3 2 3 5 2" xfId="22917" xr:uid="{00000000-0005-0000-0000-0000C8190000}"/>
    <cellStyle name="Comma 3 2 3 5 2 2" xfId="48885" xr:uid="{00000000-0005-0000-0000-0000C9190000}"/>
    <cellStyle name="Comma 3 2 3 5 3" xfId="33737" xr:uid="{00000000-0005-0000-0000-0000CA190000}"/>
    <cellStyle name="Comma 3 2 3 6" xfId="18589" xr:uid="{00000000-0005-0000-0000-0000CB190000}"/>
    <cellStyle name="Comma 3 2 3 6 2" xfId="44557" xr:uid="{00000000-0005-0000-0000-0000CC190000}"/>
    <cellStyle name="Comma 3 2 3 7" xfId="14261" xr:uid="{00000000-0005-0000-0000-0000CD190000}"/>
    <cellStyle name="Comma 3 2 3 7 2" xfId="40229" xr:uid="{00000000-0005-0000-0000-0000CE190000}"/>
    <cellStyle name="Comma 3 2 3 8" xfId="3441" xr:uid="{00000000-0005-0000-0000-0000CF190000}"/>
    <cellStyle name="Comma 3 2 3 9" xfId="29409" xr:uid="{00000000-0005-0000-0000-0000D0190000}"/>
    <cellStyle name="Comma 3 2 4" xfId="1818" xr:uid="{00000000-0005-0000-0000-0000D1190000}"/>
    <cellStyle name="Comma 3 2 4 2" xfId="6146" xr:uid="{00000000-0005-0000-0000-0000D2190000}"/>
    <cellStyle name="Comma 3 2 4 2 2" xfId="12638" xr:uid="{00000000-0005-0000-0000-0000D3190000}"/>
    <cellStyle name="Comma 3 2 4 2 2 2" xfId="27786" xr:uid="{00000000-0005-0000-0000-0000D4190000}"/>
    <cellStyle name="Comma 3 2 4 2 2 2 2" xfId="53754" xr:uid="{00000000-0005-0000-0000-0000D5190000}"/>
    <cellStyle name="Comma 3 2 4 2 2 3" xfId="38606" xr:uid="{00000000-0005-0000-0000-0000D6190000}"/>
    <cellStyle name="Comma 3 2 4 2 3" xfId="21294" xr:uid="{00000000-0005-0000-0000-0000D7190000}"/>
    <cellStyle name="Comma 3 2 4 2 3 2" xfId="47262" xr:uid="{00000000-0005-0000-0000-0000D8190000}"/>
    <cellStyle name="Comma 3 2 4 2 4" xfId="16966" xr:uid="{00000000-0005-0000-0000-0000D9190000}"/>
    <cellStyle name="Comma 3 2 4 2 4 2" xfId="42934" xr:uid="{00000000-0005-0000-0000-0000DA190000}"/>
    <cellStyle name="Comma 3 2 4 2 5" xfId="32114" xr:uid="{00000000-0005-0000-0000-0000DB190000}"/>
    <cellStyle name="Comma 3 2 4 2 6" xfId="58596" xr:uid="{00000000-0005-0000-0000-0000DC190000}"/>
    <cellStyle name="Comma 3 2 4 3" xfId="10474" xr:uid="{00000000-0005-0000-0000-0000DD190000}"/>
    <cellStyle name="Comma 3 2 4 3 2" xfId="25622" xr:uid="{00000000-0005-0000-0000-0000DE190000}"/>
    <cellStyle name="Comma 3 2 4 3 2 2" xfId="51590" xr:uid="{00000000-0005-0000-0000-0000DF190000}"/>
    <cellStyle name="Comma 3 2 4 3 3" xfId="36442" xr:uid="{00000000-0005-0000-0000-0000E0190000}"/>
    <cellStyle name="Comma 3 2 4 4" xfId="8310" xr:uid="{00000000-0005-0000-0000-0000E1190000}"/>
    <cellStyle name="Comma 3 2 4 4 2" xfId="23458" xr:uid="{00000000-0005-0000-0000-0000E2190000}"/>
    <cellStyle name="Comma 3 2 4 4 2 2" xfId="49426" xr:uid="{00000000-0005-0000-0000-0000E3190000}"/>
    <cellStyle name="Comma 3 2 4 4 3" xfId="34278" xr:uid="{00000000-0005-0000-0000-0000E4190000}"/>
    <cellStyle name="Comma 3 2 4 5" xfId="19130" xr:uid="{00000000-0005-0000-0000-0000E5190000}"/>
    <cellStyle name="Comma 3 2 4 5 2" xfId="45098" xr:uid="{00000000-0005-0000-0000-0000E6190000}"/>
    <cellStyle name="Comma 3 2 4 6" xfId="14802" xr:uid="{00000000-0005-0000-0000-0000E7190000}"/>
    <cellStyle name="Comma 3 2 4 6 2" xfId="40770" xr:uid="{00000000-0005-0000-0000-0000E8190000}"/>
    <cellStyle name="Comma 3 2 4 7" xfId="3982" xr:uid="{00000000-0005-0000-0000-0000E9190000}"/>
    <cellStyle name="Comma 3 2 4 8" xfId="29950" xr:uid="{00000000-0005-0000-0000-0000EA190000}"/>
    <cellStyle name="Comma 3 2 4 9" xfId="56432" xr:uid="{00000000-0005-0000-0000-0000EB190000}"/>
    <cellStyle name="Comma 3 2 5" xfId="5064" xr:uid="{00000000-0005-0000-0000-0000EC190000}"/>
    <cellStyle name="Comma 3 2 5 2" xfId="11556" xr:uid="{00000000-0005-0000-0000-0000ED190000}"/>
    <cellStyle name="Comma 3 2 5 2 2" xfId="26704" xr:uid="{00000000-0005-0000-0000-0000EE190000}"/>
    <cellStyle name="Comma 3 2 5 2 2 2" xfId="52672" xr:uid="{00000000-0005-0000-0000-0000EF190000}"/>
    <cellStyle name="Comma 3 2 5 2 3" xfId="37524" xr:uid="{00000000-0005-0000-0000-0000F0190000}"/>
    <cellStyle name="Comma 3 2 5 3" xfId="20212" xr:uid="{00000000-0005-0000-0000-0000F1190000}"/>
    <cellStyle name="Comma 3 2 5 3 2" xfId="46180" xr:uid="{00000000-0005-0000-0000-0000F2190000}"/>
    <cellStyle name="Comma 3 2 5 4" xfId="15884" xr:uid="{00000000-0005-0000-0000-0000F3190000}"/>
    <cellStyle name="Comma 3 2 5 4 2" xfId="41852" xr:uid="{00000000-0005-0000-0000-0000F4190000}"/>
    <cellStyle name="Comma 3 2 5 5" xfId="31032" xr:uid="{00000000-0005-0000-0000-0000F5190000}"/>
    <cellStyle name="Comma 3 2 5 6" xfId="57514" xr:uid="{00000000-0005-0000-0000-0000F6190000}"/>
    <cellStyle name="Comma 3 2 6" xfId="9392" xr:uid="{00000000-0005-0000-0000-0000F7190000}"/>
    <cellStyle name="Comma 3 2 6 2" xfId="24540" xr:uid="{00000000-0005-0000-0000-0000F8190000}"/>
    <cellStyle name="Comma 3 2 6 2 2" xfId="50508" xr:uid="{00000000-0005-0000-0000-0000F9190000}"/>
    <cellStyle name="Comma 3 2 6 3" xfId="35360" xr:uid="{00000000-0005-0000-0000-0000FA190000}"/>
    <cellStyle name="Comma 3 2 7" xfId="7228" xr:uid="{00000000-0005-0000-0000-0000FB190000}"/>
    <cellStyle name="Comma 3 2 7 2" xfId="22376" xr:uid="{00000000-0005-0000-0000-0000FC190000}"/>
    <cellStyle name="Comma 3 2 7 2 2" xfId="48344" xr:uid="{00000000-0005-0000-0000-0000FD190000}"/>
    <cellStyle name="Comma 3 2 7 3" xfId="33196" xr:uid="{00000000-0005-0000-0000-0000FE190000}"/>
    <cellStyle name="Comma 3 2 8" xfId="18048" xr:uid="{00000000-0005-0000-0000-0000FF190000}"/>
    <cellStyle name="Comma 3 2 8 2" xfId="44016" xr:uid="{00000000-0005-0000-0000-0000001A0000}"/>
    <cellStyle name="Comma 3 2 9" xfId="13720" xr:uid="{00000000-0005-0000-0000-0000011A0000}"/>
    <cellStyle name="Comma 3 2 9 2" xfId="39688" xr:uid="{00000000-0005-0000-0000-0000021A0000}"/>
    <cellStyle name="Comma 3 20" xfId="13715" xr:uid="{00000000-0005-0000-0000-0000031A0000}"/>
    <cellStyle name="Comma 3 20 2" xfId="39683" xr:uid="{00000000-0005-0000-0000-0000041A0000}"/>
    <cellStyle name="Comma 3 21" xfId="2895" xr:uid="{00000000-0005-0000-0000-0000051A0000}"/>
    <cellStyle name="Comma 3 22" xfId="28863" xr:uid="{00000000-0005-0000-0000-0000061A0000}"/>
    <cellStyle name="Comma 3 23" xfId="54825" xr:uid="{00000000-0005-0000-0000-0000071A0000}"/>
    <cellStyle name="Comma 3 24" xfId="55345" xr:uid="{00000000-0005-0000-0000-0000081A0000}"/>
    <cellStyle name="Comma 3 25" xfId="676" xr:uid="{00000000-0005-0000-0000-0000091A0000}"/>
    <cellStyle name="Comma 3 3" xfId="156" xr:uid="{00000000-0005-0000-0000-00000A1A0000}"/>
    <cellStyle name="Comma 3 3 10" xfId="28870" xr:uid="{00000000-0005-0000-0000-00000B1A0000}"/>
    <cellStyle name="Comma 3 3 11" xfId="54832" xr:uid="{00000000-0005-0000-0000-00000C1A0000}"/>
    <cellStyle name="Comma 3 3 12" xfId="55352" xr:uid="{00000000-0005-0000-0000-00000D1A0000}"/>
    <cellStyle name="Comma 3 3 13" xfId="756" xr:uid="{00000000-0005-0000-0000-00000E1A0000}"/>
    <cellStyle name="Comma 3 3 2" xfId="1279" xr:uid="{00000000-0005-0000-0000-00000F1A0000}"/>
    <cellStyle name="Comma 3 3 2 10" xfId="55893" xr:uid="{00000000-0005-0000-0000-0000101A0000}"/>
    <cellStyle name="Comma 3 3 2 2" xfId="2361" xr:uid="{00000000-0005-0000-0000-0000111A0000}"/>
    <cellStyle name="Comma 3 3 2 2 2" xfId="6689" xr:uid="{00000000-0005-0000-0000-0000121A0000}"/>
    <cellStyle name="Comma 3 3 2 2 2 2" xfId="13181" xr:uid="{00000000-0005-0000-0000-0000131A0000}"/>
    <cellStyle name="Comma 3 3 2 2 2 2 2" xfId="28329" xr:uid="{00000000-0005-0000-0000-0000141A0000}"/>
    <cellStyle name="Comma 3 3 2 2 2 2 2 2" xfId="54297" xr:uid="{00000000-0005-0000-0000-0000151A0000}"/>
    <cellStyle name="Comma 3 3 2 2 2 2 3" xfId="39149" xr:uid="{00000000-0005-0000-0000-0000161A0000}"/>
    <cellStyle name="Comma 3 3 2 2 2 3" xfId="21837" xr:uid="{00000000-0005-0000-0000-0000171A0000}"/>
    <cellStyle name="Comma 3 3 2 2 2 3 2" xfId="47805" xr:uid="{00000000-0005-0000-0000-0000181A0000}"/>
    <cellStyle name="Comma 3 3 2 2 2 4" xfId="17509" xr:uid="{00000000-0005-0000-0000-0000191A0000}"/>
    <cellStyle name="Comma 3 3 2 2 2 4 2" xfId="43477" xr:uid="{00000000-0005-0000-0000-00001A1A0000}"/>
    <cellStyle name="Comma 3 3 2 2 2 5" xfId="32657" xr:uid="{00000000-0005-0000-0000-00001B1A0000}"/>
    <cellStyle name="Comma 3 3 2 2 2 6" xfId="59139" xr:uid="{00000000-0005-0000-0000-00001C1A0000}"/>
    <cellStyle name="Comma 3 3 2 2 3" xfId="11017" xr:uid="{00000000-0005-0000-0000-00001D1A0000}"/>
    <cellStyle name="Comma 3 3 2 2 3 2" xfId="26165" xr:uid="{00000000-0005-0000-0000-00001E1A0000}"/>
    <cellStyle name="Comma 3 3 2 2 3 2 2" xfId="52133" xr:uid="{00000000-0005-0000-0000-00001F1A0000}"/>
    <cellStyle name="Comma 3 3 2 2 3 3" xfId="36985" xr:uid="{00000000-0005-0000-0000-0000201A0000}"/>
    <cellStyle name="Comma 3 3 2 2 4" xfId="8853" xr:uid="{00000000-0005-0000-0000-0000211A0000}"/>
    <cellStyle name="Comma 3 3 2 2 4 2" xfId="24001" xr:uid="{00000000-0005-0000-0000-0000221A0000}"/>
    <cellStyle name="Comma 3 3 2 2 4 2 2" xfId="49969" xr:uid="{00000000-0005-0000-0000-0000231A0000}"/>
    <cellStyle name="Comma 3 3 2 2 4 3" xfId="34821" xr:uid="{00000000-0005-0000-0000-0000241A0000}"/>
    <cellStyle name="Comma 3 3 2 2 5" xfId="19673" xr:uid="{00000000-0005-0000-0000-0000251A0000}"/>
    <cellStyle name="Comma 3 3 2 2 5 2" xfId="45641" xr:uid="{00000000-0005-0000-0000-0000261A0000}"/>
    <cellStyle name="Comma 3 3 2 2 6" xfId="15345" xr:uid="{00000000-0005-0000-0000-0000271A0000}"/>
    <cellStyle name="Comma 3 3 2 2 6 2" xfId="41313" xr:uid="{00000000-0005-0000-0000-0000281A0000}"/>
    <cellStyle name="Comma 3 3 2 2 7" xfId="4525" xr:uid="{00000000-0005-0000-0000-0000291A0000}"/>
    <cellStyle name="Comma 3 3 2 2 8" xfId="30493" xr:uid="{00000000-0005-0000-0000-00002A1A0000}"/>
    <cellStyle name="Comma 3 3 2 2 9" xfId="56975" xr:uid="{00000000-0005-0000-0000-00002B1A0000}"/>
    <cellStyle name="Comma 3 3 2 3" xfId="5607" xr:uid="{00000000-0005-0000-0000-00002C1A0000}"/>
    <cellStyle name="Comma 3 3 2 3 2" xfId="12099" xr:uid="{00000000-0005-0000-0000-00002D1A0000}"/>
    <cellStyle name="Comma 3 3 2 3 2 2" xfId="27247" xr:uid="{00000000-0005-0000-0000-00002E1A0000}"/>
    <cellStyle name="Comma 3 3 2 3 2 2 2" xfId="53215" xr:uid="{00000000-0005-0000-0000-00002F1A0000}"/>
    <cellStyle name="Comma 3 3 2 3 2 3" xfId="38067" xr:uid="{00000000-0005-0000-0000-0000301A0000}"/>
    <cellStyle name="Comma 3 3 2 3 3" xfId="20755" xr:uid="{00000000-0005-0000-0000-0000311A0000}"/>
    <cellStyle name="Comma 3 3 2 3 3 2" xfId="46723" xr:uid="{00000000-0005-0000-0000-0000321A0000}"/>
    <cellStyle name="Comma 3 3 2 3 4" xfId="16427" xr:uid="{00000000-0005-0000-0000-0000331A0000}"/>
    <cellStyle name="Comma 3 3 2 3 4 2" xfId="42395" xr:uid="{00000000-0005-0000-0000-0000341A0000}"/>
    <cellStyle name="Comma 3 3 2 3 5" xfId="31575" xr:uid="{00000000-0005-0000-0000-0000351A0000}"/>
    <cellStyle name="Comma 3 3 2 3 6" xfId="58057" xr:uid="{00000000-0005-0000-0000-0000361A0000}"/>
    <cellStyle name="Comma 3 3 2 4" xfId="9935" xr:uid="{00000000-0005-0000-0000-0000371A0000}"/>
    <cellStyle name="Comma 3 3 2 4 2" xfId="25083" xr:uid="{00000000-0005-0000-0000-0000381A0000}"/>
    <cellStyle name="Comma 3 3 2 4 2 2" xfId="51051" xr:uid="{00000000-0005-0000-0000-0000391A0000}"/>
    <cellStyle name="Comma 3 3 2 4 3" xfId="35903" xr:uid="{00000000-0005-0000-0000-00003A1A0000}"/>
    <cellStyle name="Comma 3 3 2 5" xfId="7771" xr:uid="{00000000-0005-0000-0000-00003B1A0000}"/>
    <cellStyle name="Comma 3 3 2 5 2" xfId="22919" xr:uid="{00000000-0005-0000-0000-00003C1A0000}"/>
    <cellStyle name="Comma 3 3 2 5 2 2" xfId="48887" xr:uid="{00000000-0005-0000-0000-00003D1A0000}"/>
    <cellStyle name="Comma 3 3 2 5 3" xfId="33739" xr:uid="{00000000-0005-0000-0000-00003E1A0000}"/>
    <cellStyle name="Comma 3 3 2 6" xfId="18591" xr:uid="{00000000-0005-0000-0000-00003F1A0000}"/>
    <cellStyle name="Comma 3 3 2 6 2" xfId="44559" xr:uid="{00000000-0005-0000-0000-0000401A0000}"/>
    <cellStyle name="Comma 3 3 2 7" xfId="14263" xr:uid="{00000000-0005-0000-0000-0000411A0000}"/>
    <cellStyle name="Comma 3 3 2 7 2" xfId="40231" xr:uid="{00000000-0005-0000-0000-0000421A0000}"/>
    <cellStyle name="Comma 3 3 2 8" xfId="3443" xr:uid="{00000000-0005-0000-0000-0000431A0000}"/>
    <cellStyle name="Comma 3 3 2 9" xfId="29411" xr:uid="{00000000-0005-0000-0000-0000441A0000}"/>
    <cellStyle name="Comma 3 3 3" xfId="1820" xr:uid="{00000000-0005-0000-0000-0000451A0000}"/>
    <cellStyle name="Comma 3 3 3 2" xfId="6148" xr:uid="{00000000-0005-0000-0000-0000461A0000}"/>
    <cellStyle name="Comma 3 3 3 2 2" xfId="12640" xr:uid="{00000000-0005-0000-0000-0000471A0000}"/>
    <cellStyle name="Comma 3 3 3 2 2 2" xfId="27788" xr:uid="{00000000-0005-0000-0000-0000481A0000}"/>
    <cellStyle name="Comma 3 3 3 2 2 2 2" xfId="53756" xr:uid="{00000000-0005-0000-0000-0000491A0000}"/>
    <cellStyle name="Comma 3 3 3 2 2 3" xfId="38608" xr:uid="{00000000-0005-0000-0000-00004A1A0000}"/>
    <cellStyle name="Comma 3 3 3 2 3" xfId="21296" xr:uid="{00000000-0005-0000-0000-00004B1A0000}"/>
    <cellStyle name="Comma 3 3 3 2 3 2" xfId="47264" xr:uid="{00000000-0005-0000-0000-00004C1A0000}"/>
    <cellStyle name="Comma 3 3 3 2 4" xfId="16968" xr:uid="{00000000-0005-0000-0000-00004D1A0000}"/>
    <cellStyle name="Comma 3 3 3 2 4 2" xfId="42936" xr:uid="{00000000-0005-0000-0000-00004E1A0000}"/>
    <cellStyle name="Comma 3 3 3 2 5" xfId="32116" xr:uid="{00000000-0005-0000-0000-00004F1A0000}"/>
    <cellStyle name="Comma 3 3 3 2 6" xfId="58598" xr:uid="{00000000-0005-0000-0000-0000501A0000}"/>
    <cellStyle name="Comma 3 3 3 3" xfId="10476" xr:uid="{00000000-0005-0000-0000-0000511A0000}"/>
    <cellStyle name="Comma 3 3 3 3 2" xfId="25624" xr:uid="{00000000-0005-0000-0000-0000521A0000}"/>
    <cellStyle name="Comma 3 3 3 3 2 2" xfId="51592" xr:uid="{00000000-0005-0000-0000-0000531A0000}"/>
    <cellStyle name="Comma 3 3 3 3 3" xfId="36444" xr:uid="{00000000-0005-0000-0000-0000541A0000}"/>
    <cellStyle name="Comma 3 3 3 4" xfId="8312" xr:uid="{00000000-0005-0000-0000-0000551A0000}"/>
    <cellStyle name="Comma 3 3 3 4 2" xfId="23460" xr:uid="{00000000-0005-0000-0000-0000561A0000}"/>
    <cellStyle name="Comma 3 3 3 4 2 2" xfId="49428" xr:uid="{00000000-0005-0000-0000-0000571A0000}"/>
    <cellStyle name="Comma 3 3 3 4 3" xfId="34280" xr:uid="{00000000-0005-0000-0000-0000581A0000}"/>
    <cellStyle name="Comma 3 3 3 5" xfId="19132" xr:uid="{00000000-0005-0000-0000-0000591A0000}"/>
    <cellStyle name="Comma 3 3 3 5 2" xfId="45100" xr:uid="{00000000-0005-0000-0000-00005A1A0000}"/>
    <cellStyle name="Comma 3 3 3 6" xfId="14804" xr:uid="{00000000-0005-0000-0000-00005B1A0000}"/>
    <cellStyle name="Comma 3 3 3 6 2" xfId="40772" xr:uid="{00000000-0005-0000-0000-00005C1A0000}"/>
    <cellStyle name="Comma 3 3 3 7" xfId="3984" xr:uid="{00000000-0005-0000-0000-00005D1A0000}"/>
    <cellStyle name="Comma 3 3 3 8" xfId="29952" xr:uid="{00000000-0005-0000-0000-00005E1A0000}"/>
    <cellStyle name="Comma 3 3 3 9" xfId="56434" xr:uid="{00000000-0005-0000-0000-00005F1A0000}"/>
    <cellStyle name="Comma 3 3 4" xfId="5066" xr:uid="{00000000-0005-0000-0000-0000601A0000}"/>
    <cellStyle name="Comma 3 3 4 2" xfId="11558" xr:uid="{00000000-0005-0000-0000-0000611A0000}"/>
    <cellStyle name="Comma 3 3 4 2 2" xfId="26706" xr:uid="{00000000-0005-0000-0000-0000621A0000}"/>
    <cellStyle name="Comma 3 3 4 2 2 2" xfId="52674" xr:uid="{00000000-0005-0000-0000-0000631A0000}"/>
    <cellStyle name="Comma 3 3 4 2 3" xfId="37526" xr:uid="{00000000-0005-0000-0000-0000641A0000}"/>
    <cellStyle name="Comma 3 3 4 3" xfId="20214" xr:uid="{00000000-0005-0000-0000-0000651A0000}"/>
    <cellStyle name="Comma 3 3 4 3 2" xfId="46182" xr:uid="{00000000-0005-0000-0000-0000661A0000}"/>
    <cellStyle name="Comma 3 3 4 4" xfId="15886" xr:uid="{00000000-0005-0000-0000-0000671A0000}"/>
    <cellStyle name="Comma 3 3 4 4 2" xfId="41854" xr:uid="{00000000-0005-0000-0000-0000681A0000}"/>
    <cellStyle name="Comma 3 3 4 5" xfId="31034" xr:uid="{00000000-0005-0000-0000-0000691A0000}"/>
    <cellStyle name="Comma 3 3 4 6" xfId="57516" xr:uid="{00000000-0005-0000-0000-00006A1A0000}"/>
    <cellStyle name="Comma 3 3 5" xfId="9394" xr:uid="{00000000-0005-0000-0000-00006B1A0000}"/>
    <cellStyle name="Comma 3 3 5 2" xfId="24542" xr:uid="{00000000-0005-0000-0000-00006C1A0000}"/>
    <cellStyle name="Comma 3 3 5 2 2" xfId="50510" xr:uid="{00000000-0005-0000-0000-00006D1A0000}"/>
    <cellStyle name="Comma 3 3 5 3" xfId="35362" xr:uid="{00000000-0005-0000-0000-00006E1A0000}"/>
    <cellStyle name="Comma 3 3 6" xfId="7230" xr:uid="{00000000-0005-0000-0000-00006F1A0000}"/>
    <cellStyle name="Comma 3 3 6 2" xfId="22378" xr:uid="{00000000-0005-0000-0000-0000701A0000}"/>
    <cellStyle name="Comma 3 3 6 2 2" xfId="48346" xr:uid="{00000000-0005-0000-0000-0000711A0000}"/>
    <cellStyle name="Comma 3 3 6 3" xfId="33198" xr:uid="{00000000-0005-0000-0000-0000721A0000}"/>
    <cellStyle name="Comma 3 3 7" xfId="18050" xr:uid="{00000000-0005-0000-0000-0000731A0000}"/>
    <cellStyle name="Comma 3 3 7 2" xfId="44018" xr:uid="{00000000-0005-0000-0000-0000741A0000}"/>
    <cellStyle name="Comma 3 3 8" xfId="13722" xr:uid="{00000000-0005-0000-0000-0000751A0000}"/>
    <cellStyle name="Comma 3 3 8 2" xfId="39690" xr:uid="{00000000-0005-0000-0000-0000761A0000}"/>
    <cellStyle name="Comma 3 3 9" xfId="2902" xr:uid="{00000000-0005-0000-0000-0000771A0000}"/>
    <cellStyle name="Comma 3 4" xfId="157" xr:uid="{00000000-0005-0000-0000-0000781A0000}"/>
    <cellStyle name="Comma 3 4 10" xfId="28871" xr:uid="{00000000-0005-0000-0000-0000791A0000}"/>
    <cellStyle name="Comma 3 4 11" xfId="54833" xr:uid="{00000000-0005-0000-0000-00007A1A0000}"/>
    <cellStyle name="Comma 3 4 12" xfId="55353" xr:uid="{00000000-0005-0000-0000-00007B1A0000}"/>
    <cellStyle name="Comma 3 4 13" xfId="796" xr:uid="{00000000-0005-0000-0000-00007C1A0000}"/>
    <cellStyle name="Comma 3 4 2" xfId="1280" xr:uid="{00000000-0005-0000-0000-00007D1A0000}"/>
    <cellStyle name="Comma 3 4 2 10" xfId="55894" xr:uid="{00000000-0005-0000-0000-00007E1A0000}"/>
    <cellStyle name="Comma 3 4 2 2" xfId="2362" xr:uid="{00000000-0005-0000-0000-00007F1A0000}"/>
    <cellStyle name="Comma 3 4 2 2 2" xfId="6690" xr:uid="{00000000-0005-0000-0000-0000801A0000}"/>
    <cellStyle name="Comma 3 4 2 2 2 2" xfId="13182" xr:uid="{00000000-0005-0000-0000-0000811A0000}"/>
    <cellStyle name="Comma 3 4 2 2 2 2 2" xfId="28330" xr:uid="{00000000-0005-0000-0000-0000821A0000}"/>
    <cellStyle name="Comma 3 4 2 2 2 2 2 2" xfId="54298" xr:uid="{00000000-0005-0000-0000-0000831A0000}"/>
    <cellStyle name="Comma 3 4 2 2 2 2 3" xfId="39150" xr:uid="{00000000-0005-0000-0000-0000841A0000}"/>
    <cellStyle name="Comma 3 4 2 2 2 3" xfId="21838" xr:uid="{00000000-0005-0000-0000-0000851A0000}"/>
    <cellStyle name="Comma 3 4 2 2 2 3 2" xfId="47806" xr:uid="{00000000-0005-0000-0000-0000861A0000}"/>
    <cellStyle name="Comma 3 4 2 2 2 4" xfId="17510" xr:uid="{00000000-0005-0000-0000-0000871A0000}"/>
    <cellStyle name="Comma 3 4 2 2 2 4 2" xfId="43478" xr:uid="{00000000-0005-0000-0000-0000881A0000}"/>
    <cellStyle name="Comma 3 4 2 2 2 5" xfId="32658" xr:uid="{00000000-0005-0000-0000-0000891A0000}"/>
    <cellStyle name="Comma 3 4 2 2 2 6" xfId="59140" xr:uid="{00000000-0005-0000-0000-00008A1A0000}"/>
    <cellStyle name="Comma 3 4 2 2 3" xfId="11018" xr:uid="{00000000-0005-0000-0000-00008B1A0000}"/>
    <cellStyle name="Comma 3 4 2 2 3 2" xfId="26166" xr:uid="{00000000-0005-0000-0000-00008C1A0000}"/>
    <cellStyle name="Comma 3 4 2 2 3 2 2" xfId="52134" xr:uid="{00000000-0005-0000-0000-00008D1A0000}"/>
    <cellStyle name="Comma 3 4 2 2 3 3" xfId="36986" xr:uid="{00000000-0005-0000-0000-00008E1A0000}"/>
    <cellStyle name="Comma 3 4 2 2 4" xfId="8854" xr:uid="{00000000-0005-0000-0000-00008F1A0000}"/>
    <cellStyle name="Comma 3 4 2 2 4 2" xfId="24002" xr:uid="{00000000-0005-0000-0000-0000901A0000}"/>
    <cellStyle name="Comma 3 4 2 2 4 2 2" xfId="49970" xr:uid="{00000000-0005-0000-0000-0000911A0000}"/>
    <cellStyle name="Comma 3 4 2 2 4 3" xfId="34822" xr:uid="{00000000-0005-0000-0000-0000921A0000}"/>
    <cellStyle name="Comma 3 4 2 2 5" xfId="19674" xr:uid="{00000000-0005-0000-0000-0000931A0000}"/>
    <cellStyle name="Comma 3 4 2 2 5 2" xfId="45642" xr:uid="{00000000-0005-0000-0000-0000941A0000}"/>
    <cellStyle name="Comma 3 4 2 2 6" xfId="15346" xr:uid="{00000000-0005-0000-0000-0000951A0000}"/>
    <cellStyle name="Comma 3 4 2 2 6 2" xfId="41314" xr:uid="{00000000-0005-0000-0000-0000961A0000}"/>
    <cellStyle name="Comma 3 4 2 2 7" xfId="4526" xr:uid="{00000000-0005-0000-0000-0000971A0000}"/>
    <cellStyle name="Comma 3 4 2 2 8" xfId="30494" xr:uid="{00000000-0005-0000-0000-0000981A0000}"/>
    <cellStyle name="Comma 3 4 2 2 9" xfId="56976" xr:uid="{00000000-0005-0000-0000-0000991A0000}"/>
    <cellStyle name="Comma 3 4 2 3" xfId="5608" xr:uid="{00000000-0005-0000-0000-00009A1A0000}"/>
    <cellStyle name="Comma 3 4 2 3 2" xfId="12100" xr:uid="{00000000-0005-0000-0000-00009B1A0000}"/>
    <cellStyle name="Comma 3 4 2 3 2 2" xfId="27248" xr:uid="{00000000-0005-0000-0000-00009C1A0000}"/>
    <cellStyle name="Comma 3 4 2 3 2 2 2" xfId="53216" xr:uid="{00000000-0005-0000-0000-00009D1A0000}"/>
    <cellStyle name="Comma 3 4 2 3 2 3" xfId="38068" xr:uid="{00000000-0005-0000-0000-00009E1A0000}"/>
    <cellStyle name="Comma 3 4 2 3 3" xfId="20756" xr:uid="{00000000-0005-0000-0000-00009F1A0000}"/>
    <cellStyle name="Comma 3 4 2 3 3 2" xfId="46724" xr:uid="{00000000-0005-0000-0000-0000A01A0000}"/>
    <cellStyle name="Comma 3 4 2 3 4" xfId="16428" xr:uid="{00000000-0005-0000-0000-0000A11A0000}"/>
    <cellStyle name="Comma 3 4 2 3 4 2" xfId="42396" xr:uid="{00000000-0005-0000-0000-0000A21A0000}"/>
    <cellStyle name="Comma 3 4 2 3 5" xfId="31576" xr:uid="{00000000-0005-0000-0000-0000A31A0000}"/>
    <cellStyle name="Comma 3 4 2 3 6" xfId="58058" xr:uid="{00000000-0005-0000-0000-0000A41A0000}"/>
    <cellStyle name="Comma 3 4 2 4" xfId="9936" xr:uid="{00000000-0005-0000-0000-0000A51A0000}"/>
    <cellStyle name="Comma 3 4 2 4 2" xfId="25084" xr:uid="{00000000-0005-0000-0000-0000A61A0000}"/>
    <cellStyle name="Comma 3 4 2 4 2 2" xfId="51052" xr:uid="{00000000-0005-0000-0000-0000A71A0000}"/>
    <cellStyle name="Comma 3 4 2 4 3" xfId="35904" xr:uid="{00000000-0005-0000-0000-0000A81A0000}"/>
    <cellStyle name="Comma 3 4 2 5" xfId="7772" xr:uid="{00000000-0005-0000-0000-0000A91A0000}"/>
    <cellStyle name="Comma 3 4 2 5 2" xfId="22920" xr:uid="{00000000-0005-0000-0000-0000AA1A0000}"/>
    <cellStyle name="Comma 3 4 2 5 2 2" xfId="48888" xr:uid="{00000000-0005-0000-0000-0000AB1A0000}"/>
    <cellStyle name="Comma 3 4 2 5 3" xfId="33740" xr:uid="{00000000-0005-0000-0000-0000AC1A0000}"/>
    <cellStyle name="Comma 3 4 2 6" xfId="18592" xr:uid="{00000000-0005-0000-0000-0000AD1A0000}"/>
    <cellStyle name="Comma 3 4 2 6 2" xfId="44560" xr:uid="{00000000-0005-0000-0000-0000AE1A0000}"/>
    <cellStyle name="Comma 3 4 2 7" xfId="14264" xr:uid="{00000000-0005-0000-0000-0000AF1A0000}"/>
    <cellStyle name="Comma 3 4 2 7 2" xfId="40232" xr:uid="{00000000-0005-0000-0000-0000B01A0000}"/>
    <cellStyle name="Comma 3 4 2 8" xfId="3444" xr:uid="{00000000-0005-0000-0000-0000B11A0000}"/>
    <cellStyle name="Comma 3 4 2 9" xfId="29412" xr:uid="{00000000-0005-0000-0000-0000B21A0000}"/>
    <cellStyle name="Comma 3 4 3" xfId="1821" xr:uid="{00000000-0005-0000-0000-0000B31A0000}"/>
    <cellStyle name="Comma 3 4 3 2" xfId="6149" xr:uid="{00000000-0005-0000-0000-0000B41A0000}"/>
    <cellStyle name="Comma 3 4 3 2 2" xfId="12641" xr:uid="{00000000-0005-0000-0000-0000B51A0000}"/>
    <cellStyle name="Comma 3 4 3 2 2 2" xfId="27789" xr:uid="{00000000-0005-0000-0000-0000B61A0000}"/>
    <cellStyle name="Comma 3 4 3 2 2 2 2" xfId="53757" xr:uid="{00000000-0005-0000-0000-0000B71A0000}"/>
    <cellStyle name="Comma 3 4 3 2 2 3" xfId="38609" xr:uid="{00000000-0005-0000-0000-0000B81A0000}"/>
    <cellStyle name="Comma 3 4 3 2 3" xfId="21297" xr:uid="{00000000-0005-0000-0000-0000B91A0000}"/>
    <cellStyle name="Comma 3 4 3 2 3 2" xfId="47265" xr:uid="{00000000-0005-0000-0000-0000BA1A0000}"/>
    <cellStyle name="Comma 3 4 3 2 4" xfId="16969" xr:uid="{00000000-0005-0000-0000-0000BB1A0000}"/>
    <cellStyle name="Comma 3 4 3 2 4 2" xfId="42937" xr:uid="{00000000-0005-0000-0000-0000BC1A0000}"/>
    <cellStyle name="Comma 3 4 3 2 5" xfId="32117" xr:uid="{00000000-0005-0000-0000-0000BD1A0000}"/>
    <cellStyle name="Comma 3 4 3 2 6" xfId="58599" xr:uid="{00000000-0005-0000-0000-0000BE1A0000}"/>
    <cellStyle name="Comma 3 4 3 3" xfId="10477" xr:uid="{00000000-0005-0000-0000-0000BF1A0000}"/>
    <cellStyle name="Comma 3 4 3 3 2" xfId="25625" xr:uid="{00000000-0005-0000-0000-0000C01A0000}"/>
    <cellStyle name="Comma 3 4 3 3 2 2" xfId="51593" xr:uid="{00000000-0005-0000-0000-0000C11A0000}"/>
    <cellStyle name="Comma 3 4 3 3 3" xfId="36445" xr:uid="{00000000-0005-0000-0000-0000C21A0000}"/>
    <cellStyle name="Comma 3 4 3 4" xfId="8313" xr:uid="{00000000-0005-0000-0000-0000C31A0000}"/>
    <cellStyle name="Comma 3 4 3 4 2" xfId="23461" xr:uid="{00000000-0005-0000-0000-0000C41A0000}"/>
    <cellStyle name="Comma 3 4 3 4 2 2" xfId="49429" xr:uid="{00000000-0005-0000-0000-0000C51A0000}"/>
    <cellStyle name="Comma 3 4 3 4 3" xfId="34281" xr:uid="{00000000-0005-0000-0000-0000C61A0000}"/>
    <cellStyle name="Comma 3 4 3 5" xfId="19133" xr:uid="{00000000-0005-0000-0000-0000C71A0000}"/>
    <cellStyle name="Comma 3 4 3 5 2" xfId="45101" xr:uid="{00000000-0005-0000-0000-0000C81A0000}"/>
    <cellStyle name="Comma 3 4 3 6" xfId="14805" xr:uid="{00000000-0005-0000-0000-0000C91A0000}"/>
    <cellStyle name="Comma 3 4 3 6 2" xfId="40773" xr:uid="{00000000-0005-0000-0000-0000CA1A0000}"/>
    <cellStyle name="Comma 3 4 3 7" xfId="3985" xr:uid="{00000000-0005-0000-0000-0000CB1A0000}"/>
    <cellStyle name="Comma 3 4 3 8" xfId="29953" xr:uid="{00000000-0005-0000-0000-0000CC1A0000}"/>
    <cellStyle name="Comma 3 4 3 9" xfId="56435" xr:uid="{00000000-0005-0000-0000-0000CD1A0000}"/>
    <cellStyle name="Comma 3 4 4" xfId="5067" xr:uid="{00000000-0005-0000-0000-0000CE1A0000}"/>
    <cellStyle name="Comma 3 4 4 2" xfId="11559" xr:uid="{00000000-0005-0000-0000-0000CF1A0000}"/>
    <cellStyle name="Comma 3 4 4 2 2" xfId="26707" xr:uid="{00000000-0005-0000-0000-0000D01A0000}"/>
    <cellStyle name="Comma 3 4 4 2 2 2" xfId="52675" xr:uid="{00000000-0005-0000-0000-0000D11A0000}"/>
    <cellStyle name="Comma 3 4 4 2 3" xfId="37527" xr:uid="{00000000-0005-0000-0000-0000D21A0000}"/>
    <cellStyle name="Comma 3 4 4 3" xfId="20215" xr:uid="{00000000-0005-0000-0000-0000D31A0000}"/>
    <cellStyle name="Comma 3 4 4 3 2" xfId="46183" xr:uid="{00000000-0005-0000-0000-0000D41A0000}"/>
    <cellStyle name="Comma 3 4 4 4" xfId="15887" xr:uid="{00000000-0005-0000-0000-0000D51A0000}"/>
    <cellStyle name="Comma 3 4 4 4 2" xfId="41855" xr:uid="{00000000-0005-0000-0000-0000D61A0000}"/>
    <cellStyle name="Comma 3 4 4 5" xfId="31035" xr:uid="{00000000-0005-0000-0000-0000D71A0000}"/>
    <cellStyle name="Comma 3 4 4 6" xfId="57517" xr:uid="{00000000-0005-0000-0000-0000D81A0000}"/>
    <cellStyle name="Comma 3 4 5" xfId="9395" xr:uid="{00000000-0005-0000-0000-0000D91A0000}"/>
    <cellStyle name="Comma 3 4 5 2" xfId="24543" xr:uid="{00000000-0005-0000-0000-0000DA1A0000}"/>
    <cellStyle name="Comma 3 4 5 2 2" xfId="50511" xr:uid="{00000000-0005-0000-0000-0000DB1A0000}"/>
    <cellStyle name="Comma 3 4 5 3" xfId="35363" xr:uid="{00000000-0005-0000-0000-0000DC1A0000}"/>
    <cellStyle name="Comma 3 4 6" xfId="7231" xr:uid="{00000000-0005-0000-0000-0000DD1A0000}"/>
    <cellStyle name="Comma 3 4 6 2" xfId="22379" xr:uid="{00000000-0005-0000-0000-0000DE1A0000}"/>
    <cellStyle name="Comma 3 4 6 2 2" xfId="48347" xr:uid="{00000000-0005-0000-0000-0000DF1A0000}"/>
    <cellStyle name="Comma 3 4 6 3" xfId="33199" xr:uid="{00000000-0005-0000-0000-0000E01A0000}"/>
    <cellStyle name="Comma 3 4 7" xfId="18051" xr:uid="{00000000-0005-0000-0000-0000E11A0000}"/>
    <cellStyle name="Comma 3 4 7 2" xfId="44019" xr:uid="{00000000-0005-0000-0000-0000E21A0000}"/>
    <cellStyle name="Comma 3 4 8" xfId="13723" xr:uid="{00000000-0005-0000-0000-0000E31A0000}"/>
    <cellStyle name="Comma 3 4 8 2" xfId="39691" xr:uid="{00000000-0005-0000-0000-0000E41A0000}"/>
    <cellStyle name="Comma 3 4 9" xfId="2903" xr:uid="{00000000-0005-0000-0000-0000E51A0000}"/>
    <cellStyle name="Comma 3 5" xfId="158" xr:uid="{00000000-0005-0000-0000-0000E61A0000}"/>
    <cellStyle name="Comma 3 5 10" xfId="28872" xr:uid="{00000000-0005-0000-0000-0000E71A0000}"/>
    <cellStyle name="Comma 3 5 11" xfId="54834" xr:uid="{00000000-0005-0000-0000-0000E81A0000}"/>
    <cellStyle name="Comma 3 5 12" xfId="55354" xr:uid="{00000000-0005-0000-0000-0000E91A0000}"/>
    <cellStyle name="Comma 3 5 13" xfId="836" xr:uid="{00000000-0005-0000-0000-0000EA1A0000}"/>
    <cellStyle name="Comma 3 5 2" xfId="1281" xr:uid="{00000000-0005-0000-0000-0000EB1A0000}"/>
    <cellStyle name="Comma 3 5 2 10" xfId="55895" xr:uid="{00000000-0005-0000-0000-0000EC1A0000}"/>
    <cellStyle name="Comma 3 5 2 2" xfId="2363" xr:uid="{00000000-0005-0000-0000-0000ED1A0000}"/>
    <cellStyle name="Comma 3 5 2 2 2" xfId="6691" xr:uid="{00000000-0005-0000-0000-0000EE1A0000}"/>
    <cellStyle name="Comma 3 5 2 2 2 2" xfId="13183" xr:uid="{00000000-0005-0000-0000-0000EF1A0000}"/>
    <cellStyle name="Comma 3 5 2 2 2 2 2" xfId="28331" xr:uid="{00000000-0005-0000-0000-0000F01A0000}"/>
    <cellStyle name="Comma 3 5 2 2 2 2 2 2" xfId="54299" xr:uid="{00000000-0005-0000-0000-0000F11A0000}"/>
    <cellStyle name="Comma 3 5 2 2 2 2 3" xfId="39151" xr:uid="{00000000-0005-0000-0000-0000F21A0000}"/>
    <cellStyle name="Comma 3 5 2 2 2 3" xfId="21839" xr:uid="{00000000-0005-0000-0000-0000F31A0000}"/>
    <cellStyle name="Comma 3 5 2 2 2 3 2" xfId="47807" xr:uid="{00000000-0005-0000-0000-0000F41A0000}"/>
    <cellStyle name="Comma 3 5 2 2 2 4" xfId="17511" xr:uid="{00000000-0005-0000-0000-0000F51A0000}"/>
    <cellStyle name="Comma 3 5 2 2 2 4 2" xfId="43479" xr:uid="{00000000-0005-0000-0000-0000F61A0000}"/>
    <cellStyle name="Comma 3 5 2 2 2 5" xfId="32659" xr:uid="{00000000-0005-0000-0000-0000F71A0000}"/>
    <cellStyle name="Comma 3 5 2 2 2 6" xfId="59141" xr:uid="{00000000-0005-0000-0000-0000F81A0000}"/>
    <cellStyle name="Comma 3 5 2 2 3" xfId="11019" xr:uid="{00000000-0005-0000-0000-0000F91A0000}"/>
    <cellStyle name="Comma 3 5 2 2 3 2" xfId="26167" xr:uid="{00000000-0005-0000-0000-0000FA1A0000}"/>
    <cellStyle name="Comma 3 5 2 2 3 2 2" xfId="52135" xr:uid="{00000000-0005-0000-0000-0000FB1A0000}"/>
    <cellStyle name="Comma 3 5 2 2 3 3" xfId="36987" xr:uid="{00000000-0005-0000-0000-0000FC1A0000}"/>
    <cellStyle name="Comma 3 5 2 2 4" xfId="8855" xr:uid="{00000000-0005-0000-0000-0000FD1A0000}"/>
    <cellStyle name="Comma 3 5 2 2 4 2" xfId="24003" xr:uid="{00000000-0005-0000-0000-0000FE1A0000}"/>
    <cellStyle name="Comma 3 5 2 2 4 2 2" xfId="49971" xr:uid="{00000000-0005-0000-0000-0000FF1A0000}"/>
    <cellStyle name="Comma 3 5 2 2 4 3" xfId="34823" xr:uid="{00000000-0005-0000-0000-0000001B0000}"/>
    <cellStyle name="Comma 3 5 2 2 5" xfId="19675" xr:uid="{00000000-0005-0000-0000-0000011B0000}"/>
    <cellStyle name="Comma 3 5 2 2 5 2" xfId="45643" xr:uid="{00000000-0005-0000-0000-0000021B0000}"/>
    <cellStyle name="Comma 3 5 2 2 6" xfId="15347" xr:uid="{00000000-0005-0000-0000-0000031B0000}"/>
    <cellStyle name="Comma 3 5 2 2 6 2" xfId="41315" xr:uid="{00000000-0005-0000-0000-0000041B0000}"/>
    <cellStyle name="Comma 3 5 2 2 7" xfId="4527" xr:uid="{00000000-0005-0000-0000-0000051B0000}"/>
    <cellStyle name="Comma 3 5 2 2 8" xfId="30495" xr:uid="{00000000-0005-0000-0000-0000061B0000}"/>
    <cellStyle name="Comma 3 5 2 2 9" xfId="56977" xr:uid="{00000000-0005-0000-0000-0000071B0000}"/>
    <cellStyle name="Comma 3 5 2 3" xfId="5609" xr:uid="{00000000-0005-0000-0000-0000081B0000}"/>
    <cellStyle name="Comma 3 5 2 3 2" xfId="12101" xr:uid="{00000000-0005-0000-0000-0000091B0000}"/>
    <cellStyle name="Comma 3 5 2 3 2 2" xfId="27249" xr:uid="{00000000-0005-0000-0000-00000A1B0000}"/>
    <cellStyle name="Comma 3 5 2 3 2 2 2" xfId="53217" xr:uid="{00000000-0005-0000-0000-00000B1B0000}"/>
    <cellStyle name="Comma 3 5 2 3 2 3" xfId="38069" xr:uid="{00000000-0005-0000-0000-00000C1B0000}"/>
    <cellStyle name="Comma 3 5 2 3 3" xfId="20757" xr:uid="{00000000-0005-0000-0000-00000D1B0000}"/>
    <cellStyle name="Comma 3 5 2 3 3 2" xfId="46725" xr:uid="{00000000-0005-0000-0000-00000E1B0000}"/>
    <cellStyle name="Comma 3 5 2 3 4" xfId="16429" xr:uid="{00000000-0005-0000-0000-00000F1B0000}"/>
    <cellStyle name="Comma 3 5 2 3 4 2" xfId="42397" xr:uid="{00000000-0005-0000-0000-0000101B0000}"/>
    <cellStyle name="Comma 3 5 2 3 5" xfId="31577" xr:uid="{00000000-0005-0000-0000-0000111B0000}"/>
    <cellStyle name="Comma 3 5 2 3 6" xfId="58059" xr:uid="{00000000-0005-0000-0000-0000121B0000}"/>
    <cellStyle name="Comma 3 5 2 4" xfId="9937" xr:uid="{00000000-0005-0000-0000-0000131B0000}"/>
    <cellStyle name="Comma 3 5 2 4 2" xfId="25085" xr:uid="{00000000-0005-0000-0000-0000141B0000}"/>
    <cellStyle name="Comma 3 5 2 4 2 2" xfId="51053" xr:uid="{00000000-0005-0000-0000-0000151B0000}"/>
    <cellStyle name="Comma 3 5 2 4 3" xfId="35905" xr:uid="{00000000-0005-0000-0000-0000161B0000}"/>
    <cellStyle name="Comma 3 5 2 5" xfId="7773" xr:uid="{00000000-0005-0000-0000-0000171B0000}"/>
    <cellStyle name="Comma 3 5 2 5 2" xfId="22921" xr:uid="{00000000-0005-0000-0000-0000181B0000}"/>
    <cellStyle name="Comma 3 5 2 5 2 2" xfId="48889" xr:uid="{00000000-0005-0000-0000-0000191B0000}"/>
    <cellStyle name="Comma 3 5 2 5 3" xfId="33741" xr:uid="{00000000-0005-0000-0000-00001A1B0000}"/>
    <cellStyle name="Comma 3 5 2 6" xfId="18593" xr:uid="{00000000-0005-0000-0000-00001B1B0000}"/>
    <cellStyle name="Comma 3 5 2 6 2" xfId="44561" xr:uid="{00000000-0005-0000-0000-00001C1B0000}"/>
    <cellStyle name="Comma 3 5 2 7" xfId="14265" xr:uid="{00000000-0005-0000-0000-00001D1B0000}"/>
    <cellStyle name="Comma 3 5 2 7 2" xfId="40233" xr:uid="{00000000-0005-0000-0000-00001E1B0000}"/>
    <cellStyle name="Comma 3 5 2 8" xfId="3445" xr:uid="{00000000-0005-0000-0000-00001F1B0000}"/>
    <cellStyle name="Comma 3 5 2 9" xfId="29413" xr:uid="{00000000-0005-0000-0000-0000201B0000}"/>
    <cellStyle name="Comma 3 5 3" xfId="1822" xr:uid="{00000000-0005-0000-0000-0000211B0000}"/>
    <cellStyle name="Comma 3 5 3 2" xfId="6150" xr:uid="{00000000-0005-0000-0000-0000221B0000}"/>
    <cellStyle name="Comma 3 5 3 2 2" xfId="12642" xr:uid="{00000000-0005-0000-0000-0000231B0000}"/>
    <cellStyle name="Comma 3 5 3 2 2 2" xfId="27790" xr:uid="{00000000-0005-0000-0000-0000241B0000}"/>
    <cellStyle name="Comma 3 5 3 2 2 2 2" xfId="53758" xr:uid="{00000000-0005-0000-0000-0000251B0000}"/>
    <cellStyle name="Comma 3 5 3 2 2 3" xfId="38610" xr:uid="{00000000-0005-0000-0000-0000261B0000}"/>
    <cellStyle name="Comma 3 5 3 2 3" xfId="21298" xr:uid="{00000000-0005-0000-0000-0000271B0000}"/>
    <cellStyle name="Comma 3 5 3 2 3 2" xfId="47266" xr:uid="{00000000-0005-0000-0000-0000281B0000}"/>
    <cellStyle name="Comma 3 5 3 2 4" xfId="16970" xr:uid="{00000000-0005-0000-0000-0000291B0000}"/>
    <cellStyle name="Comma 3 5 3 2 4 2" xfId="42938" xr:uid="{00000000-0005-0000-0000-00002A1B0000}"/>
    <cellStyle name="Comma 3 5 3 2 5" xfId="32118" xr:uid="{00000000-0005-0000-0000-00002B1B0000}"/>
    <cellStyle name="Comma 3 5 3 2 6" xfId="58600" xr:uid="{00000000-0005-0000-0000-00002C1B0000}"/>
    <cellStyle name="Comma 3 5 3 3" xfId="10478" xr:uid="{00000000-0005-0000-0000-00002D1B0000}"/>
    <cellStyle name="Comma 3 5 3 3 2" xfId="25626" xr:uid="{00000000-0005-0000-0000-00002E1B0000}"/>
    <cellStyle name="Comma 3 5 3 3 2 2" xfId="51594" xr:uid="{00000000-0005-0000-0000-00002F1B0000}"/>
    <cellStyle name="Comma 3 5 3 3 3" xfId="36446" xr:uid="{00000000-0005-0000-0000-0000301B0000}"/>
    <cellStyle name="Comma 3 5 3 4" xfId="8314" xr:uid="{00000000-0005-0000-0000-0000311B0000}"/>
    <cellStyle name="Comma 3 5 3 4 2" xfId="23462" xr:uid="{00000000-0005-0000-0000-0000321B0000}"/>
    <cellStyle name="Comma 3 5 3 4 2 2" xfId="49430" xr:uid="{00000000-0005-0000-0000-0000331B0000}"/>
    <cellStyle name="Comma 3 5 3 4 3" xfId="34282" xr:uid="{00000000-0005-0000-0000-0000341B0000}"/>
    <cellStyle name="Comma 3 5 3 5" xfId="19134" xr:uid="{00000000-0005-0000-0000-0000351B0000}"/>
    <cellStyle name="Comma 3 5 3 5 2" xfId="45102" xr:uid="{00000000-0005-0000-0000-0000361B0000}"/>
    <cellStyle name="Comma 3 5 3 6" xfId="14806" xr:uid="{00000000-0005-0000-0000-0000371B0000}"/>
    <cellStyle name="Comma 3 5 3 6 2" xfId="40774" xr:uid="{00000000-0005-0000-0000-0000381B0000}"/>
    <cellStyle name="Comma 3 5 3 7" xfId="3986" xr:uid="{00000000-0005-0000-0000-0000391B0000}"/>
    <cellStyle name="Comma 3 5 3 8" xfId="29954" xr:uid="{00000000-0005-0000-0000-00003A1B0000}"/>
    <cellStyle name="Comma 3 5 3 9" xfId="56436" xr:uid="{00000000-0005-0000-0000-00003B1B0000}"/>
    <cellStyle name="Comma 3 5 4" xfId="5068" xr:uid="{00000000-0005-0000-0000-00003C1B0000}"/>
    <cellStyle name="Comma 3 5 4 2" xfId="11560" xr:uid="{00000000-0005-0000-0000-00003D1B0000}"/>
    <cellStyle name="Comma 3 5 4 2 2" xfId="26708" xr:uid="{00000000-0005-0000-0000-00003E1B0000}"/>
    <cellStyle name="Comma 3 5 4 2 2 2" xfId="52676" xr:uid="{00000000-0005-0000-0000-00003F1B0000}"/>
    <cellStyle name="Comma 3 5 4 2 3" xfId="37528" xr:uid="{00000000-0005-0000-0000-0000401B0000}"/>
    <cellStyle name="Comma 3 5 4 3" xfId="20216" xr:uid="{00000000-0005-0000-0000-0000411B0000}"/>
    <cellStyle name="Comma 3 5 4 3 2" xfId="46184" xr:uid="{00000000-0005-0000-0000-0000421B0000}"/>
    <cellStyle name="Comma 3 5 4 4" xfId="15888" xr:uid="{00000000-0005-0000-0000-0000431B0000}"/>
    <cellStyle name="Comma 3 5 4 4 2" xfId="41856" xr:uid="{00000000-0005-0000-0000-0000441B0000}"/>
    <cellStyle name="Comma 3 5 4 5" xfId="31036" xr:uid="{00000000-0005-0000-0000-0000451B0000}"/>
    <cellStyle name="Comma 3 5 4 6" xfId="57518" xr:uid="{00000000-0005-0000-0000-0000461B0000}"/>
    <cellStyle name="Comma 3 5 5" xfId="9396" xr:uid="{00000000-0005-0000-0000-0000471B0000}"/>
    <cellStyle name="Comma 3 5 5 2" xfId="24544" xr:uid="{00000000-0005-0000-0000-0000481B0000}"/>
    <cellStyle name="Comma 3 5 5 2 2" xfId="50512" xr:uid="{00000000-0005-0000-0000-0000491B0000}"/>
    <cellStyle name="Comma 3 5 5 3" xfId="35364" xr:uid="{00000000-0005-0000-0000-00004A1B0000}"/>
    <cellStyle name="Comma 3 5 6" xfId="7232" xr:uid="{00000000-0005-0000-0000-00004B1B0000}"/>
    <cellStyle name="Comma 3 5 6 2" xfId="22380" xr:uid="{00000000-0005-0000-0000-00004C1B0000}"/>
    <cellStyle name="Comma 3 5 6 2 2" xfId="48348" xr:uid="{00000000-0005-0000-0000-00004D1B0000}"/>
    <cellStyle name="Comma 3 5 6 3" xfId="33200" xr:uid="{00000000-0005-0000-0000-00004E1B0000}"/>
    <cellStyle name="Comma 3 5 7" xfId="18052" xr:uid="{00000000-0005-0000-0000-00004F1B0000}"/>
    <cellStyle name="Comma 3 5 7 2" xfId="44020" xr:uid="{00000000-0005-0000-0000-0000501B0000}"/>
    <cellStyle name="Comma 3 5 8" xfId="13724" xr:uid="{00000000-0005-0000-0000-0000511B0000}"/>
    <cellStyle name="Comma 3 5 8 2" xfId="39692" xr:uid="{00000000-0005-0000-0000-0000521B0000}"/>
    <cellStyle name="Comma 3 5 9" xfId="2904" xr:uid="{00000000-0005-0000-0000-0000531B0000}"/>
    <cellStyle name="Comma 3 6" xfId="159" xr:uid="{00000000-0005-0000-0000-0000541B0000}"/>
    <cellStyle name="Comma 3 6 10" xfId="28873" xr:uid="{00000000-0005-0000-0000-0000551B0000}"/>
    <cellStyle name="Comma 3 6 11" xfId="54835" xr:uid="{00000000-0005-0000-0000-0000561B0000}"/>
    <cellStyle name="Comma 3 6 12" xfId="55355" xr:uid="{00000000-0005-0000-0000-0000571B0000}"/>
    <cellStyle name="Comma 3 6 13" xfId="876" xr:uid="{00000000-0005-0000-0000-0000581B0000}"/>
    <cellStyle name="Comma 3 6 2" xfId="1282" xr:uid="{00000000-0005-0000-0000-0000591B0000}"/>
    <cellStyle name="Comma 3 6 2 10" xfId="55896" xr:uid="{00000000-0005-0000-0000-00005A1B0000}"/>
    <cellStyle name="Comma 3 6 2 2" xfId="2364" xr:uid="{00000000-0005-0000-0000-00005B1B0000}"/>
    <cellStyle name="Comma 3 6 2 2 2" xfId="6692" xr:uid="{00000000-0005-0000-0000-00005C1B0000}"/>
    <cellStyle name="Comma 3 6 2 2 2 2" xfId="13184" xr:uid="{00000000-0005-0000-0000-00005D1B0000}"/>
    <cellStyle name="Comma 3 6 2 2 2 2 2" xfId="28332" xr:uid="{00000000-0005-0000-0000-00005E1B0000}"/>
    <cellStyle name="Comma 3 6 2 2 2 2 2 2" xfId="54300" xr:uid="{00000000-0005-0000-0000-00005F1B0000}"/>
    <cellStyle name="Comma 3 6 2 2 2 2 3" xfId="39152" xr:uid="{00000000-0005-0000-0000-0000601B0000}"/>
    <cellStyle name="Comma 3 6 2 2 2 3" xfId="21840" xr:uid="{00000000-0005-0000-0000-0000611B0000}"/>
    <cellStyle name="Comma 3 6 2 2 2 3 2" xfId="47808" xr:uid="{00000000-0005-0000-0000-0000621B0000}"/>
    <cellStyle name="Comma 3 6 2 2 2 4" xfId="17512" xr:uid="{00000000-0005-0000-0000-0000631B0000}"/>
    <cellStyle name="Comma 3 6 2 2 2 4 2" xfId="43480" xr:uid="{00000000-0005-0000-0000-0000641B0000}"/>
    <cellStyle name="Comma 3 6 2 2 2 5" xfId="32660" xr:uid="{00000000-0005-0000-0000-0000651B0000}"/>
    <cellStyle name="Comma 3 6 2 2 2 6" xfId="59142" xr:uid="{00000000-0005-0000-0000-0000661B0000}"/>
    <cellStyle name="Comma 3 6 2 2 3" xfId="11020" xr:uid="{00000000-0005-0000-0000-0000671B0000}"/>
    <cellStyle name="Comma 3 6 2 2 3 2" xfId="26168" xr:uid="{00000000-0005-0000-0000-0000681B0000}"/>
    <cellStyle name="Comma 3 6 2 2 3 2 2" xfId="52136" xr:uid="{00000000-0005-0000-0000-0000691B0000}"/>
    <cellStyle name="Comma 3 6 2 2 3 3" xfId="36988" xr:uid="{00000000-0005-0000-0000-00006A1B0000}"/>
    <cellStyle name="Comma 3 6 2 2 4" xfId="8856" xr:uid="{00000000-0005-0000-0000-00006B1B0000}"/>
    <cellStyle name="Comma 3 6 2 2 4 2" xfId="24004" xr:uid="{00000000-0005-0000-0000-00006C1B0000}"/>
    <cellStyle name="Comma 3 6 2 2 4 2 2" xfId="49972" xr:uid="{00000000-0005-0000-0000-00006D1B0000}"/>
    <cellStyle name="Comma 3 6 2 2 4 3" xfId="34824" xr:uid="{00000000-0005-0000-0000-00006E1B0000}"/>
    <cellStyle name="Comma 3 6 2 2 5" xfId="19676" xr:uid="{00000000-0005-0000-0000-00006F1B0000}"/>
    <cellStyle name="Comma 3 6 2 2 5 2" xfId="45644" xr:uid="{00000000-0005-0000-0000-0000701B0000}"/>
    <cellStyle name="Comma 3 6 2 2 6" xfId="15348" xr:uid="{00000000-0005-0000-0000-0000711B0000}"/>
    <cellStyle name="Comma 3 6 2 2 6 2" xfId="41316" xr:uid="{00000000-0005-0000-0000-0000721B0000}"/>
    <cellStyle name="Comma 3 6 2 2 7" xfId="4528" xr:uid="{00000000-0005-0000-0000-0000731B0000}"/>
    <cellStyle name="Comma 3 6 2 2 8" xfId="30496" xr:uid="{00000000-0005-0000-0000-0000741B0000}"/>
    <cellStyle name="Comma 3 6 2 2 9" xfId="56978" xr:uid="{00000000-0005-0000-0000-0000751B0000}"/>
    <cellStyle name="Comma 3 6 2 3" xfId="5610" xr:uid="{00000000-0005-0000-0000-0000761B0000}"/>
    <cellStyle name="Comma 3 6 2 3 2" xfId="12102" xr:uid="{00000000-0005-0000-0000-0000771B0000}"/>
    <cellStyle name="Comma 3 6 2 3 2 2" xfId="27250" xr:uid="{00000000-0005-0000-0000-0000781B0000}"/>
    <cellStyle name="Comma 3 6 2 3 2 2 2" xfId="53218" xr:uid="{00000000-0005-0000-0000-0000791B0000}"/>
    <cellStyle name="Comma 3 6 2 3 2 3" xfId="38070" xr:uid="{00000000-0005-0000-0000-00007A1B0000}"/>
    <cellStyle name="Comma 3 6 2 3 3" xfId="20758" xr:uid="{00000000-0005-0000-0000-00007B1B0000}"/>
    <cellStyle name="Comma 3 6 2 3 3 2" xfId="46726" xr:uid="{00000000-0005-0000-0000-00007C1B0000}"/>
    <cellStyle name="Comma 3 6 2 3 4" xfId="16430" xr:uid="{00000000-0005-0000-0000-00007D1B0000}"/>
    <cellStyle name="Comma 3 6 2 3 4 2" xfId="42398" xr:uid="{00000000-0005-0000-0000-00007E1B0000}"/>
    <cellStyle name="Comma 3 6 2 3 5" xfId="31578" xr:uid="{00000000-0005-0000-0000-00007F1B0000}"/>
    <cellStyle name="Comma 3 6 2 3 6" xfId="58060" xr:uid="{00000000-0005-0000-0000-0000801B0000}"/>
    <cellStyle name="Comma 3 6 2 4" xfId="9938" xr:uid="{00000000-0005-0000-0000-0000811B0000}"/>
    <cellStyle name="Comma 3 6 2 4 2" xfId="25086" xr:uid="{00000000-0005-0000-0000-0000821B0000}"/>
    <cellStyle name="Comma 3 6 2 4 2 2" xfId="51054" xr:uid="{00000000-0005-0000-0000-0000831B0000}"/>
    <cellStyle name="Comma 3 6 2 4 3" xfId="35906" xr:uid="{00000000-0005-0000-0000-0000841B0000}"/>
    <cellStyle name="Comma 3 6 2 5" xfId="7774" xr:uid="{00000000-0005-0000-0000-0000851B0000}"/>
    <cellStyle name="Comma 3 6 2 5 2" xfId="22922" xr:uid="{00000000-0005-0000-0000-0000861B0000}"/>
    <cellStyle name="Comma 3 6 2 5 2 2" xfId="48890" xr:uid="{00000000-0005-0000-0000-0000871B0000}"/>
    <cellStyle name="Comma 3 6 2 5 3" xfId="33742" xr:uid="{00000000-0005-0000-0000-0000881B0000}"/>
    <cellStyle name="Comma 3 6 2 6" xfId="18594" xr:uid="{00000000-0005-0000-0000-0000891B0000}"/>
    <cellStyle name="Comma 3 6 2 6 2" xfId="44562" xr:uid="{00000000-0005-0000-0000-00008A1B0000}"/>
    <cellStyle name="Comma 3 6 2 7" xfId="14266" xr:uid="{00000000-0005-0000-0000-00008B1B0000}"/>
    <cellStyle name="Comma 3 6 2 7 2" xfId="40234" xr:uid="{00000000-0005-0000-0000-00008C1B0000}"/>
    <cellStyle name="Comma 3 6 2 8" xfId="3446" xr:uid="{00000000-0005-0000-0000-00008D1B0000}"/>
    <cellStyle name="Comma 3 6 2 9" xfId="29414" xr:uid="{00000000-0005-0000-0000-00008E1B0000}"/>
    <cellStyle name="Comma 3 6 3" xfId="1823" xr:uid="{00000000-0005-0000-0000-00008F1B0000}"/>
    <cellStyle name="Comma 3 6 3 2" xfId="6151" xr:uid="{00000000-0005-0000-0000-0000901B0000}"/>
    <cellStyle name="Comma 3 6 3 2 2" xfId="12643" xr:uid="{00000000-0005-0000-0000-0000911B0000}"/>
    <cellStyle name="Comma 3 6 3 2 2 2" xfId="27791" xr:uid="{00000000-0005-0000-0000-0000921B0000}"/>
    <cellStyle name="Comma 3 6 3 2 2 2 2" xfId="53759" xr:uid="{00000000-0005-0000-0000-0000931B0000}"/>
    <cellStyle name="Comma 3 6 3 2 2 3" xfId="38611" xr:uid="{00000000-0005-0000-0000-0000941B0000}"/>
    <cellStyle name="Comma 3 6 3 2 3" xfId="21299" xr:uid="{00000000-0005-0000-0000-0000951B0000}"/>
    <cellStyle name="Comma 3 6 3 2 3 2" xfId="47267" xr:uid="{00000000-0005-0000-0000-0000961B0000}"/>
    <cellStyle name="Comma 3 6 3 2 4" xfId="16971" xr:uid="{00000000-0005-0000-0000-0000971B0000}"/>
    <cellStyle name="Comma 3 6 3 2 4 2" xfId="42939" xr:uid="{00000000-0005-0000-0000-0000981B0000}"/>
    <cellStyle name="Comma 3 6 3 2 5" xfId="32119" xr:uid="{00000000-0005-0000-0000-0000991B0000}"/>
    <cellStyle name="Comma 3 6 3 2 6" xfId="58601" xr:uid="{00000000-0005-0000-0000-00009A1B0000}"/>
    <cellStyle name="Comma 3 6 3 3" xfId="10479" xr:uid="{00000000-0005-0000-0000-00009B1B0000}"/>
    <cellStyle name="Comma 3 6 3 3 2" xfId="25627" xr:uid="{00000000-0005-0000-0000-00009C1B0000}"/>
    <cellStyle name="Comma 3 6 3 3 2 2" xfId="51595" xr:uid="{00000000-0005-0000-0000-00009D1B0000}"/>
    <cellStyle name="Comma 3 6 3 3 3" xfId="36447" xr:uid="{00000000-0005-0000-0000-00009E1B0000}"/>
    <cellStyle name="Comma 3 6 3 4" xfId="8315" xr:uid="{00000000-0005-0000-0000-00009F1B0000}"/>
    <cellStyle name="Comma 3 6 3 4 2" xfId="23463" xr:uid="{00000000-0005-0000-0000-0000A01B0000}"/>
    <cellStyle name="Comma 3 6 3 4 2 2" xfId="49431" xr:uid="{00000000-0005-0000-0000-0000A11B0000}"/>
    <cellStyle name="Comma 3 6 3 4 3" xfId="34283" xr:uid="{00000000-0005-0000-0000-0000A21B0000}"/>
    <cellStyle name="Comma 3 6 3 5" xfId="19135" xr:uid="{00000000-0005-0000-0000-0000A31B0000}"/>
    <cellStyle name="Comma 3 6 3 5 2" xfId="45103" xr:uid="{00000000-0005-0000-0000-0000A41B0000}"/>
    <cellStyle name="Comma 3 6 3 6" xfId="14807" xr:uid="{00000000-0005-0000-0000-0000A51B0000}"/>
    <cellStyle name="Comma 3 6 3 6 2" xfId="40775" xr:uid="{00000000-0005-0000-0000-0000A61B0000}"/>
    <cellStyle name="Comma 3 6 3 7" xfId="3987" xr:uid="{00000000-0005-0000-0000-0000A71B0000}"/>
    <cellStyle name="Comma 3 6 3 8" xfId="29955" xr:uid="{00000000-0005-0000-0000-0000A81B0000}"/>
    <cellStyle name="Comma 3 6 3 9" xfId="56437" xr:uid="{00000000-0005-0000-0000-0000A91B0000}"/>
    <cellStyle name="Comma 3 6 4" xfId="5069" xr:uid="{00000000-0005-0000-0000-0000AA1B0000}"/>
    <cellStyle name="Comma 3 6 4 2" xfId="11561" xr:uid="{00000000-0005-0000-0000-0000AB1B0000}"/>
    <cellStyle name="Comma 3 6 4 2 2" xfId="26709" xr:uid="{00000000-0005-0000-0000-0000AC1B0000}"/>
    <cellStyle name="Comma 3 6 4 2 2 2" xfId="52677" xr:uid="{00000000-0005-0000-0000-0000AD1B0000}"/>
    <cellStyle name="Comma 3 6 4 2 3" xfId="37529" xr:uid="{00000000-0005-0000-0000-0000AE1B0000}"/>
    <cellStyle name="Comma 3 6 4 3" xfId="20217" xr:uid="{00000000-0005-0000-0000-0000AF1B0000}"/>
    <cellStyle name="Comma 3 6 4 3 2" xfId="46185" xr:uid="{00000000-0005-0000-0000-0000B01B0000}"/>
    <cellStyle name="Comma 3 6 4 4" xfId="15889" xr:uid="{00000000-0005-0000-0000-0000B11B0000}"/>
    <cellStyle name="Comma 3 6 4 4 2" xfId="41857" xr:uid="{00000000-0005-0000-0000-0000B21B0000}"/>
    <cellStyle name="Comma 3 6 4 5" xfId="31037" xr:uid="{00000000-0005-0000-0000-0000B31B0000}"/>
    <cellStyle name="Comma 3 6 4 6" xfId="57519" xr:uid="{00000000-0005-0000-0000-0000B41B0000}"/>
    <cellStyle name="Comma 3 6 5" xfId="9397" xr:uid="{00000000-0005-0000-0000-0000B51B0000}"/>
    <cellStyle name="Comma 3 6 5 2" xfId="24545" xr:uid="{00000000-0005-0000-0000-0000B61B0000}"/>
    <cellStyle name="Comma 3 6 5 2 2" xfId="50513" xr:uid="{00000000-0005-0000-0000-0000B71B0000}"/>
    <cellStyle name="Comma 3 6 5 3" xfId="35365" xr:uid="{00000000-0005-0000-0000-0000B81B0000}"/>
    <cellStyle name="Comma 3 6 6" xfId="7233" xr:uid="{00000000-0005-0000-0000-0000B91B0000}"/>
    <cellStyle name="Comma 3 6 6 2" xfId="22381" xr:uid="{00000000-0005-0000-0000-0000BA1B0000}"/>
    <cellStyle name="Comma 3 6 6 2 2" xfId="48349" xr:uid="{00000000-0005-0000-0000-0000BB1B0000}"/>
    <cellStyle name="Comma 3 6 6 3" xfId="33201" xr:uid="{00000000-0005-0000-0000-0000BC1B0000}"/>
    <cellStyle name="Comma 3 6 7" xfId="18053" xr:uid="{00000000-0005-0000-0000-0000BD1B0000}"/>
    <cellStyle name="Comma 3 6 7 2" xfId="44021" xr:uid="{00000000-0005-0000-0000-0000BE1B0000}"/>
    <cellStyle name="Comma 3 6 8" xfId="13725" xr:uid="{00000000-0005-0000-0000-0000BF1B0000}"/>
    <cellStyle name="Comma 3 6 8 2" xfId="39693" xr:uid="{00000000-0005-0000-0000-0000C01B0000}"/>
    <cellStyle name="Comma 3 6 9" xfId="2905" xr:uid="{00000000-0005-0000-0000-0000C11B0000}"/>
    <cellStyle name="Comma 3 7" xfId="160" xr:uid="{00000000-0005-0000-0000-0000C21B0000}"/>
    <cellStyle name="Comma 3 7 10" xfId="28874" xr:uid="{00000000-0005-0000-0000-0000C31B0000}"/>
    <cellStyle name="Comma 3 7 11" xfId="54836" xr:uid="{00000000-0005-0000-0000-0000C41B0000}"/>
    <cellStyle name="Comma 3 7 12" xfId="55356" xr:uid="{00000000-0005-0000-0000-0000C51B0000}"/>
    <cellStyle name="Comma 3 7 13" xfId="916" xr:uid="{00000000-0005-0000-0000-0000C61B0000}"/>
    <cellStyle name="Comma 3 7 2" xfId="1283" xr:uid="{00000000-0005-0000-0000-0000C71B0000}"/>
    <cellStyle name="Comma 3 7 2 10" xfId="55897" xr:uid="{00000000-0005-0000-0000-0000C81B0000}"/>
    <cellStyle name="Comma 3 7 2 2" xfId="2365" xr:uid="{00000000-0005-0000-0000-0000C91B0000}"/>
    <cellStyle name="Comma 3 7 2 2 2" xfId="6693" xr:uid="{00000000-0005-0000-0000-0000CA1B0000}"/>
    <cellStyle name="Comma 3 7 2 2 2 2" xfId="13185" xr:uid="{00000000-0005-0000-0000-0000CB1B0000}"/>
    <cellStyle name="Comma 3 7 2 2 2 2 2" xfId="28333" xr:uid="{00000000-0005-0000-0000-0000CC1B0000}"/>
    <cellStyle name="Comma 3 7 2 2 2 2 2 2" xfId="54301" xr:uid="{00000000-0005-0000-0000-0000CD1B0000}"/>
    <cellStyle name="Comma 3 7 2 2 2 2 3" xfId="39153" xr:uid="{00000000-0005-0000-0000-0000CE1B0000}"/>
    <cellStyle name="Comma 3 7 2 2 2 3" xfId="21841" xr:uid="{00000000-0005-0000-0000-0000CF1B0000}"/>
    <cellStyle name="Comma 3 7 2 2 2 3 2" xfId="47809" xr:uid="{00000000-0005-0000-0000-0000D01B0000}"/>
    <cellStyle name="Comma 3 7 2 2 2 4" xfId="17513" xr:uid="{00000000-0005-0000-0000-0000D11B0000}"/>
    <cellStyle name="Comma 3 7 2 2 2 4 2" xfId="43481" xr:uid="{00000000-0005-0000-0000-0000D21B0000}"/>
    <cellStyle name="Comma 3 7 2 2 2 5" xfId="32661" xr:uid="{00000000-0005-0000-0000-0000D31B0000}"/>
    <cellStyle name="Comma 3 7 2 2 2 6" xfId="59143" xr:uid="{00000000-0005-0000-0000-0000D41B0000}"/>
    <cellStyle name="Comma 3 7 2 2 3" xfId="11021" xr:uid="{00000000-0005-0000-0000-0000D51B0000}"/>
    <cellStyle name="Comma 3 7 2 2 3 2" xfId="26169" xr:uid="{00000000-0005-0000-0000-0000D61B0000}"/>
    <cellStyle name="Comma 3 7 2 2 3 2 2" xfId="52137" xr:uid="{00000000-0005-0000-0000-0000D71B0000}"/>
    <cellStyle name="Comma 3 7 2 2 3 3" xfId="36989" xr:uid="{00000000-0005-0000-0000-0000D81B0000}"/>
    <cellStyle name="Comma 3 7 2 2 4" xfId="8857" xr:uid="{00000000-0005-0000-0000-0000D91B0000}"/>
    <cellStyle name="Comma 3 7 2 2 4 2" xfId="24005" xr:uid="{00000000-0005-0000-0000-0000DA1B0000}"/>
    <cellStyle name="Comma 3 7 2 2 4 2 2" xfId="49973" xr:uid="{00000000-0005-0000-0000-0000DB1B0000}"/>
    <cellStyle name="Comma 3 7 2 2 4 3" xfId="34825" xr:uid="{00000000-0005-0000-0000-0000DC1B0000}"/>
    <cellStyle name="Comma 3 7 2 2 5" xfId="19677" xr:uid="{00000000-0005-0000-0000-0000DD1B0000}"/>
    <cellStyle name="Comma 3 7 2 2 5 2" xfId="45645" xr:uid="{00000000-0005-0000-0000-0000DE1B0000}"/>
    <cellStyle name="Comma 3 7 2 2 6" xfId="15349" xr:uid="{00000000-0005-0000-0000-0000DF1B0000}"/>
    <cellStyle name="Comma 3 7 2 2 6 2" xfId="41317" xr:uid="{00000000-0005-0000-0000-0000E01B0000}"/>
    <cellStyle name="Comma 3 7 2 2 7" xfId="4529" xr:uid="{00000000-0005-0000-0000-0000E11B0000}"/>
    <cellStyle name="Comma 3 7 2 2 8" xfId="30497" xr:uid="{00000000-0005-0000-0000-0000E21B0000}"/>
    <cellStyle name="Comma 3 7 2 2 9" xfId="56979" xr:uid="{00000000-0005-0000-0000-0000E31B0000}"/>
    <cellStyle name="Comma 3 7 2 3" xfId="5611" xr:uid="{00000000-0005-0000-0000-0000E41B0000}"/>
    <cellStyle name="Comma 3 7 2 3 2" xfId="12103" xr:uid="{00000000-0005-0000-0000-0000E51B0000}"/>
    <cellStyle name="Comma 3 7 2 3 2 2" xfId="27251" xr:uid="{00000000-0005-0000-0000-0000E61B0000}"/>
    <cellStyle name="Comma 3 7 2 3 2 2 2" xfId="53219" xr:uid="{00000000-0005-0000-0000-0000E71B0000}"/>
    <cellStyle name="Comma 3 7 2 3 2 3" xfId="38071" xr:uid="{00000000-0005-0000-0000-0000E81B0000}"/>
    <cellStyle name="Comma 3 7 2 3 3" xfId="20759" xr:uid="{00000000-0005-0000-0000-0000E91B0000}"/>
    <cellStyle name="Comma 3 7 2 3 3 2" xfId="46727" xr:uid="{00000000-0005-0000-0000-0000EA1B0000}"/>
    <cellStyle name="Comma 3 7 2 3 4" xfId="16431" xr:uid="{00000000-0005-0000-0000-0000EB1B0000}"/>
    <cellStyle name="Comma 3 7 2 3 4 2" xfId="42399" xr:uid="{00000000-0005-0000-0000-0000EC1B0000}"/>
    <cellStyle name="Comma 3 7 2 3 5" xfId="31579" xr:uid="{00000000-0005-0000-0000-0000ED1B0000}"/>
    <cellStyle name="Comma 3 7 2 3 6" xfId="58061" xr:uid="{00000000-0005-0000-0000-0000EE1B0000}"/>
    <cellStyle name="Comma 3 7 2 4" xfId="9939" xr:uid="{00000000-0005-0000-0000-0000EF1B0000}"/>
    <cellStyle name="Comma 3 7 2 4 2" xfId="25087" xr:uid="{00000000-0005-0000-0000-0000F01B0000}"/>
    <cellStyle name="Comma 3 7 2 4 2 2" xfId="51055" xr:uid="{00000000-0005-0000-0000-0000F11B0000}"/>
    <cellStyle name="Comma 3 7 2 4 3" xfId="35907" xr:uid="{00000000-0005-0000-0000-0000F21B0000}"/>
    <cellStyle name="Comma 3 7 2 5" xfId="7775" xr:uid="{00000000-0005-0000-0000-0000F31B0000}"/>
    <cellStyle name="Comma 3 7 2 5 2" xfId="22923" xr:uid="{00000000-0005-0000-0000-0000F41B0000}"/>
    <cellStyle name="Comma 3 7 2 5 2 2" xfId="48891" xr:uid="{00000000-0005-0000-0000-0000F51B0000}"/>
    <cellStyle name="Comma 3 7 2 5 3" xfId="33743" xr:uid="{00000000-0005-0000-0000-0000F61B0000}"/>
    <cellStyle name="Comma 3 7 2 6" xfId="18595" xr:uid="{00000000-0005-0000-0000-0000F71B0000}"/>
    <cellStyle name="Comma 3 7 2 6 2" xfId="44563" xr:uid="{00000000-0005-0000-0000-0000F81B0000}"/>
    <cellStyle name="Comma 3 7 2 7" xfId="14267" xr:uid="{00000000-0005-0000-0000-0000F91B0000}"/>
    <cellStyle name="Comma 3 7 2 7 2" xfId="40235" xr:uid="{00000000-0005-0000-0000-0000FA1B0000}"/>
    <cellStyle name="Comma 3 7 2 8" xfId="3447" xr:uid="{00000000-0005-0000-0000-0000FB1B0000}"/>
    <cellStyle name="Comma 3 7 2 9" xfId="29415" xr:uid="{00000000-0005-0000-0000-0000FC1B0000}"/>
    <cellStyle name="Comma 3 7 3" xfId="1824" xr:uid="{00000000-0005-0000-0000-0000FD1B0000}"/>
    <cellStyle name="Comma 3 7 3 2" xfId="6152" xr:uid="{00000000-0005-0000-0000-0000FE1B0000}"/>
    <cellStyle name="Comma 3 7 3 2 2" xfId="12644" xr:uid="{00000000-0005-0000-0000-0000FF1B0000}"/>
    <cellStyle name="Comma 3 7 3 2 2 2" xfId="27792" xr:uid="{00000000-0005-0000-0000-0000001C0000}"/>
    <cellStyle name="Comma 3 7 3 2 2 2 2" xfId="53760" xr:uid="{00000000-0005-0000-0000-0000011C0000}"/>
    <cellStyle name="Comma 3 7 3 2 2 3" xfId="38612" xr:uid="{00000000-0005-0000-0000-0000021C0000}"/>
    <cellStyle name="Comma 3 7 3 2 3" xfId="21300" xr:uid="{00000000-0005-0000-0000-0000031C0000}"/>
    <cellStyle name="Comma 3 7 3 2 3 2" xfId="47268" xr:uid="{00000000-0005-0000-0000-0000041C0000}"/>
    <cellStyle name="Comma 3 7 3 2 4" xfId="16972" xr:uid="{00000000-0005-0000-0000-0000051C0000}"/>
    <cellStyle name="Comma 3 7 3 2 4 2" xfId="42940" xr:uid="{00000000-0005-0000-0000-0000061C0000}"/>
    <cellStyle name="Comma 3 7 3 2 5" xfId="32120" xr:uid="{00000000-0005-0000-0000-0000071C0000}"/>
    <cellStyle name="Comma 3 7 3 2 6" xfId="58602" xr:uid="{00000000-0005-0000-0000-0000081C0000}"/>
    <cellStyle name="Comma 3 7 3 3" xfId="10480" xr:uid="{00000000-0005-0000-0000-0000091C0000}"/>
    <cellStyle name="Comma 3 7 3 3 2" xfId="25628" xr:uid="{00000000-0005-0000-0000-00000A1C0000}"/>
    <cellStyle name="Comma 3 7 3 3 2 2" xfId="51596" xr:uid="{00000000-0005-0000-0000-00000B1C0000}"/>
    <cellStyle name="Comma 3 7 3 3 3" xfId="36448" xr:uid="{00000000-0005-0000-0000-00000C1C0000}"/>
    <cellStyle name="Comma 3 7 3 4" xfId="8316" xr:uid="{00000000-0005-0000-0000-00000D1C0000}"/>
    <cellStyle name="Comma 3 7 3 4 2" xfId="23464" xr:uid="{00000000-0005-0000-0000-00000E1C0000}"/>
    <cellStyle name="Comma 3 7 3 4 2 2" xfId="49432" xr:uid="{00000000-0005-0000-0000-00000F1C0000}"/>
    <cellStyle name="Comma 3 7 3 4 3" xfId="34284" xr:uid="{00000000-0005-0000-0000-0000101C0000}"/>
    <cellStyle name="Comma 3 7 3 5" xfId="19136" xr:uid="{00000000-0005-0000-0000-0000111C0000}"/>
    <cellStyle name="Comma 3 7 3 5 2" xfId="45104" xr:uid="{00000000-0005-0000-0000-0000121C0000}"/>
    <cellStyle name="Comma 3 7 3 6" xfId="14808" xr:uid="{00000000-0005-0000-0000-0000131C0000}"/>
    <cellStyle name="Comma 3 7 3 6 2" xfId="40776" xr:uid="{00000000-0005-0000-0000-0000141C0000}"/>
    <cellStyle name="Comma 3 7 3 7" xfId="3988" xr:uid="{00000000-0005-0000-0000-0000151C0000}"/>
    <cellStyle name="Comma 3 7 3 8" xfId="29956" xr:uid="{00000000-0005-0000-0000-0000161C0000}"/>
    <cellStyle name="Comma 3 7 3 9" xfId="56438" xr:uid="{00000000-0005-0000-0000-0000171C0000}"/>
    <cellStyle name="Comma 3 7 4" xfId="5070" xr:uid="{00000000-0005-0000-0000-0000181C0000}"/>
    <cellStyle name="Comma 3 7 4 2" xfId="11562" xr:uid="{00000000-0005-0000-0000-0000191C0000}"/>
    <cellStyle name="Comma 3 7 4 2 2" xfId="26710" xr:uid="{00000000-0005-0000-0000-00001A1C0000}"/>
    <cellStyle name="Comma 3 7 4 2 2 2" xfId="52678" xr:uid="{00000000-0005-0000-0000-00001B1C0000}"/>
    <cellStyle name="Comma 3 7 4 2 3" xfId="37530" xr:uid="{00000000-0005-0000-0000-00001C1C0000}"/>
    <cellStyle name="Comma 3 7 4 3" xfId="20218" xr:uid="{00000000-0005-0000-0000-00001D1C0000}"/>
    <cellStyle name="Comma 3 7 4 3 2" xfId="46186" xr:uid="{00000000-0005-0000-0000-00001E1C0000}"/>
    <cellStyle name="Comma 3 7 4 4" xfId="15890" xr:uid="{00000000-0005-0000-0000-00001F1C0000}"/>
    <cellStyle name="Comma 3 7 4 4 2" xfId="41858" xr:uid="{00000000-0005-0000-0000-0000201C0000}"/>
    <cellStyle name="Comma 3 7 4 5" xfId="31038" xr:uid="{00000000-0005-0000-0000-0000211C0000}"/>
    <cellStyle name="Comma 3 7 4 6" xfId="57520" xr:uid="{00000000-0005-0000-0000-0000221C0000}"/>
    <cellStyle name="Comma 3 7 5" xfId="9398" xr:uid="{00000000-0005-0000-0000-0000231C0000}"/>
    <cellStyle name="Comma 3 7 5 2" xfId="24546" xr:uid="{00000000-0005-0000-0000-0000241C0000}"/>
    <cellStyle name="Comma 3 7 5 2 2" xfId="50514" xr:uid="{00000000-0005-0000-0000-0000251C0000}"/>
    <cellStyle name="Comma 3 7 5 3" xfId="35366" xr:uid="{00000000-0005-0000-0000-0000261C0000}"/>
    <cellStyle name="Comma 3 7 6" xfId="7234" xr:uid="{00000000-0005-0000-0000-0000271C0000}"/>
    <cellStyle name="Comma 3 7 6 2" xfId="22382" xr:uid="{00000000-0005-0000-0000-0000281C0000}"/>
    <cellStyle name="Comma 3 7 6 2 2" xfId="48350" xr:uid="{00000000-0005-0000-0000-0000291C0000}"/>
    <cellStyle name="Comma 3 7 6 3" xfId="33202" xr:uid="{00000000-0005-0000-0000-00002A1C0000}"/>
    <cellStyle name="Comma 3 7 7" xfId="18054" xr:uid="{00000000-0005-0000-0000-00002B1C0000}"/>
    <cellStyle name="Comma 3 7 7 2" xfId="44022" xr:uid="{00000000-0005-0000-0000-00002C1C0000}"/>
    <cellStyle name="Comma 3 7 8" xfId="13726" xr:uid="{00000000-0005-0000-0000-00002D1C0000}"/>
    <cellStyle name="Comma 3 7 8 2" xfId="39694" xr:uid="{00000000-0005-0000-0000-00002E1C0000}"/>
    <cellStyle name="Comma 3 7 9" xfId="2906" xr:uid="{00000000-0005-0000-0000-00002F1C0000}"/>
    <cellStyle name="Comma 3 8" xfId="161" xr:uid="{00000000-0005-0000-0000-0000301C0000}"/>
    <cellStyle name="Comma 3 8 10" xfId="28875" xr:uid="{00000000-0005-0000-0000-0000311C0000}"/>
    <cellStyle name="Comma 3 8 11" xfId="54837" xr:uid="{00000000-0005-0000-0000-0000321C0000}"/>
    <cellStyle name="Comma 3 8 12" xfId="55357" xr:uid="{00000000-0005-0000-0000-0000331C0000}"/>
    <cellStyle name="Comma 3 8 13" xfId="956" xr:uid="{00000000-0005-0000-0000-0000341C0000}"/>
    <cellStyle name="Comma 3 8 2" xfId="1284" xr:uid="{00000000-0005-0000-0000-0000351C0000}"/>
    <cellStyle name="Comma 3 8 2 10" xfId="55898" xr:uid="{00000000-0005-0000-0000-0000361C0000}"/>
    <cellStyle name="Comma 3 8 2 2" xfId="2366" xr:uid="{00000000-0005-0000-0000-0000371C0000}"/>
    <cellStyle name="Comma 3 8 2 2 2" xfId="6694" xr:uid="{00000000-0005-0000-0000-0000381C0000}"/>
    <cellStyle name="Comma 3 8 2 2 2 2" xfId="13186" xr:uid="{00000000-0005-0000-0000-0000391C0000}"/>
    <cellStyle name="Comma 3 8 2 2 2 2 2" xfId="28334" xr:uid="{00000000-0005-0000-0000-00003A1C0000}"/>
    <cellStyle name="Comma 3 8 2 2 2 2 2 2" xfId="54302" xr:uid="{00000000-0005-0000-0000-00003B1C0000}"/>
    <cellStyle name="Comma 3 8 2 2 2 2 3" xfId="39154" xr:uid="{00000000-0005-0000-0000-00003C1C0000}"/>
    <cellStyle name="Comma 3 8 2 2 2 3" xfId="21842" xr:uid="{00000000-0005-0000-0000-00003D1C0000}"/>
    <cellStyle name="Comma 3 8 2 2 2 3 2" xfId="47810" xr:uid="{00000000-0005-0000-0000-00003E1C0000}"/>
    <cellStyle name="Comma 3 8 2 2 2 4" xfId="17514" xr:uid="{00000000-0005-0000-0000-00003F1C0000}"/>
    <cellStyle name="Comma 3 8 2 2 2 4 2" xfId="43482" xr:uid="{00000000-0005-0000-0000-0000401C0000}"/>
    <cellStyle name="Comma 3 8 2 2 2 5" xfId="32662" xr:uid="{00000000-0005-0000-0000-0000411C0000}"/>
    <cellStyle name="Comma 3 8 2 2 2 6" xfId="59144" xr:uid="{00000000-0005-0000-0000-0000421C0000}"/>
    <cellStyle name="Comma 3 8 2 2 3" xfId="11022" xr:uid="{00000000-0005-0000-0000-0000431C0000}"/>
    <cellStyle name="Comma 3 8 2 2 3 2" xfId="26170" xr:uid="{00000000-0005-0000-0000-0000441C0000}"/>
    <cellStyle name="Comma 3 8 2 2 3 2 2" xfId="52138" xr:uid="{00000000-0005-0000-0000-0000451C0000}"/>
    <cellStyle name="Comma 3 8 2 2 3 3" xfId="36990" xr:uid="{00000000-0005-0000-0000-0000461C0000}"/>
    <cellStyle name="Comma 3 8 2 2 4" xfId="8858" xr:uid="{00000000-0005-0000-0000-0000471C0000}"/>
    <cellStyle name="Comma 3 8 2 2 4 2" xfId="24006" xr:uid="{00000000-0005-0000-0000-0000481C0000}"/>
    <cellStyle name="Comma 3 8 2 2 4 2 2" xfId="49974" xr:uid="{00000000-0005-0000-0000-0000491C0000}"/>
    <cellStyle name="Comma 3 8 2 2 4 3" xfId="34826" xr:uid="{00000000-0005-0000-0000-00004A1C0000}"/>
    <cellStyle name="Comma 3 8 2 2 5" xfId="19678" xr:uid="{00000000-0005-0000-0000-00004B1C0000}"/>
    <cellStyle name="Comma 3 8 2 2 5 2" xfId="45646" xr:uid="{00000000-0005-0000-0000-00004C1C0000}"/>
    <cellStyle name="Comma 3 8 2 2 6" xfId="15350" xr:uid="{00000000-0005-0000-0000-00004D1C0000}"/>
    <cellStyle name="Comma 3 8 2 2 6 2" xfId="41318" xr:uid="{00000000-0005-0000-0000-00004E1C0000}"/>
    <cellStyle name="Comma 3 8 2 2 7" xfId="4530" xr:uid="{00000000-0005-0000-0000-00004F1C0000}"/>
    <cellStyle name="Comma 3 8 2 2 8" xfId="30498" xr:uid="{00000000-0005-0000-0000-0000501C0000}"/>
    <cellStyle name="Comma 3 8 2 2 9" xfId="56980" xr:uid="{00000000-0005-0000-0000-0000511C0000}"/>
    <cellStyle name="Comma 3 8 2 3" xfId="5612" xr:uid="{00000000-0005-0000-0000-0000521C0000}"/>
    <cellStyle name="Comma 3 8 2 3 2" xfId="12104" xr:uid="{00000000-0005-0000-0000-0000531C0000}"/>
    <cellStyle name="Comma 3 8 2 3 2 2" xfId="27252" xr:uid="{00000000-0005-0000-0000-0000541C0000}"/>
    <cellStyle name="Comma 3 8 2 3 2 2 2" xfId="53220" xr:uid="{00000000-0005-0000-0000-0000551C0000}"/>
    <cellStyle name="Comma 3 8 2 3 2 3" xfId="38072" xr:uid="{00000000-0005-0000-0000-0000561C0000}"/>
    <cellStyle name="Comma 3 8 2 3 3" xfId="20760" xr:uid="{00000000-0005-0000-0000-0000571C0000}"/>
    <cellStyle name="Comma 3 8 2 3 3 2" xfId="46728" xr:uid="{00000000-0005-0000-0000-0000581C0000}"/>
    <cellStyle name="Comma 3 8 2 3 4" xfId="16432" xr:uid="{00000000-0005-0000-0000-0000591C0000}"/>
    <cellStyle name="Comma 3 8 2 3 4 2" xfId="42400" xr:uid="{00000000-0005-0000-0000-00005A1C0000}"/>
    <cellStyle name="Comma 3 8 2 3 5" xfId="31580" xr:uid="{00000000-0005-0000-0000-00005B1C0000}"/>
    <cellStyle name="Comma 3 8 2 3 6" xfId="58062" xr:uid="{00000000-0005-0000-0000-00005C1C0000}"/>
    <cellStyle name="Comma 3 8 2 4" xfId="9940" xr:uid="{00000000-0005-0000-0000-00005D1C0000}"/>
    <cellStyle name="Comma 3 8 2 4 2" xfId="25088" xr:uid="{00000000-0005-0000-0000-00005E1C0000}"/>
    <cellStyle name="Comma 3 8 2 4 2 2" xfId="51056" xr:uid="{00000000-0005-0000-0000-00005F1C0000}"/>
    <cellStyle name="Comma 3 8 2 4 3" xfId="35908" xr:uid="{00000000-0005-0000-0000-0000601C0000}"/>
    <cellStyle name="Comma 3 8 2 5" xfId="7776" xr:uid="{00000000-0005-0000-0000-0000611C0000}"/>
    <cellStyle name="Comma 3 8 2 5 2" xfId="22924" xr:uid="{00000000-0005-0000-0000-0000621C0000}"/>
    <cellStyle name="Comma 3 8 2 5 2 2" xfId="48892" xr:uid="{00000000-0005-0000-0000-0000631C0000}"/>
    <cellStyle name="Comma 3 8 2 5 3" xfId="33744" xr:uid="{00000000-0005-0000-0000-0000641C0000}"/>
    <cellStyle name="Comma 3 8 2 6" xfId="18596" xr:uid="{00000000-0005-0000-0000-0000651C0000}"/>
    <cellStyle name="Comma 3 8 2 6 2" xfId="44564" xr:uid="{00000000-0005-0000-0000-0000661C0000}"/>
    <cellStyle name="Comma 3 8 2 7" xfId="14268" xr:uid="{00000000-0005-0000-0000-0000671C0000}"/>
    <cellStyle name="Comma 3 8 2 7 2" xfId="40236" xr:uid="{00000000-0005-0000-0000-0000681C0000}"/>
    <cellStyle name="Comma 3 8 2 8" xfId="3448" xr:uid="{00000000-0005-0000-0000-0000691C0000}"/>
    <cellStyle name="Comma 3 8 2 9" xfId="29416" xr:uid="{00000000-0005-0000-0000-00006A1C0000}"/>
    <cellStyle name="Comma 3 8 3" xfId="1825" xr:uid="{00000000-0005-0000-0000-00006B1C0000}"/>
    <cellStyle name="Comma 3 8 3 2" xfId="6153" xr:uid="{00000000-0005-0000-0000-00006C1C0000}"/>
    <cellStyle name="Comma 3 8 3 2 2" xfId="12645" xr:uid="{00000000-0005-0000-0000-00006D1C0000}"/>
    <cellStyle name="Comma 3 8 3 2 2 2" xfId="27793" xr:uid="{00000000-0005-0000-0000-00006E1C0000}"/>
    <cellStyle name="Comma 3 8 3 2 2 2 2" xfId="53761" xr:uid="{00000000-0005-0000-0000-00006F1C0000}"/>
    <cellStyle name="Comma 3 8 3 2 2 3" xfId="38613" xr:uid="{00000000-0005-0000-0000-0000701C0000}"/>
    <cellStyle name="Comma 3 8 3 2 3" xfId="21301" xr:uid="{00000000-0005-0000-0000-0000711C0000}"/>
    <cellStyle name="Comma 3 8 3 2 3 2" xfId="47269" xr:uid="{00000000-0005-0000-0000-0000721C0000}"/>
    <cellStyle name="Comma 3 8 3 2 4" xfId="16973" xr:uid="{00000000-0005-0000-0000-0000731C0000}"/>
    <cellStyle name="Comma 3 8 3 2 4 2" xfId="42941" xr:uid="{00000000-0005-0000-0000-0000741C0000}"/>
    <cellStyle name="Comma 3 8 3 2 5" xfId="32121" xr:uid="{00000000-0005-0000-0000-0000751C0000}"/>
    <cellStyle name="Comma 3 8 3 2 6" xfId="58603" xr:uid="{00000000-0005-0000-0000-0000761C0000}"/>
    <cellStyle name="Comma 3 8 3 3" xfId="10481" xr:uid="{00000000-0005-0000-0000-0000771C0000}"/>
    <cellStyle name="Comma 3 8 3 3 2" xfId="25629" xr:uid="{00000000-0005-0000-0000-0000781C0000}"/>
    <cellStyle name="Comma 3 8 3 3 2 2" xfId="51597" xr:uid="{00000000-0005-0000-0000-0000791C0000}"/>
    <cellStyle name="Comma 3 8 3 3 3" xfId="36449" xr:uid="{00000000-0005-0000-0000-00007A1C0000}"/>
    <cellStyle name="Comma 3 8 3 4" xfId="8317" xr:uid="{00000000-0005-0000-0000-00007B1C0000}"/>
    <cellStyle name="Comma 3 8 3 4 2" xfId="23465" xr:uid="{00000000-0005-0000-0000-00007C1C0000}"/>
    <cellStyle name="Comma 3 8 3 4 2 2" xfId="49433" xr:uid="{00000000-0005-0000-0000-00007D1C0000}"/>
    <cellStyle name="Comma 3 8 3 4 3" xfId="34285" xr:uid="{00000000-0005-0000-0000-00007E1C0000}"/>
    <cellStyle name="Comma 3 8 3 5" xfId="19137" xr:uid="{00000000-0005-0000-0000-00007F1C0000}"/>
    <cellStyle name="Comma 3 8 3 5 2" xfId="45105" xr:uid="{00000000-0005-0000-0000-0000801C0000}"/>
    <cellStyle name="Comma 3 8 3 6" xfId="14809" xr:uid="{00000000-0005-0000-0000-0000811C0000}"/>
    <cellStyle name="Comma 3 8 3 6 2" xfId="40777" xr:uid="{00000000-0005-0000-0000-0000821C0000}"/>
    <cellStyle name="Comma 3 8 3 7" xfId="3989" xr:uid="{00000000-0005-0000-0000-0000831C0000}"/>
    <cellStyle name="Comma 3 8 3 8" xfId="29957" xr:uid="{00000000-0005-0000-0000-0000841C0000}"/>
    <cellStyle name="Comma 3 8 3 9" xfId="56439" xr:uid="{00000000-0005-0000-0000-0000851C0000}"/>
    <cellStyle name="Comma 3 8 4" xfId="5071" xr:uid="{00000000-0005-0000-0000-0000861C0000}"/>
    <cellStyle name="Comma 3 8 4 2" xfId="11563" xr:uid="{00000000-0005-0000-0000-0000871C0000}"/>
    <cellStyle name="Comma 3 8 4 2 2" xfId="26711" xr:uid="{00000000-0005-0000-0000-0000881C0000}"/>
    <cellStyle name="Comma 3 8 4 2 2 2" xfId="52679" xr:uid="{00000000-0005-0000-0000-0000891C0000}"/>
    <cellStyle name="Comma 3 8 4 2 3" xfId="37531" xr:uid="{00000000-0005-0000-0000-00008A1C0000}"/>
    <cellStyle name="Comma 3 8 4 3" xfId="20219" xr:uid="{00000000-0005-0000-0000-00008B1C0000}"/>
    <cellStyle name="Comma 3 8 4 3 2" xfId="46187" xr:uid="{00000000-0005-0000-0000-00008C1C0000}"/>
    <cellStyle name="Comma 3 8 4 4" xfId="15891" xr:uid="{00000000-0005-0000-0000-00008D1C0000}"/>
    <cellStyle name="Comma 3 8 4 4 2" xfId="41859" xr:uid="{00000000-0005-0000-0000-00008E1C0000}"/>
    <cellStyle name="Comma 3 8 4 5" xfId="31039" xr:uid="{00000000-0005-0000-0000-00008F1C0000}"/>
    <cellStyle name="Comma 3 8 4 6" xfId="57521" xr:uid="{00000000-0005-0000-0000-0000901C0000}"/>
    <cellStyle name="Comma 3 8 5" xfId="9399" xr:uid="{00000000-0005-0000-0000-0000911C0000}"/>
    <cellStyle name="Comma 3 8 5 2" xfId="24547" xr:uid="{00000000-0005-0000-0000-0000921C0000}"/>
    <cellStyle name="Comma 3 8 5 2 2" xfId="50515" xr:uid="{00000000-0005-0000-0000-0000931C0000}"/>
    <cellStyle name="Comma 3 8 5 3" xfId="35367" xr:uid="{00000000-0005-0000-0000-0000941C0000}"/>
    <cellStyle name="Comma 3 8 6" xfId="7235" xr:uid="{00000000-0005-0000-0000-0000951C0000}"/>
    <cellStyle name="Comma 3 8 6 2" xfId="22383" xr:uid="{00000000-0005-0000-0000-0000961C0000}"/>
    <cellStyle name="Comma 3 8 6 2 2" xfId="48351" xr:uid="{00000000-0005-0000-0000-0000971C0000}"/>
    <cellStyle name="Comma 3 8 6 3" xfId="33203" xr:uid="{00000000-0005-0000-0000-0000981C0000}"/>
    <cellStyle name="Comma 3 8 7" xfId="18055" xr:uid="{00000000-0005-0000-0000-0000991C0000}"/>
    <cellStyle name="Comma 3 8 7 2" xfId="44023" xr:uid="{00000000-0005-0000-0000-00009A1C0000}"/>
    <cellStyle name="Comma 3 8 8" xfId="13727" xr:uid="{00000000-0005-0000-0000-00009B1C0000}"/>
    <cellStyle name="Comma 3 8 8 2" xfId="39695" xr:uid="{00000000-0005-0000-0000-00009C1C0000}"/>
    <cellStyle name="Comma 3 8 9" xfId="2907" xr:uid="{00000000-0005-0000-0000-00009D1C0000}"/>
    <cellStyle name="Comma 3 9" xfId="162" xr:uid="{00000000-0005-0000-0000-00009E1C0000}"/>
    <cellStyle name="Comma 3 9 10" xfId="28876" xr:uid="{00000000-0005-0000-0000-00009F1C0000}"/>
    <cellStyle name="Comma 3 9 11" xfId="54838" xr:uid="{00000000-0005-0000-0000-0000A01C0000}"/>
    <cellStyle name="Comma 3 9 12" xfId="55358" xr:uid="{00000000-0005-0000-0000-0000A11C0000}"/>
    <cellStyle name="Comma 3 9 13" xfId="996" xr:uid="{00000000-0005-0000-0000-0000A21C0000}"/>
    <cellStyle name="Comma 3 9 2" xfId="1285" xr:uid="{00000000-0005-0000-0000-0000A31C0000}"/>
    <cellStyle name="Comma 3 9 2 10" xfId="55899" xr:uid="{00000000-0005-0000-0000-0000A41C0000}"/>
    <cellStyle name="Comma 3 9 2 2" xfId="2367" xr:uid="{00000000-0005-0000-0000-0000A51C0000}"/>
    <cellStyle name="Comma 3 9 2 2 2" xfId="6695" xr:uid="{00000000-0005-0000-0000-0000A61C0000}"/>
    <cellStyle name="Comma 3 9 2 2 2 2" xfId="13187" xr:uid="{00000000-0005-0000-0000-0000A71C0000}"/>
    <cellStyle name="Comma 3 9 2 2 2 2 2" xfId="28335" xr:uid="{00000000-0005-0000-0000-0000A81C0000}"/>
    <cellStyle name="Comma 3 9 2 2 2 2 2 2" xfId="54303" xr:uid="{00000000-0005-0000-0000-0000A91C0000}"/>
    <cellStyle name="Comma 3 9 2 2 2 2 3" xfId="39155" xr:uid="{00000000-0005-0000-0000-0000AA1C0000}"/>
    <cellStyle name="Comma 3 9 2 2 2 3" xfId="21843" xr:uid="{00000000-0005-0000-0000-0000AB1C0000}"/>
    <cellStyle name="Comma 3 9 2 2 2 3 2" xfId="47811" xr:uid="{00000000-0005-0000-0000-0000AC1C0000}"/>
    <cellStyle name="Comma 3 9 2 2 2 4" xfId="17515" xr:uid="{00000000-0005-0000-0000-0000AD1C0000}"/>
    <cellStyle name="Comma 3 9 2 2 2 4 2" xfId="43483" xr:uid="{00000000-0005-0000-0000-0000AE1C0000}"/>
    <cellStyle name="Comma 3 9 2 2 2 5" xfId="32663" xr:uid="{00000000-0005-0000-0000-0000AF1C0000}"/>
    <cellStyle name="Comma 3 9 2 2 2 6" xfId="59145" xr:uid="{00000000-0005-0000-0000-0000B01C0000}"/>
    <cellStyle name="Comma 3 9 2 2 3" xfId="11023" xr:uid="{00000000-0005-0000-0000-0000B11C0000}"/>
    <cellStyle name="Comma 3 9 2 2 3 2" xfId="26171" xr:uid="{00000000-0005-0000-0000-0000B21C0000}"/>
    <cellStyle name="Comma 3 9 2 2 3 2 2" xfId="52139" xr:uid="{00000000-0005-0000-0000-0000B31C0000}"/>
    <cellStyle name="Comma 3 9 2 2 3 3" xfId="36991" xr:uid="{00000000-0005-0000-0000-0000B41C0000}"/>
    <cellStyle name="Comma 3 9 2 2 4" xfId="8859" xr:uid="{00000000-0005-0000-0000-0000B51C0000}"/>
    <cellStyle name="Comma 3 9 2 2 4 2" xfId="24007" xr:uid="{00000000-0005-0000-0000-0000B61C0000}"/>
    <cellStyle name="Comma 3 9 2 2 4 2 2" xfId="49975" xr:uid="{00000000-0005-0000-0000-0000B71C0000}"/>
    <cellStyle name="Comma 3 9 2 2 4 3" xfId="34827" xr:uid="{00000000-0005-0000-0000-0000B81C0000}"/>
    <cellStyle name="Comma 3 9 2 2 5" xfId="19679" xr:uid="{00000000-0005-0000-0000-0000B91C0000}"/>
    <cellStyle name="Comma 3 9 2 2 5 2" xfId="45647" xr:uid="{00000000-0005-0000-0000-0000BA1C0000}"/>
    <cellStyle name="Comma 3 9 2 2 6" xfId="15351" xr:uid="{00000000-0005-0000-0000-0000BB1C0000}"/>
    <cellStyle name="Comma 3 9 2 2 6 2" xfId="41319" xr:uid="{00000000-0005-0000-0000-0000BC1C0000}"/>
    <cellStyle name="Comma 3 9 2 2 7" xfId="4531" xr:uid="{00000000-0005-0000-0000-0000BD1C0000}"/>
    <cellStyle name="Comma 3 9 2 2 8" xfId="30499" xr:uid="{00000000-0005-0000-0000-0000BE1C0000}"/>
    <cellStyle name="Comma 3 9 2 2 9" xfId="56981" xr:uid="{00000000-0005-0000-0000-0000BF1C0000}"/>
    <cellStyle name="Comma 3 9 2 3" xfId="5613" xr:uid="{00000000-0005-0000-0000-0000C01C0000}"/>
    <cellStyle name="Comma 3 9 2 3 2" xfId="12105" xr:uid="{00000000-0005-0000-0000-0000C11C0000}"/>
    <cellStyle name="Comma 3 9 2 3 2 2" xfId="27253" xr:uid="{00000000-0005-0000-0000-0000C21C0000}"/>
    <cellStyle name="Comma 3 9 2 3 2 2 2" xfId="53221" xr:uid="{00000000-0005-0000-0000-0000C31C0000}"/>
    <cellStyle name="Comma 3 9 2 3 2 3" xfId="38073" xr:uid="{00000000-0005-0000-0000-0000C41C0000}"/>
    <cellStyle name="Comma 3 9 2 3 3" xfId="20761" xr:uid="{00000000-0005-0000-0000-0000C51C0000}"/>
    <cellStyle name="Comma 3 9 2 3 3 2" xfId="46729" xr:uid="{00000000-0005-0000-0000-0000C61C0000}"/>
    <cellStyle name="Comma 3 9 2 3 4" xfId="16433" xr:uid="{00000000-0005-0000-0000-0000C71C0000}"/>
    <cellStyle name="Comma 3 9 2 3 4 2" xfId="42401" xr:uid="{00000000-0005-0000-0000-0000C81C0000}"/>
    <cellStyle name="Comma 3 9 2 3 5" xfId="31581" xr:uid="{00000000-0005-0000-0000-0000C91C0000}"/>
    <cellStyle name="Comma 3 9 2 3 6" xfId="58063" xr:uid="{00000000-0005-0000-0000-0000CA1C0000}"/>
    <cellStyle name="Comma 3 9 2 4" xfId="9941" xr:uid="{00000000-0005-0000-0000-0000CB1C0000}"/>
    <cellStyle name="Comma 3 9 2 4 2" xfId="25089" xr:uid="{00000000-0005-0000-0000-0000CC1C0000}"/>
    <cellStyle name="Comma 3 9 2 4 2 2" xfId="51057" xr:uid="{00000000-0005-0000-0000-0000CD1C0000}"/>
    <cellStyle name="Comma 3 9 2 4 3" xfId="35909" xr:uid="{00000000-0005-0000-0000-0000CE1C0000}"/>
    <cellStyle name="Comma 3 9 2 5" xfId="7777" xr:uid="{00000000-0005-0000-0000-0000CF1C0000}"/>
    <cellStyle name="Comma 3 9 2 5 2" xfId="22925" xr:uid="{00000000-0005-0000-0000-0000D01C0000}"/>
    <cellStyle name="Comma 3 9 2 5 2 2" xfId="48893" xr:uid="{00000000-0005-0000-0000-0000D11C0000}"/>
    <cellStyle name="Comma 3 9 2 5 3" xfId="33745" xr:uid="{00000000-0005-0000-0000-0000D21C0000}"/>
    <cellStyle name="Comma 3 9 2 6" xfId="18597" xr:uid="{00000000-0005-0000-0000-0000D31C0000}"/>
    <cellStyle name="Comma 3 9 2 6 2" xfId="44565" xr:uid="{00000000-0005-0000-0000-0000D41C0000}"/>
    <cellStyle name="Comma 3 9 2 7" xfId="14269" xr:uid="{00000000-0005-0000-0000-0000D51C0000}"/>
    <cellStyle name="Comma 3 9 2 7 2" xfId="40237" xr:uid="{00000000-0005-0000-0000-0000D61C0000}"/>
    <cellStyle name="Comma 3 9 2 8" xfId="3449" xr:uid="{00000000-0005-0000-0000-0000D71C0000}"/>
    <cellStyle name="Comma 3 9 2 9" xfId="29417" xr:uid="{00000000-0005-0000-0000-0000D81C0000}"/>
    <cellStyle name="Comma 3 9 3" xfId="1826" xr:uid="{00000000-0005-0000-0000-0000D91C0000}"/>
    <cellStyle name="Comma 3 9 3 2" xfId="6154" xr:uid="{00000000-0005-0000-0000-0000DA1C0000}"/>
    <cellStyle name="Comma 3 9 3 2 2" xfId="12646" xr:uid="{00000000-0005-0000-0000-0000DB1C0000}"/>
    <cellStyle name="Comma 3 9 3 2 2 2" xfId="27794" xr:uid="{00000000-0005-0000-0000-0000DC1C0000}"/>
    <cellStyle name="Comma 3 9 3 2 2 2 2" xfId="53762" xr:uid="{00000000-0005-0000-0000-0000DD1C0000}"/>
    <cellStyle name="Comma 3 9 3 2 2 3" xfId="38614" xr:uid="{00000000-0005-0000-0000-0000DE1C0000}"/>
    <cellStyle name="Comma 3 9 3 2 3" xfId="21302" xr:uid="{00000000-0005-0000-0000-0000DF1C0000}"/>
    <cellStyle name="Comma 3 9 3 2 3 2" xfId="47270" xr:uid="{00000000-0005-0000-0000-0000E01C0000}"/>
    <cellStyle name="Comma 3 9 3 2 4" xfId="16974" xr:uid="{00000000-0005-0000-0000-0000E11C0000}"/>
    <cellStyle name="Comma 3 9 3 2 4 2" xfId="42942" xr:uid="{00000000-0005-0000-0000-0000E21C0000}"/>
    <cellStyle name="Comma 3 9 3 2 5" xfId="32122" xr:uid="{00000000-0005-0000-0000-0000E31C0000}"/>
    <cellStyle name="Comma 3 9 3 2 6" xfId="58604" xr:uid="{00000000-0005-0000-0000-0000E41C0000}"/>
    <cellStyle name="Comma 3 9 3 3" xfId="10482" xr:uid="{00000000-0005-0000-0000-0000E51C0000}"/>
    <cellStyle name="Comma 3 9 3 3 2" xfId="25630" xr:uid="{00000000-0005-0000-0000-0000E61C0000}"/>
    <cellStyle name="Comma 3 9 3 3 2 2" xfId="51598" xr:uid="{00000000-0005-0000-0000-0000E71C0000}"/>
    <cellStyle name="Comma 3 9 3 3 3" xfId="36450" xr:uid="{00000000-0005-0000-0000-0000E81C0000}"/>
    <cellStyle name="Comma 3 9 3 4" xfId="8318" xr:uid="{00000000-0005-0000-0000-0000E91C0000}"/>
    <cellStyle name="Comma 3 9 3 4 2" xfId="23466" xr:uid="{00000000-0005-0000-0000-0000EA1C0000}"/>
    <cellStyle name="Comma 3 9 3 4 2 2" xfId="49434" xr:uid="{00000000-0005-0000-0000-0000EB1C0000}"/>
    <cellStyle name="Comma 3 9 3 4 3" xfId="34286" xr:uid="{00000000-0005-0000-0000-0000EC1C0000}"/>
    <cellStyle name="Comma 3 9 3 5" xfId="19138" xr:uid="{00000000-0005-0000-0000-0000ED1C0000}"/>
    <cellStyle name="Comma 3 9 3 5 2" xfId="45106" xr:uid="{00000000-0005-0000-0000-0000EE1C0000}"/>
    <cellStyle name="Comma 3 9 3 6" xfId="14810" xr:uid="{00000000-0005-0000-0000-0000EF1C0000}"/>
    <cellStyle name="Comma 3 9 3 6 2" xfId="40778" xr:uid="{00000000-0005-0000-0000-0000F01C0000}"/>
    <cellStyle name="Comma 3 9 3 7" xfId="3990" xr:uid="{00000000-0005-0000-0000-0000F11C0000}"/>
    <cellStyle name="Comma 3 9 3 8" xfId="29958" xr:uid="{00000000-0005-0000-0000-0000F21C0000}"/>
    <cellStyle name="Comma 3 9 3 9" xfId="56440" xr:uid="{00000000-0005-0000-0000-0000F31C0000}"/>
    <cellStyle name="Comma 3 9 4" xfId="5072" xr:uid="{00000000-0005-0000-0000-0000F41C0000}"/>
    <cellStyle name="Comma 3 9 4 2" xfId="11564" xr:uid="{00000000-0005-0000-0000-0000F51C0000}"/>
    <cellStyle name="Comma 3 9 4 2 2" xfId="26712" xr:uid="{00000000-0005-0000-0000-0000F61C0000}"/>
    <cellStyle name="Comma 3 9 4 2 2 2" xfId="52680" xr:uid="{00000000-0005-0000-0000-0000F71C0000}"/>
    <cellStyle name="Comma 3 9 4 2 3" xfId="37532" xr:uid="{00000000-0005-0000-0000-0000F81C0000}"/>
    <cellStyle name="Comma 3 9 4 3" xfId="20220" xr:uid="{00000000-0005-0000-0000-0000F91C0000}"/>
    <cellStyle name="Comma 3 9 4 3 2" xfId="46188" xr:uid="{00000000-0005-0000-0000-0000FA1C0000}"/>
    <cellStyle name="Comma 3 9 4 4" xfId="15892" xr:uid="{00000000-0005-0000-0000-0000FB1C0000}"/>
    <cellStyle name="Comma 3 9 4 4 2" xfId="41860" xr:uid="{00000000-0005-0000-0000-0000FC1C0000}"/>
    <cellStyle name="Comma 3 9 4 5" xfId="31040" xr:uid="{00000000-0005-0000-0000-0000FD1C0000}"/>
    <cellStyle name="Comma 3 9 4 6" xfId="57522" xr:uid="{00000000-0005-0000-0000-0000FE1C0000}"/>
    <cellStyle name="Comma 3 9 5" xfId="9400" xr:uid="{00000000-0005-0000-0000-0000FF1C0000}"/>
    <cellStyle name="Comma 3 9 5 2" xfId="24548" xr:uid="{00000000-0005-0000-0000-0000001D0000}"/>
    <cellStyle name="Comma 3 9 5 2 2" xfId="50516" xr:uid="{00000000-0005-0000-0000-0000011D0000}"/>
    <cellStyle name="Comma 3 9 5 3" xfId="35368" xr:uid="{00000000-0005-0000-0000-0000021D0000}"/>
    <cellStyle name="Comma 3 9 6" xfId="7236" xr:uid="{00000000-0005-0000-0000-0000031D0000}"/>
    <cellStyle name="Comma 3 9 6 2" xfId="22384" xr:uid="{00000000-0005-0000-0000-0000041D0000}"/>
    <cellStyle name="Comma 3 9 6 2 2" xfId="48352" xr:uid="{00000000-0005-0000-0000-0000051D0000}"/>
    <cellStyle name="Comma 3 9 6 3" xfId="33204" xr:uid="{00000000-0005-0000-0000-0000061D0000}"/>
    <cellStyle name="Comma 3 9 7" xfId="18056" xr:uid="{00000000-0005-0000-0000-0000071D0000}"/>
    <cellStyle name="Comma 3 9 7 2" xfId="44024" xr:uid="{00000000-0005-0000-0000-0000081D0000}"/>
    <cellStyle name="Comma 3 9 8" xfId="13728" xr:uid="{00000000-0005-0000-0000-0000091D0000}"/>
    <cellStyle name="Comma 3 9 8 2" xfId="39696" xr:uid="{00000000-0005-0000-0000-00000A1D0000}"/>
    <cellStyle name="Comma 3 9 9" xfId="2908" xr:uid="{00000000-0005-0000-0000-00000B1D0000}"/>
    <cellStyle name="Comma 4" xfId="163" xr:uid="{00000000-0005-0000-0000-00000C1D0000}"/>
    <cellStyle name="Comma 4 10" xfId="164" xr:uid="{00000000-0005-0000-0000-00000D1D0000}"/>
    <cellStyle name="Comma 4 10 10" xfId="28878" xr:uid="{00000000-0005-0000-0000-00000E1D0000}"/>
    <cellStyle name="Comma 4 10 11" xfId="54840" xr:uid="{00000000-0005-0000-0000-00000F1D0000}"/>
    <cellStyle name="Comma 4 10 12" xfId="55360" xr:uid="{00000000-0005-0000-0000-0000101D0000}"/>
    <cellStyle name="Comma 4 10 13" xfId="1039" xr:uid="{00000000-0005-0000-0000-0000111D0000}"/>
    <cellStyle name="Comma 4 10 2" xfId="1287" xr:uid="{00000000-0005-0000-0000-0000121D0000}"/>
    <cellStyle name="Comma 4 10 2 10" xfId="55901" xr:uid="{00000000-0005-0000-0000-0000131D0000}"/>
    <cellStyle name="Comma 4 10 2 2" xfId="2369" xr:uid="{00000000-0005-0000-0000-0000141D0000}"/>
    <cellStyle name="Comma 4 10 2 2 2" xfId="6697" xr:uid="{00000000-0005-0000-0000-0000151D0000}"/>
    <cellStyle name="Comma 4 10 2 2 2 2" xfId="13189" xr:uid="{00000000-0005-0000-0000-0000161D0000}"/>
    <cellStyle name="Comma 4 10 2 2 2 2 2" xfId="28337" xr:uid="{00000000-0005-0000-0000-0000171D0000}"/>
    <cellStyle name="Comma 4 10 2 2 2 2 2 2" xfId="54305" xr:uid="{00000000-0005-0000-0000-0000181D0000}"/>
    <cellStyle name="Comma 4 10 2 2 2 2 3" xfId="39157" xr:uid="{00000000-0005-0000-0000-0000191D0000}"/>
    <cellStyle name="Comma 4 10 2 2 2 3" xfId="21845" xr:uid="{00000000-0005-0000-0000-00001A1D0000}"/>
    <cellStyle name="Comma 4 10 2 2 2 3 2" xfId="47813" xr:uid="{00000000-0005-0000-0000-00001B1D0000}"/>
    <cellStyle name="Comma 4 10 2 2 2 4" xfId="17517" xr:uid="{00000000-0005-0000-0000-00001C1D0000}"/>
    <cellStyle name="Comma 4 10 2 2 2 4 2" xfId="43485" xr:uid="{00000000-0005-0000-0000-00001D1D0000}"/>
    <cellStyle name="Comma 4 10 2 2 2 5" xfId="32665" xr:uid="{00000000-0005-0000-0000-00001E1D0000}"/>
    <cellStyle name="Comma 4 10 2 2 2 6" xfId="59147" xr:uid="{00000000-0005-0000-0000-00001F1D0000}"/>
    <cellStyle name="Comma 4 10 2 2 3" xfId="11025" xr:uid="{00000000-0005-0000-0000-0000201D0000}"/>
    <cellStyle name="Comma 4 10 2 2 3 2" xfId="26173" xr:uid="{00000000-0005-0000-0000-0000211D0000}"/>
    <cellStyle name="Comma 4 10 2 2 3 2 2" xfId="52141" xr:uid="{00000000-0005-0000-0000-0000221D0000}"/>
    <cellStyle name="Comma 4 10 2 2 3 3" xfId="36993" xr:uid="{00000000-0005-0000-0000-0000231D0000}"/>
    <cellStyle name="Comma 4 10 2 2 4" xfId="8861" xr:uid="{00000000-0005-0000-0000-0000241D0000}"/>
    <cellStyle name="Comma 4 10 2 2 4 2" xfId="24009" xr:uid="{00000000-0005-0000-0000-0000251D0000}"/>
    <cellStyle name="Comma 4 10 2 2 4 2 2" xfId="49977" xr:uid="{00000000-0005-0000-0000-0000261D0000}"/>
    <cellStyle name="Comma 4 10 2 2 4 3" xfId="34829" xr:uid="{00000000-0005-0000-0000-0000271D0000}"/>
    <cellStyle name="Comma 4 10 2 2 5" xfId="19681" xr:uid="{00000000-0005-0000-0000-0000281D0000}"/>
    <cellStyle name="Comma 4 10 2 2 5 2" xfId="45649" xr:uid="{00000000-0005-0000-0000-0000291D0000}"/>
    <cellStyle name="Comma 4 10 2 2 6" xfId="15353" xr:uid="{00000000-0005-0000-0000-00002A1D0000}"/>
    <cellStyle name="Comma 4 10 2 2 6 2" xfId="41321" xr:uid="{00000000-0005-0000-0000-00002B1D0000}"/>
    <cellStyle name="Comma 4 10 2 2 7" xfId="4533" xr:uid="{00000000-0005-0000-0000-00002C1D0000}"/>
    <cellStyle name="Comma 4 10 2 2 8" xfId="30501" xr:uid="{00000000-0005-0000-0000-00002D1D0000}"/>
    <cellStyle name="Comma 4 10 2 2 9" xfId="56983" xr:uid="{00000000-0005-0000-0000-00002E1D0000}"/>
    <cellStyle name="Comma 4 10 2 3" xfId="5615" xr:uid="{00000000-0005-0000-0000-00002F1D0000}"/>
    <cellStyle name="Comma 4 10 2 3 2" xfId="12107" xr:uid="{00000000-0005-0000-0000-0000301D0000}"/>
    <cellStyle name="Comma 4 10 2 3 2 2" xfId="27255" xr:uid="{00000000-0005-0000-0000-0000311D0000}"/>
    <cellStyle name="Comma 4 10 2 3 2 2 2" xfId="53223" xr:uid="{00000000-0005-0000-0000-0000321D0000}"/>
    <cellStyle name="Comma 4 10 2 3 2 3" xfId="38075" xr:uid="{00000000-0005-0000-0000-0000331D0000}"/>
    <cellStyle name="Comma 4 10 2 3 3" xfId="20763" xr:uid="{00000000-0005-0000-0000-0000341D0000}"/>
    <cellStyle name="Comma 4 10 2 3 3 2" xfId="46731" xr:uid="{00000000-0005-0000-0000-0000351D0000}"/>
    <cellStyle name="Comma 4 10 2 3 4" xfId="16435" xr:uid="{00000000-0005-0000-0000-0000361D0000}"/>
    <cellStyle name="Comma 4 10 2 3 4 2" xfId="42403" xr:uid="{00000000-0005-0000-0000-0000371D0000}"/>
    <cellStyle name="Comma 4 10 2 3 5" xfId="31583" xr:uid="{00000000-0005-0000-0000-0000381D0000}"/>
    <cellStyle name="Comma 4 10 2 3 6" xfId="58065" xr:uid="{00000000-0005-0000-0000-0000391D0000}"/>
    <cellStyle name="Comma 4 10 2 4" xfId="9943" xr:uid="{00000000-0005-0000-0000-00003A1D0000}"/>
    <cellStyle name="Comma 4 10 2 4 2" xfId="25091" xr:uid="{00000000-0005-0000-0000-00003B1D0000}"/>
    <cellStyle name="Comma 4 10 2 4 2 2" xfId="51059" xr:uid="{00000000-0005-0000-0000-00003C1D0000}"/>
    <cellStyle name="Comma 4 10 2 4 3" xfId="35911" xr:uid="{00000000-0005-0000-0000-00003D1D0000}"/>
    <cellStyle name="Comma 4 10 2 5" xfId="7779" xr:uid="{00000000-0005-0000-0000-00003E1D0000}"/>
    <cellStyle name="Comma 4 10 2 5 2" xfId="22927" xr:uid="{00000000-0005-0000-0000-00003F1D0000}"/>
    <cellStyle name="Comma 4 10 2 5 2 2" xfId="48895" xr:uid="{00000000-0005-0000-0000-0000401D0000}"/>
    <cellStyle name="Comma 4 10 2 5 3" xfId="33747" xr:uid="{00000000-0005-0000-0000-0000411D0000}"/>
    <cellStyle name="Comma 4 10 2 6" xfId="18599" xr:uid="{00000000-0005-0000-0000-0000421D0000}"/>
    <cellStyle name="Comma 4 10 2 6 2" xfId="44567" xr:uid="{00000000-0005-0000-0000-0000431D0000}"/>
    <cellStyle name="Comma 4 10 2 7" xfId="14271" xr:uid="{00000000-0005-0000-0000-0000441D0000}"/>
    <cellStyle name="Comma 4 10 2 7 2" xfId="40239" xr:uid="{00000000-0005-0000-0000-0000451D0000}"/>
    <cellStyle name="Comma 4 10 2 8" xfId="3451" xr:uid="{00000000-0005-0000-0000-0000461D0000}"/>
    <cellStyle name="Comma 4 10 2 9" xfId="29419" xr:uid="{00000000-0005-0000-0000-0000471D0000}"/>
    <cellStyle name="Comma 4 10 3" xfId="1828" xr:uid="{00000000-0005-0000-0000-0000481D0000}"/>
    <cellStyle name="Comma 4 10 3 2" xfId="6156" xr:uid="{00000000-0005-0000-0000-0000491D0000}"/>
    <cellStyle name="Comma 4 10 3 2 2" xfId="12648" xr:uid="{00000000-0005-0000-0000-00004A1D0000}"/>
    <cellStyle name="Comma 4 10 3 2 2 2" xfId="27796" xr:uid="{00000000-0005-0000-0000-00004B1D0000}"/>
    <cellStyle name="Comma 4 10 3 2 2 2 2" xfId="53764" xr:uid="{00000000-0005-0000-0000-00004C1D0000}"/>
    <cellStyle name="Comma 4 10 3 2 2 3" xfId="38616" xr:uid="{00000000-0005-0000-0000-00004D1D0000}"/>
    <cellStyle name="Comma 4 10 3 2 3" xfId="21304" xr:uid="{00000000-0005-0000-0000-00004E1D0000}"/>
    <cellStyle name="Comma 4 10 3 2 3 2" xfId="47272" xr:uid="{00000000-0005-0000-0000-00004F1D0000}"/>
    <cellStyle name="Comma 4 10 3 2 4" xfId="16976" xr:uid="{00000000-0005-0000-0000-0000501D0000}"/>
    <cellStyle name="Comma 4 10 3 2 4 2" xfId="42944" xr:uid="{00000000-0005-0000-0000-0000511D0000}"/>
    <cellStyle name="Comma 4 10 3 2 5" xfId="32124" xr:uid="{00000000-0005-0000-0000-0000521D0000}"/>
    <cellStyle name="Comma 4 10 3 2 6" xfId="58606" xr:uid="{00000000-0005-0000-0000-0000531D0000}"/>
    <cellStyle name="Comma 4 10 3 3" xfId="10484" xr:uid="{00000000-0005-0000-0000-0000541D0000}"/>
    <cellStyle name="Comma 4 10 3 3 2" xfId="25632" xr:uid="{00000000-0005-0000-0000-0000551D0000}"/>
    <cellStyle name="Comma 4 10 3 3 2 2" xfId="51600" xr:uid="{00000000-0005-0000-0000-0000561D0000}"/>
    <cellStyle name="Comma 4 10 3 3 3" xfId="36452" xr:uid="{00000000-0005-0000-0000-0000571D0000}"/>
    <cellStyle name="Comma 4 10 3 4" xfId="8320" xr:uid="{00000000-0005-0000-0000-0000581D0000}"/>
    <cellStyle name="Comma 4 10 3 4 2" xfId="23468" xr:uid="{00000000-0005-0000-0000-0000591D0000}"/>
    <cellStyle name="Comma 4 10 3 4 2 2" xfId="49436" xr:uid="{00000000-0005-0000-0000-00005A1D0000}"/>
    <cellStyle name="Comma 4 10 3 4 3" xfId="34288" xr:uid="{00000000-0005-0000-0000-00005B1D0000}"/>
    <cellStyle name="Comma 4 10 3 5" xfId="19140" xr:uid="{00000000-0005-0000-0000-00005C1D0000}"/>
    <cellStyle name="Comma 4 10 3 5 2" xfId="45108" xr:uid="{00000000-0005-0000-0000-00005D1D0000}"/>
    <cellStyle name="Comma 4 10 3 6" xfId="14812" xr:uid="{00000000-0005-0000-0000-00005E1D0000}"/>
    <cellStyle name="Comma 4 10 3 6 2" xfId="40780" xr:uid="{00000000-0005-0000-0000-00005F1D0000}"/>
    <cellStyle name="Comma 4 10 3 7" xfId="3992" xr:uid="{00000000-0005-0000-0000-0000601D0000}"/>
    <cellStyle name="Comma 4 10 3 8" xfId="29960" xr:uid="{00000000-0005-0000-0000-0000611D0000}"/>
    <cellStyle name="Comma 4 10 3 9" xfId="56442" xr:uid="{00000000-0005-0000-0000-0000621D0000}"/>
    <cellStyle name="Comma 4 10 4" xfId="5074" xr:uid="{00000000-0005-0000-0000-0000631D0000}"/>
    <cellStyle name="Comma 4 10 4 2" xfId="11566" xr:uid="{00000000-0005-0000-0000-0000641D0000}"/>
    <cellStyle name="Comma 4 10 4 2 2" xfId="26714" xr:uid="{00000000-0005-0000-0000-0000651D0000}"/>
    <cellStyle name="Comma 4 10 4 2 2 2" xfId="52682" xr:uid="{00000000-0005-0000-0000-0000661D0000}"/>
    <cellStyle name="Comma 4 10 4 2 3" xfId="37534" xr:uid="{00000000-0005-0000-0000-0000671D0000}"/>
    <cellStyle name="Comma 4 10 4 3" xfId="20222" xr:uid="{00000000-0005-0000-0000-0000681D0000}"/>
    <cellStyle name="Comma 4 10 4 3 2" xfId="46190" xr:uid="{00000000-0005-0000-0000-0000691D0000}"/>
    <cellStyle name="Comma 4 10 4 4" xfId="15894" xr:uid="{00000000-0005-0000-0000-00006A1D0000}"/>
    <cellStyle name="Comma 4 10 4 4 2" xfId="41862" xr:uid="{00000000-0005-0000-0000-00006B1D0000}"/>
    <cellStyle name="Comma 4 10 4 5" xfId="31042" xr:uid="{00000000-0005-0000-0000-00006C1D0000}"/>
    <cellStyle name="Comma 4 10 4 6" xfId="57524" xr:uid="{00000000-0005-0000-0000-00006D1D0000}"/>
    <cellStyle name="Comma 4 10 5" xfId="9402" xr:uid="{00000000-0005-0000-0000-00006E1D0000}"/>
    <cellStyle name="Comma 4 10 5 2" xfId="24550" xr:uid="{00000000-0005-0000-0000-00006F1D0000}"/>
    <cellStyle name="Comma 4 10 5 2 2" xfId="50518" xr:uid="{00000000-0005-0000-0000-0000701D0000}"/>
    <cellStyle name="Comma 4 10 5 3" xfId="35370" xr:uid="{00000000-0005-0000-0000-0000711D0000}"/>
    <cellStyle name="Comma 4 10 6" xfId="7238" xr:uid="{00000000-0005-0000-0000-0000721D0000}"/>
    <cellStyle name="Comma 4 10 6 2" xfId="22386" xr:uid="{00000000-0005-0000-0000-0000731D0000}"/>
    <cellStyle name="Comma 4 10 6 2 2" xfId="48354" xr:uid="{00000000-0005-0000-0000-0000741D0000}"/>
    <cellStyle name="Comma 4 10 6 3" xfId="33206" xr:uid="{00000000-0005-0000-0000-0000751D0000}"/>
    <cellStyle name="Comma 4 10 7" xfId="18058" xr:uid="{00000000-0005-0000-0000-0000761D0000}"/>
    <cellStyle name="Comma 4 10 7 2" xfId="44026" xr:uid="{00000000-0005-0000-0000-0000771D0000}"/>
    <cellStyle name="Comma 4 10 8" xfId="13730" xr:uid="{00000000-0005-0000-0000-0000781D0000}"/>
    <cellStyle name="Comma 4 10 8 2" xfId="39698" xr:uid="{00000000-0005-0000-0000-0000791D0000}"/>
    <cellStyle name="Comma 4 10 9" xfId="2910" xr:uid="{00000000-0005-0000-0000-00007A1D0000}"/>
    <cellStyle name="Comma 4 11" xfId="165" xr:uid="{00000000-0005-0000-0000-00007B1D0000}"/>
    <cellStyle name="Comma 4 11 10" xfId="28879" xr:uid="{00000000-0005-0000-0000-00007C1D0000}"/>
    <cellStyle name="Comma 4 11 11" xfId="54841" xr:uid="{00000000-0005-0000-0000-00007D1D0000}"/>
    <cellStyle name="Comma 4 11 12" xfId="55361" xr:uid="{00000000-0005-0000-0000-00007E1D0000}"/>
    <cellStyle name="Comma 4 11 13" xfId="1079" xr:uid="{00000000-0005-0000-0000-00007F1D0000}"/>
    <cellStyle name="Comma 4 11 2" xfId="1288" xr:uid="{00000000-0005-0000-0000-0000801D0000}"/>
    <cellStyle name="Comma 4 11 2 10" xfId="55902" xr:uid="{00000000-0005-0000-0000-0000811D0000}"/>
    <cellStyle name="Comma 4 11 2 2" xfId="2370" xr:uid="{00000000-0005-0000-0000-0000821D0000}"/>
    <cellStyle name="Comma 4 11 2 2 2" xfId="6698" xr:uid="{00000000-0005-0000-0000-0000831D0000}"/>
    <cellStyle name="Comma 4 11 2 2 2 2" xfId="13190" xr:uid="{00000000-0005-0000-0000-0000841D0000}"/>
    <cellStyle name="Comma 4 11 2 2 2 2 2" xfId="28338" xr:uid="{00000000-0005-0000-0000-0000851D0000}"/>
    <cellStyle name="Comma 4 11 2 2 2 2 2 2" xfId="54306" xr:uid="{00000000-0005-0000-0000-0000861D0000}"/>
    <cellStyle name="Comma 4 11 2 2 2 2 3" xfId="39158" xr:uid="{00000000-0005-0000-0000-0000871D0000}"/>
    <cellStyle name="Comma 4 11 2 2 2 3" xfId="21846" xr:uid="{00000000-0005-0000-0000-0000881D0000}"/>
    <cellStyle name="Comma 4 11 2 2 2 3 2" xfId="47814" xr:uid="{00000000-0005-0000-0000-0000891D0000}"/>
    <cellStyle name="Comma 4 11 2 2 2 4" xfId="17518" xr:uid="{00000000-0005-0000-0000-00008A1D0000}"/>
    <cellStyle name="Comma 4 11 2 2 2 4 2" xfId="43486" xr:uid="{00000000-0005-0000-0000-00008B1D0000}"/>
    <cellStyle name="Comma 4 11 2 2 2 5" xfId="32666" xr:uid="{00000000-0005-0000-0000-00008C1D0000}"/>
    <cellStyle name="Comma 4 11 2 2 2 6" xfId="59148" xr:uid="{00000000-0005-0000-0000-00008D1D0000}"/>
    <cellStyle name="Comma 4 11 2 2 3" xfId="11026" xr:uid="{00000000-0005-0000-0000-00008E1D0000}"/>
    <cellStyle name="Comma 4 11 2 2 3 2" xfId="26174" xr:uid="{00000000-0005-0000-0000-00008F1D0000}"/>
    <cellStyle name="Comma 4 11 2 2 3 2 2" xfId="52142" xr:uid="{00000000-0005-0000-0000-0000901D0000}"/>
    <cellStyle name="Comma 4 11 2 2 3 3" xfId="36994" xr:uid="{00000000-0005-0000-0000-0000911D0000}"/>
    <cellStyle name="Comma 4 11 2 2 4" xfId="8862" xr:uid="{00000000-0005-0000-0000-0000921D0000}"/>
    <cellStyle name="Comma 4 11 2 2 4 2" xfId="24010" xr:uid="{00000000-0005-0000-0000-0000931D0000}"/>
    <cellStyle name="Comma 4 11 2 2 4 2 2" xfId="49978" xr:uid="{00000000-0005-0000-0000-0000941D0000}"/>
    <cellStyle name="Comma 4 11 2 2 4 3" xfId="34830" xr:uid="{00000000-0005-0000-0000-0000951D0000}"/>
    <cellStyle name="Comma 4 11 2 2 5" xfId="19682" xr:uid="{00000000-0005-0000-0000-0000961D0000}"/>
    <cellStyle name="Comma 4 11 2 2 5 2" xfId="45650" xr:uid="{00000000-0005-0000-0000-0000971D0000}"/>
    <cellStyle name="Comma 4 11 2 2 6" xfId="15354" xr:uid="{00000000-0005-0000-0000-0000981D0000}"/>
    <cellStyle name="Comma 4 11 2 2 6 2" xfId="41322" xr:uid="{00000000-0005-0000-0000-0000991D0000}"/>
    <cellStyle name="Comma 4 11 2 2 7" xfId="4534" xr:uid="{00000000-0005-0000-0000-00009A1D0000}"/>
    <cellStyle name="Comma 4 11 2 2 8" xfId="30502" xr:uid="{00000000-0005-0000-0000-00009B1D0000}"/>
    <cellStyle name="Comma 4 11 2 2 9" xfId="56984" xr:uid="{00000000-0005-0000-0000-00009C1D0000}"/>
    <cellStyle name="Comma 4 11 2 3" xfId="5616" xr:uid="{00000000-0005-0000-0000-00009D1D0000}"/>
    <cellStyle name="Comma 4 11 2 3 2" xfId="12108" xr:uid="{00000000-0005-0000-0000-00009E1D0000}"/>
    <cellStyle name="Comma 4 11 2 3 2 2" xfId="27256" xr:uid="{00000000-0005-0000-0000-00009F1D0000}"/>
    <cellStyle name="Comma 4 11 2 3 2 2 2" xfId="53224" xr:uid="{00000000-0005-0000-0000-0000A01D0000}"/>
    <cellStyle name="Comma 4 11 2 3 2 3" xfId="38076" xr:uid="{00000000-0005-0000-0000-0000A11D0000}"/>
    <cellStyle name="Comma 4 11 2 3 3" xfId="20764" xr:uid="{00000000-0005-0000-0000-0000A21D0000}"/>
    <cellStyle name="Comma 4 11 2 3 3 2" xfId="46732" xr:uid="{00000000-0005-0000-0000-0000A31D0000}"/>
    <cellStyle name="Comma 4 11 2 3 4" xfId="16436" xr:uid="{00000000-0005-0000-0000-0000A41D0000}"/>
    <cellStyle name="Comma 4 11 2 3 4 2" xfId="42404" xr:uid="{00000000-0005-0000-0000-0000A51D0000}"/>
    <cellStyle name="Comma 4 11 2 3 5" xfId="31584" xr:uid="{00000000-0005-0000-0000-0000A61D0000}"/>
    <cellStyle name="Comma 4 11 2 3 6" xfId="58066" xr:uid="{00000000-0005-0000-0000-0000A71D0000}"/>
    <cellStyle name="Comma 4 11 2 4" xfId="9944" xr:uid="{00000000-0005-0000-0000-0000A81D0000}"/>
    <cellStyle name="Comma 4 11 2 4 2" xfId="25092" xr:uid="{00000000-0005-0000-0000-0000A91D0000}"/>
    <cellStyle name="Comma 4 11 2 4 2 2" xfId="51060" xr:uid="{00000000-0005-0000-0000-0000AA1D0000}"/>
    <cellStyle name="Comma 4 11 2 4 3" xfId="35912" xr:uid="{00000000-0005-0000-0000-0000AB1D0000}"/>
    <cellStyle name="Comma 4 11 2 5" xfId="7780" xr:uid="{00000000-0005-0000-0000-0000AC1D0000}"/>
    <cellStyle name="Comma 4 11 2 5 2" xfId="22928" xr:uid="{00000000-0005-0000-0000-0000AD1D0000}"/>
    <cellStyle name="Comma 4 11 2 5 2 2" xfId="48896" xr:uid="{00000000-0005-0000-0000-0000AE1D0000}"/>
    <cellStyle name="Comma 4 11 2 5 3" xfId="33748" xr:uid="{00000000-0005-0000-0000-0000AF1D0000}"/>
    <cellStyle name="Comma 4 11 2 6" xfId="18600" xr:uid="{00000000-0005-0000-0000-0000B01D0000}"/>
    <cellStyle name="Comma 4 11 2 6 2" xfId="44568" xr:uid="{00000000-0005-0000-0000-0000B11D0000}"/>
    <cellStyle name="Comma 4 11 2 7" xfId="14272" xr:uid="{00000000-0005-0000-0000-0000B21D0000}"/>
    <cellStyle name="Comma 4 11 2 7 2" xfId="40240" xr:uid="{00000000-0005-0000-0000-0000B31D0000}"/>
    <cellStyle name="Comma 4 11 2 8" xfId="3452" xr:uid="{00000000-0005-0000-0000-0000B41D0000}"/>
    <cellStyle name="Comma 4 11 2 9" xfId="29420" xr:uid="{00000000-0005-0000-0000-0000B51D0000}"/>
    <cellStyle name="Comma 4 11 3" xfId="1829" xr:uid="{00000000-0005-0000-0000-0000B61D0000}"/>
    <cellStyle name="Comma 4 11 3 2" xfId="6157" xr:uid="{00000000-0005-0000-0000-0000B71D0000}"/>
    <cellStyle name="Comma 4 11 3 2 2" xfId="12649" xr:uid="{00000000-0005-0000-0000-0000B81D0000}"/>
    <cellStyle name="Comma 4 11 3 2 2 2" xfId="27797" xr:uid="{00000000-0005-0000-0000-0000B91D0000}"/>
    <cellStyle name="Comma 4 11 3 2 2 2 2" xfId="53765" xr:uid="{00000000-0005-0000-0000-0000BA1D0000}"/>
    <cellStyle name="Comma 4 11 3 2 2 3" xfId="38617" xr:uid="{00000000-0005-0000-0000-0000BB1D0000}"/>
    <cellStyle name="Comma 4 11 3 2 3" xfId="21305" xr:uid="{00000000-0005-0000-0000-0000BC1D0000}"/>
    <cellStyle name="Comma 4 11 3 2 3 2" xfId="47273" xr:uid="{00000000-0005-0000-0000-0000BD1D0000}"/>
    <cellStyle name="Comma 4 11 3 2 4" xfId="16977" xr:uid="{00000000-0005-0000-0000-0000BE1D0000}"/>
    <cellStyle name="Comma 4 11 3 2 4 2" xfId="42945" xr:uid="{00000000-0005-0000-0000-0000BF1D0000}"/>
    <cellStyle name="Comma 4 11 3 2 5" xfId="32125" xr:uid="{00000000-0005-0000-0000-0000C01D0000}"/>
    <cellStyle name="Comma 4 11 3 2 6" xfId="58607" xr:uid="{00000000-0005-0000-0000-0000C11D0000}"/>
    <cellStyle name="Comma 4 11 3 3" xfId="10485" xr:uid="{00000000-0005-0000-0000-0000C21D0000}"/>
    <cellStyle name="Comma 4 11 3 3 2" xfId="25633" xr:uid="{00000000-0005-0000-0000-0000C31D0000}"/>
    <cellStyle name="Comma 4 11 3 3 2 2" xfId="51601" xr:uid="{00000000-0005-0000-0000-0000C41D0000}"/>
    <cellStyle name="Comma 4 11 3 3 3" xfId="36453" xr:uid="{00000000-0005-0000-0000-0000C51D0000}"/>
    <cellStyle name="Comma 4 11 3 4" xfId="8321" xr:uid="{00000000-0005-0000-0000-0000C61D0000}"/>
    <cellStyle name="Comma 4 11 3 4 2" xfId="23469" xr:uid="{00000000-0005-0000-0000-0000C71D0000}"/>
    <cellStyle name="Comma 4 11 3 4 2 2" xfId="49437" xr:uid="{00000000-0005-0000-0000-0000C81D0000}"/>
    <cellStyle name="Comma 4 11 3 4 3" xfId="34289" xr:uid="{00000000-0005-0000-0000-0000C91D0000}"/>
    <cellStyle name="Comma 4 11 3 5" xfId="19141" xr:uid="{00000000-0005-0000-0000-0000CA1D0000}"/>
    <cellStyle name="Comma 4 11 3 5 2" xfId="45109" xr:uid="{00000000-0005-0000-0000-0000CB1D0000}"/>
    <cellStyle name="Comma 4 11 3 6" xfId="14813" xr:uid="{00000000-0005-0000-0000-0000CC1D0000}"/>
    <cellStyle name="Comma 4 11 3 6 2" xfId="40781" xr:uid="{00000000-0005-0000-0000-0000CD1D0000}"/>
    <cellStyle name="Comma 4 11 3 7" xfId="3993" xr:uid="{00000000-0005-0000-0000-0000CE1D0000}"/>
    <cellStyle name="Comma 4 11 3 8" xfId="29961" xr:uid="{00000000-0005-0000-0000-0000CF1D0000}"/>
    <cellStyle name="Comma 4 11 3 9" xfId="56443" xr:uid="{00000000-0005-0000-0000-0000D01D0000}"/>
    <cellStyle name="Comma 4 11 4" xfId="5075" xr:uid="{00000000-0005-0000-0000-0000D11D0000}"/>
    <cellStyle name="Comma 4 11 4 2" xfId="11567" xr:uid="{00000000-0005-0000-0000-0000D21D0000}"/>
    <cellStyle name="Comma 4 11 4 2 2" xfId="26715" xr:uid="{00000000-0005-0000-0000-0000D31D0000}"/>
    <cellStyle name="Comma 4 11 4 2 2 2" xfId="52683" xr:uid="{00000000-0005-0000-0000-0000D41D0000}"/>
    <cellStyle name="Comma 4 11 4 2 3" xfId="37535" xr:uid="{00000000-0005-0000-0000-0000D51D0000}"/>
    <cellStyle name="Comma 4 11 4 3" xfId="20223" xr:uid="{00000000-0005-0000-0000-0000D61D0000}"/>
    <cellStyle name="Comma 4 11 4 3 2" xfId="46191" xr:uid="{00000000-0005-0000-0000-0000D71D0000}"/>
    <cellStyle name="Comma 4 11 4 4" xfId="15895" xr:uid="{00000000-0005-0000-0000-0000D81D0000}"/>
    <cellStyle name="Comma 4 11 4 4 2" xfId="41863" xr:uid="{00000000-0005-0000-0000-0000D91D0000}"/>
    <cellStyle name="Comma 4 11 4 5" xfId="31043" xr:uid="{00000000-0005-0000-0000-0000DA1D0000}"/>
    <cellStyle name="Comma 4 11 4 6" xfId="57525" xr:uid="{00000000-0005-0000-0000-0000DB1D0000}"/>
    <cellStyle name="Comma 4 11 5" xfId="9403" xr:uid="{00000000-0005-0000-0000-0000DC1D0000}"/>
    <cellStyle name="Comma 4 11 5 2" xfId="24551" xr:uid="{00000000-0005-0000-0000-0000DD1D0000}"/>
    <cellStyle name="Comma 4 11 5 2 2" xfId="50519" xr:uid="{00000000-0005-0000-0000-0000DE1D0000}"/>
    <cellStyle name="Comma 4 11 5 3" xfId="35371" xr:uid="{00000000-0005-0000-0000-0000DF1D0000}"/>
    <cellStyle name="Comma 4 11 6" xfId="7239" xr:uid="{00000000-0005-0000-0000-0000E01D0000}"/>
    <cellStyle name="Comma 4 11 6 2" xfId="22387" xr:uid="{00000000-0005-0000-0000-0000E11D0000}"/>
    <cellStyle name="Comma 4 11 6 2 2" xfId="48355" xr:uid="{00000000-0005-0000-0000-0000E21D0000}"/>
    <cellStyle name="Comma 4 11 6 3" xfId="33207" xr:uid="{00000000-0005-0000-0000-0000E31D0000}"/>
    <cellStyle name="Comma 4 11 7" xfId="18059" xr:uid="{00000000-0005-0000-0000-0000E41D0000}"/>
    <cellStyle name="Comma 4 11 7 2" xfId="44027" xr:uid="{00000000-0005-0000-0000-0000E51D0000}"/>
    <cellStyle name="Comma 4 11 8" xfId="13731" xr:uid="{00000000-0005-0000-0000-0000E61D0000}"/>
    <cellStyle name="Comma 4 11 8 2" xfId="39699" xr:uid="{00000000-0005-0000-0000-0000E71D0000}"/>
    <cellStyle name="Comma 4 11 9" xfId="2911" xr:uid="{00000000-0005-0000-0000-0000E81D0000}"/>
    <cellStyle name="Comma 4 12" xfId="166" xr:uid="{00000000-0005-0000-0000-0000E91D0000}"/>
    <cellStyle name="Comma 4 12 10" xfId="28880" xr:uid="{00000000-0005-0000-0000-0000EA1D0000}"/>
    <cellStyle name="Comma 4 12 11" xfId="54842" xr:uid="{00000000-0005-0000-0000-0000EB1D0000}"/>
    <cellStyle name="Comma 4 12 12" xfId="55362" xr:uid="{00000000-0005-0000-0000-0000EC1D0000}"/>
    <cellStyle name="Comma 4 12 13" xfId="1119" xr:uid="{00000000-0005-0000-0000-0000ED1D0000}"/>
    <cellStyle name="Comma 4 12 2" xfId="1289" xr:uid="{00000000-0005-0000-0000-0000EE1D0000}"/>
    <cellStyle name="Comma 4 12 2 10" xfId="55903" xr:uid="{00000000-0005-0000-0000-0000EF1D0000}"/>
    <cellStyle name="Comma 4 12 2 2" xfId="2371" xr:uid="{00000000-0005-0000-0000-0000F01D0000}"/>
    <cellStyle name="Comma 4 12 2 2 2" xfId="6699" xr:uid="{00000000-0005-0000-0000-0000F11D0000}"/>
    <cellStyle name="Comma 4 12 2 2 2 2" xfId="13191" xr:uid="{00000000-0005-0000-0000-0000F21D0000}"/>
    <cellStyle name="Comma 4 12 2 2 2 2 2" xfId="28339" xr:uid="{00000000-0005-0000-0000-0000F31D0000}"/>
    <cellStyle name="Comma 4 12 2 2 2 2 2 2" xfId="54307" xr:uid="{00000000-0005-0000-0000-0000F41D0000}"/>
    <cellStyle name="Comma 4 12 2 2 2 2 3" xfId="39159" xr:uid="{00000000-0005-0000-0000-0000F51D0000}"/>
    <cellStyle name="Comma 4 12 2 2 2 3" xfId="21847" xr:uid="{00000000-0005-0000-0000-0000F61D0000}"/>
    <cellStyle name="Comma 4 12 2 2 2 3 2" xfId="47815" xr:uid="{00000000-0005-0000-0000-0000F71D0000}"/>
    <cellStyle name="Comma 4 12 2 2 2 4" xfId="17519" xr:uid="{00000000-0005-0000-0000-0000F81D0000}"/>
    <cellStyle name="Comma 4 12 2 2 2 4 2" xfId="43487" xr:uid="{00000000-0005-0000-0000-0000F91D0000}"/>
    <cellStyle name="Comma 4 12 2 2 2 5" xfId="32667" xr:uid="{00000000-0005-0000-0000-0000FA1D0000}"/>
    <cellStyle name="Comma 4 12 2 2 2 6" xfId="59149" xr:uid="{00000000-0005-0000-0000-0000FB1D0000}"/>
    <cellStyle name="Comma 4 12 2 2 3" xfId="11027" xr:uid="{00000000-0005-0000-0000-0000FC1D0000}"/>
    <cellStyle name="Comma 4 12 2 2 3 2" xfId="26175" xr:uid="{00000000-0005-0000-0000-0000FD1D0000}"/>
    <cellStyle name="Comma 4 12 2 2 3 2 2" xfId="52143" xr:uid="{00000000-0005-0000-0000-0000FE1D0000}"/>
    <cellStyle name="Comma 4 12 2 2 3 3" xfId="36995" xr:uid="{00000000-0005-0000-0000-0000FF1D0000}"/>
    <cellStyle name="Comma 4 12 2 2 4" xfId="8863" xr:uid="{00000000-0005-0000-0000-0000001E0000}"/>
    <cellStyle name="Comma 4 12 2 2 4 2" xfId="24011" xr:uid="{00000000-0005-0000-0000-0000011E0000}"/>
    <cellStyle name="Comma 4 12 2 2 4 2 2" xfId="49979" xr:uid="{00000000-0005-0000-0000-0000021E0000}"/>
    <cellStyle name="Comma 4 12 2 2 4 3" xfId="34831" xr:uid="{00000000-0005-0000-0000-0000031E0000}"/>
    <cellStyle name="Comma 4 12 2 2 5" xfId="19683" xr:uid="{00000000-0005-0000-0000-0000041E0000}"/>
    <cellStyle name="Comma 4 12 2 2 5 2" xfId="45651" xr:uid="{00000000-0005-0000-0000-0000051E0000}"/>
    <cellStyle name="Comma 4 12 2 2 6" xfId="15355" xr:uid="{00000000-0005-0000-0000-0000061E0000}"/>
    <cellStyle name="Comma 4 12 2 2 6 2" xfId="41323" xr:uid="{00000000-0005-0000-0000-0000071E0000}"/>
    <cellStyle name="Comma 4 12 2 2 7" xfId="4535" xr:uid="{00000000-0005-0000-0000-0000081E0000}"/>
    <cellStyle name="Comma 4 12 2 2 8" xfId="30503" xr:uid="{00000000-0005-0000-0000-0000091E0000}"/>
    <cellStyle name="Comma 4 12 2 2 9" xfId="56985" xr:uid="{00000000-0005-0000-0000-00000A1E0000}"/>
    <cellStyle name="Comma 4 12 2 3" xfId="5617" xr:uid="{00000000-0005-0000-0000-00000B1E0000}"/>
    <cellStyle name="Comma 4 12 2 3 2" xfId="12109" xr:uid="{00000000-0005-0000-0000-00000C1E0000}"/>
    <cellStyle name="Comma 4 12 2 3 2 2" xfId="27257" xr:uid="{00000000-0005-0000-0000-00000D1E0000}"/>
    <cellStyle name="Comma 4 12 2 3 2 2 2" xfId="53225" xr:uid="{00000000-0005-0000-0000-00000E1E0000}"/>
    <cellStyle name="Comma 4 12 2 3 2 3" xfId="38077" xr:uid="{00000000-0005-0000-0000-00000F1E0000}"/>
    <cellStyle name="Comma 4 12 2 3 3" xfId="20765" xr:uid="{00000000-0005-0000-0000-0000101E0000}"/>
    <cellStyle name="Comma 4 12 2 3 3 2" xfId="46733" xr:uid="{00000000-0005-0000-0000-0000111E0000}"/>
    <cellStyle name="Comma 4 12 2 3 4" xfId="16437" xr:uid="{00000000-0005-0000-0000-0000121E0000}"/>
    <cellStyle name="Comma 4 12 2 3 4 2" xfId="42405" xr:uid="{00000000-0005-0000-0000-0000131E0000}"/>
    <cellStyle name="Comma 4 12 2 3 5" xfId="31585" xr:uid="{00000000-0005-0000-0000-0000141E0000}"/>
    <cellStyle name="Comma 4 12 2 3 6" xfId="58067" xr:uid="{00000000-0005-0000-0000-0000151E0000}"/>
    <cellStyle name="Comma 4 12 2 4" xfId="9945" xr:uid="{00000000-0005-0000-0000-0000161E0000}"/>
    <cellStyle name="Comma 4 12 2 4 2" xfId="25093" xr:uid="{00000000-0005-0000-0000-0000171E0000}"/>
    <cellStyle name="Comma 4 12 2 4 2 2" xfId="51061" xr:uid="{00000000-0005-0000-0000-0000181E0000}"/>
    <cellStyle name="Comma 4 12 2 4 3" xfId="35913" xr:uid="{00000000-0005-0000-0000-0000191E0000}"/>
    <cellStyle name="Comma 4 12 2 5" xfId="7781" xr:uid="{00000000-0005-0000-0000-00001A1E0000}"/>
    <cellStyle name="Comma 4 12 2 5 2" xfId="22929" xr:uid="{00000000-0005-0000-0000-00001B1E0000}"/>
    <cellStyle name="Comma 4 12 2 5 2 2" xfId="48897" xr:uid="{00000000-0005-0000-0000-00001C1E0000}"/>
    <cellStyle name="Comma 4 12 2 5 3" xfId="33749" xr:uid="{00000000-0005-0000-0000-00001D1E0000}"/>
    <cellStyle name="Comma 4 12 2 6" xfId="18601" xr:uid="{00000000-0005-0000-0000-00001E1E0000}"/>
    <cellStyle name="Comma 4 12 2 6 2" xfId="44569" xr:uid="{00000000-0005-0000-0000-00001F1E0000}"/>
    <cellStyle name="Comma 4 12 2 7" xfId="14273" xr:uid="{00000000-0005-0000-0000-0000201E0000}"/>
    <cellStyle name="Comma 4 12 2 7 2" xfId="40241" xr:uid="{00000000-0005-0000-0000-0000211E0000}"/>
    <cellStyle name="Comma 4 12 2 8" xfId="3453" xr:uid="{00000000-0005-0000-0000-0000221E0000}"/>
    <cellStyle name="Comma 4 12 2 9" xfId="29421" xr:uid="{00000000-0005-0000-0000-0000231E0000}"/>
    <cellStyle name="Comma 4 12 3" xfId="1830" xr:uid="{00000000-0005-0000-0000-0000241E0000}"/>
    <cellStyle name="Comma 4 12 3 2" xfId="6158" xr:uid="{00000000-0005-0000-0000-0000251E0000}"/>
    <cellStyle name="Comma 4 12 3 2 2" xfId="12650" xr:uid="{00000000-0005-0000-0000-0000261E0000}"/>
    <cellStyle name="Comma 4 12 3 2 2 2" xfId="27798" xr:uid="{00000000-0005-0000-0000-0000271E0000}"/>
    <cellStyle name="Comma 4 12 3 2 2 2 2" xfId="53766" xr:uid="{00000000-0005-0000-0000-0000281E0000}"/>
    <cellStyle name="Comma 4 12 3 2 2 3" xfId="38618" xr:uid="{00000000-0005-0000-0000-0000291E0000}"/>
    <cellStyle name="Comma 4 12 3 2 3" xfId="21306" xr:uid="{00000000-0005-0000-0000-00002A1E0000}"/>
    <cellStyle name="Comma 4 12 3 2 3 2" xfId="47274" xr:uid="{00000000-0005-0000-0000-00002B1E0000}"/>
    <cellStyle name="Comma 4 12 3 2 4" xfId="16978" xr:uid="{00000000-0005-0000-0000-00002C1E0000}"/>
    <cellStyle name="Comma 4 12 3 2 4 2" xfId="42946" xr:uid="{00000000-0005-0000-0000-00002D1E0000}"/>
    <cellStyle name="Comma 4 12 3 2 5" xfId="32126" xr:uid="{00000000-0005-0000-0000-00002E1E0000}"/>
    <cellStyle name="Comma 4 12 3 2 6" xfId="58608" xr:uid="{00000000-0005-0000-0000-00002F1E0000}"/>
    <cellStyle name="Comma 4 12 3 3" xfId="10486" xr:uid="{00000000-0005-0000-0000-0000301E0000}"/>
    <cellStyle name="Comma 4 12 3 3 2" xfId="25634" xr:uid="{00000000-0005-0000-0000-0000311E0000}"/>
    <cellStyle name="Comma 4 12 3 3 2 2" xfId="51602" xr:uid="{00000000-0005-0000-0000-0000321E0000}"/>
    <cellStyle name="Comma 4 12 3 3 3" xfId="36454" xr:uid="{00000000-0005-0000-0000-0000331E0000}"/>
    <cellStyle name="Comma 4 12 3 4" xfId="8322" xr:uid="{00000000-0005-0000-0000-0000341E0000}"/>
    <cellStyle name="Comma 4 12 3 4 2" xfId="23470" xr:uid="{00000000-0005-0000-0000-0000351E0000}"/>
    <cellStyle name="Comma 4 12 3 4 2 2" xfId="49438" xr:uid="{00000000-0005-0000-0000-0000361E0000}"/>
    <cellStyle name="Comma 4 12 3 4 3" xfId="34290" xr:uid="{00000000-0005-0000-0000-0000371E0000}"/>
    <cellStyle name="Comma 4 12 3 5" xfId="19142" xr:uid="{00000000-0005-0000-0000-0000381E0000}"/>
    <cellStyle name="Comma 4 12 3 5 2" xfId="45110" xr:uid="{00000000-0005-0000-0000-0000391E0000}"/>
    <cellStyle name="Comma 4 12 3 6" xfId="14814" xr:uid="{00000000-0005-0000-0000-00003A1E0000}"/>
    <cellStyle name="Comma 4 12 3 6 2" xfId="40782" xr:uid="{00000000-0005-0000-0000-00003B1E0000}"/>
    <cellStyle name="Comma 4 12 3 7" xfId="3994" xr:uid="{00000000-0005-0000-0000-00003C1E0000}"/>
    <cellStyle name="Comma 4 12 3 8" xfId="29962" xr:uid="{00000000-0005-0000-0000-00003D1E0000}"/>
    <cellStyle name="Comma 4 12 3 9" xfId="56444" xr:uid="{00000000-0005-0000-0000-00003E1E0000}"/>
    <cellStyle name="Comma 4 12 4" xfId="5076" xr:uid="{00000000-0005-0000-0000-00003F1E0000}"/>
    <cellStyle name="Comma 4 12 4 2" xfId="11568" xr:uid="{00000000-0005-0000-0000-0000401E0000}"/>
    <cellStyle name="Comma 4 12 4 2 2" xfId="26716" xr:uid="{00000000-0005-0000-0000-0000411E0000}"/>
    <cellStyle name="Comma 4 12 4 2 2 2" xfId="52684" xr:uid="{00000000-0005-0000-0000-0000421E0000}"/>
    <cellStyle name="Comma 4 12 4 2 3" xfId="37536" xr:uid="{00000000-0005-0000-0000-0000431E0000}"/>
    <cellStyle name="Comma 4 12 4 3" xfId="20224" xr:uid="{00000000-0005-0000-0000-0000441E0000}"/>
    <cellStyle name="Comma 4 12 4 3 2" xfId="46192" xr:uid="{00000000-0005-0000-0000-0000451E0000}"/>
    <cellStyle name="Comma 4 12 4 4" xfId="15896" xr:uid="{00000000-0005-0000-0000-0000461E0000}"/>
    <cellStyle name="Comma 4 12 4 4 2" xfId="41864" xr:uid="{00000000-0005-0000-0000-0000471E0000}"/>
    <cellStyle name="Comma 4 12 4 5" xfId="31044" xr:uid="{00000000-0005-0000-0000-0000481E0000}"/>
    <cellStyle name="Comma 4 12 4 6" xfId="57526" xr:uid="{00000000-0005-0000-0000-0000491E0000}"/>
    <cellStyle name="Comma 4 12 5" xfId="9404" xr:uid="{00000000-0005-0000-0000-00004A1E0000}"/>
    <cellStyle name="Comma 4 12 5 2" xfId="24552" xr:uid="{00000000-0005-0000-0000-00004B1E0000}"/>
    <cellStyle name="Comma 4 12 5 2 2" xfId="50520" xr:uid="{00000000-0005-0000-0000-00004C1E0000}"/>
    <cellStyle name="Comma 4 12 5 3" xfId="35372" xr:uid="{00000000-0005-0000-0000-00004D1E0000}"/>
    <cellStyle name="Comma 4 12 6" xfId="7240" xr:uid="{00000000-0005-0000-0000-00004E1E0000}"/>
    <cellStyle name="Comma 4 12 6 2" xfId="22388" xr:uid="{00000000-0005-0000-0000-00004F1E0000}"/>
    <cellStyle name="Comma 4 12 6 2 2" xfId="48356" xr:uid="{00000000-0005-0000-0000-0000501E0000}"/>
    <cellStyle name="Comma 4 12 6 3" xfId="33208" xr:uid="{00000000-0005-0000-0000-0000511E0000}"/>
    <cellStyle name="Comma 4 12 7" xfId="18060" xr:uid="{00000000-0005-0000-0000-0000521E0000}"/>
    <cellStyle name="Comma 4 12 7 2" xfId="44028" xr:uid="{00000000-0005-0000-0000-0000531E0000}"/>
    <cellStyle name="Comma 4 12 8" xfId="13732" xr:uid="{00000000-0005-0000-0000-0000541E0000}"/>
    <cellStyle name="Comma 4 12 8 2" xfId="39700" xr:uid="{00000000-0005-0000-0000-0000551E0000}"/>
    <cellStyle name="Comma 4 12 9" xfId="2912" xr:uid="{00000000-0005-0000-0000-0000561E0000}"/>
    <cellStyle name="Comma 4 13" xfId="167" xr:uid="{00000000-0005-0000-0000-0000571E0000}"/>
    <cellStyle name="Comma 4 13 10" xfId="28881" xr:uid="{00000000-0005-0000-0000-0000581E0000}"/>
    <cellStyle name="Comma 4 13 11" xfId="54843" xr:uid="{00000000-0005-0000-0000-0000591E0000}"/>
    <cellStyle name="Comma 4 13 12" xfId="55363" xr:uid="{00000000-0005-0000-0000-00005A1E0000}"/>
    <cellStyle name="Comma 4 13 13" xfId="1159" xr:uid="{00000000-0005-0000-0000-00005B1E0000}"/>
    <cellStyle name="Comma 4 13 2" xfId="1290" xr:uid="{00000000-0005-0000-0000-00005C1E0000}"/>
    <cellStyle name="Comma 4 13 2 10" xfId="55904" xr:uid="{00000000-0005-0000-0000-00005D1E0000}"/>
    <cellStyle name="Comma 4 13 2 2" xfId="2372" xr:uid="{00000000-0005-0000-0000-00005E1E0000}"/>
    <cellStyle name="Comma 4 13 2 2 2" xfId="6700" xr:uid="{00000000-0005-0000-0000-00005F1E0000}"/>
    <cellStyle name="Comma 4 13 2 2 2 2" xfId="13192" xr:uid="{00000000-0005-0000-0000-0000601E0000}"/>
    <cellStyle name="Comma 4 13 2 2 2 2 2" xfId="28340" xr:uid="{00000000-0005-0000-0000-0000611E0000}"/>
    <cellStyle name="Comma 4 13 2 2 2 2 2 2" xfId="54308" xr:uid="{00000000-0005-0000-0000-0000621E0000}"/>
    <cellStyle name="Comma 4 13 2 2 2 2 3" xfId="39160" xr:uid="{00000000-0005-0000-0000-0000631E0000}"/>
    <cellStyle name="Comma 4 13 2 2 2 3" xfId="21848" xr:uid="{00000000-0005-0000-0000-0000641E0000}"/>
    <cellStyle name="Comma 4 13 2 2 2 3 2" xfId="47816" xr:uid="{00000000-0005-0000-0000-0000651E0000}"/>
    <cellStyle name="Comma 4 13 2 2 2 4" xfId="17520" xr:uid="{00000000-0005-0000-0000-0000661E0000}"/>
    <cellStyle name="Comma 4 13 2 2 2 4 2" xfId="43488" xr:uid="{00000000-0005-0000-0000-0000671E0000}"/>
    <cellStyle name="Comma 4 13 2 2 2 5" xfId="32668" xr:uid="{00000000-0005-0000-0000-0000681E0000}"/>
    <cellStyle name="Comma 4 13 2 2 2 6" xfId="59150" xr:uid="{00000000-0005-0000-0000-0000691E0000}"/>
    <cellStyle name="Comma 4 13 2 2 3" xfId="11028" xr:uid="{00000000-0005-0000-0000-00006A1E0000}"/>
    <cellStyle name="Comma 4 13 2 2 3 2" xfId="26176" xr:uid="{00000000-0005-0000-0000-00006B1E0000}"/>
    <cellStyle name="Comma 4 13 2 2 3 2 2" xfId="52144" xr:uid="{00000000-0005-0000-0000-00006C1E0000}"/>
    <cellStyle name="Comma 4 13 2 2 3 3" xfId="36996" xr:uid="{00000000-0005-0000-0000-00006D1E0000}"/>
    <cellStyle name="Comma 4 13 2 2 4" xfId="8864" xr:uid="{00000000-0005-0000-0000-00006E1E0000}"/>
    <cellStyle name="Comma 4 13 2 2 4 2" xfId="24012" xr:uid="{00000000-0005-0000-0000-00006F1E0000}"/>
    <cellStyle name="Comma 4 13 2 2 4 2 2" xfId="49980" xr:uid="{00000000-0005-0000-0000-0000701E0000}"/>
    <cellStyle name="Comma 4 13 2 2 4 3" xfId="34832" xr:uid="{00000000-0005-0000-0000-0000711E0000}"/>
    <cellStyle name="Comma 4 13 2 2 5" xfId="19684" xr:uid="{00000000-0005-0000-0000-0000721E0000}"/>
    <cellStyle name="Comma 4 13 2 2 5 2" xfId="45652" xr:uid="{00000000-0005-0000-0000-0000731E0000}"/>
    <cellStyle name="Comma 4 13 2 2 6" xfId="15356" xr:uid="{00000000-0005-0000-0000-0000741E0000}"/>
    <cellStyle name="Comma 4 13 2 2 6 2" xfId="41324" xr:uid="{00000000-0005-0000-0000-0000751E0000}"/>
    <cellStyle name="Comma 4 13 2 2 7" xfId="4536" xr:uid="{00000000-0005-0000-0000-0000761E0000}"/>
    <cellStyle name="Comma 4 13 2 2 8" xfId="30504" xr:uid="{00000000-0005-0000-0000-0000771E0000}"/>
    <cellStyle name="Comma 4 13 2 2 9" xfId="56986" xr:uid="{00000000-0005-0000-0000-0000781E0000}"/>
    <cellStyle name="Comma 4 13 2 3" xfId="5618" xr:uid="{00000000-0005-0000-0000-0000791E0000}"/>
    <cellStyle name="Comma 4 13 2 3 2" xfId="12110" xr:uid="{00000000-0005-0000-0000-00007A1E0000}"/>
    <cellStyle name="Comma 4 13 2 3 2 2" xfId="27258" xr:uid="{00000000-0005-0000-0000-00007B1E0000}"/>
    <cellStyle name="Comma 4 13 2 3 2 2 2" xfId="53226" xr:uid="{00000000-0005-0000-0000-00007C1E0000}"/>
    <cellStyle name="Comma 4 13 2 3 2 3" xfId="38078" xr:uid="{00000000-0005-0000-0000-00007D1E0000}"/>
    <cellStyle name="Comma 4 13 2 3 3" xfId="20766" xr:uid="{00000000-0005-0000-0000-00007E1E0000}"/>
    <cellStyle name="Comma 4 13 2 3 3 2" xfId="46734" xr:uid="{00000000-0005-0000-0000-00007F1E0000}"/>
    <cellStyle name="Comma 4 13 2 3 4" xfId="16438" xr:uid="{00000000-0005-0000-0000-0000801E0000}"/>
    <cellStyle name="Comma 4 13 2 3 4 2" xfId="42406" xr:uid="{00000000-0005-0000-0000-0000811E0000}"/>
    <cellStyle name="Comma 4 13 2 3 5" xfId="31586" xr:uid="{00000000-0005-0000-0000-0000821E0000}"/>
    <cellStyle name="Comma 4 13 2 3 6" xfId="58068" xr:uid="{00000000-0005-0000-0000-0000831E0000}"/>
    <cellStyle name="Comma 4 13 2 4" xfId="9946" xr:uid="{00000000-0005-0000-0000-0000841E0000}"/>
    <cellStyle name="Comma 4 13 2 4 2" xfId="25094" xr:uid="{00000000-0005-0000-0000-0000851E0000}"/>
    <cellStyle name="Comma 4 13 2 4 2 2" xfId="51062" xr:uid="{00000000-0005-0000-0000-0000861E0000}"/>
    <cellStyle name="Comma 4 13 2 4 3" xfId="35914" xr:uid="{00000000-0005-0000-0000-0000871E0000}"/>
    <cellStyle name="Comma 4 13 2 5" xfId="7782" xr:uid="{00000000-0005-0000-0000-0000881E0000}"/>
    <cellStyle name="Comma 4 13 2 5 2" xfId="22930" xr:uid="{00000000-0005-0000-0000-0000891E0000}"/>
    <cellStyle name="Comma 4 13 2 5 2 2" xfId="48898" xr:uid="{00000000-0005-0000-0000-00008A1E0000}"/>
    <cellStyle name="Comma 4 13 2 5 3" xfId="33750" xr:uid="{00000000-0005-0000-0000-00008B1E0000}"/>
    <cellStyle name="Comma 4 13 2 6" xfId="18602" xr:uid="{00000000-0005-0000-0000-00008C1E0000}"/>
    <cellStyle name="Comma 4 13 2 6 2" xfId="44570" xr:uid="{00000000-0005-0000-0000-00008D1E0000}"/>
    <cellStyle name="Comma 4 13 2 7" xfId="14274" xr:uid="{00000000-0005-0000-0000-00008E1E0000}"/>
    <cellStyle name="Comma 4 13 2 7 2" xfId="40242" xr:uid="{00000000-0005-0000-0000-00008F1E0000}"/>
    <cellStyle name="Comma 4 13 2 8" xfId="3454" xr:uid="{00000000-0005-0000-0000-0000901E0000}"/>
    <cellStyle name="Comma 4 13 2 9" xfId="29422" xr:uid="{00000000-0005-0000-0000-0000911E0000}"/>
    <cellStyle name="Comma 4 13 3" xfId="1831" xr:uid="{00000000-0005-0000-0000-0000921E0000}"/>
    <cellStyle name="Comma 4 13 3 2" xfId="6159" xr:uid="{00000000-0005-0000-0000-0000931E0000}"/>
    <cellStyle name="Comma 4 13 3 2 2" xfId="12651" xr:uid="{00000000-0005-0000-0000-0000941E0000}"/>
    <cellStyle name="Comma 4 13 3 2 2 2" xfId="27799" xr:uid="{00000000-0005-0000-0000-0000951E0000}"/>
    <cellStyle name="Comma 4 13 3 2 2 2 2" xfId="53767" xr:uid="{00000000-0005-0000-0000-0000961E0000}"/>
    <cellStyle name="Comma 4 13 3 2 2 3" xfId="38619" xr:uid="{00000000-0005-0000-0000-0000971E0000}"/>
    <cellStyle name="Comma 4 13 3 2 3" xfId="21307" xr:uid="{00000000-0005-0000-0000-0000981E0000}"/>
    <cellStyle name="Comma 4 13 3 2 3 2" xfId="47275" xr:uid="{00000000-0005-0000-0000-0000991E0000}"/>
    <cellStyle name="Comma 4 13 3 2 4" xfId="16979" xr:uid="{00000000-0005-0000-0000-00009A1E0000}"/>
    <cellStyle name="Comma 4 13 3 2 4 2" xfId="42947" xr:uid="{00000000-0005-0000-0000-00009B1E0000}"/>
    <cellStyle name="Comma 4 13 3 2 5" xfId="32127" xr:uid="{00000000-0005-0000-0000-00009C1E0000}"/>
    <cellStyle name="Comma 4 13 3 2 6" xfId="58609" xr:uid="{00000000-0005-0000-0000-00009D1E0000}"/>
    <cellStyle name="Comma 4 13 3 3" xfId="10487" xr:uid="{00000000-0005-0000-0000-00009E1E0000}"/>
    <cellStyle name="Comma 4 13 3 3 2" xfId="25635" xr:uid="{00000000-0005-0000-0000-00009F1E0000}"/>
    <cellStyle name="Comma 4 13 3 3 2 2" xfId="51603" xr:uid="{00000000-0005-0000-0000-0000A01E0000}"/>
    <cellStyle name="Comma 4 13 3 3 3" xfId="36455" xr:uid="{00000000-0005-0000-0000-0000A11E0000}"/>
    <cellStyle name="Comma 4 13 3 4" xfId="8323" xr:uid="{00000000-0005-0000-0000-0000A21E0000}"/>
    <cellStyle name="Comma 4 13 3 4 2" xfId="23471" xr:uid="{00000000-0005-0000-0000-0000A31E0000}"/>
    <cellStyle name="Comma 4 13 3 4 2 2" xfId="49439" xr:uid="{00000000-0005-0000-0000-0000A41E0000}"/>
    <cellStyle name="Comma 4 13 3 4 3" xfId="34291" xr:uid="{00000000-0005-0000-0000-0000A51E0000}"/>
    <cellStyle name="Comma 4 13 3 5" xfId="19143" xr:uid="{00000000-0005-0000-0000-0000A61E0000}"/>
    <cellStyle name="Comma 4 13 3 5 2" xfId="45111" xr:uid="{00000000-0005-0000-0000-0000A71E0000}"/>
    <cellStyle name="Comma 4 13 3 6" xfId="14815" xr:uid="{00000000-0005-0000-0000-0000A81E0000}"/>
    <cellStyle name="Comma 4 13 3 6 2" xfId="40783" xr:uid="{00000000-0005-0000-0000-0000A91E0000}"/>
    <cellStyle name="Comma 4 13 3 7" xfId="3995" xr:uid="{00000000-0005-0000-0000-0000AA1E0000}"/>
    <cellStyle name="Comma 4 13 3 8" xfId="29963" xr:uid="{00000000-0005-0000-0000-0000AB1E0000}"/>
    <cellStyle name="Comma 4 13 3 9" xfId="56445" xr:uid="{00000000-0005-0000-0000-0000AC1E0000}"/>
    <cellStyle name="Comma 4 13 4" xfId="5077" xr:uid="{00000000-0005-0000-0000-0000AD1E0000}"/>
    <cellStyle name="Comma 4 13 4 2" xfId="11569" xr:uid="{00000000-0005-0000-0000-0000AE1E0000}"/>
    <cellStyle name="Comma 4 13 4 2 2" xfId="26717" xr:uid="{00000000-0005-0000-0000-0000AF1E0000}"/>
    <cellStyle name="Comma 4 13 4 2 2 2" xfId="52685" xr:uid="{00000000-0005-0000-0000-0000B01E0000}"/>
    <cellStyle name="Comma 4 13 4 2 3" xfId="37537" xr:uid="{00000000-0005-0000-0000-0000B11E0000}"/>
    <cellStyle name="Comma 4 13 4 3" xfId="20225" xr:uid="{00000000-0005-0000-0000-0000B21E0000}"/>
    <cellStyle name="Comma 4 13 4 3 2" xfId="46193" xr:uid="{00000000-0005-0000-0000-0000B31E0000}"/>
    <cellStyle name="Comma 4 13 4 4" xfId="15897" xr:uid="{00000000-0005-0000-0000-0000B41E0000}"/>
    <cellStyle name="Comma 4 13 4 4 2" xfId="41865" xr:uid="{00000000-0005-0000-0000-0000B51E0000}"/>
    <cellStyle name="Comma 4 13 4 5" xfId="31045" xr:uid="{00000000-0005-0000-0000-0000B61E0000}"/>
    <cellStyle name="Comma 4 13 4 6" xfId="57527" xr:uid="{00000000-0005-0000-0000-0000B71E0000}"/>
    <cellStyle name="Comma 4 13 5" xfId="9405" xr:uid="{00000000-0005-0000-0000-0000B81E0000}"/>
    <cellStyle name="Comma 4 13 5 2" xfId="24553" xr:uid="{00000000-0005-0000-0000-0000B91E0000}"/>
    <cellStyle name="Comma 4 13 5 2 2" xfId="50521" xr:uid="{00000000-0005-0000-0000-0000BA1E0000}"/>
    <cellStyle name="Comma 4 13 5 3" xfId="35373" xr:uid="{00000000-0005-0000-0000-0000BB1E0000}"/>
    <cellStyle name="Comma 4 13 6" xfId="7241" xr:uid="{00000000-0005-0000-0000-0000BC1E0000}"/>
    <cellStyle name="Comma 4 13 6 2" xfId="22389" xr:uid="{00000000-0005-0000-0000-0000BD1E0000}"/>
    <cellStyle name="Comma 4 13 6 2 2" xfId="48357" xr:uid="{00000000-0005-0000-0000-0000BE1E0000}"/>
    <cellStyle name="Comma 4 13 6 3" xfId="33209" xr:uid="{00000000-0005-0000-0000-0000BF1E0000}"/>
    <cellStyle name="Comma 4 13 7" xfId="18061" xr:uid="{00000000-0005-0000-0000-0000C01E0000}"/>
    <cellStyle name="Comma 4 13 7 2" xfId="44029" xr:uid="{00000000-0005-0000-0000-0000C11E0000}"/>
    <cellStyle name="Comma 4 13 8" xfId="13733" xr:uid="{00000000-0005-0000-0000-0000C21E0000}"/>
    <cellStyle name="Comma 4 13 8 2" xfId="39701" xr:uid="{00000000-0005-0000-0000-0000C31E0000}"/>
    <cellStyle name="Comma 4 13 9" xfId="2913" xr:uid="{00000000-0005-0000-0000-0000C41E0000}"/>
    <cellStyle name="Comma 4 14" xfId="1286" xr:uid="{00000000-0005-0000-0000-0000C51E0000}"/>
    <cellStyle name="Comma 4 14 10" xfId="55900" xr:uid="{00000000-0005-0000-0000-0000C61E0000}"/>
    <cellStyle name="Comma 4 14 2" xfId="2368" xr:uid="{00000000-0005-0000-0000-0000C71E0000}"/>
    <cellStyle name="Comma 4 14 2 2" xfId="6696" xr:uid="{00000000-0005-0000-0000-0000C81E0000}"/>
    <cellStyle name="Comma 4 14 2 2 2" xfId="13188" xr:uid="{00000000-0005-0000-0000-0000C91E0000}"/>
    <cellStyle name="Comma 4 14 2 2 2 2" xfId="28336" xr:uid="{00000000-0005-0000-0000-0000CA1E0000}"/>
    <cellStyle name="Comma 4 14 2 2 2 2 2" xfId="54304" xr:uid="{00000000-0005-0000-0000-0000CB1E0000}"/>
    <cellStyle name="Comma 4 14 2 2 2 3" xfId="39156" xr:uid="{00000000-0005-0000-0000-0000CC1E0000}"/>
    <cellStyle name="Comma 4 14 2 2 3" xfId="21844" xr:uid="{00000000-0005-0000-0000-0000CD1E0000}"/>
    <cellStyle name="Comma 4 14 2 2 3 2" xfId="47812" xr:uid="{00000000-0005-0000-0000-0000CE1E0000}"/>
    <cellStyle name="Comma 4 14 2 2 4" xfId="17516" xr:uid="{00000000-0005-0000-0000-0000CF1E0000}"/>
    <cellStyle name="Comma 4 14 2 2 4 2" xfId="43484" xr:uid="{00000000-0005-0000-0000-0000D01E0000}"/>
    <cellStyle name="Comma 4 14 2 2 5" xfId="32664" xr:uid="{00000000-0005-0000-0000-0000D11E0000}"/>
    <cellStyle name="Comma 4 14 2 2 6" xfId="59146" xr:uid="{00000000-0005-0000-0000-0000D21E0000}"/>
    <cellStyle name="Comma 4 14 2 3" xfId="11024" xr:uid="{00000000-0005-0000-0000-0000D31E0000}"/>
    <cellStyle name="Comma 4 14 2 3 2" xfId="26172" xr:uid="{00000000-0005-0000-0000-0000D41E0000}"/>
    <cellStyle name="Comma 4 14 2 3 2 2" xfId="52140" xr:uid="{00000000-0005-0000-0000-0000D51E0000}"/>
    <cellStyle name="Comma 4 14 2 3 3" xfId="36992" xr:uid="{00000000-0005-0000-0000-0000D61E0000}"/>
    <cellStyle name="Comma 4 14 2 4" xfId="8860" xr:uid="{00000000-0005-0000-0000-0000D71E0000}"/>
    <cellStyle name="Comma 4 14 2 4 2" xfId="24008" xr:uid="{00000000-0005-0000-0000-0000D81E0000}"/>
    <cellStyle name="Comma 4 14 2 4 2 2" xfId="49976" xr:uid="{00000000-0005-0000-0000-0000D91E0000}"/>
    <cellStyle name="Comma 4 14 2 4 3" xfId="34828" xr:uid="{00000000-0005-0000-0000-0000DA1E0000}"/>
    <cellStyle name="Comma 4 14 2 5" xfId="19680" xr:uid="{00000000-0005-0000-0000-0000DB1E0000}"/>
    <cellStyle name="Comma 4 14 2 5 2" xfId="45648" xr:uid="{00000000-0005-0000-0000-0000DC1E0000}"/>
    <cellStyle name="Comma 4 14 2 6" xfId="15352" xr:uid="{00000000-0005-0000-0000-0000DD1E0000}"/>
    <cellStyle name="Comma 4 14 2 6 2" xfId="41320" xr:uid="{00000000-0005-0000-0000-0000DE1E0000}"/>
    <cellStyle name="Comma 4 14 2 7" xfId="4532" xr:uid="{00000000-0005-0000-0000-0000DF1E0000}"/>
    <cellStyle name="Comma 4 14 2 8" xfId="30500" xr:uid="{00000000-0005-0000-0000-0000E01E0000}"/>
    <cellStyle name="Comma 4 14 2 9" xfId="56982" xr:uid="{00000000-0005-0000-0000-0000E11E0000}"/>
    <cellStyle name="Comma 4 14 3" xfId="5614" xr:uid="{00000000-0005-0000-0000-0000E21E0000}"/>
    <cellStyle name="Comma 4 14 3 2" xfId="12106" xr:uid="{00000000-0005-0000-0000-0000E31E0000}"/>
    <cellStyle name="Comma 4 14 3 2 2" xfId="27254" xr:uid="{00000000-0005-0000-0000-0000E41E0000}"/>
    <cellStyle name="Comma 4 14 3 2 2 2" xfId="53222" xr:uid="{00000000-0005-0000-0000-0000E51E0000}"/>
    <cellStyle name="Comma 4 14 3 2 3" xfId="38074" xr:uid="{00000000-0005-0000-0000-0000E61E0000}"/>
    <cellStyle name="Comma 4 14 3 3" xfId="20762" xr:uid="{00000000-0005-0000-0000-0000E71E0000}"/>
    <cellStyle name="Comma 4 14 3 3 2" xfId="46730" xr:uid="{00000000-0005-0000-0000-0000E81E0000}"/>
    <cellStyle name="Comma 4 14 3 4" xfId="16434" xr:uid="{00000000-0005-0000-0000-0000E91E0000}"/>
    <cellStyle name="Comma 4 14 3 4 2" xfId="42402" xr:uid="{00000000-0005-0000-0000-0000EA1E0000}"/>
    <cellStyle name="Comma 4 14 3 5" xfId="31582" xr:uid="{00000000-0005-0000-0000-0000EB1E0000}"/>
    <cellStyle name="Comma 4 14 3 6" xfId="58064" xr:uid="{00000000-0005-0000-0000-0000EC1E0000}"/>
    <cellStyle name="Comma 4 14 4" xfId="9942" xr:uid="{00000000-0005-0000-0000-0000ED1E0000}"/>
    <cellStyle name="Comma 4 14 4 2" xfId="25090" xr:uid="{00000000-0005-0000-0000-0000EE1E0000}"/>
    <cellStyle name="Comma 4 14 4 2 2" xfId="51058" xr:uid="{00000000-0005-0000-0000-0000EF1E0000}"/>
    <cellStyle name="Comma 4 14 4 3" xfId="35910" xr:uid="{00000000-0005-0000-0000-0000F01E0000}"/>
    <cellStyle name="Comma 4 14 5" xfId="7778" xr:uid="{00000000-0005-0000-0000-0000F11E0000}"/>
    <cellStyle name="Comma 4 14 5 2" xfId="22926" xr:uid="{00000000-0005-0000-0000-0000F21E0000}"/>
    <cellStyle name="Comma 4 14 5 2 2" xfId="48894" xr:uid="{00000000-0005-0000-0000-0000F31E0000}"/>
    <cellStyle name="Comma 4 14 5 3" xfId="33746" xr:uid="{00000000-0005-0000-0000-0000F41E0000}"/>
    <cellStyle name="Comma 4 14 6" xfId="18598" xr:uid="{00000000-0005-0000-0000-0000F51E0000}"/>
    <cellStyle name="Comma 4 14 6 2" xfId="44566" xr:uid="{00000000-0005-0000-0000-0000F61E0000}"/>
    <cellStyle name="Comma 4 14 7" xfId="14270" xr:uid="{00000000-0005-0000-0000-0000F71E0000}"/>
    <cellStyle name="Comma 4 14 7 2" xfId="40238" xr:uid="{00000000-0005-0000-0000-0000F81E0000}"/>
    <cellStyle name="Comma 4 14 8" xfId="3450" xr:uid="{00000000-0005-0000-0000-0000F91E0000}"/>
    <cellStyle name="Comma 4 14 9" xfId="29418" xr:uid="{00000000-0005-0000-0000-0000FA1E0000}"/>
    <cellStyle name="Comma 4 15" xfId="1827" xr:uid="{00000000-0005-0000-0000-0000FB1E0000}"/>
    <cellStyle name="Comma 4 15 2" xfId="6155" xr:uid="{00000000-0005-0000-0000-0000FC1E0000}"/>
    <cellStyle name="Comma 4 15 2 2" xfId="12647" xr:uid="{00000000-0005-0000-0000-0000FD1E0000}"/>
    <cellStyle name="Comma 4 15 2 2 2" xfId="27795" xr:uid="{00000000-0005-0000-0000-0000FE1E0000}"/>
    <cellStyle name="Comma 4 15 2 2 2 2" xfId="53763" xr:uid="{00000000-0005-0000-0000-0000FF1E0000}"/>
    <cellStyle name="Comma 4 15 2 2 3" xfId="38615" xr:uid="{00000000-0005-0000-0000-0000001F0000}"/>
    <cellStyle name="Comma 4 15 2 3" xfId="21303" xr:uid="{00000000-0005-0000-0000-0000011F0000}"/>
    <cellStyle name="Comma 4 15 2 3 2" xfId="47271" xr:uid="{00000000-0005-0000-0000-0000021F0000}"/>
    <cellStyle name="Comma 4 15 2 4" xfId="16975" xr:uid="{00000000-0005-0000-0000-0000031F0000}"/>
    <cellStyle name="Comma 4 15 2 4 2" xfId="42943" xr:uid="{00000000-0005-0000-0000-0000041F0000}"/>
    <cellStyle name="Comma 4 15 2 5" xfId="32123" xr:uid="{00000000-0005-0000-0000-0000051F0000}"/>
    <cellStyle name="Comma 4 15 2 6" xfId="58605" xr:uid="{00000000-0005-0000-0000-0000061F0000}"/>
    <cellStyle name="Comma 4 15 3" xfId="10483" xr:uid="{00000000-0005-0000-0000-0000071F0000}"/>
    <cellStyle name="Comma 4 15 3 2" xfId="25631" xr:uid="{00000000-0005-0000-0000-0000081F0000}"/>
    <cellStyle name="Comma 4 15 3 2 2" xfId="51599" xr:uid="{00000000-0005-0000-0000-0000091F0000}"/>
    <cellStyle name="Comma 4 15 3 3" xfId="36451" xr:uid="{00000000-0005-0000-0000-00000A1F0000}"/>
    <cellStyle name="Comma 4 15 4" xfId="8319" xr:uid="{00000000-0005-0000-0000-00000B1F0000}"/>
    <cellStyle name="Comma 4 15 4 2" xfId="23467" xr:uid="{00000000-0005-0000-0000-00000C1F0000}"/>
    <cellStyle name="Comma 4 15 4 2 2" xfId="49435" xr:uid="{00000000-0005-0000-0000-00000D1F0000}"/>
    <cellStyle name="Comma 4 15 4 3" xfId="34287" xr:uid="{00000000-0005-0000-0000-00000E1F0000}"/>
    <cellStyle name="Comma 4 15 5" xfId="19139" xr:uid="{00000000-0005-0000-0000-00000F1F0000}"/>
    <cellStyle name="Comma 4 15 5 2" xfId="45107" xr:uid="{00000000-0005-0000-0000-0000101F0000}"/>
    <cellStyle name="Comma 4 15 6" xfId="14811" xr:uid="{00000000-0005-0000-0000-0000111F0000}"/>
    <cellStyle name="Comma 4 15 6 2" xfId="40779" xr:uid="{00000000-0005-0000-0000-0000121F0000}"/>
    <cellStyle name="Comma 4 15 7" xfId="3991" xr:uid="{00000000-0005-0000-0000-0000131F0000}"/>
    <cellStyle name="Comma 4 15 8" xfId="29959" xr:uid="{00000000-0005-0000-0000-0000141F0000}"/>
    <cellStyle name="Comma 4 15 9" xfId="56441" xr:uid="{00000000-0005-0000-0000-0000151F0000}"/>
    <cellStyle name="Comma 4 16" xfId="5073" xr:uid="{00000000-0005-0000-0000-0000161F0000}"/>
    <cellStyle name="Comma 4 16 2" xfId="11565" xr:uid="{00000000-0005-0000-0000-0000171F0000}"/>
    <cellStyle name="Comma 4 16 2 2" xfId="26713" xr:uid="{00000000-0005-0000-0000-0000181F0000}"/>
    <cellStyle name="Comma 4 16 2 2 2" xfId="52681" xr:uid="{00000000-0005-0000-0000-0000191F0000}"/>
    <cellStyle name="Comma 4 16 2 3" xfId="37533" xr:uid="{00000000-0005-0000-0000-00001A1F0000}"/>
    <cellStyle name="Comma 4 16 3" xfId="20221" xr:uid="{00000000-0005-0000-0000-00001B1F0000}"/>
    <cellStyle name="Comma 4 16 3 2" xfId="46189" xr:uid="{00000000-0005-0000-0000-00001C1F0000}"/>
    <cellStyle name="Comma 4 16 4" xfId="15893" xr:uid="{00000000-0005-0000-0000-00001D1F0000}"/>
    <cellStyle name="Comma 4 16 4 2" xfId="41861" xr:uid="{00000000-0005-0000-0000-00001E1F0000}"/>
    <cellStyle name="Comma 4 16 5" xfId="31041" xr:uid="{00000000-0005-0000-0000-00001F1F0000}"/>
    <cellStyle name="Comma 4 16 6" xfId="57523" xr:uid="{00000000-0005-0000-0000-0000201F0000}"/>
    <cellStyle name="Comma 4 17" xfId="9401" xr:uid="{00000000-0005-0000-0000-0000211F0000}"/>
    <cellStyle name="Comma 4 17 2" xfId="24549" xr:uid="{00000000-0005-0000-0000-0000221F0000}"/>
    <cellStyle name="Comma 4 17 2 2" xfId="50517" xr:uid="{00000000-0005-0000-0000-0000231F0000}"/>
    <cellStyle name="Comma 4 17 3" xfId="35369" xr:uid="{00000000-0005-0000-0000-0000241F0000}"/>
    <cellStyle name="Comma 4 18" xfId="7237" xr:uid="{00000000-0005-0000-0000-0000251F0000}"/>
    <cellStyle name="Comma 4 18 2" xfId="22385" xr:uid="{00000000-0005-0000-0000-0000261F0000}"/>
    <cellStyle name="Comma 4 18 2 2" xfId="48353" xr:uid="{00000000-0005-0000-0000-0000271F0000}"/>
    <cellStyle name="Comma 4 18 3" xfId="33205" xr:uid="{00000000-0005-0000-0000-0000281F0000}"/>
    <cellStyle name="Comma 4 19" xfId="18057" xr:uid="{00000000-0005-0000-0000-0000291F0000}"/>
    <cellStyle name="Comma 4 19 2" xfId="44025" xr:uid="{00000000-0005-0000-0000-00002A1F0000}"/>
    <cellStyle name="Comma 4 2" xfId="168" xr:uid="{00000000-0005-0000-0000-00002B1F0000}"/>
    <cellStyle name="Comma 4 2 10" xfId="2914" xr:uid="{00000000-0005-0000-0000-00002C1F0000}"/>
    <cellStyle name="Comma 4 2 11" xfId="28882" xr:uid="{00000000-0005-0000-0000-00002D1F0000}"/>
    <cellStyle name="Comma 4 2 12" xfId="54844" xr:uid="{00000000-0005-0000-0000-00002E1F0000}"/>
    <cellStyle name="Comma 4 2 13" xfId="55364" xr:uid="{00000000-0005-0000-0000-00002F1F0000}"/>
    <cellStyle name="Comma 4 2 14" xfId="719" xr:uid="{00000000-0005-0000-0000-0000301F0000}"/>
    <cellStyle name="Comma 4 2 2" xfId="169" xr:uid="{00000000-0005-0000-0000-0000311F0000}"/>
    <cellStyle name="Comma 4 2 2 10" xfId="28883" xr:uid="{00000000-0005-0000-0000-0000321F0000}"/>
    <cellStyle name="Comma 4 2 2 11" xfId="54845" xr:uid="{00000000-0005-0000-0000-0000331F0000}"/>
    <cellStyle name="Comma 4 2 2 12" xfId="55365" xr:uid="{00000000-0005-0000-0000-0000341F0000}"/>
    <cellStyle name="Comma 4 2 2 13" xfId="1193" xr:uid="{00000000-0005-0000-0000-0000351F0000}"/>
    <cellStyle name="Comma 4 2 2 2" xfId="1292" xr:uid="{00000000-0005-0000-0000-0000361F0000}"/>
    <cellStyle name="Comma 4 2 2 2 10" xfId="55906" xr:uid="{00000000-0005-0000-0000-0000371F0000}"/>
    <cellStyle name="Comma 4 2 2 2 2" xfId="2374" xr:uid="{00000000-0005-0000-0000-0000381F0000}"/>
    <cellStyle name="Comma 4 2 2 2 2 2" xfId="6702" xr:uid="{00000000-0005-0000-0000-0000391F0000}"/>
    <cellStyle name="Comma 4 2 2 2 2 2 2" xfId="13194" xr:uid="{00000000-0005-0000-0000-00003A1F0000}"/>
    <cellStyle name="Comma 4 2 2 2 2 2 2 2" xfId="28342" xr:uid="{00000000-0005-0000-0000-00003B1F0000}"/>
    <cellStyle name="Comma 4 2 2 2 2 2 2 2 2" xfId="54310" xr:uid="{00000000-0005-0000-0000-00003C1F0000}"/>
    <cellStyle name="Comma 4 2 2 2 2 2 2 3" xfId="39162" xr:uid="{00000000-0005-0000-0000-00003D1F0000}"/>
    <cellStyle name="Comma 4 2 2 2 2 2 3" xfId="21850" xr:uid="{00000000-0005-0000-0000-00003E1F0000}"/>
    <cellStyle name="Comma 4 2 2 2 2 2 3 2" xfId="47818" xr:uid="{00000000-0005-0000-0000-00003F1F0000}"/>
    <cellStyle name="Comma 4 2 2 2 2 2 4" xfId="17522" xr:uid="{00000000-0005-0000-0000-0000401F0000}"/>
    <cellStyle name="Comma 4 2 2 2 2 2 4 2" xfId="43490" xr:uid="{00000000-0005-0000-0000-0000411F0000}"/>
    <cellStyle name="Comma 4 2 2 2 2 2 5" xfId="32670" xr:uid="{00000000-0005-0000-0000-0000421F0000}"/>
    <cellStyle name="Comma 4 2 2 2 2 2 6" xfId="59152" xr:uid="{00000000-0005-0000-0000-0000431F0000}"/>
    <cellStyle name="Comma 4 2 2 2 2 3" xfId="11030" xr:uid="{00000000-0005-0000-0000-0000441F0000}"/>
    <cellStyle name="Comma 4 2 2 2 2 3 2" xfId="26178" xr:uid="{00000000-0005-0000-0000-0000451F0000}"/>
    <cellStyle name="Comma 4 2 2 2 2 3 2 2" xfId="52146" xr:uid="{00000000-0005-0000-0000-0000461F0000}"/>
    <cellStyle name="Comma 4 2 2 2 2 3 3" xfId="36998" xr:uid="{00000000-0005-0000-0000-0000471F0000}"/>
    <cellStyle name="Comma 4 2 2 2 2 4" xfId="8866" xr:uid="{00000000-0005-0000-0000-0000481F0000}"/>
    <cellStyle name="Comma 4 2 2 2 2 4 2" xfId="24014" xr:uid="{00000000-0005-0000-0000-0000491F0000}"/>
    <cellStyle name="Comma 4 2 2 2 2 4 2 2" xfId="49982" xr:uid="{00000000-0005-0000-0000-00004A1F0000}"/>
    <cellStyle name="Comma 4 2 2 2 2 4 3" xfId="34834" xr:uid="{00000000-0005-0000-0000-00004B1F0000}"/>
    <cellStyle name="Comma 4 2 2 2 2 5" xfId="19686" xr:uid="{00000000-0005-0000-0000-00004C1F0000}"/>
    <cellStyle name="Comma 4 2 2 2 2 5 2" xfId="45654" xr:uid="{00000000-0005-0000-0000-00004D1F0000}"/>
    <cellStyle name="Comma 4 2 2 2 2 6" xfId="15358" xr:uid="{00000000-0005-0000-0000-00004E1F0000}"/>
    <cellStyle name="Comma 4 2 2 2 2 6 2" xfId="41326" xr:uid="{00000000-0005-0000-0000-00004F1F0000}"/>
    <cellStyle name="Comma 4 2 2 2 2 7" xfId="4538" xr:uid="{00000000-0005-0000-0000-0000501F0000}"/>
    <cellStyle name="Comma 4 2 2 2 2 8" xfId="30506" xr:uid="{00000000-0005-0000-0000-0000511F0000}"/>
    <cellStyle name="Comma 4 2 2 2 2 9" xfId="56988" xr:uid="{00000000-0005-0000-0000-0000521F0000}"/>
    <cellStyle name="Comma 4 2 2 2 3" xfId="5620" xr:uid="{00000000-0005-0000-0000-0000531F0000}"/>
    <cellStyle name="Comma 4 2 2 2 3 2" xfId="12112" xr:uid="{00000000-0005-0000-0000-0000541F0000}"/>
    <cellStyle name="Comma 4 2 2 2 3 2 2" xfId="27260" xr:uid="{00000000-0005-0000-0000-0000551F0000}"/>
    <cellStyle name="Comma 4 2 2 2 3 2 2 2" xfId="53228" xr:uid="{00000000-0005-0000-0000-0000561F0000}"/>
    <cellStyle name="Comma 4 2 2 2 3 2 3" xfId="38080" xr:uid="{00000000-0005-0000-0000-0000571F0000}"/>
    <cellStyle name="Comma 4 2 2 2 3 3" xfId="20768" xr:uid="{00000000-0005-0000-0000-0000581F0000}"/>
    <cellStyle name="Comma 4 2 2 2 3 3 2" xfId="46736" xr:uid="{00000000-0005-0000-0000-0000591F0000}"/>
    <cellStyle name="Comma 4 2 2 2 3 4" xfId="16440" xr:uid="{00000000-0005-0000-0000-00005A1F0000}"/>
    <cellStyle name="Comma 4 2 2 2 3 4 2" xfId="42408" xr:uid="{00000000-0005-0000-0000-00005B1F0000}"/>
    <cellStyle name="Comma 4 2 2 2 3 5" xfId="31588" xr:uid="{00000000-0005-0000-0000-00005C1F0000}"/>
    <cellStyle name="Comma 4 2 2 2 3 6" xfId="58070" xr:uid="{00000000-0005-0000-0000-00005D1F0000}"/>
    <cellStyle name="Comma 4 2 2 2 4" xfId="9948" xr:uid="{00000000-0005-0000-0000-00005E1F0000}"/>
    <cellStyle name="Comma 4 2 2 2 4 2" xfId="25096" xr:uid="{00000000-0005-0000-0000-00005F1F0000}"/>
    <cellStyle name="Comma 4 2 2 2 4 2 2" xfId="51064" xr:uid="{00000000-0005-0000-0000-0000601F0000}"/>
    <cellStyle name="Comma 4 2 2 2 4 3" xfId="35916" xr:uid="{00000000-0005-0000-0000-0000611F0000}"/>
    <cellStyle name="Comma 4 2 2 2 5" xfId="7784" xr:uid="{00000000-0005-0000-0000-0000621F0000}"/>
    <cellStyle name="Comma 4 2 2 2 5 2" xfId="22932" xr:uid="{00000000-0005-0000-0000-0000631F0000}"/>
    <cellStyle name="Comma 4 2 2 2 5 2 2" xfId="48900" xr:uid="{00000000-0005-0000-0000-0000641F0000}"/>
    <cellStyle name="Comma 4 2 2 2 5 3" xfId="33752" xr:uid="{00000000-0005-0000-0000-0000651F0000}"/>
    <cellStyle name="Comma 4 2 2 2 6" xfId="18604" xr:uid="{00000000-0005-0000-0000-0000661F0000}"/>
    <cellStyle name="Comma 4 2 2 2 6 2" xfId="44572" xr:uid="{00000000-0005-0000-0000-0000671F0000}"/>
    <cellStyle name="Comma 4 2 2 2 7" xfId="14276" xr:uid="{00000000-0005-0000-0000-0000681F0000}"/>
    <cellStyle name="Comma 4 2 2 2 7 2" xfId="40244" xr:uid="{00000000-0005-0000-0000-0000691F0000}"/>
    <cellStyle name="Comma 4 2 2 2 8" xfId="3456" xr:uid="{00000000-0005-0000-0000-00006A1F0000}"/>
    <cellStyle name="Comma 4 2 2 2 9" xfId="29424" xr:uid="{00000000-0005-0000-0000-00006B1F0000}"/>
    <cellStyle name="Comma 4 2 2 3" xfId="1833" xr:uid="{00000000-0005-0000-0000-00006C1F0000}"/>
    <cellStyle name="Comma 4 2 2 3 2" xfId="6161" xr:uid="{00000000-0005-0000-0000-00006D1F0000}"/>
    <cellStyle name="Comma 4 2 2 3 2 2" xfId="12653" xr:uid="{00000000-0005-0000-0000-00006E1F0000}"/>
    <cellStyle name="Comma 4 2 2 3 2 2 2" xfId="27801" xr:uid="{00000000-0005-0000-0000-00006F1F0000}"/>
    <cellStyle name="Comma 4 2 2 3 2 2 2 2" xfId="53769" xr:uid="{00000000-0005-0000-0000-0000701F0000}"/>
    <cellStyle name="Comma 4 2 2 3 2 2 3" xfId="38621" xr:uid="{00000000-0005-0000-0000-0000711F0000}"/>
    <cellStyle name="Comma 4 2 2 3 2 3" xfId="21309" xr:uid="{00000000-0005-0000-0000-0000721F0000}"/>
    <cellStyle name="Comma 4 2 2 3 2 3 2" xfId="47277" xr:uid="{00000000-0005-0000-0000-0000731F0000}"/>
    <cellStyle name="Comma 4 2 2 3 2 4" xfId="16981" xr:uid="{00000000-0005-0000-0000-0000741F0000}"/>
    <cellStyle name="Comma 4 2 2 3 2 4 2" xfId="42949" xr:uid="{00000000-0005-0000-0000-0000751F0000}"/>
    <cellStyle name="Comma 4 2 2 3 2 5" xfId="32129" xr:uid="{00000000-0005-0000-0000-0000761F0000}"/>
    <cellStyle name="Comma 4 2 2 3 2 6" xfId="58611" xr:uid="{00000000-0005-0000-0000-0000771F0000}"/>
    <cellStyle name="Comma 4 2 2 3 3" xfId="10489" xr:uid="{00000000-0005-0000-0000-0000781F0000}"/>
    <cellStyle name="Comma 4 2 2 3 3 2" xfId="25637" xr:uid="{00000000-0005-0000-0000-0000791F0000}"/>
    <cellStyle name="Comma 4 2 2 3 3 2 2" xfId="51605" xr:uid="{00000000-0005-0000-0000-00007A1F0000}"/>
    <cellStyle name="Comma 4 2 2 3 3 3" xfId="36457" xr:uid="{00000000-0005-0000-0000-00007B1F0000}"/>
    <cellStyle name="Comma 4 2 2 3 4" xfId="8325" xr:uid="{00000000-0005-0000-0000-00007C1F0000}"/>
    <cellStyle name="Comma 4 2 2 3 4 2" xfId="23473" xr:uid="{00000000-0005-0000-0000-00007D1F0000}"/>
    <cellStyle name="Comma 4 2 2 3 4 2 2" xfId="49441" xr:uid="{00000000-0005-0000-0000-00007E1F0000}"/>
    <cellStyle name="Comma 4 2 2 3 4 3" xfId="34293" xr:uid="{00000000-0005-0000-0000-00007F1F0000}"/>
    <cellStyle name="Comma 4 2 2 3 5" xfId="19145" xr:uid="{00000000-0005-0000-0000-0000801F0000}"/>
    <cellStyle name="Comma 4 2 2 3 5 2" xfId="45113" xr:uid="{00000000-0005-0000-0000-0000811F0000}"/>
    <cellStyle name="Comma 4 2 2 3 6" xfId="14817" xr:uid="{00000000-0005-0000-0000-0000821F0000}"/>
    <cellStyle name="Comma 4 2 2 3 6 2" xfId="40785" xr:uid="{00000000-0005-0000-0000-0000831F0000}"/>
    <cellStyle name="Comma 4 2 2 3 7" xfId="3997" xr:uid="{00000000-0005-0000-0000-0000841F0000}"/>
    <cellStyle name="Comma 4 2 2 3 8" xfId="29965" xr:uid="{00000000-0005-0000-0000-0000851F0000}"/>
    <cellStyle name="Comma 4 2 2 3 9" xfId="56447" xr:uid="{00000000-0005-0000-0000-0000861F0000}"/>
    <cellStyle name="Comma 4 2 2 4" xfId="5079" xr:uid="{00000000-0005-0000-0000-0000871F0000}"/>
    <cellStyle name="Comma 4 2 2 4 2" xfId="11571" xr:uid="{00000000-0005-0000-0000-0000881F0000}"/>
    <cellStyle name="Comma 4 2 2 4 2 2" xfId="26719" xr:uid="{00000000-0005-0000-0000-0000891F0000}"/>
    <cellStyle name="Comma 4 2 2 4 2 2 2" xfId="52687" xr:uid="{00000000-0005-0000-0000-00008A1F0000}"/>
    <cellStyle name="Comma 4 2 2 4 2 3" xfId="37539" xr:uid="{00000000-0005-0000-0000-00008B1F0000}"/>
    <cellStyle name="Comma 4 2 2 4 3" xfId="20227" xr:uid="{00000000-0005-0000-0000-00008C1F0000}"/>
    <cellStyle name="Comma 4 2 2 4 3 2" xfId="46195" xr:uid="{00000000-0005-0000-0000-00008D1F0000}"/>
    <cellStyle name="Comma 4 2 2 4 4" xfId="15899" xr:uid="{00000000-0005-0000-0000-00008E1F0000}"/>
    <cellStyle name="Comma 4 2 2 4 4 2" xfId="41867" xr:uid="{00000000-0005-0000-0000-00008F1F0000}"/>
    <cellStyle name="Comma 4 2 2 4 5" xfId="31047" xr:uid="{00000000-0005-0000-0000-0000901F0000}"/>
    <cellStyle name="Comma 4 2 2 4 6" xfId="57529" xr:uid="{00000000-0005-0000-0000-0000911F0000}"/>
    <cellStyle name="Comma 4 2 2 5" xfId="9407" xr:uid="{00000000-0005-0000-0000-0000921F0000}"/>
    <cellStyle name="Comma 4 2 2 5 2" xfId="24555" xr:uid="{00000000-0005-0000-0000-0000931F0000}"/>
    <cellStyle name="Comma 4 2 2 5 2 2" xfId="50523" xr:uid="{00000000-0005-0000-0000-0000941F0000}"/>
    <cellStyle name="Comma 4 2 2 5 3" xfId="35375" xr:uid="{00000000-0005-0000-0000-0000951F0000}"/>
    <cellStyle name="Comma 4 2 2 6" xfId="7243" xr:uid="{00000000-0005-0000-0000-0000961F0000}"/>
    <cellStyle name="Comma 4 2 2 6 2" xfId="22391" xr:uid="{00000000-0005-0000-0000-0000971F0000}"/>
    <cellStyle name="Comma 4 2 2 6 2 2" xfId="48359" xr:uid="{00000000-0005-0000-0000-0000981F0000}"/>
    <cellStyle name="Comma 4 2 2 6 3" xfId="33211" xr:uid="{00000000-0005-0000-0000-0000991F0000}"/>
    <cellStyle name="Comma 4 2 2 7" xfId="18063" xr:uid="{00000000-0005-0000-0000-00009A1F0000}"/>
    <cellStyle name="Comma 4 2 2 7 2" xfId="44031" xr:uid="{00000000-0005-0000-0000-00009B1F0000}"/>
    <cellStyle name="Comma 4 2 2 8" xfId="13735" xr:uid="{00000000-0005-0000-0000-00009C1F0000}"/>
    <cellStyle name="Comma 4 2 2 8 2" xfId="39703" xr:uid="{00000000-0005-0000-0000-00009D1F0000}"/>
    <cellStyle name="Comma 4 2 2 9" xfId="2915" xr:uid="{00000000-0005-0000-0000-00009E1F0000}"/>
    <cellStyle name="Comma 4 2 3" xfId="1291" xr:uid="{00000000-0005-0000-0000-00009F1F0000}"/>
    <cellStyle name="Comma 4 2 3 10" xfId="55905" xr:uid="{00000000-0005-0000-0000-0000A01F0000}"/>
    <cellStyle name="Comma 4 2 3 2" xfId="2373" xr:uid="{00000000-0005-0000-0000-0000A11F0000}"/>
    <cellStyle name="Comma 4 2 3 2 2" xfId="6701" xr:uid="{00000000-0005-0000-0000-0000A21F0000}"/>
    <cellStyle name="Comma 4 2 3 2 2 2" xfId="13193" xr:uid="{00000000-0005-0000-0000-0000A31F0000}"/>
    <cellStyle name="Comma 4 2 3 2 2 2 2" xfId="28341" xr:uid="{00000000-0005-0000-0000-0000A41F0000}"/>
    <cellStyle name="Comma 4 2 3 2 2 2 2 2" xfId="54309" xr:uid="{00000000-0005-0000-0000-0000A51F0000}"/>
    <cellStyle name="Comma 4 2 3 2 2 2 3" xfId="39161" xr:uid="{00000000-0005-0000-0000-0000A61F0000}"/>
    <cellStyle name="Comma 4 2 3 2 2 3" xfId="21849" xr:uid="{00000000-0005-0000-0000-0000A71F0000}"/>
    <cellStyle name="Comma 4 2 3 2 2 3 2" xfId="47817" xr:uid="{00000000-0005-0000-0000-0000A81F0000}"/>
    <cellStyle name="Comma 4 2 3 2 2 4" xfId="17521" xr:uid="{00000000-0005-0000-0000-0000A91F0000}"/>
    <cellStyle name="Comma 4 2 3 2 2 4 2" xfId="43489" xr:uid="{00000000-0005-0000-0000-0000AA1F0000}"/>
    <cellStyle name="Comma 4 2 3 2 2 5" xfId="32669" xr:uid="{00000000-0005-0000-0000-0000AB1F0000}"/>
    <cellStyle name="Comma 4 2 3 2 2 6" xfId="59151" xr:uid="{00000000-0005-0000-0000-0000AC1F0000}"/>
    <cellStyle name="Comma 4 2 3 2 3" xfId="11029" xr:uid="{00000000-0005-0000-0000-0000AD1F0000}"/>
    <cellStyle name="Comma 4 2 3 2 3 2" xfId="26177" xr:uid="{00000000-0005-0000-0000-0000AE1F0000}"/>
    <cellStyle name="Comma 4 2 3 2 3 2 2" xfId="52145" xr:uid="{00000000-0005-0000-0000-0000AF1F0000}"/>
    <cellStyle name="Comma 4 2 3 2 3 3" xfId="36997" xr:uid="{00000000-0005-0000-0000-0000B01F0000}"/>
    <cellStyle name="Comma 4 2 3 2 4" xfId="8865" xr:uid="{00000000-0005-0000-0000-0000B11F0000}"/>
    <cellStyle name="Comma 4 2 3 2 4 2" xfId="24013" xr:uid="{00000000-0005-0000-0000-0000B21F0000}"/>
    <cellStyle name="Comma 4 2 3 2 4 2 2" xfId="49981" xr:uid="{00000000-0005-0000-0000-0000B31F0000}"/>
    <cellStyle name="Comma 4 2 3 2 4 3" xfId="34833" xr:uid="{00000000-0005-0000-0000-0000B41F0000}"/>
    <cellStyle name="Comma 4 2 3 2 5" xfId="19685" xr:uid="{00000000-0005-0000-0000-0000B51F0000}"/>
    <cellStyle name="Comma 4 2 3 2 5 2" xfId="45653" xr:uid="{00000000-0005-0000-0000-0000B61F0000}"/>
    <cellStyle name="Comma 4 2 3 2 6" xfId="15357" xr:uid="{00000000-0005-0000-0000-0000B71F0000}"/>
    <cellStyle name="Comma 4 2 3 2 6 2" xfId="41325" xr:uid="{00000000-0005-0000-0000-0000B81F0000}"/>
    <cellStyle name="Comma 4 2 3 2 7" xfId="4537" xr:uid="{00000000-0005-0000-0000-0000B91F0000}"/>
    <cellStyle name="Comma 4 2 3 2 8" xfId="30505" xr:uid="{00000000-0005-0000-0000-0000BA1F0000}"/>
    <cellStyle name="Comma 4 2 3 2 9" xfId="56987" xr:uid="{00000000-0005-0000-0000-0000BB1F0000}"/>
    <cellStyle name="Comma 4 2 3 3" xfId="5619" xr:uid="{00000000-0005-0000-0000-0000BC1F0000}"/>
    <cellStyle name="Comma 4 2 3 3 2" xfId="12111" xr:uid="{00000000-0005-0000-0000-0000BD1F0000}"/>
    <cellStyle name="Comma 4 2 3 3 2 2" xfId="27259" xr:uid="{00000000-0005-0000-0000-0000BE1F0000}"/>
    <cellStyle name="Comma 4 2 3 3 2 2 2" xfId="53227" xr:uid="{00000000-0005-0000-0000-0000BF1F0000}"/>
    <cellStyle name="Comma 4 2 3 3 2 3" xfId="38079" xr:uid="{00000000-0005-0000-0000-0000C01F0000}"/>
    <cellStyle name="Comma 4 2 3 3 3" xfId="20767" xr:uid="{00000000-0005-0000-0000-0000C11F0000}"/>
    <cellStyle name="Comma 4 2 3 3 3 2" xfId="46735" xr:uid="{00000000-0005-0000-0000-0000C21F0000}"/>
    <cellStyle name="Comma 4 2 3 3 4" xfId="16439" xr:uid="{00000000-0005-0000-0000-0000C31F0000}"/>
    <cellStyle name="Comma 4 2 3 3 4 2" xfId="42407" xr:uid="{00000000-0005-0000-0000-0000C41F0000}"/>
    <cellStyle name="Comma 4 2 3 3 5" xfId="31587" xr:uid="{00000000-0005-0000-0000-0000C51F0000}"/>
    <cellStyle name="Comma 4 2 3 3 6" xfId="58069" xr:uid="{00000000-0005-0000-0000-0000C61F0000}"/>
    <cellStyle name="Comma 4 2 3 4" xfId="9947" xr:uid="{00000000-0005-0000-0000-0000C71F0000}"/>
    <cellStyle name="Comma 4 2 3 4 2" xfId="25095" xr:uid="{00000000-0005-0000-0000-0000C81F0000}"/>
    <cellStyle name="Comma 4 2 3 4 2 2" xfId="51063" xr:uid="{00000000-0005-0000-0000-0000C91F0000}"/>
    <cellStyle name="Comma 4 2 3 4 3" xfId="35915" xr:uid="{00000000-0005-0000-0000-0000CA1F0000}"/>
    <cellStyle name="Comma 4 2 3 5" xfId="7783" xr:uid="{00000000-0005-0000-0000-0000CB1F0000}"/>
    <cellStyle name="Comma 4 2 3 5 2" xfId="22931" xr:uid="{00000000-0005-0000-0000-0000CC1F0000}"/>
    <cellStyle name="Comma 4 2 3 5 2 2" xfId="48899" xr:uid="{00000000-0005-0000-0000-0000CD1F0000}"/>
    <cellStyle name="Comma 4 2 3 5 3" xfId="33751" xr:uid="{00000000-0005-0000-0000-0000CE1F0000}"/>
    <cellStyle name="Comma 4 2 3 6" xfId="18603" xr:uid="{00000000-0005-0000-0000-0000CF1F0000}"/>
    <cellStyle name="Comma 4 2 3 6 2" xfId="44571" xr:uid="{00000000-0005-0000-0000-0000D01F0000}"/>
    <cellStyle name="Comma 4 2 3 7" xfId="14275" xr:uid="{00000000-0005-0000-0000-0000D11F0000}"/>
    <cellStyle name="Comma 4 2 3 7 2" xfId="40243" xr:uid="{00000000-0005-0000-0000-0000D21F0000}"/>
    <cellStyle name="Comma 4 2 3 8" xfId="3455" xr:uid="{00000000-0005-0000-0000-0000D31F0000}"/>
    <cellStyle name="Comma 4 2 3 9" xfId="29423" xr:uid="{00000000-0005-0000-0000-0000D41F0000}"/>
    <cellStyle name="Comma 4 2 4" xfId="1832" xr:uid="{00000000-0005-0000-0000-0000D51F0000}"/>
    <cellStyle name="Comma 4 2 4 2" xfId="6160" xr:uid="{00000000-0005-0000-0000-0000D61F0000}"/>
    <cellStyle name="Comma 4 2 4 2 2" xfId="12652" xr:uid="{00000000-0005-0000-0000-0000D71F0000}"/>
    <cellStyle name="Comma 4 2 4 2 2 2" xfId="27800" xr:uid="{00000000-0005-0000-0000-0000D81F0000}"/>
    <cellStyle name="Comma 4 2 4 2 2 2 2" xfId="53768" xr:uid="{00000000-0005-0000-0000-0000D91F0000}"/>
    <cellStyle name="Comma 4 2 4 2 2 3" xfId="38620" xr:uid="{00000000-0005-0000-0000-0000DA1F0000}"/>
    <cellStyle name="Comma 4 2 4 2 3" xfId="21308" xr:uid="{00000000-0005-0000-0000-0000DB1F0000}"/>
    <cellStyle name="Comma 4 2 4 2 3 2" xfId="47276" xr:uid="{00000000-0005-0000-0000-0000DC1F0000}"/>
    <cellStyle name="Comma 4 2 4 2 4" xfId="16980" xr:uid="{00000000-0005-0000-0000-0000DD1F0000}"/>
    <cellStyle name="Comma 4 2 4 2 4 2" xfId="42948" xr:uid="{00000000-0005-0000-0000-0000DE1F0000}"/>
    <cellStyle name="Comma 4 2 4 2 5" xfId="32128" xr:uid="{00000000-0005-0000-0000-0000DF1F0000}"/>
    <cellStyle name="Comma 4 2 4 2 6" xfId="58610" xr:uid="{00000000-0005-0000-0000-0000E01F0000}"/>
    <cellStyle name="Comma 4 2 4 3" xfId="10488" xr:uid="{00000000-0005-0000-0000-0000E11F0000}"/>
    <cellStyle name="Comma 4 2 4 3 2" xfId="25636" xr:uid="{00000000-0005-0000-0000-0000E21F0000}"/>
    <cellStyle name="Comma 4 2 4 3 2 2" xfId="51604" xr:uid="{00000000-0005-0000-0000-0000E31F0000}"/>
    <cellStyle name="Comma 4 2 4 3 3" xfId="36456" xr:uid="{00000000-0005-0000-0000-0000E41F0000}"/>
    <cellStyle name="Comma 4 2 4 4" xfId="8324" xr:uid="{00000000-0005-0000-0000-0000E51F0000}"/>
    <cellStyle name="Comma 4 2 4 4 2" xfId="23472" xr:uid="{00000000-0005-0000-0000-0000E61F0000}"/>
    <cellStyle name="Comma 4 2 4 4 2 2" xfId="49440" xr:uid="{00000000-0005-0000-0000-0000E71F0000}"/>
    <cellStyle name="Comma 4 2 4 4 3" xfId="34292" xr:uid="{00000000-0005-0000-0000-0000E81F0000}"/>
    <cellStyle name="Comma 4 2 4 5" xfId="19144" xr:uid="{00000000-0005-0000-0000-0000E91F0000}"/>
    <cellStyle name="Comma 4 2 4 5 2" xfId="45112" xr:uid="{00000000-0005-0000-0000-0000EA1F0000}"/>
    <cellStyle name="Comma 4 2 4 6" xfId="14816" xr:uid="{00000000-0005-0000-0000-0000EB1F0000}"/>
    <cellStyle name="Comma 4 2 4 6 2" xfId="40784" xr:uid="{00000000-0005-0000-0000-0000EC1F0000}"/>
    <cellStyle name="Comma 4 2 4 7" xfId="3996" xr:uid="{00000000-0005-0000-0000-0000ED1F0000}"/>
    <cellStyle name="Comma 4 2 4 8" xfId="29964" xr:uid="{00000000-0005-0000-0000-0000EE1F0000}"/>
    <cellStyle name="Comma 4 2 4 9" xfId="56446" xr:uid="{00000000-0005-0000-0000-0000EF1F0000}"/>
    <cellStyle name="Comma 4 2 5" xfId="5078" xr:uid="{00000000-0005-0000-0000-0000F01F0000}"/>
    <cellStyle name="Comma 4 2 5 2" xfId="11570" xr:uid="{00000000-0005-0000-0000-0000F11F0000}"/>
    <cellStyle name="Comma 4 2 5 2 2" xfId="26718" xr:uid="{00000000-0005-0000-0000-0000F21F0000}"/>
    <cellStyle name="Comma 4 2 5 2 2 2" xfId="52686" xr:uid="{00000000-0005-0000-0000-0000F31F0000}"/>
    <cellStyle name="Comma 4 2 5 2 3" xfId="37538" xr:uid="{00000000-0005-0000-0000-0000F41F0000}"/>
    <cellStyle name="Comma 4 2 5 3" xfId="20226" xr:uid="{00000000-0005-0000-0000-0000F51F0000}"/>
    <cellStyle name="Comma 4 2 5 3 2" xfId="46194" xr:uid="{00000000-0005-0000-0000-0000F61F0000}"/>
    <cellStyle name="Comma 4 2 5 4" xfId="15898" xr:uid="{00000000-0005-0000-0000-0000F71F0000}"/>
    <cellStyle name="Comma 4 2 5 4 2" xfId="41866" xr:uid="{00000000-0005-0000-0000-0000F81F0000}"/>
    <cellStyle name="Comma 4 2 5 5" xfId="31046" xr:uid="{00000000-0005-0000-0000-0000F91F0000}"/>
    <cellStyle name="Comma 4 2 5 6" xfId="57528" xr:uid="{00000000-0005-0000-0000-0000FA1F0000}"/>
    <cellStyle name="Comma 4 2 6" xfId="9406" xr:uid="{00000000-0005-0000-0000-0000FB1F0000}"/>
    <cellStyle name="Comma 4 2 6 2" xfId="24554" xr:uid="{00000000-0005-0000-0000-0000FC1F0000}"/>
    <cellStyle name="Comma 4 2 6 2 2" xfId="50522" xr:uid="{00000000-0005-0000-0000-0000FD1F0000}"/>
    <cellStyle name="Comma 4 2 6 3" xfId="35374" xr:uid="{00000000-0005-0000-0000-0000FE1F0000}"/>
    <cellStyle name="Comma 4 2 7" xfId="7242" xr:uid="{00000000-0005-0000-0000-0000FF1F0000}"/>
    <cellStyle name="Comma 4 2 7 2" xfId="22390" xr:uid="{00000000-0005-0000-0000-000000200000}"/>
    <cellStyle name="Comma 4 2 7 2 2" xfId="48358" xr:uid="{00000000-0005-0000-0000-000001200000}"/>
    <cellStyle name="Comma 4 2 7 3" xfId="33210" xr:uid="{00000000-0005-0000-0000-000002200000}"/>
    <cellStyle name="Comma 4 2 8" xfId="18062" xr:uid="{00000000-0005-0000-0000-000003200000}"/>
    <cellStyle name="Comma 4 2 8 2" xfId="44030" xr:uid="{00000000-0005-0000-0000-000004200000}"/>
    <cellStyle name="Comma 4 2 9" xfId="13734" xr:uid="{00000000-0005-0000-0000-000005200000}"/>
    <cellStyle name="Comma 4 2 9 2" xfId="39702" xr:uid="{00000000-0005-0000-0000-000006200000}"/>
    <cellStyle name="Comma 4 20" xfId="13729" xr:uid="{00000000-0005-0000-0000-000007200000}"/>
    <cellStyle name="Comma 4 20 2" xfId="39697" xr:uid="{00000000-0005-0000-0000-000008200000}"/>
    <cellStyle name="Comma 4 21" xfId="2909" xr:uid="{00000000-0005-0000-0000-000009200000}"/>
    <cellStyle name="Comma 4 22" xfId="28877" xr:uid="{00000000-0005-0000-0000-00000A200000}"/>
    <cellStyle name="Comma 4 23" xfId="54839" xr:uid="{00000000-0005-0000-0000-00000B200000}"/>
    <cellStyle name="Comma 4 24" xfId="55359" xr:uid="{00000000-0005-0000-0000-00000C200000}"/>
    <cellStyle name="Comma 4 25" xfId="679" xr:uid="{00000000-0005-0000-0000-00000D200000}"/>
    <cellStyle name="Comma 4 3" xfId="170" xr:uid="{00000000-0005-0000-0000-00000E200000}"/>
    <cellStyle name="Comma 4 3 10" xfId="28884" xr:uid="{00000000-0005-0000-0000-00000F200000}"/>
    <cellStyle name="Comma 4 3 11" xfId="54846" xr:uid="{00000000-0005-0000-0000-000010200000}"/>
    <cellStyle name="Comma 4 3 12" xfId="55366" xr:uid="{00000000-0005-0000-0000-000011200000}"/>
    <cellStyle name="Comma 4 3 13" xfId="759" xr:uid="{00000000-0005-0000-0000-000012200000}"/>
    <cellStyle name="Comma 4 3 2" xfId="1293" xr:uid="{00000000-0005-0000-0000-000013200000}"/>
    <cellStyle name="Comma 4 3 2 10" xfId="55907" xr:uid="{00000000-0005-0000-0000-000014200000}"/>
    <cellStyle name="Comma 4 3 2 2" xfId="2375" xr:uid="{00000000-0005-0000-0000-000015200000}"/>
    <cellStyle name="Comma 4 3 2 2 2" xfId="6703" xr:uid="{00000000-0005-0000-0000-000016200000}"/>
    <cellStyle name="Comma 4 3 2 2 2 2" xfId="13195" xr:uid="{00000000-0005-0000-0000-000017200000}"/>
    <cellStyle name="Comma 4 3 2 2 2 2 2" xfId="28343" xr:uid="{00000000-0005-0000-0000-000018200000}"/>
    <cellStyle name="Comma 4 3 2 2 2 2 2 2" xfId="54311" xr:uid="{00000000-0005-0000-0000-000019200000}"/>
    <cellStyle name="Comma 4 3 2 2 2 2 3" xfId="39163" xr:uid="{00000000-0005-0000-0000-00001A200000}"/>
    <cellStyle name="Comma 4 3 2 2 2 3" xfId="21851" xr:uid="{00000000-0005-0000-0000-00001B200000}"/>
    <cellStyle name="Comma 4 3 2 2 2 3 2" xfId="47819" xr:uid="{00000000-0005-0000-0000-00001C200000}"/>
    <cellStyle name="Comma 4 3 2 2 2 4" xfId="17523" xr:uid="{00000000-0005-0000-0000-00001D200000}"/>
    <cellStyle name="Comma 4 3 2 2 2 4 2" xfId="43491" xr:uid="{00000000-0005-0000-0000-00001E200000}"/>
    <cellStyle name="Comma 4 3 2 2 2 5" xfId="32671" xr:uid="{00000000-0005-0000-0000-00001F200000}"/>
    <cellStyle name="Comma 4 3 2 2 2 6" xfId="59153" xr:uid="{00000000-0005-0000-0000-000020200000}"/>
    <cellStyle name="Comma 4 3 2 2 3" xfId="11031" xr:uid="{00000000-0005-0000-0000-000021200000}"/>
    <cellStyle name="Comma 4 3 2 2 3 2" xfId="26179" xr:uid="{00000000-0005-0000-0000-000022200000}"/>
    <cellStyle name="Comma 4 3 2 2 3 2 2" xfId="52147" xr:uid="{00000000-0005-0000-0000-000023200000}"/>
    <cellStyle name="Comma 4 3 2 2 3 3" xfId="36999" xr:uid="{00000000-0005-0000-0000-000024200000}"/>
    <cellStyle name="Comma 4 3 2 2 4" xfId="8867" xr:uid="{00000000-0005-0000-0000-000025200000}"/>
    <cellStyle name="Comma 4 3 2 2 4 2" xfId="24015" xr:uid="{00000000-0005-0000-0000-000026200000}"/>
    <cellStyle name="Comma 4 3 2 2 4 2 2" xfId="49983" xr:uid="{00000000-0005-0000-0000-000027200000}"/>
    <cellStyle name="Comma 4 3 2 2 4 3" xfId="34835" xr:uid="{00000000-0005-0000-0000-000028200000}"/>
    <cellStyle name="Comma 4 3 2 2 5" xfId="19687" xr:uid="{00000000-0005-0000-0000-000029200000}"/>
    <cellStyle name="Comma 4 3 2 2 5 2" xfId="45655" xr:uid="{00000000-0005-0000-0000-00002A200000}"/>
    <cellStyle name="Comma 4 3 2 2 6" xfId="15359" xr:uid="{00000000-0005-0000-0000-00002B200000}"/>
    <cellStyle name="Comma 4 3 2 2 6 2" xfId="41327" xr:uid="{00000000-0005-0000-0000-00002C200000}"/>
    <cellStyle name="Comma 4 3 2 2 7" xfId="4539" xr:uid="{00000000-0005-0000-0000-00002D200000}"/>
    <cellStyle name="Comma 4 3 2 2 8" xfId="30507" xr:uid="{00000000-0005-0000-0000-00002E200000}"/>
    <cellStyle name="Comma 4 3 2 2 9" xfId="56989" xr:uid="{00000000-0005-0000-0000-00002F200000}"/>
    <cellStyle name="Comma 4 3 2 3" xfId="5621" xr:uid="{00000000-0005-0000-0000-000030200000}"/>
    <cellStyle name="Comma 4 3 2 3 2" xfId="12113" xr:uid="{00000000-0005-0000-0000-000031200000}"/>
    <cellStyle name="Comma 4 3 2 3 2 2" xfId="27261" xr:uid="{00000000-0005-0000-0000-000032200000}"/>
    <cellStyle name="Comma 4 3 2 3 2 2 2" xfId="53229" xr:uid="{00000000-0005-0000-0000-000033200000}"/>
    <cellStyle name="Comma 4 3 2 3 2 3" xfId="38081" xr:uid="{00000000-0005-0000-0000-000034200000}"/>
    <cellStyle name="Comma 4 3 2 3 3" xfId="20769" xr:uid="{00000000-0005-0000-0000-000035200000}"/>
    <cellStyle name="Comma 4 3 2 3 3 2" xfId="46737" xr:uid="{00000000-0005-0000-0000-000036200000}"/>
    <cellStyle name="Comma 4 3 2 3 4" xfId="16441" xr:uid="{00000000-0005-0000-0000-000037200000}"/>
    <cellStyle name="Comma 4 3 2 3 4 2" xfId="42409" xr:uid="{00000000-0005-0000-0000-000038200000}"/>
    <cellStyle name="Comma 4 3 2 3 5" xfId="31589" xr:uid="{00000000-0005-0000-0000-000039200000}"/>
    <cellStyle name="Comma 4 3 2 3 6" xfId="58071" xr:uid="{00000000-0005-0000-0000-00003A200000}"/>
    <cellStyle name="Comma 4 3 2 4" xfId="9949" xr:uid="{00000000-0005-0000-0000-00003B200000}"/>
    <cellStyle name="Comma 4 3 2 4 2" xfId="25097" xr:uid="{00000000-0005-0000-0000-00003C200000}"/>
    <cellStyle name="Comma 4 3 2 4 2 2" xfId="51065" xr:uid="{00000000-0005-0000-0000-00003D200000}"/>
    <cellStyle name="Comma 4 3 2 4 3" xfId="35917" xr:uid="{00000000-0005-0000-0000-00003E200000}"/>
    <cellStyle name="Comma 4 3 2 5" xfId="7785" xr:uid="{00000000-0005-0000-0000-00003F200000}"/>
    <cellStyle name="Comma 4 3 2 5 2" xfId="22933" xr:uid="{00000000-0005-0000-0000-000040200000}"/>
    <cellStyle name="Comma 4 3 2 5 2 2" xfId="48901" xr:uid="{00000000-0005-0000-0000-000041200000}"/>
    <cellStyle name="Comma 4 3 2 5 3" xfId="33753" xr:uid="{00000000-0005-0000-0000-000042200000}"/>
    <cellStyle name="Comma 4 3 2 6" xfId="18605" xr:uid="{00000000-0005-0000-0000-000043200000}"/>
    <cellStyle name="Comma 4 3 2 6 2" xfId="44573" xr:uid="{00000000-0005-0000-0000-000044200000}"/>
    <cellStyle name="Comma 4 3 2 7" xfId="14277" xr:uid="{00000000-0005-0000-0000-000045200000}"/>
    <cellStyle name="Comma 4 3 2 7 2" xfId="40245" xr:uid="{00000000-0005-0000-0000-000046200000}"/>
    <cellStyle name="Comma 4 3 2 8" xfId="3457" xr:uid="{00000000-0005-0000-0000-000047200000}"/>
    <cellStyle name="Comma 4 3 2 9" xfId="29425" xr:uid="{00000000-0005-0000-0000-000048200000}"/>
    <cellStyle name="Comma 4 3 3" xfId="1834" xr:uid="{00000000-0005-0000-0000-000049200000}"/>
    <cellStyle name="Comma 4 3 3 2" xfId="6162" xr:uid="{00000000-0005-0000-0000-00004A200000}"/>
    <cellStyle name="Comma 4 3 3 2 2" xfId="12654" xr:uid="{00000000-0005-0000-0000-00004B200000}"/>
    <cellStyle name="Comma 4 3 3 2 2 2" xfId="27802" xr:uid="{00000000-0005-0000-0000-00004C200000}"/>
    <cellStyle name="Comma 4 3 3 2 2 2 2" xfId="53770" xr:uid="{00000000-0005-0000-0000-00004D200000}"/>
    <cellStyle name="Comma 4 3 3 2 2 3" xfId="38622" xr:uid="{00000000-0005-0000-0000-00004E200000}"/>
    <cellStyle name="Comma 4 3 3 2 3" xfId="21310" xr:uid="{00000000-0005-0000-0000-00004F200000}"/>
    <cellStyle name="Comma 4 3 3 2 3 2" xfId="47278" xr:uid="{00000000-0005-0000-0000-000050200000}"/>
    <cellStyle name="Comma 4 3 3 2 4" xfId="16982" xr:uid="{00000000-0005-0000-0000-000051200000}"/>
    <cellStyle name="Comma 4 3 3 2 4 2" xfId="42950" xr:uid="{00000000-0005-0000-0000-000052200000}"/>
    <cellStyle name="Comma 4 3 3 2 5" xfId="32130" xr:uid="{00000000-0005-0000-0000-000053200000}"/>
    <cellStyle name="Comma 4 3 3 2 6" xfId="58612" xr:uid="{00000000-0005-0000-0000-000054200000}"/>
    <cellStyle name="Comma 4 3 3 3" xfId="10490" xr:uid="{00000000-0005-0000-0000-000055200000}"/>
    <cellStyle name="Comma 4 3 3 3 2" xfId="25638" xr:uid="{00000000-0005-0000-0000-000056200000}"/>
    <cellStyle name="Comma 4 3 3 3 2 2" xfId="51606" xr:uid="{00000000-0005-0000-0000-000057200000}"/>
    <cellStyle name="Comma 4 3 3 3 3" xfId="36458" xr:uid="{00000000-0005-0000-0000-000058200000}"/>
    <cellStyle name="Comma 4 3 3 4" xfId="8326" xr:uid="{00000000-0005-0000-0000-000059200000}"/>
    <cellStyle name="Comma 4 3 3 4 2" xfId="23474" xr:uid="{00000000-0005-0000-0000-00005A200000}"/>
    <cellStyle name="Comma 4 3 3 4 2 2" xfId="49442" xr:uid="{00000000-0005-0000-0000-00005B200000}"/>
    <cellStyle name="Comma 4 3 3 4 3" xfId="34294" xr:uid="{00000000-0005-0000-0000-00005C200000}"/>
    <cellStyle name="Comma 4 3 3 5" xfId="19146" xr:uid="{00000000-0005-0000-0000-00005D200000}"/>
    <cellStyle name="Comma 4 3 3 5 2" xfId="45114" xr:uid="{00000000-0005-0000-0000-00005E200000}"/>
    <cellStyle name="Comma 4 3 3 6" xfId="14818" xr:uid="{00000000-0005-0000-0000-00005F200000}"/>
    <cellStyle name="Comma 4 3 3 6 2" xfId="40786" xr:uid="{00000000-0005-0000-0000-000060200000}"/>
    <cellStyle name="Comma 4 3 3 7" xfId="3998" xr:uid="{00000000-0005-0000-0000-000061200000}"/>
    <cellStyle name="Comma 4 3 3 8" xfId="29966" xr:uid="{00000000-0005-0000-0000-000062200000}"/>
    <cellStyle name="Comma 4 3 3 9" xfId="56448" xr:uid="{00000000-0005-0000-0000-000063200000}"/>
    <cellStyle name="Comma 4 3 4" xfId="5080" xr:uid="{00000000-0005-0000-0000-000064200000}"/>
    <cellStyle name="Comma 4 3 4 2" xfId="11572" xr:uid="{00000000-0005-0000-0000-000065200000}"/>
    <cellStyle name="Comma 4 3 4 2 2" xfId="26720" xr:uid="{00000000-0005-0000-0000-000066200000}"/>
    <cellStyle name="Comma 4 3 4 2 2 2" xfId="52688" xr:uid="{00000000-0005-0000-0000-000067200000}"/>
    <cellStyle name="Comma 4 3 4 2 3" xfId="37540" xr:uid="{00000000-0005-0000-0000-000068200000}"/>
    <cellStyle name="Comma 4 3 4 3" xfId="20228" xr:uid="{00000000-0005-0000-0000-000069200000}"/>
    <cellStyle name="Comma 4 3 4 3 2" xfId="46196" xr:uid="{00000000-0005-0000-0000-00006A200000}"/>
    <cellStyle name="Comma 4 3 4 4" xfId="15900" xr:uid="{00000000-0005-0000-0000-00006B200000}"/>
    <cellStyle name="Comma 4 3 4 4 2" xfId="41868" xr:uid="{00000000-0005-0000-0000-00006C200000}"/>
    <cellStyle name="Comma 4 3 4 5" xfId="31048" xr:uid="{00000000-0005-0000-0000-00006D200000}"/>
    <cellStyle name="Comma 4 3 4 6" xfId="57530" xr:uid="{00000000-0005-0000-0000-00006E200000}"/>
    <cellStyle name="Comma 4 3 5" xfId="9408" xr:uid="{00000000-0005-0000-0000-00006F200000}"/>
    <cellStyle name="Comma 4 3 5 2" xfId="24556" xr:uid="{00000000-0005-0000-0000-000070200000}"/>
    <cellStyle name="Comma 4 3 5 2 2" xfId="50524" xr:uid="{00000000-0005-0000-0000-000071200000}"/>
    <cellStyle name="Comma 4 3 5 3" xfId="35376" xr:uid="{00000000-0005-0000-0000-000072200000}"/>
    <cellStyle name="Comma 4 3 6" xfId="7244" xr:uid="{00000000-0005-0000-0000-000073200000}"/>
    <cellStyle name="Comma 4 3 6 2" xfId="22392" xr:uid="{00000000-0005-0000-0000-000074200000}"/>
    <cellStyle name="Comma 4 3 6 2 2" xfId="48360" xr:uid="{00000000-0005-0000-0000-000075200000}"/>
    <cellStyle name="Comma 4 3 6 3" xfId="33212" xr:uid="{00000000-0005-0000-0000-000076200000}"/>
    <cellStyle name="Comma 4 3 7" xfId="18064" xr:uid="{00000000-0005-0000-0000-000077200000}"/>
    <cellStyle name="Comma 4 3 7 2" xfId="44032" xr:uid="{00000000-0005-0000-0000-000078200000}"/>
    <cellStyle name="Comma 4 3 8" xfId="13736" xr:uid="{00000000-0005-0000-0000-000079200000}"/>
    <cellStyle name="Comma 4 3 8 2" xfId="39704" xr:uid="{00000000-0005-0000-0000-00007A200000}"/>
    <cellStyle name="Comma 4 3 9" xfId="2916" xr:uid="{00000000-0005-0000-0000-00007B200000}"/>
    <cellStyle name="Comma 4 4" xfId="171" xr:uid="{00000000-0005-0000-0000-00007C200000}"/>
    <cellStyle name="Comma 4 4 10" xfId="28885" xr:uid="{00000000-0005-0000-0000-00007D200000}"/>
    <cellStyle name="Comma 4 4 11" xfId="54847" xr:uid="{00000000-0005-0000-0000-00007E200000}"/>
    <cellStyle name="Comma 4 4 12" xfId="55367" xr:uid="{00000000-0005-0000-0000-00007F200000}"/>
    <cellStyle name="Comma 4 4 13" xfId="799" xr:uid="{00000000-0005-0000-0000-000080200000}"/>
    <cellStyle name="Comma 4 4 2" xfId="1294" xr:uid="{00000000-0005-0000-0000-000081200000}"/>
    <cellStyle name="Comma 4 4 2 10" xfId="55908" xr:uid="{00000000-0005-0000-0000-000082200000}"/>
    <cellStyle name="Comma 4 4 2 2" xfId="2376" xr:uid="{00000000-0005-0000-0000-000083200000}"/>
    <cellStyle name="Comma 4 4 2 2 2" xfId="6704" xr:uid="{00000000-0005-0000-0000-000084200000}"/>
    <cellStyle name="Comma 4 4 2 2 2 2" xfId="13196" xr:uid="{00000000-0005-0000-0000-000085200000}"/>
    <cellStyle name="Comma 4 4 2 2 2 2 2" xfId="28344" xr:uid="{00000000-0005-0000-0000-000086200000}"/>
    <cellStyle name="Comma 4 4 2 2 2 2 2 2" xfId="54312" xr:uid="{00000000-0005-0000-0000-000087200000}"/>
    <cellStyle name="Comma 4 4 2 2 2 2 3" xfId="39164" xr:uid="{00000000-0005-0000-0000-000088200000}"/>
    <cellStyle name="Comma 4 4 2 2 2 3" xfId="21852" xr:uid="{00000000-0005-0000-0000-000089200000}"/>
    <cellStyle name="Comma 4 4 2 2 2 3 2" xfId="47820" xr:uid="{00000000-0005-0000-0000-00008A200000}"/>
    <cellStyle name="Comma 4 4 2 2 2 4" xfId="17524" xr:uid="{00000000-0005-0000-0000-00008B200000}"/>
    <cellStyle name="Comma 4 4 2 2 2 4 2" xfId="43492" xr:uid="{00000000-0005-0000-0000-00008C200000}"/>
    <cellStyle name="Comma 4 4 2 2 2 5" xfId="32672" xr:uid="{00000000-0005-0000-0000-00008D200000}"/>
    <cellStyle name="Comma 4 4 2 2 2 6" xfId="59154" xr:uid="{00000000-0005-0000-0000-00008E200000}"/>
    <cellStyle name="Comma 4 4 2 2 3" xfId="11032" xr:uid="{00000000-0005-0000-0000-00008F200000}"/>
    <cellStyle name="Comma 4 4 2 2 3 2" xfId="26180" xr:uid="{00000000-0005-0000-0000-000090200000}"/>
    <cellStyle name="Comma 4 4 2 2 3 2 2" xfId="52148" xr:uid="{00000000-0005-0000-0000-000091200000}"/>
    <cellStyle name="Comma 4 4 2 2 3 3" xfId="37000" xr:uid="{00000000-0005-0000-0000-000092200000}"/>
    <cellStyle name="Comma 4 4 2 2 4" xfId="8868" xr:uid="{00000000-0005-0000-0000-000093200000}"/>
    <cellStyle name="Comma 4 4 2 2 4 2" xfId="24016" xr:uid="{00000000-0005-0000-0000-000094200000}"/>
    <cellStyle name="Comma 4 4 2 2 4 2 2" xfId="49984" xr:uid="{00000000-0005-0000-0000-000095200000}"/>
    <cellStyle name="Comma 4 4 2 2 4 3" xfId="34836" xr:uid="{00000000-0005-0000-0000-000096200000}"/>
    <cellStyle name="Comma 4 4 2 2 5" xfId="19688" xr:uid="{00000000-0005-0000-0000-000097200000}"/>
    <cellStyle name="Comma 4 4 2 2 5 2" xfId="45656" xr:uid="{00000000-0005-0000-0000-000098200000}"/>
    <cellStyle name="Comma 4 4 2 2 6" xfId="15360" xr:uid="{00000000-0005-0000-0000-000099200000}"/>
    <cellStyle name="Comma 4 4 2 2 6 2" xfId="41328" xr:uid="{00000000-0005-0000-0000-00009A200000}"/>
    <cellStyle name="Comma 4 4 2 2 7" xfId="4540" xr:uid="{00000000-0005-0000-0000-00009B200000}"/>
    <cellStyle name="Comma 4 4 2 2 8" xfId="30508" xr:uid="{00000000-0005-0000-0000-00009C200000}"/>
    <cellStyle name="Comma 4 4 2 2 9" xfId="56990" xr:uid="{00000000-0005-0000-0000-00009D200000}"/>
    <cellStyle name="Comma 4 4 2 3" xfId="5622" xr:uid="{00000000-0005-0000-0000-00009E200000}"/>
    <cellStyle name="Comma 4 4 2 3 2" xfId="12114" xr:uid="{00000000-0005-0000-0000-00009F200000}"/>
    <cellStyle name="Comma 4 4 2 3 2 2" xfId="27262" xr:uid="{00000000-0005-0000-0000-0000A0200000}"/>
    <cellStyle name="Comma 4 4 2 3 2 2 2" xfId="53230" xr:uid="{00000000-0005-0000-0000-0000A1200000}"/>
    <cellStyle name="Comma 4 4 2 3 2 3" xfId="38082" xr:uid="{00000000-0005-0000-0000-0000A2200000}"/>
    <cellStyle name="Comma 4 4 2 3 3" xfId="20770" xr:uid="{00000000-0005-0000-0000-0000A3200000}"/>
    <cellStyle name="Comma 4 4 2 3 3 2" xfId="46738" xr:uid="{00000000-0005-0000-0000-0000A4200000}"/>
    <cellStyle name="Comma 4 4 2 3 4" xfId="16442" xr:uid="{00000000-0005-0000-0000-0000A5200000}"/>
    <cellStyle name="Comma 4 4 2 3 4 2" xfId="42410" xr:uid="{00000000-0005-0000-0000-0000A6200000}"/>
    <cellStyle name="Comma 4 4 2 3 5" xfId="31590" xr:uid="{00000000-0005-0000-0000-0000A7200000}"/>
    <cellStyle name="Comma 4 4 2 3 6" xfId="58072" xr:uid="{00000000-0005-0000-0000-0000A8200000}"/>
    <cellStyle name="Comma 4 4 2 4" xfId="9950" xr:uid="{00000000-0005-0000-0000-0000A9200000}"/>
    <cellStyle name="Comma 4 4 2 4 2" xfId="25098" xr:uid="{00000000-0005-0000-0000-0000AA200000}"/>
    <cellStyle name="Comma 4 4 2 4 2 2" xfId="51066" xr:uid="{00000000-0005-0000-0000-0000AB200000}"/>
    <cellStyle name="Comma 4 4 2 4 3" xfId="35918" xr:uid="{00000000-0005-0000-0000-0000AC200000}"/>
    <cellStyle name="Comma 4 4 2 5" xfId="7786" xr:uid="{00000000-0005-0000-0000-0000AD200000}"/>
    <cellStyle name="Comma 4 4 2 5 2" xfId="22934" xr:uid="{00000000-0005-0000-0000-0000AE200000}"/>
    <cellStyle name="Comma 4 4 2 5 2 2" xfId="48902" xr:uid="{00000000-0005-0000-0000-0000AF200000}"/>
    <cellStyle name="Comma 4 4 2 5 3" xfId="33754" xr:uid="{00000000-0005-0000-0000-0000B0200000}"/>
    <cellStyle name="Comma 4 4 2 6" xfId="18606" xr:uid="{00000000-0005-0000-0000-0000B1200000}"/>
    <cellStyle name="Comma 4 4 2 6 2" xfId="44574" xr:uid="{00000000-0005-0000-0000-0000B2200000}"/>
    <cellStyle name="Comma 4 4 2 7" xfId="14278" xr:uid="{00000000-0005-0000-0000-0000B3200000}"/>
    <cellStyle name="Comma 4 4 2 7 2" xfId="40246" xr:uid="{00000000-0005-0000-0000-0000B4200000}"/>
    <cellStyle name="Comma 4 4 2 8" xfId="3458" xr:uid="{00000000-0005-0000-0000-0000B5200000}"/>
    <cellStyle name="Comma 4 4 2 9" xfId="29426" xr:uid="{00000000-0005-0000-0000-0000B6200000}"/>
    <cellStyle name="Comma 4 4 3" xfId="1835" xr:uid="{00000000-0005-0000-0000-0000B7200000}"/>
    <cellStyle name="Comma 4 4 3 2" xfId="6163" xr:uid="{00000000-0005-0000-0000-0000B8200000}"/>
    <cellStyle name="Comma 4 4 3 2 2" xfId="12655" xr:uid="{00000000-0005-0000-0000-0000B9200000}"/>
    <cellStyle name="Comma 4 4 3 2 2 2" xfId="27803" xr:uid="{00000000-0005-0000-0000-0000BA200000}"/>
    <cellStyle name="Comma 4 4 3 2 2 2 2" xfId="53771" xr:uid="{00000000-0005-0000-0000-0000BB200000}"/>
    <cellStyle name="Comma 4 4 3 2 2 3" xfId="38623" xr:uid="{00000000-0005-0000-0000-0000BC200000}"/>
    <cellStyle name="Comma 4 4 3 2 3" xfId="21311" xr:uid="{00000000-0005-0000-0000-0000BD200000}"/>
    <cellStyle name="Comma 4 4 3 2 3 2" xfId="47279" xr:uid="{00000000-0005-0000-0000-0000BE200000}"/>
    <cellStyle name="Comma 4 4 3 2 4" xfId="16983" xr:uid="{00000000-0005-0000-0000-0000BF200000}"/>
    <cellStyle name="Comma 4 4 3 2 4 2" xfId="42951" xr:uid="{00000000-0005-0000-0000-0000C0200000}"/>
    <cellStyle name="Comma 4 4 3 2 5" xfId="32131" xr:uid="{00000000-0005-0000-0000-0000C1200000}"/>
    <cellStyle name="Comma 4 4 3 2 6" xfId="58613" xr:uid="{00000000-0005-0000-0000-0000C2200000}"/>
    <cellStyle name="Comma 4 4 3 3" xfId="10491" xr:uid="{00000000-0005-0000-0000-0000C3200000}"/>
    <cellStyle name="Comma 4 4 3 3 2" xfId="25639" xr:uid="{00000000-0005-0000-0000-0000C4200000}"/>
    <cellStyle name="Comma 4 4 3 3 2 2" xfId="51607" xr:uid="{00000000-0005-0000-0000-0000C5200000}"/>
    <cellStyle name="Comma 4 4 3 3 3" xfId="36459" xr:uid="{00000000-0005-0000-0000-0000C6200000}"/>
    <cellStyle name="Comma 4 4 3 4" xfId="8327" xr:uid="{00000000-0005-0000-0000-0000C7200000}"/>
    <cellStyle name="Comma 4 4 3 4 2" xfId="23475" xr:uid="{00000000-0005-0000-0000-0000C8200000}"/>
    <cellStyle name="Comma 4 4 3 4 2 2" xfId="49443" xr:uid="{00000000-0005-0000-0000-0000C9200000}"/>
    <cellStyle name="Comma 4 4 3 4 3" xfId="34295" xr:uid="{00000000-0005-0000-0000-0000CA200000}"/>
    <cellStyle name="Comma 4 4 3 5" xfId="19147" xr:uid="{00000000-0005-0000-0000-0000CB200000}"/>
    <cellStyle name="Comma 4 4 3 5 2" xfId="45115" xr:uid="{00000000-0005-0000-0000-0000CC200000}"/>
    <cellStyle name="Comma 4 4 3 6" xfId="14819" xr:uid="{00000000-0005-0000-0000-0000CD200000}"/>
    <cellStyle name="Comma 4 4 3 6 2" xfId="40787" xr:uid="{00000000-0005-0000-0000-0000CE200000}"/>
    <cellStyle name="Comma 4 4 3 7" xfId="3999" xr:uid="{00000000-0005-0000-0000-0000CF200000}"/>
    <cellStyle name="Comma 4 4 3 8" xfId="29967" xr:uid="{00000000-0005-0000-0000-0000D0200000}"/>
    <cellStyle name="Comma 4 4 3 9" xfId="56449" xr:uid="{00000000-0005-0000-0000-0000D1200000}"/>
    <cellStyle name="Comma 4 4 4" xfId="5081" xr:uid="{00000000-0005-0000-0000-0000D2200000}"/>
    <cellStyle name="Comma 4 4 4 2" xfId="11573" xr:uid="{00000000-0005-0000-0000-0000D3200000}"/>
    <cellStyle name="Comma 4 4 4 2 2" xfId="26721" xr:uid="{00000000-0005-0000-0000-0000D4200000}"/>
    <cellStyle name="Comma 4 4 4 2 2 2" xfId="52689" xr:uid="{00000000-0005-0000-0000-0000D5200000}"/>
    <cellStyle name="Comma 4 4 4 2 3" xfId="37541" xr:uid="{00000000-0005-0000-0000-0000D6200000}"/>
    <cellStyle name="Comma 4 4 4 3" xfId="20229" xr:uid="{00000000-0005-0000-0000-0000D7200000}"/>
    <cellStyle name="Comma 4 4 4 3 2" xfId="46197" xr:uid="{00000000-0005-0000-0000-0000D8200000}"/>
    <cellStyle name="Comma 4 4 4 4" xfId="15901" xr:uid="{00000000-0005-0000-0000-0000D9200000}"/>
    <cellStyle name="Comma 4 4 4 4 2" xfId="41869" xr:uid="{00000000-0005-0000-0000-0000DA200000}"/>
    <cellStyle name="Comma 4 4 4 5" xfId="31049" xr:uid="{00000000-0005-0000-0000-0000DB200000}"/>
    <cellStyle name="Comma 4 4 4 6" xfId="57531" xr:uid="{00000000-0005-0000-0000-0000DC200000}"/>
    <cellStyle name="Comma 4 4 5" xfId="9409" xr:uid="{00000000-0005-0000-0000-0000DD200000}"/>
    <cellStyle name="Comma 4 4 5 2" xfId="24557" xr:uid="{00000000-0005-0000-0000-0000DE200000}"/>
    <cellStyle name="Comma 4 4 5 2 2" xfId="50525" xr:uid="{00000000-0005-0000-0000-0000DF200000}"/>
    <cellStyle name="Comma 4 4 5 3" xfId="35377" xr:uid="{00000000-0005-0000-0000-0000E0200000}"/>
    <cellStyle name="Comma 4 4 6" xfId="7245" xr:uid="{00000000-0005-0000-0000-0000E1200000}"/>
    <cellStyle name="Comma 4 4 6 2" xfId="22393" xr:uid="{00000000-0005-0000-0000-0000E2200000}"/>
    <cellStyle name="Comma 4 4 6 2 2" xfId="48361" xr:uid="{00000000-0005-0000-0000-0000E3200000}"/>
    <cellStyle name="Comma 4 4 6 3" xfId="33213" xr:uid="{00000000-0005-0000-0000-0000E4200000}"/>
    <cellStyle name="Comma 4 4 7" xfId="18065" xr:uid="{00000000-0005-0000-0000-0000E5200000}"/>
    <cellStyle name="Comma 4 4 7 2" xfId="44033" xr:uid="{00000000-0005-0000-0000-0000E6200000}"/>
    <cellStyle name="Comma 4 4 8" xfId="13737" xr:uid="{00000000-0005-0000-0000-0000E7200000}"/>
    <cellStyle name="Comma 4 4 8 2" xfId="39705" xr:uid="{00000000-0005-0000-0000-0000E8200000}"/>
    <cellStyle name="Comma 4 4 9" xfId="2917" xr:uid="{00000000-0005-0000-0000-0000E9200000}"/>
    <cellStyle name="Comma 4 5" xfId="172" xr:uid="{00000000-0005-0000-0000-0000EA200000}"/>
    <cellStyle name="Comma 4 5 10" xfId="28886" xr:uid="{00000000-0005-0000-0000-0000EB200000}"/>
    <cellStyle name="Comma 4 5 11" xfId="54848" xr:uid="{00000000-0005-0000-0000-0000EC200000}"/>
    <cellStyle name="Comma 4 5 12" xfId="55368" xr:uid="{00000000-0005-0000-0000-0000ED200000}"/>
    <cellStyle name="Comma 4 5 13" xfId="839" xr:uid="{00000000-0005-0000-0000-0000EE200000}"/>
    <cellStyle name="Comma 4 5 2" xfId="1295" xr:uid="{00000000-0005-0000-0000-0000EF200000}"/>
    <cellStyle name="Comma 4 5 2 10" xfId="55909" xr:uid="{00000000-0005-0000-0000-0000F0200000}"/>
    <cellStyle name="Comma 4 5 2 2" xfId="2377" xr:uid="{00000000-0005-0000-0000-0000F1200000}"/>
    <cellStyle name="Comma 4 5 2 2 2" xfId="6705" xr:uid="{00000000-0005-0000-0000-0000F2200000}"/>
    <cellStyle name="Comma 4 5 2 2 2 2" xfId="13197" xr:uid="{00000000-0005-0000-0000-0000F3200000}"/>
    <cellStyle name="Comma 4 5 2 2 2 2 2" xfId="28345" xr:uid="{00000000-0005-0000-0000-0000F4200000}"/>
    <cellStyle name="Comma 4 5 2 2 2 2 2 2" xfId="54313" xr:uid="{00000000-0005-0000-0000-0000F5200000}"/>
    <cellStyle name="Comma 4 5 2 2 2 2 3" xfId="39165" xr:uid="{00000000-0005-0000-0000-0000F6200000}"/>
    <cellStyle name="Comma 4 5 2 2 2 3" xfId="21853" xr:uid="{00000000-0005-0000-0000-0000F7200000}"/>
    <cellStyle name="Comma 4 5 2 2 2 3 2" xfId="47821" xr:uid="{00000000-0005-0000-0000-0000F8200000}"/>
    <cellStyle name="Comma 4 5 2 2 2 4" xfId="17525" xr:uid="{00000000-0005-0000-0000-0000F9200000}"/>
    <cellStyle name="Comma 4 5 2 2 2 4 2" xfId="43493" xr:uid="{00000000-0005-0000-0000-0000FA200000}"/>
    <cellStyle name="Comma 4 5 2 2 2 5" xfId="32673" xr:uid="{00000000-0005-0000-0000-0000FB200000}"/>
    <cellStyle name="Comma 4 5 2 2 2 6" xfId="59155" xr:uid="{00000000-0005-0000-0000-0000FC200000}"/>
    <cellStyle name="Comma 4 5 2 2 3" xfId="11033" xr:uid="{00000000-0005-0000-0000-0000FD200000}"/>
    <cellStyle name="Comma 4 5 2 2 3 2" xfId="26181" xr:uid="{00000000-0005-0000-0000-0000FE200000}"/>
    <cellStyle name="Comma 4 5 2 2 3 2 2" xfId="52149" xr:uid="{00000000-0005-0000-0000-0000FF200000}"/>
    <cellStyle name="Comma 4 5 2 2 3 3" xfId="37001" xr:uid="{00000000-0005-0000-0000-000000210000}"/>
    <cellStyle name="Comma 4 5 2 2 4" xfId="8869" xr:uid="{00000000-0005-0000-0000-000001210000}"/>
    <cellStyle name="Comma 4 5 2 2 4 2" xfId="24017" xr:uid="{00000000-0005-0000-0000-000002210000}"/>
    <cellStyle name="Comma 4 5 2 2 4 2 2" xfId="49985" xr:uid="{00000000-0005-0000-0000-000003210000}"/>
    <cellStyle name="Comma 4 5 2 2 4 3" xfId="34837" xr:uid="{00000000-0005-0000-0000-000004210000}"/>
    <cellStyle name="Comma 4 5 2 2 5" xfId="19689" xr:uid="{00000000-0005-0000-0000-000005210000}"/>
    <cellStyle name="Comma 4 5 2 2 5 2" xfId="45657" xr:uid="{00000000-0005-0000-0000-000006210000}"/>
    <cellStyle name="Comma 4 5 2 2 6" xfId="15361" xr:uid="{00000000-0005-0000-0000-000007210000}"/>
    <cellStyle name="Comma 4 5 2 2 6 2" xfId="41329" xr:uid="{00000000-0005-0000-0000-000008210000}"/>
    <cellStyle name="Comma 4 5 2 2 7" xfId="4541" xr:uid="{00000000-0005-0000-0000-000009210000}"/>
    <cellStyle name="Comma 4 5 2 2 8" xfId="30509" xr:uid="{00000000-0005-0000-0000-00000A210000}"/>
    <cellStyle name="Comma 4 5 2 2 9" xfId="56991" xr:uid="{00000000-0005-0000-0000-00000B210000}"/>
    <cellStyle name="Comma 4 5 2 3" xfId="5623" xr:uid="{00000000-0005-0000-0000-00000C210000}"/>
    <cellStyle name="Comma 4 5 2 3 2" xfId="12115" xr:uid="{00000000-0005-0000-0000-00000D210000}"/>
    <cellStyle name="Comma 4 5 2 3 2 2" xfId="27263" xr:uid="{00000000-0005-0000-0000-00000E210000}"/>
    <cellStyle name="Comma 4 5 2 3 2 2 2" xfId="53231" xr:uid="{00000000-0005-0000-0000-00000F210000}"/>
    <cellStyle name="Comma 4 5 2 3 2 3" xfId="38083" xr:uid="{00000000-0005-0000-0000-000010210000}"/>
    <cellStyle name="Comma 4 5 2 3 3" xfId="20771" xr:uid="{00000000-0005-0000-0000-000011210000}"/>
    <cellStyle name="Comma 4 5 2 3 3 2" xfId="46739" xr:uid="{00000000-0005-0000-0000-000012210000}"/>
    <cellStyle name="Comma 4 5 2 3 4" xfId="16443" xr:uid="{00000000-0005-0000-0000-000013210000}"/>
    <cellStyle name="Comma 4 5 2 3 4 2" xfId="42411" xr:uid="{00000000-0005-0000-0000-000014210000}"/>
    <cellStyle name="Comma 4 5 2 3 5" xfId="31591" xr:uid="{00000000-0005-0000-0000-000015210000}"/>
    <cellStyle name="Comma 4 5 2 3 6" xfId="58073" xr:uid="{00000000-0005-0000-0000-000016210000}"/>
    <cellStyle name="Comma 4 5 2 4" xfId="9951" xr:uid="{00000000-0005-0000-0000-000017210000}"/>
    <cellStyle name="Comma 4 5 2 4 2" xfId="25099" xr:uid="{00000000-0005-0000-0000-000018210000}"/>
    <cellStyle name="Comma 4 5 2 4 2 2" xfId="51067" xr:uid="{00000000-0005-0000-0000-000019210000}"/>
    <cellStyle name="Comma 4 5 2 4 3" xfId="35919" xr:uid="{00000000-0005-0000-0000-00001A210000}"/>
    <cellStyle name="Comma 4 5 2 5" xfId="7787" xr:uid="{00000000-0005-0000-0000-00001B210000}"/>
    <cellStyle name="Comma 4 5 2 5 2" xfId="22935" xr:uid="{00000000-0005-0000-0000-00001C210000}"/>
    <cellStyle name="Comma 4 5 2 5 2 2" xfId="48903" xr:uid="{00000000-0005-0000-0000-00001D210000}"/>
    <cellStyle name="Comma 4 5 2 5 3" xfId="33755" xr:uid="{00000000-0005-0000-0000-00001E210000}"/>
    <cellStyle name="Comma 4 5 2 6" xfId="18607" xr:uid="{00000000-0005-0000-0000-00001F210000}"/>
    <cellStyle name="Comma 4 5 2 6 2" xfId="44575" xr:uid="{00000000-0005-0000-0000-000020210000}"/>
    <cellStyle name="Comma 4 5 2 7" xfId="14279" xr:uid="{00000000-0005-0000-0000-000021210000}"/>
    <cellStyle name="Comma 4 5 2 7 2" xfId="40247" xr:uid="{00000000-0005-0000-0000-000022210000}"/>
    <cellStyle name="Comma 4 5 2 8" xfId="3459" xr:uid="{00000000-0005-0000-0000-000023210000}"/>
    <cellStyle name="Comma 4 5 2 9" xfId="29427" xr:uid="{00000000-0005-0000-0000-000024210000}"/>
    <cellStyle name="Comma 4 5 3" xfId="1836" xr:uid="{00000000-0005-0000-0000-000025210000}"/>
    <cellStyle name="Comma 4 5 3 2" xfId="6164" xr:uid="{00000000-0005-0000-0000-000026210000}"/>
    <cellStyle name="Comma 4 5 3 2 2" xfId="12656" xr:uid="{00000000-0005-0000-0000-000027210000}"/>
    <cellStyle name="Comma 4 5 3 2 2 2" xfId="27804" xr:uid="{00000000-0005-0000-0000-000028210000}"/>
    <cellStyle name="Comma 4 5 3 2 2 2 2" xfId="53772" xr:uid="{00000000-0005-0000-0000-000029210000}"/>
    <cellStyle name="Comma 4 5 3 2 2 3" xfId="38624" xr:uid="{00000000-0005-0000-0000-00002A210000}"/>
    <cellStyle name="Comma 4 5 3 2 3" xfId="21312" xr:uid="{00000000-0005-0000-0000-00002B210000}"/>
    <cellStyle name="Comma 4 5 3 2 3 2" xfId="47280" xr:uid="{00000000-0005-0000-0000-00002C210000}"/>
    <cellStyle name="Comma 4 5 3 2 4" xfId="16984" xr:uid="{00000000-0005-0000-0000-00002D210000}"/>
    <cellStyle name="Comma 4 5 3 2 4 2" xfId="42952" xr:uid="{00000000-0005-0000-0000-00002E210000}"/>
    <cellStyle name="Comma 4 5 3 2 5" xfId="32132" xr:uid="{00000000-0005-0000-0000-00002F210000}"/>
    <cellStyle name="Comma 4 5 3 2 6" xfId="58614" xr:uid="{00000000-0005-0000-0000-000030210000}"/>
    <cellStyle name="Comma 4 5 3 3" xfId="10492" xr:uid="{00000000-0005-0000-0000-000031210000}"/>
    <cellStyle name="Comma 4 5 3 3 2" xfId="25640" xr:uid="{00000000-0005-0000-0000-000032210000}"/>
    <cellStyle name="Comma 4 5 3 3 2 2" xfId="51608" xr:uid="{00000000-0005-0000-0000-000033210000}"/>
    <cellStyle name="Comma 4 5 3 3 3" xfId="36460" xr:uid="{00000000-0005-0000-0000-000034210000}"/>
    <cellStyle name="Comma 4 5 3 4" xfId="8328" xr:uid="{00000000-0005-0000-0000-000035210000}"/>
    <cellStyle name="Comma 4 5 3 4 2" xfId="23476" xr:uid="{00000000-0005-0000-0000-000036210000}"/>
    <cellStyle name="Comma 4 5 3 4 2 2" xfId="49444" xr:uid="{00000000-0005-0000-0000-000037210000}"/>
    <cellStyle name="Comma 4 5 3 4 3" xfId="34296" xr:uid="{00000000-0005-0000-0000-000038210000}"/>
    <cellStyle name="Comma 4 5 3 5" xfId="19148" xr:uid="{00000000-0005-0000-0000-000039210000}"/>
    <cellStyle name="Comma 4 5 3 5 2" xfId="45116" xr:uid="{00000000-0005-0000-0000-00003A210000}"/>
    <cellStyle name="Comma 4 5 3 6" xfId="14820" xr:uid="{00000000-0005-0000-0000-00003B210000}"/>
    <cellStyle name="Comma 4 5 3 6 2" xfId="40788" xr:uid="{00000000-0005-0000-0000-00003C210000}"/>
    <cellStyle name="Comma 4 5 3 7" xfId="4000" xr:uid="{00000000-0005-0000-0000-00003D210000}"/>
    <cellStyle name="Comma 4 5 3 8" xfId="29968" xr:uid="{00000000-0005-0000-0000-00003E210000}"/>
    <cellStyle name="Comma 4 5 3 9" xfId="56450" xr:uid="{00000000-0005-0000-0000-00003F210000}"/>
    <cellStyle name="Comma 4 5 4" xfId="5082" xr:uid="{00000000-0005-0000-0000-000040210000}"/>
    <cellStyle name="Comma 4 5 4 2" xfId="11574" xr:uid="{00000000-0005-0000-0000-000041210000}"/>
    <cellStyle name="Comma 4 5 4 2 2" xfId="26722" xr:uid="{00000000-0005-0000-0000-000042210000}"/>
    <cellStyle name="Comma 4 5 4 2 2 2" xfId="52690" xr:uid="{00000000-0005-0000-0000-000043210000}"/>
    <cellStyle name="Comma 4 5 4 2 3" xfId="37542" xr:uid="{00000000-0005-0000-0000-000044210000}"/>
    <cellStyle name="Comma 4 5 4 3" xfId="20230" xr:uid="{00000000-0005-0000-0000-000045210000}"/>
    <cellStyle name="Comma 4 5 4 3 2" xfId="46198" xr:uid="{00000000-0005-0000-0000-000046210000}"/>
    <cellStyle name="Comma 4 5 4 4" xfId="15902" xr:uid="{00000000-0005-0000-0000-000047210000}"/>
    <cellStyle name="Comma 4 5 4 4 2" xfId="41870" xr:uid="{00000000-0005-0000-0000-000048210000}"/>
    <cellStyle name="Comma 4 5 4 5" xfId="31050" xr:uid="{00000000-0005-0000-0000-000049210000}"/>
    <cellStyle name="Comma 4 5 4 6" xfId="57532" xr:uid="{00000000-0005-0000-0000-00004A210000}"/>
    <cellStyle name="Comma 4 5 5" xfId="9410" xr:uid="{00000000-0005-0000-0000-00004B210000}"/>
    <cellStyle name="Comma 4 5 5 2" xfId="24558" xr:uid="{00000000-0005-0000-0000-00004C210000}"/>
    <cellStyle name="Comma 4 5 5 2 2" xfId="50526" xr:uid="{00000000-0005-0000-0000-00004D210000}"/>
    <cellStyle name="Comma 4 5 5 3" xfId="35378" xr:uid="{00000000-0005-0000-0000-00004E210000}"/>
    <cellStyle name="Comma 4 5 6" xfId="7246" xr:uid="{00000000-0005-0000-0000-00004F210000}"/>
    <cellStyle name="Comma 4 5 6 2" xfId="22394" xr:uid="{00000000-0005-0000-0000-000050210000}"/>
    <cellStyle name="Comma 4 5 6 2 2" xfId="48362" xr:uid="{00000000-0005-0000-0000-000051210000}"/>
    <cellStyle name="Comma 4 5 6 3" xfId="33214" xr:uid="{00000000-0005-0000-0000-000052210000}"/>
    <cellStyle name="Comma 4 5 7" xfId="18066" xr:uid="{00000000-0005-0000-0000-000053210000}"/>
    <cellStyle name="Comma 4 5 7 2" xfId="44034" xr:uid="{00000000-0005-0000-0000-000054210000}"/>
    <cellStyle name="Comma 4 5 8" xfId="13738" xr:uid="{00000000-0005-0000-0000-000055210000}"/>
    <cellStyle name="Comma 4 5 8 2" xfId="39706" xr:uid="{00000000-0005-0000-0000-000056210000}"/>
    <cellStyle name="Comma 4 5 9" xfId="2918" xr:uid="{00000000-0005-0000-0000-000057210000}"/>
    <cellStyle name="Comma 4 6" xfId="173" xr:uid="{00000000-0005-0000-0000-000058210000}"/>
    <cellStyle name="Comma 4 6 10" xfId="28887" xr:uid="{00000000-0005-0000-0000-000059210000}"/>
    <cellStyle name="Comma 4 6 11" xfId="54849" xr:uid="{00000000-0005-0000-0000-00005A210000}"/>
    <cellStyle name="Comma 4 6 12" xfId="55369" xr:uid="{00000000-0005-0000-0000-00005B210000}"/>
    <cellStyle name="Comma 4 6 13" xfId="879" xr:uid="{00000000-0005-0000-0000-00005C210000}"/>
    <cellStyle name="Comma 4 6 2" xfId="1296" xr:uid="{00000000-0005-0000-0000-00005D210000}"/>
    <cellStyle name="Comma 4 6 2 10" xfId="55910" xr:uid="{00000000-0005-0000-0000-00005E210000}"/>
    <cellStyle name="Comma 4 6 2 2" xfId="2378" xr:uid="{00000000-0005-0000-0000-00005F210000}"/>
    <cellStyle name="Comma 4 6 2 2 2" xfId="6706" xr:uid="{00000000-0005-0000-0000-000060210000}"/>
    <cellStyle name="Comma 4 6 2 2 2 2" xfId="13198" xr:uid="{00000000-0005-0000-0000-000061210000}"/>
    <cellStyle name="Comma 4 6 2 2 2 2 2" xfId="28346" xr:uid="{00000000-0005-0000-0000-000062210000}"/>
    <cellStyle name="Comma 4 6 2 2 2 2 2 2" xfId="54314" xr:uid="{00000000-0005-0000-0000-000063210000}"/>
    <cellStyle name="Comma 4 6 2 2 2 2 3" xfId="39166" xr:uid="{00000000-0005-0000-0000-000064210000}"/>
    <cellStyle name="Comma 4 6 2 2 2 3" xfId="21854" xr:uid="{00000000-0005-0000-0000-000065210000}"/>
    <cellStyle name="Comma 4 6 2 2 2 3 2" xfId="47822" xr:uid="{00000000-0005-0000-0000-000066210000}"/>
    <cellStyle name="Comma 4 6 2 2 2 4" xfId="17526" xr:uid="{00000000-0005-0000-0000-000067210000}"/>
    <cellStyle name="Comma 4 6 2 2 2 4 2" xfId="43494" xr:uid="{00000000-0005-0000-0000-000068210000}"/>
    <cellStyle name="Comma 4 6 2 2 2 5" xfId="32674" xr:uid="{00000000-0005-0000-0000-000069210000}"/>
    <cellStyle name="Comma 4 6 2 2 2 6" xfId="59156" xr:uid="{00000000-0005-0000-0000-00006A210000}"/>
    <cellStyle name="Comma 4 6 2 2 3" xfId="11034" xr:uid="{00000000-0005-0000-0000-00006B210000}"/>
    <cellStyle name="Comma 4 6 2 2 3 2" xfId="26182" xr:uid="{00000000-0005-0000-0000-00006C210000}"/>
    <cellStyle name="Comma 4 6 2 2 3 2 2" xfId="52150" xr:uid="{00000000-0005-0000-0000-00006D210000}"/>
    <cellStyle name="Comma 4 6 2 2 3 3" xfId="37002" xr:uid="{00000000-0005-0000-0000-00006E210000}"/>
    <cellStyle name="Comma 4 6 2 2 4" xfId="8870" xr:uid="{00000000-0005-0000-0000-00006F210000}"/>
    <cellStyle name="Comma 4 6 2 2 4 2" xfId="24018" xr:uid="{00000000-0005-0000-0000-000070210000}"/>
    <cellStyle name="Comma 4 6 2 2 4 2 2" xfId="49986" xr:uid="{00000000-0005-0000-0000-000071210000}"/>
    <cellStyle name="Comma 4 6 2 2 4 3" xfId="34838" xr:uid="{00000000-0005-0000-0000-000072210000}"/>
    <cellStyle name="Comma 4 6 2 2 5" xfId="19690" xr:uid="{00000000-0005-0000-0000-000073210000}"/>
    <cellStyle name="Comma 4 6 2 2 5 2" xfId="45658" xr:uid="{00000000-0005-0000-0000-000074210000}"/>
    <cellStyle name="Comma 4 6 2 2 6" xfId="15362" xr:uid="{00000000-0005-0000-0000-000075210000}"/>
    <cellStyle name="Comma 4 6 2 2 6 2" xfId="41330" xr:uid="{00000000-0005-0000-0000-000076210000}"/>
    <cellStyle name="Comma 4 6 2 2 7" xfId="4542" xr:uid="{00000000-0005-0000-0000-000077210000}"/>
    <cellStyle name="Comma 4 6 2 2 8" xfId="30510" xr:uid="{00000000-0005-0000-0000-000078210000}"/>
    <cellStyle name="Comma 4 6 2 2 9" xfId="56992" xr:uid="{00000000-0005-0000-0000-000079210000}"/>
    <cellStyle name="Comma 4 6 2 3" xfId="5624" xr:uid="{00000000-0005-0000-0000-00007A210000}"/>
    <cellStyle name="Comma 4 6 2 3 2" xfId="12116" xr:uid="{00000000-0005-0000-0000-00007B210000}"/>
    <cellStyle name="Comma 4 6 2 3 2 2" xfId="27264" xr:uid="{00000000-0005-0000-0000-00007C210000}"/>
    <cellStyle name="Comma 4 6 2 3 2 2 2" xfId="53232" xr:uid="{00000000-0005-0000-0000-00007D210000}"/>
    <cellStyle name="Comma 4 6 2 3 2 3" xfId="38084" xr:uid="{00000000-0005-0000-0000-00007E210000}"/>
    <cellStyle name="Comma 4 6 2 3 3" xfId="20772" xr:uid="{00000000-0005-0000-0000-00007F210000}"/>
    <cellStyle name="Comma 4 6 2 3 3 2" xfId="46740" xr:uid="{00000000-0005-0000-0000-000080210000}"/>
    <cellStyle name="Comma 4 6 2 3 4" xfId="16444" xr:uid="{00000000-0005-0000-0000-000081210000}"/>
    <cellStyle name="Comma 4 6 2 3 4 2" xfId="42412" xr:uid="{00000000-0005-0000-0000-000082210000}"/>
    <cellStyle name="Comma 4 6 2 3 5" xfId="31592" xr:uid="{00000000-0005-0000-0000-000083210000}"/>
    <cellStyle name="Comma 4 6 2 3 6" xfId="58074" xr:uid="{00000000-0005-0000-0000-000084210000}"/>
    <cellStyle name="Comma 4 6 2 4" xfId="9952" xr:uid="{00000000-0005-0000-0000-000085210000}"/>
    <cellStyle name="Comma 4 6 2 4 2" xfId="25100" xr:uid="{00000000-0005-0000-0000-000086210000}"/>
    <cellStyle name="Comma 4 6 2 4 2 2" xfId="51068" xr:uid="{00000000-0005-0000-0000-000087210000}"/>
    <cellStyle name="Comma 4 6 2 4 3" xfId="35920" xr:uid="{00000000-0005-0000-0000-000088210000}"/>
    <cellStyle name="Comma 4 6 2 5" xfId="7788" xr:uid="{00000000-0005-0000-0000-000089210000}"/>
    <cellStyle name="Comma 4 6 2 5 2" xfId="22936" xr:uid="{00000000-0005-0000-0000-00008A210000}"/>
    <cellStyle name="Comma 4 6 2 5 2 2" xfId="48904" xr:uid="{00000000-0005-0000-0000-00008B210000}"/>
    <cellStyle name="Comma 4 6 2 5 3" xfId="33756" xr:uid="{00000000-0005-0000-0000-00008C210000}"/>
    <cellStyle name="Comma 4 6 2 6" xfId="18608" xr:uid="{00000000-0005-0000-0000-00008D210000}"/>
    <cellStyle name="Comma 4 6 2 6 2" xfId="44576" xr:uid="{00000000-0005-0000-0000-00008E210000}"/>
    <cellStyle name="Comma 4 6 2 7" xfId="14280" xr:uid="{00000000-0005-0000-0000-00008F210000}"/>
    <cellStyle name="Comma 4 6 2 7 2" xfId="40248" xr:uid="{00000000-0005-0000-0000-000090210000}"/>
    <cellStyle name="Comma 4 6 2 8" xfId="3460" xr:uid="{00000000-0005-0000-0000-000091210000}"/>
    <cellStyle name="Comma 4 6 2 9" xfId="29428" xr:uid="{00000000-0005-0000-0000-000092210000}"/>
    <cellStyle name="Comma 4 6 3" xfId="1837" xr:uid="{00000000-0005-0000-0000-000093210000}"/>
    <cellStyle name="Comma 4 6 3 2" xfId="6165" xr:uid="{00000000-0005-0000-0000-000094210000}"/>
    <cellStyle name="Comma 4 6 3 2 2" xfId="12657" xr:uid="{00000000-0005-0000-0000-000095210000}"/>
    <cellStyle name="Comma 4 6 3 2 2 2" xfId="27805" xr:uid="{00000000-0005-0000-0000-000096210000}"/>
    <cellStyle name="Comma 4 6 3 2 2 2 2" xfId="53773" xr:uid="{00000000-0005-0000-0000-000097210000}"/>
    <cellStyle name="Comma 4 6 3 2 2 3" xfId="38625" xr:uid="{00000000-0005-0000-0000-000098210000}"/>
    <cellStyle name="Comma 4 6 3 2 3" xfId="21313" xr:uid="{00000000-0005-0000-0000-000099210000}"/>
    <cellStyle name="Comma 4 6 3 2 3 2" xfId="47281" xr:uid="{00000000-0005-0000-0000-00009A210000}"/>
    <cellStyle name="Comma 4 6 3 2 4" xfId="16985" xr:uid="{00000000-0005-0000-0000-00009B210000}"/>
    <cellStyle name="Comma 4 6 3 2 4 2" xfId="42953" xr:uid="{00000000-0005-0000-0000-00009C210000}"/>
    <cellStyle name="Comma 4 6 3 2 5" xfId="32133" xr:uid="{00000000-0005-0000-0000-00009D210000}"/>
    <cellStyle name="Comma 4 6 3 2 6" xfId="58615" xr:uid="{00000000-0005-0000-0000-00009E210000}"/>
    <cellStyle name="Comma 4 6 3 3" xfId="10493" xr:uid="{00000000-0005-0000-0000-00009F210000}"/>
    <cellStyle name="Comma 4 6 3 3 2" xfId="25641" xr:uid="{00000000-0005-0000-0000-0000A0210000}"/>
    <cellStyle name="Comma 4 6 3 3 2 2" xfId="51609" xr:uid="{00000000-0005-0000-0000-0000A1210000}"/>
    <cellStyle name="Comma 4 6 3 3 3" xfId="36461" xr:uid="{00000000-0005-0000-0000-0000A2210000}"/>
    <cellStyle name="Comma 4 6 3 4" xfId="8329" xr:uid="{00000000-0005-0000-0000-0000A3210000}"/>
    <cellStyle name="Comma 4 6 3 4 2" xfId="23477" xr:uid="{00000000-0005-0000-0000-0000A4210000}"/>
    <cellStyle name="Comma 4 6 3 4 2 2" xfId="49445" xr:uid="{00000000-0005-0000-0000-0000A5210000}"/>
    <cellStyle name="Comma 4 6 3 4 3" xfId="34297" xr:uid="{00000000-0005-0000-0000-0000A6210000}"/>
    <cellStyle name="Comma 4 6 3 5" xfId="19149" xr:uid="{00000000-0005-0000-0000-0000A7210000}"/>
    <cellStyle name="Comma 4 6 3 5 2" xfId="45117" xr:uid="{00000000-0005-0000-0000-0000A8210000}"/>
    <cellStyle name="Comma 4 6 3 6" xfId="14821" xr:uid="{00000000-0005-0000-0000-0000A9210000}"/>
    <cellStyle name="Comma 4 6 3 6 2" xfId="40789" xr:uid="{00000000-0005-0000-0000-0000AA210000}"/>
    <cellStyle name="Comma 4 6 3 7" xfId="4001" xr:uid="{00000000-0005-0000-0000-0000AB210000}"/>
    <cellStyle name="Comma 4 6 3 8" xfId="29969" xr:uid="{00000000-0005-0000-0000-0000AC210000}"/>
    <cellStyle name="Comma 4 6 3 9" xfId="56451" xr:uid="{00000000-0005-0000-0000-0000AD210000}"/>
    <cellStyle name="Comma 4 6 4" xfId="5083" xr:uid="{00000000-0005-0000-0000-0000AE210000}"/>
    <cellStyle name="Comma 4 6 4 2" xfId="11575" xr:uid="{00000000-0005-0000-0000-0000AF210000}"/>
    <cellStyle name="Comma 4 6 4 2 2" xfId="26723" xr:uid="{00000000-0005-0000-0000-0000B0210000}"/>
    <cellStyle name="Comma 4 6 4 2 2 2" xfId="52691" xr:uid="{00000000-0005-0000-0000-0000B1210000}"/>
    <cellStyle name="Comma 4 6 4 2 3" xfId="37543" xr:uid="{00000000-0005-0000-0000-0000B2210000}"/>
    <cellStyle name="Comma 4 6 4 3" xfId="20231" xr:uid="{00000000-0005-0000-0000-0000B3210000}"/>
    <cellStyle name="Comma 4 6 4 3 2" xfId="46199" xr:uid="{00000000-0005-0000-0000-0000B4210000}"/>
    <cellStyle name="Comma 4 6 4 4" xfId="15903" xr:uid="{00000000-0005-0000-0000-0000B5210000}"/>
    <cellStyle name="Comma 4 6 4 4 2" xfId="41871" xr:uid="{00000000-0005-0000-0000-0000B6210000}"/>
    <cellStyle name="Comma 4 6 4 5" xfId="31051" xr:uid="{00000000-0005-0000-0000-0000B7210000}"/>
    <cellStyle name="Comma 4 6 4 6" xfId="57533" xr:uid="{00000000-0005-0000-0000-0000B8210000}"/>
    <cellStyle name="Comma 4 6 5" xfId="9411" xr:uid="{00000000-0005-0000-0000-0000B9210000}"/>
    <cellStyle name="Comma 4 6 5 2" xfId="24559" xr:uid="{00000000-0005-0000-0000-0000BA210000}"/>
    <cellStyle name="Comma 4 6 5 2 2" xfId="50527" xr:uid="{00000000-0005-0000-0000-0000BB210000}"/>
    <cellStyle name="Comma 4 6 5 3" xfId="35379" xr:uid="{00000000-0005-0000-0000-0000BC210000}"/>
    <cellStyle name="Comma 4 6 6" xfId="7247" xr:uid="{00000000-0005-0000-0000-0000BD210000}"/>
    <cellStyle name="Comma 4 6 6 2" xfId="22395" xr:uid="{00000000-0005-0000-0000-0000BE210000}"/>
    <cellStyle name="Comma 4 6 6 2 2" xfId="48363" xr:uid="{00000000-0005-0000-0000-0000BF210000}"/>
    <cellStyle name="Comma 4 6 6 3" xfId="33215" xr:uid="{00000000-0005-0000-0000-0000C0210000}"/>
    <cellStyle name="Comma 4 6 7" xfId="18067" xr:uid="{00000000-0005-0000-0000-0000C1210000}"/>
    <cellStyle name="Comma 4 6 7 2" xfId="44035" xr:uid="{00000000-0005-0000-0000-0000C2210000}"/>
    <cellStyle name="Comma 4 6 8" xfId="13739" xr:uid="{00000000-0005-0000-0000-0000C3210000}"/>
    <cellStyle name="Comma 4 6 8 2" xfId="39707" xr:uid="{00000000-0005-0000-0000-0000C4210000}"/>
    <cellStyle name="Comma 4 6 9" xfId="2919" xr:uid="{00000000-0005-0000-0000-0000C5210000}"/>
    <cellStyle name="Comma 4 7" xfId="174" xr:uid="{00000000-0005-0000-0000-0000C6210000}"/>
    <cellStyle name="Comma 4 7 10" xfId="28888" xr:uid="{00000000-0005-0000-0000-0000C7210000}"/>
    <cellStyle name="Comma 4 7 11" xfId="54850" xr:uid="{00000000-0005-0000-0000-0000C8210000}"/>
    <cellStyle name="Comma 4 7 12" xfId="55370" xr:uid="{00000000-0005-0000-0000-0000C9210000}"/>
    <cellStyle name="Comma 4 7 13" xfId="919" xr:uid="{00000000-0005-0000-0000-0000CA210000}"/>
    <cellStyle name="Comma 4 7 2" xfId="1297" xr:uid="{00000000-0005-0000-0000-0000CB210000}"/>
    <cellStyle name="Comma 4 7 2 10" xfId="55911" xr:uid="{00000000-0005-0000-0000-0000CC210000}"/>
    <cellStyle name="Comma 4 7 2 2" xfId="2379" xr:uid="{00000000-0005-0000-0000-0000CD210000}"/>
    <cellStyle name="Comma 4 7 2 2 2" xfId="6707" xr:uid="{00000000-0005-0000-0000-0000CE210000}"/>
    <cellStyle name="Comma 4 7 2 2 2 2" xfId="13199" xr:uid="{00000000-0005-0000-0000-0000CF210000}"/>
    <cellStyle name="Comma 4 7 2 2 2 2 2" xfId="28347" xr:uid="{00000000-0005-0000-0000-0000D0210000}"/>
    <cellStyle name="Comma 4 7 2 2 2 2 2 2" xfId="54315" xr:uid="{00000000-0005-0000-0000-0000D1210000}"/>
    <cellStyle name="Comma 4 7 2 2 2 2 3" xfId="39167" xr:uid="{00000000-0005-0000-0000-0000D2210000}"/>
    <cellStyle name="Comma 4 7 2 2 2 3" xfId="21855" xr:uid="{00000000-0005-0000-0000-0000D3210000}"/>
    <cellStyle name="Comma 4 7 2 2 2 3 2" xfId="47823" xr:uid="{00000000-0005-0000-0000-0000D4210000}"/>
    <cellStyle name="Comma 4 7 2 2 2 4" xfId="17527" xr:uid="{00000000-0005-0000-0000-0000D5210000}"/>
    <cellStyle name="Comma 4 7 2 2 2 4 2" xfId="43495" xr:uid="{00000000-0005-0000-0000-0000D6210000}"/>
    <cellStyle name="Comma 4 7 2 2 2 5" xfId="32675" xr:uid="{00000000-0005-0000-0000-0000D7210000}"/>
    <cellStyle name="Comma 4 7 2 2 2 6" xfId="59157" xr:uid="{00000000-0005-0000-0000-0000D8210000}"/>
    <cellStyle name="Comma 4 7 2 2 3" xfId="11035" xr:uid="{00000000-0005-0000-0000-0000D9210000}"/>
    <cellStyle name="Comma 4 7 2 2 3 2" xfId="26183" xr:uid="{00000000-0005-0000-0000-0000DA210000}"/>
    <cellStyle name="Comma 4 7 2 2 3 2 2" xfId="52151" xr:uid="{00000000-0005-0000-0000-0000DB210000}"/>
    <cellStyle name="Comma 4 7 2 2 3 3" xfId="37003" xr:uid="{00000000-0005-0000-0000-0000DC210000}"/>
    <cellStyle name="Comma 4 7 2 2 4" xfId="8871" xr:uid="{00000000-0005-0000-0000-0000DD210000}"/>
    <cellStyle name="Comma 4 7 2 2 4 2" xfId="24019" xr:uid="{00000000-0005-0000-0000-0000DE210000}"/>
    <cellStyle name="Comma 4 7 2 2 4 2 2" xfId="49987" xr:uid="{00000000-0005-0000-0000-0000DF210000}"/>
    <cellStyle name="Comma 4 7 2 2 4 3" xfId="34839" xr:uid="{00000000-0005-0000-0000-0000E0210000}"/>
    <cellStyle name="Comma 4 7 2 2 5" xfId="19691" xr:uid="{00000000-0005-0000-0000-0000E1210000}"/>
    <cellStyle name="Comma 4 7 2 2 5 2" xfId="45659" xr:uid="{00000000-0005-0000-0000-0000E2210000}"/>
    <cellStyle name="Comma 4 7 2 2 6" xfId="15363" xr:uid="{00000000-0005-0000-0000-0000E3210000}"/>
    <cellStyle name="Comma 4 7 2 2 6 2" xfId="41331" xr:uid="{00000000-0005-0000-0000-0000E4210000}"/>
    <cellStyle name="Comma 4 7 2 2 7" xfId="4543" xr:uid="{00000000-0005-0000-0000-0000E5210000}"/>
    <cellStyle name="Comma 4 7 2 2 8" xfId="30511" xr:uid="{00000000-0005-0000-0000-0000E6210000}"/>
    <cellStyle name="Comma 4 7 2 2 9" xfId="56993" xr:uid="{00000000-0005-0000-0000-0000E7210000}"/>
    <cellStyle name="Comma 4 7 2 3" xfId="5625" xr:uid="{00000000-0005-0000-0000-0000E8210000}"/>
    <cellStyle name="Comma 4 7 2 3 2" xfId="12117" xr:uid="{00000000-0005-0000-0000-0000E9210000}"/>
    <cellStyle name="Comma 4 7 2 3 2 2" xfId="27265" xr:uid="{00000000-0005-0000-0000-0000EA210000}"/>
    <cellStyle name="Comma 4 7 2 3 2 2 2" xfId="53233" xr:uid="{00000000-0005-0000-0000-0000EB210000}"/>
    <cellStyle name="Comma 4 7 2 3 2 3" xfId="38085" xr:uid="{00000000-0005-0000-0000-0000EC210000}"/>
    <cellStyle name="Comma 4 7 2 3 3" xfId="20773" xr:uid="{00000000-0005-0000-0000-0000ED210000}"/>
    <cellStyle name="Comma 4 7 2 3 3 2" xfId="46741" xr:uid="{00000000-0005-0000-0000-0000EE210000}"/>
    <cellStyle name="Comma 4 7 2 3 4" xfId="16445" xr:uid="{00000000-0005-0000-0000-0000EF210000}"/>
    <cellStyle name="Comma 4 7 2 3 4 2" xfId="42413" xr:uid="{00000000-0005-0000-0000-0000F0210000}"/>
    <cellStyle name="Comma 4 7 2 3 5" xfId="31593" xr:uid="{00000000-0005-0000-0000-0000F1210000}"/>
    <cellStyle name="Comma 4 7 2 3 6" xfId="58075" xr:uid="{00000000-0005-0000-0000-0000F2210000}"/>
    <cellStyle name="Comma 4 7 2 4" xfId="9953" xr:uid="{00000000-0005-0000-0000-0000F3210000}"/>
    <cellStyle name="Comma 4 7 2 4 2" xfId="25101" xr:uid="{00000000-0005-0000-0000-0000F4210000}"/>
    <cellStyle name="Comma 4 7 2 4 2 2" xfId="51069" xr:uid="{00000000-0005-0000-0000-0000F5210000}"/>
    <cellStyle name="Comma 4 7 2 4 3" xfId="35921" xr:uid="{00000000-0005-0000-0000-0000F6210000}"/>
    <cellStyle name="Comma 4 7 2 5" xfId="7789" xr:uid="{00000000-0005-0000-0000-0000F7210000}"/>
    <cellStyle name="Comma 4 7 2 5 2" xfId="22937" xr:uid="{00000000-0005-0000-0000-0000F8210000}"/>
    <cellStyle name="Comma 4 7 2 5 2 2" xfId="48905" xr:uid="{00000000-0005-0000-0000-0000F9210000}"/>
    <cellStyle name="Comma 4 7 2 5 3" xfId="33757" xr:uid="{00000000-0005-0000-0000-0000FA210000}"/>
    <cellStyle name="Comma 4 7 2 6" xfId="18609" xr:uid="{00000000-0005-0000-0000-0000FB210000}"/>
    <cellStyle name="Comma 4 7 2 6 2" xfId="44577" xr:uid="{00000000-0005-0000-0000-0000FC210000}"/>
    <cellStyle name="Comma 4 7 2 7" xfId="14281" xr:uid="{00000000-0005-0000-0000-0000FD210000}"/>
    <cellStyle name="Comma 4 7 2 7 2" xfId="40249" xr:uid="{00000000-0005-0000-0000-0000FE210000}"/>
    <cellStyle name="Comma 4 7 2 8" xfId="3461" xr:uid="{00000000-0005-0000-0000-0000FF210000}"/>
    <cellStyle name="Comma 4 7 2 9" xfId="29429" xr:uid="{00000000-0005-0000-0000-000000220000}"/>
    <cellStyle name="Comma 4 7 3" xfId="1838" xr:uid="{00000000-0005-0000-0000-000001220000}"/>
    <cellStyle name="Comma 4 7 3 2" xfId="6166" xr:uid="{00000000-0005-0000-0000-000002220000}"/>
    <cellStyle name="Comma 4 7 3 2 2" xfId="12658" xr:uid="{00000000-0005-0000-0000-000003220000}"/>
    <cellStyle name="Comma 4 7 3 2 2 2" xfId="27806" xr:uid="{00000000-0005-0000-0000-000004220000}"/>
    <cellStyle name="Comma 4 7 3 2 2 2 2" xfId="53774" xr:uid="{00000000-0005-0000-0000-000005220000}"/>
    <cellStyle name="Comma 4 7 3 2 2 3" xfId="38626" xr:uid="{00000000-0005-0000-0000-000006220000}"/>
    <cellStyle name="Comma 4 7 3 2 3" xfId="21314" xr:uid="{00000000-0005-0000-0000-000007220000}"/>
    <cellStyle name="Comma 4 7 3 2 3 2" xfId="47282" xr:uid="{00000000-0005-0000-0000-000008220000}"/>
    <cellStyle name="Comma 4 7 3 2 4" xfId="16986" xr:uid="{00000000-0005-0000-0000-000009220000}"/>
    <cellStyle name="Comma 4 7 3 2 4 2" xfId="42954" xr:uid="{00000000-0005-0000-0000-00000A220000}"/>
    <cellStyle name="Comma 4 7 3 2 5" xfId="32134" xr:uid="{00000000-0005-0000-0000-00000B220000}"/>
    <cellStyle name="Comma 4 7 3 2 6" xfId="58616" xr:uid="{00000000-0005-0000-0000-00000C220000}"/>
    <cellStyle name="Comma 4 7 3 3" xfId="10494" xr:uid="{00000000-0005-0000-0000-00000D220000}"/>
    <cellStyle name="Comma 4 7 3 3 2" xfId="25642" xr:uid="{00000000-0005-0000-0000-00000E220000}"/>
    <cellStyle name="Comma 4 7 3 3 2 2" xfId="51610" xr:uid="{00000000-0005-0000-0000-00000F220000}"/>
    <cellStyle name="Comma 4 7 3 3 3" xfId="36462" xr:uid="{00000000-0005-0000-0000-000010220000}"/>
    <cellStyle name="Comma 4 7 3 4" xfId="8330" xr:uid="{00000000-0005-0000-0000-000011220000}"/>
    <cellStyle name="Comma 4 7 3 4 2" xfId="23478" xr:uid="{00000000-0005-0000-0000-000012220000}"/>
    <cellStyle name="Comma 4 7 3 4 2 2" xfId="49446" xr:uid="{00000000-0005-0000-0000-000013220000}"/>
    <cellStyle name="Comma 4 7 3 4 3" xfId="34298" xr:uid="{00000000-0005-0000-0000-000014220000}"/>
    <cellStyle name="Comma 4 7 3 5" xfId="19150" xr:uid="{00000000-0005-0000-0000-000015220000}"/>
    <cellStyle name="Comma 4 7 3 5 2" xfId="45118" xr:uid="{00000000-0005-0000-0000-000016220000}"/>
    <cellStyle name="Comma 4 7 3 6" xfId="14822" xr:uid="{00000000-0005-0000-0000-000017220000}"/>
    <cellStyle name="Comma 4 7 3 6 2" xfId="40790" xr:uid="{00000000-0005-0000-0000-000018220000}"/>
    <cellStyle name="Comma 4 7 3 7" xfId="4002" xr:uid="{00000000-0005-0000-0000-000019220000}"/>
    <cellStyle name="Comma 4 7 3 8" xfId="29970" xr:uid="{00000000-0005-0000-0000-00001A220000}"/>
    <cellStyle name="Comma 4 7 3 9" xfId="56452" xr:uid="{00000000-0005-0000-0000-00001B220000}"/>
    <cellStyle name="Comma 4 7 4" xfId="5084" xr:uid="{00000000-0005-0000-0000-00001C220000}"/>
    <cellStyle name="Comma 4 7 4 2" xfId="11576" xr:uid="{00000000-0005-0000-0000-00001D220000}"/>
    <cellStyle name="Comma 4 7 4 2 2" xfId="26724" xr:uid="{00000000-0005-0000-0000-00001E220000}"/>
    <cellStyle name="Comma 4 7 4 2 2 2" xfId="52692" xr:uid="{00000000-0005-0000-0000-00001F220000}"/>
    <cellStyle name="Comma 4 7 4 2 3" xfId="37544" xr:uid="{00000000-0005-0000-0000-000020220000}"/>
    <cellStyle name="Comma 4 7 4 3" xfId="20232" xr:uid="{00000000-0005-0000-0000-000021220000}"/>
    <cellStyle name="Comma 4 7 4 3 2" xfId="46200" xr:uid="{00000000-0005-0000-0000-000022220000}"/>
    <cellStyle name="Comma 4 7 4 4" xfId="15904" xr:uid="{00000000-0005-0000-0000-000023220000}"/>
    <cellStyle name="Comma 4 7 4 4 2" xfId="41872" xr:uid="{00000000-0005-0000-0000-000024220000}"/>
    <cellStyle name="Comma 4 7 4 5" xfId="31052" xr:uid="{00000000-0005-0000-0000-000025220000}"/>
    <cellStyle name="Comma 4 7 4 6" xfId="57534" xr:uid="{00000000-0005-0000-0000-000026220000}"/>
    <cellStyle name="Comma 4 7 5" xfId="9412" xr:uid="{00000000-0005-0000-0000-000027220000}"/>
    <cellStyle name="Comma 4 7 5 2" xfId="24560" xr:uid="{00000000-0005-0000-0000-000028220000}"/>
    <cellStyle name="Comma 4 7 5 2 2" xfId="50528" xr:uid="{00000000-0005-0000-0000-000029220000}"/>
    <cellStyle name="Comma 4 7 5 3" xfId="35380" xr:uid="{00000000-0005-0000-0000-00002A220000}"/>
    <cellStyle name="Comma 4 7 6" xfId="7248" xr:uid="{00000000-0005-0000-0000-00002B220000}"/>
    <cellStyle name="Comma 4 7 6 2" xfId="22396" xr:uid="{00000000-0005-0000-0000-00002C220000}"/>
    <cellStyle name="Comma 4 7 6 2 2" xfId="48364" xr:uid="{00000000-0005-0000-0000-00002D220000}"/>
    <cellStyle name="Comma 4 7 6 3" xfId="33216" xr:uid="{00000000-0005-0000-0000-00002E220000}"/>
    <cellStyle name="Comma 4 7 7" xfId="18068" xr:uid="{00000000-0005-0000-0000-00002F220000}"/>
    <cellStyle name="Comma 4 7 7 2" xfId="44036" xr:uid="{00000000-0005-0000-0000-000030220000}"/>
    <cellStyle name="Comma 4 7 8" xfId="13740" xr:uid="{00000000-0005-0000-0000-000031220000}"/>
    <cellStyle name="Comma 4 7 8 2" xfId="39708" xr:uid="{00000000-0005-0000-0000-000032220000}"/>
    <cellStyle name="Comma 4 7 9" xfId="2920" xr:uid="{00000000-0005-0000-0000-000033220000}"/>
    <cellStyle name="Comma 4 8" xfId="175" xr:uid="{00000000-0005-0000-0000-000034220000}"/>
    <cellStyle name="Comma 4 8 10" xfId="28889" xr:uid="{00000000-0005-0000-0000-000035220000}"/>
    <cellStyle name="Comma 4 8 11" xfId="54851" xr:uid="{00000000-0005-0000-0000-000036220000}"/>
    <cellStyle name="Comma 4 8 12" xfId="55371" xr:uid="{00000000-0005-0000-0000-000037220000}"/>
    <cellStyle name="Comma 4 8 13" xfId="959" xr:uid="{00000000-0005-0000-0000-000038220000}"/>
    <cellStyle name="Comma 4 8 2" xfId="1298" xr:uid="{00000000-0005-0000-0000-000039220000}"/>
    <cellStyle name="Comma 4 8 2 10" xfId="55912" xr:uid="{00000000-0005-0000-0000-00003A220000}"/>
    <cellStyle name="Comma 4 8 2 2" xfId="2380" xr:uid="{00000000-0005-0000-0000-00003B220000}"/>
    <cellStyle name="Comma 4 8 2 2 2" xfId="6708" xr:uid="{00000000-0005-0000-0000-00003C220000}"/>
    <cellStyle name="Comma 4 8 2 2 2 2" xfId="13200" xr:uid="{00000000-0005-0000-0000-00003D220000}"/>
    <cellStyle name="Comma 4 8 2 2 2 2 2" xfId="28348" xr:uid="{00000000-0005-0000-0000-00003E220000}"/>
    <cellStyle name="Comma 4 8 2 2 2 2 2 2" xfId="54316" xr:uid="{00000000-0005-0000-0000-00003F220000}"/>
    <cellStyle name="Comma 4 8 2 2 2 2 3" xfId="39168" xr:uid="{00000000-0005-0000-0000-000040220000}"/>
    <cellStyle name="Comma 4 8 2 2 2 3" xfId="21856" xr:uid="{00000000-0005-0000-0000-000041220000}"/>
    <cellStyle name="Comma 4 8 2 2 2 3 2" xfId="47824" xr:uid="{00000000-0005-0000-0000-000042220000}"/>
    <cellStyle name="Comma 4 8 2 2 2 4" xfId="17528" xr:uid="{00000000-0005-0000-0000-000043220000}"/>
    <cellStyle name="Comma 4 8 2 2 2 4 2" xfId="43496" xr:uid="{00000000-0005-0000-0000-000044220000}"/>
    <cellStyle name="Comma 4 8 2 2 2 5" xfId="32676" xr:uid="{00000000-0005-0000-0000-000045220000}"/>
    <cellStyle name="Comma 4 8 2 2 2 6" xfId="59158" xr:uid="{00000000-0005-0000-0000-000046220000}"/>
    <cellStyle name="Comma 4 8 2 2 3" xfId="11036" xr:uid="{00000000-0005-0000-0000-000047220000}"/>
    <cellStyle name="Comma 4 8 2 2 3 2" xfId="26184" xr:uid="{00000000-0005-0000-0000-000048220000}"/>
    <cellStyle name="Comma 4 8 2 2 3 2 2" xfId="52152" xr:uid="{00000000-0005-0000-0000-000049220000}"/>
    <cellStyle name="Comma 4 8 2 2 3 3" xfId="37004" xr:uid="{00000000-0005-0000-0000-00004A220000}"/>
    <cellStyle name="Comma 4 8 2 2 4" xfId="8872" xr:uid="{00000000-0005-0000-0000-00004B220000}"/>
    <cellStyle name="Comma 4 8 2 2 4 2" xfId="24020" xr:uid="{00000000-0005-0000-0000-00004C220000}"/>
    <cellStyle name="Comma 4 8 2 2 4 2 2" xfId="49988" xr:uid="{00000000-0005-0000-0000-00004D220000}"/>
    <cellStyle name="Comma 4 8 2 2 4 3" xfId="34840" xr:uid="{00000000-0005-0000-0000-00004E220000}"/>
    <cellStyle name="Comma 4 8 2 2 5" xfId="19692" xr:uid="{00000000-0005-0000-0000-00004F220000}"/>
    <cellStyle name="Comma 4 8 2 2 5 2" xfId="45660" xr:uid="{00000000-0005-0000-0000-000050220000}"/>
    <cellStyle name="Comma 4 8 2 2 6" xfId="15364" xr:uid="{00000000-0005-0000-0000-000051220000}"/>
    <cellStyle name="Comma 4 8 2 2 6 2" xfId="41332" xr:uid="{00000000-0005-0000-0000-000052220000}"/>
    <cellStyle name="Comma 4 8 2 2 7" xfId="4544" xr:uid="{00000000-0005-0000-0000-000053220000}"/>
    <cellStyle name="Comma 4 8 2 2 8" xfId="30512" xr:uid="{00000000-0005-0000-0000-000054220000}"/>
    <cellStyle name="Comma 4 8 2 2 9" xfId="56994" xr:uid="{00000000-0005-0000-0000-000055220000}"/>
    <cellStyle name="Comma 4 8 2 3" xfId="5626" xr:uid="{00000000-0005-0000-0000-000056220000}"/>
    <cellStyle name="Comma 4 8 2 3 2" xfId="12118" xr:uid="{00000000-0005-0000-0000-000057220000}"/>
    <cellStyle name="Comma 4 8 2 3 2 2" xfId="27266" xr:uid="{00000000-0005-0000-0000-000058220000}"/>
    <cellStyle name="Comma 4 8 2 3 2 2 2" xfId="53234" xr:uid="{00000000-0005-0000-0000-000059220000}"/>
    <cellStyle name="Comma 4 8 2 3 2 3" xfId="38086" xr:uid="{00000000-0005-0000-0000-00005A220000}"/>
    <cellStyle name="Comma 4 8 2 3 3" xfId="20774" xr:uid="{00000000-0005-0000-0000-00005B220000}"/>
    <cellStyle name="Comma 4 8 2 3 3 2" xfId="46742" xr:uid="{00000000-0005-0000-0000-00005C220000}"/>
    <cellStyle name="Comma 4 8 2 3 4" xfId="16446" xr:uid="{00000000-0005-0000-0000-00005D220000}"/>
    <cellStyle name="Comma 4 8 2 3 4 2" xfId="42414" xr:uid="{00000000-0005-0000-0000-00005E220000}"/>
    <cellStyle name="Comma 4 8 2 3 5" xfId="31594" xr:uid="{00000000-0005-0000-0000-00005F220000}"/>
    <cellStyle name="Comma 4 8 2 3 6" xfId="58076" xr:uid="{00000000-0005-0000-0000-000060220000}"/>
    <cellStyle name="Comma 4 8 2 4" xfId="9954" xr:uid="{00000000-0005-0000-0000-000061220000}"/>
    <cellStyle name="Comma 4 8 2 4 2" xfId="25102" xr:uid="{00000000-0005-0000-0000-000062220000}"/>
    <cellStyle name="Comma 4 8 2 4 2 2" xfId="51070" xr:uid="{00000000-0005-0000-0000-000063220000}"/>
    <cellStyle name="Comma 4 8 2 4 3" xfId="35922" xr:uid="{00000000-0005-0000-0000-000064220000}"/>
    <cellStyle name="Comma 4 8 2 5" xfId="7790" xr:uid="{00000000-0005-0000-0000-000065220000}"/>
    <cellStyle name="Comma 4 8 2 5 2" xfId="22938" xr:uid="{00000000-0005-0000-0000-000066220000}"/>
    <cellStyle name="Comma 4 8 2 5 2 2" xfId="48906" xr:uid="{00000000-0005-0000-0000-000067220000}"/>
    <cellStyle name="Comma 4 8 2 5 3" xfId="33758" xr:uid="{00000000-0005-0000-0000-000068220000}"/>
    <cellStyle name="Comma 4 8 2 6" xfId="18610" xr:uid="{00000000-0005-0000-0000-000069220000}"/>
    <cellStyle name="Comma 4 8 2 6 2" xfId="44578" xr:uid="{00000000-0005-0000-0000-00006A220000}"/>
    <cellStyle name="Comma 4 8 2 7" xfId="14282" xr:uid="{00000000-0005-0000-0000-00006B220000}"/>
    <cellStyle name="Comma 4 8 2 7 2" xfId="40250" xr:uid="{00000000-0005-0000-0000-00006C220000}"/>
    <cellStyle name="Comma 4 8 2 8" xfId="3462" xr:uid="{00000000-0005-0000-0000-00006D220000}"/>
    <cellStyle name="Comma 4 8 2 9" xfId="29430" xr:uid="{00000000-0005-0000-0000-00006E220000}"/>
    <cellStyle name="Comma 4 8 3" xfId="1839" xr:uid="{00000000-0005-0000-0000-00006F220000}"/>
    <cellStyle name="Comma 4 8 3 2" xfId="6167" xr:uid="{00000000-0005-0000-0000-000070220000}"/>
    <cellStyle name="Comma 4 8 3 2 2" xfId="12659" xr:uid="{00000000-0005-0000-0000-000071220000}"/>
    <cellStyle name="Comma 4 8 3 2 2 2" xfId="27807" xr:uid="{00000000-0005-0000-0000-000072220000}"/>
    <cellStyle name="Comma 4 8 3 2 2 2 2" xfId="53775" xr:uid="{00000000-0005-0000-0000-000073220000}"/>
    <cellStyle name="Comma 4 8 3 2 2 3" xfId="38627" xr:uid="{00000000-0005-0000-0000-000074220000}"/>
    <cellStyle name="Comma 4 8 3 2 3" xfId="21315" xr:uid="{00000000-0005-0000-0000-000075220000}"/>
    <cellStyle name="Comma 4 8 3 2 3 2" xfId="47283" xr:uid="{00000000-0005-0000-0000-000076220000}"/>
    <cellStyle name="Comma 4 8 3 2 4" xfId="16987" xr:uid="{00000000-0005-0000-0000-000077220000}"/>
    <cellStyle name="Comma 4 8 3 2 4 2" xfId="42955" xr:uid="{00000000-0005-0000-0000-000078220000}"/>
    <cellStyle name="Comma 4 8 3 2 5" xfId="32135" xr:uid="{00000000-0005-0000-0000-000079220000}"/>
    <cellStyle name="Comma 4 8 3 2 6" xfId="58617" xr:uid="{00000000-0005-0000-0000-00007A220000}"/>
    <cellStyle name="Comma 4 8 3 3" xfId="10495" xr:uid="{00000000-0005-0000-0000-00007B220000}"/>
    <cellStyle name="Comma 4 8 3 3 2" xfId="25643" xr:uid="{00000000-0005-0000-0000-00007C220000}"/>
    <cellStyle name="Comma 4 8 3 3 2 2" xfId="51611" xr:uid="{00000000-0005-0000-0000-00007D220000}"/>
    <cellStyle name="Comma 4 8 3 3 3" xfId="36463" xr:uid="{00000000-0005-0000-0000-00007E220000}"/>
    <cellStyle name="Comma 4 8 3 4" xfId="8331" xr:uid="{00000000-0005-0000-0000-00007F220000}"/>
    <cellStyle name="Comma 4 8 3 4 2" xfId="23479" xr:uid="{00000000-0005-0000-0000-000080220000}"/>
    <cellStyle name="Comma 4 8 3 4 2 2" xfId="49447" xr:uid="{00000000-0005-0000-0000-000081220000}"/>
    <cellStyle name="Comma 4 8 3 4 3" xfId="34299" xr:uid="{00000000-0005-0000-0000-000082220000}"/>
    <cellStyle name="Comma 4 8 3 5" xfId="19151" xr:uid="{00000000-0005-0000-0000-000083220000}"/>
    <cellStyle name="Comma 4 8 3 5 2" xfId="45119" xr:uid="{00000000-0005-0000-0000-000084220000}"/>
    <cellStyle name="Comma 4 8 3 6" xfId="14823" xr:uid="{00000000-0005-0000-0000-000085220000}"/>
    <cellStyle name="Comma 4 8 3 6 2" xfId="40791" xr:uid="{00000000-0005-0000-0000-000086220000}"/>
    <cellStyle name="Comma 4 8 3 7" xfId="4003" xr:uid="{00000000-0005-0000-0000-000087220000}"/>
    <cellStyle name="Comma 4 8 3 8" xfId="29971" xr:uid="{00000000-0005-0000-0000-000088220000}"/>
    <cellStyle name="Comma 4 8 3 9" xfId="56453" xr:uid="{00000000-0005-0000-0000-000089220000}"/>
    <cellStyle name="Comma 4 8 4" xfId="5085" xr:uid="{00000000-0005-0000-0000-00008A220000}"/>
    <cellStyle name="Comma 4 8 4 2" xfId="11577" xr:uid="{00000000-0005-0000-0000-00008B220000}"/>
    <cellStyle name="Comma 4 8 4 2 2" xfId="26725" xr:uid="{00000000-0005-0000-0000-00008C220000}"/>
    <cellStyle name="Comma 4 8 4 2 2 2" xfId="52693" xr:uid="{00000000-0005-0000-0000-00008D220000}"/>
    <cellStyle name="Comma 4 8 4 2 3" xfId="37545" xr:uid="{00000000-0005-0000-0000-00008E220000}"/>
    <cellStyle name="Comma 4 8 4 3" xfId="20233" xr:uid="{00000000-0005-0000-0000-00008F220000}"/>
    <cellStyle name="Comma 4 8 4 3 2" xfId="46201" xr:uid="{00000000-0005-0000-0000-000090220000}"/>
    <cellStyle name="Comma 4 8 4 4" xfId="15905" xr:uid="{00000000-0005-0000-0000-000091220000}"/>
    <cellStyle name="Comma 4 8 4 4 2" xfId="41873" xr:uid="{00000000-0005-0000-0000-000092220000}"/>
    <cellStyle name="Comma 4 8 4 5" xfId="31053" xr:uid="{00000000-0005-0000-0000-000093220000}"/>
    <cellStyle name="Comma 4 8 4 6" xfId="57535" xr:uid="{00000000-0005-0000-0000-000094220000}"/>
    <cellStyle name="Comma 4 8 5" xfId="9413" xr:uid="{00000000-0005-0000-0000-000095220000}"/>
    <cellStyle name="Comma 4 8 5 2" xfId="24561" xr:uid="{00000000-0005-0000-0000-000096220000}"/>
    <cellStyle name="Comma 4 8 5 2 2" xfId="50529" xr:uid="{00000000-0005-0000-0000-000097220000}"/>
    <cellStyle name="Comma 4 8 5 3" xfId="35381" xr:uid="{00000000-0005-0000-0000-000098220000}"/>
    <cellStyle name="Comma 4 8 6" xfId="7249" xr:uid="{00000000-0005-0000-0000-000099220000}"/>
    <cellStyle name="Comma 4 8 6 2" xfId="22397" xr:uid="{00000000-0005-0000-0000-00009A220000}"/>
    <cellStyle name="Comma 4 8 6 2 2" xfId="48365" xr:uid="{00000000-0005-0000-0000-00009B220000}"/>
    <cellStyle name="Comma 4 8 6 3" xfId="33217" xr:uid="{00000000-0005-0000-0000-00009C220000}"/>
    <cellStyle name="Comma 4 8 7" xfId="18069" xr:uid="{00000000-0005-0000-0000-00009D220000}"/>
    <cellStyle name="Comma 4 8 7 2" xfId="44037" xr:uid="{00000000-0005-0000-0000-00009E220000}"/>
    <cellStyle name="Comma 4 8 8" xfId="13741" xr:uid="{00000000-0005-0000-0000-00009F220000}"/>
    <cellStyle name="Comma 4 8 8 2" xfId="39709" xr:uid="{00000000-0005-0000-0000-0000A0220000}"/>
    <cellStyle name="Comma 4 8 9" xfId="2921" xr:uid="{00000000-0005-0000-0000-0000A1220000}"/>
    <cellStyle name="Comma 4 9" xfId="176" xr:uid="{00000000-0005-0000-0000-0000A2220000}"/>
    <cellStyle name="Comma 4 9 10" xfId="28890" xr:uid="{00000000-0005-0000-0000-0000A3220000}"/>
    <cellStyle name="Comma 4 9 11" xfId="54852" xr:uid="{00000000-0005-0000-0000-0000A4220000}"/>
    <cellStyle name="Comma 4 9 12" xfId="55372" xr:uid="{00000000-0005-0000-0000-0000A5220000}"/>
    <cellStyle name="Comma 4 9 13" xfId="999" xr:uid="{00000000-0005-0000-0000-0000A6220000}"/>
    <cellStyle name="Comma 4 9 2" xfId="1299" xr:uid="{00000000-0005-0000-0000-0000A7220000}"/>
    <cellStyle name="Comma 4 9 2 10" xfId="55913" xr:uid="{00000000-0005-0000-0000-0000A8220000}"/>
    <cellStyle name="Comma 4 9 2 2" xfId="2381" xr:uid="{00000000-0005-0000-0000-0000A9220000}"/>
    <cellStyle name="Comma 4 9 2 2 2" xfId="6709" xr:uid="{00000000-0005-0000-0000-0000AA220000}"/>
    <cellStyle name="Comma 4 9 2 2 2 2" xfId="13201" xr:uid="{00000000-0005-0000-0000-0000AB220000}"/>
    <cellStyle name="Comma 4 9 2 2 2 2 2" xfId="28349" xr:uid="{00000000-0005-0000-0000-0000AC220000}"/>
    <cellStyle name="Comma 4 9 2 2 2 2 2 2" xfId="54317" xr:uid="{00000000-0005-0000-0000-0000AD220000}"/>
    <cellStyle name="Comma 4 9 2 2 2 2 3" xfId="39169" xr:uid="{00000000-0005-0000-0000-0000AE220000}"/>
    <cellStyle name="Comma 4 9 2 2 2 3" xfId="21857" xr:uid="{00000000-0005-0000-0000-0000AF220000}"/>
    <cellStyle name="Comma 4 9 2 2 2 3 2" xfId="47825" xr:uid="{00000000-0005-0000-0000-0000B0220000}"/>
    <cellStyle name="Comma 4 9 2 2 2 4" xfId="17529" xr:uid="{00000000-0005-0000-0000-0000B1220000}"/>
    <cellStyle name="Comma 4 9 2 2 2 4 2" xfId="43497" xr:uid="{00000000-0005-0000-0000-0000B2220000}"/>
    <cellStyle name="Comma 4 9 2 2 2 5" xfId="32677" xr:uid="{00000000-0005-0000-0000-0000B3220000}"/>
    <cellStyle name="Comma 4 9 2 2 2 6" xfId="59159" xr:uid="{00000000-0005-0000-0000-0000B4220000}"/>
    <cellStyle name="Comma 4 9 2 2 3" xfId="11037" xr:uid="{00000000-0005-0000-0000-0000B5220000}"/>
    <cellStyle name="Comma 4 9 2 2 3 2" xfId="26185" xr:uid="{00000000-0005-0000-0000-0000B6220000}"/>
    <cellStyle name="Comma 4 9 2 2 3 2 2" xfId="52153" xr:uid="{00000000-0005-0000-0000-0000B7220000}"/>
    <cellStyle name="Comma 4 9 2 2 3 3" xfId="37005" xr:uid="{00000000-0005-0000-0000-0000B8220000}"/>
    <cellStyle name="Comma 4 9 2 2 4" xfId="8873" xr:uid="{00000000-0005-0000-0000-0000B9220000}"/>
    <cellStyle name="Comma 4 9 2 2 4 2" xfId="24021" xr:uid="{00000000-0005-0000-0000-0000BA220000}"/>
    <cellStyle name="Comma 4 9 2 2 4 2 2" xfId="49989" xr:uid="{00000000-0005-0000-0000-0000BB220000}"/>
    <cellStyle name="Comma 4 9 2 2 4 3" xfId="34841" xr:uid="{00000000-0005-0000-0000-0000BC220000}"/>
    <cellStyle name="Comma 4 9 2 2 5" xfId="19693" xr:uid="{00000000-0005-0000-0000-0000BD220000}"/>
    <cellStyle name="Comma 4 9 2 2 5 2" xfId="45661" xr:uid="{00000000-0005-0000-0000-0000BE220000}"/>
    <cellStyle name="Comma 4 9 2 2 6" xfId="15365" xr:uid="{00000000-0005-0000-0000-0000BF220000}"/>
    <cellStyle name="Comma 4 9 2 2 6 2" xfId="41333" xr:uid="{00000000-0005-0000-0000-0000C0220000}"/>
    <cellStyle name="Comma 4 9 2 2 7" xfId="4545" xr:uid="{00000000-0005-0000-0000-0000C1220000}"/>
    <cellStyle name="Comma 4 9 2 2 8" xfId="30513" xr:uid="{00000000-0005-0000-0000-0000C2220000}"/>
    <cellStyle name="Comma 4 9 2 2 9" xfId="56995" xr:uid="{00000000-0005-0000-0000-0000C3220000}"/>
    <cellStyle name="Comma 4 9 2 3" xfId="5627" xr:uid="{00000000-0005-0000-0000-0000C4220000}"/>
    <cellStyle name="Comma 4 9 2 3 2" xfId="12119" xr:uid="{00000000-0005-0000-0000-0000C5220000}"/>
    <cellStyle name="Comma 4 9 2 3 2 2" xfId="27267" xr:uid="{00000000-0005-0000-0000-0000C6220000}"/>
    <cellStyle name="Comma 4 9 2 3 2 2 2" xfId="53235" xr:uid="{00000000-0005-0000-0000-0000C7220000}"/>
    <cellStyle name="Comma 4 9 2 3 2 3" xfId="38087" xr:uid="{00000000-0005-0000-0000-0000C8220000}"/>
    <cellStyle name="Comma 4 9 2 3 3" xfId="20775" xr:uid="{00000000-0005-0000-0000-0000C9220000}"/>
    <cellStyle name="Comma 4 9 2 3 3 2" xfId="46743" xr:uid="{00000000-0005-0000-0000-0000CA220000}"/>
    <cellStyle name="Comma 4 9 2 3 4" xfId="16447" xr:uid="{00000000-0005-0000-0000-0000CB220000}"/>
    <cellStyle name="Comma 4 9 2 3 4 2" xfId="42415" xr:uid="{00000000-0005-0000-0000-0000CC220000}"/>
    <cellStyle name="Comma 4 9 2 3 5" xfId="31595" xr:uid="{00000000-0005-0000-0000-0000CD220000}"/>
    <cellStyle name="Comma 4 9 2 3 6" xfId="58077" xr:uid="{00000000-0005-0000-0000-0000CE220000}"/>
    <cellStyle name="Comma 4 9 2 4" xfId="9955" xr:uid="{00000000-0005-0000-0000-0000CF220000}"/>
    <cellStyle name="Comma 4 9 2 4 2" xfId="25103" xr:uid="{00000000-0005-0000-0000-0000D0220000}"/>
    <cellStyle name="Comma 4 9 2 4 2 2" xfId="51071" xr:uid="{00000000-0005-0000-0000-0000D1220000}"/>
    <cellStyle name="Comma 4 9 2 4 3" xfId="35923" xr:uid="{00000000-0005-0000-0000-0000D2220000}"/>
    <cellStyle name="Comma 4 9 2 5" xfId="7791" xr:uid="{00000000-0005-0000-0000-0000D3220000}"/>
    <cellStyle name="Comma 4 9 2 5 2" xfId="22939" xr:uid="{00000000-0005-0000-0000-0000D4220000}"/>
    <cellStyle name="Comma 4 9 2 5 2 2" xfId="48907" xr:uid="{00000000-0005-0000-0000-0000D5220000}"/>
    <cellStyle name="Comma 4 9 2 5 3" xfId="33759" xr:uid="{00000000-0005-0000-0000-0000D6220000}"/>
    <cellStyle name="Comma 4 9 2 6" xfId="18611" xr:uid="{00000000-0005-0000-0000-0000D7220000}"/>
    <cellStyle name="Comma 4 9 2 6 2" xfId="44579" xr:uid="{00000000-0005-0000-0000-0000D8220000}"/>
    <cellStyle name="Comma 4 9 2 7" xfId="14283" xr:uid="{00000000-0005-0000-0000-0000D9220000}"/>
    <cellStyle name="Comma 4 9 2 7 2" xfId="40251" xr:uid="{00000000-0005-0000-0000-0000DA220000}"/>
    <cellStyle name="Comma 4 9 2 8" xfId="3463" xr:uid="{00000000-0005-0000-0000-0000DB220000}"/>
    <cellStyle name="Comma 4 9 2 9" xfId="29431" xr:uid="{00000000-0005-0000-0000-0000DC220000}"/>
    <cellStyle name="Comma 4 9 3" xfId="1840" xr:uid="{00000000-0005-0000-0000-0000DD220000}"/>
    <cellStyle name="Comma 4 9 3 2" xfId="6168" xr:uid="{00000000-0005-0000-0000-0000DE220000}"/>
    <cellStyle name="Comma 4 9 3 2 2" xfId="12660" xr:uid="{00000000-0005-0000-0000-0000DF220000}"/>
    <cellStyle name="Comma 4 9 3 2 2 2" xfId="27808" xr:uid="{00000000-0005-0000-0000-0000E0220000}"/>
    <cellStyle name="Comma 4 9 3 2 2 2 2" xfId="53776" xr:uid="{00000000-0005-0000-0000-0000E1220000}"/>
    <cellStyle name="Comma 4 9 3 2 2 3" xfId="38628" xr:uid="{00000000-0005-0000-0000-0000E2220000}"/>
    <cellStyle name="Comma 4 9 3 2 3" xfId="21316" xr:uid="{00000000-0005-0000-0000-0000E3220000}"/>
    <cellStyle name="Comma 4 9 3 2 3 2" xfId="47284" xr:uid="{00000000-0005-0000-0000-0000E4220000}"/>
    <cellStyle name="Comma 4 9 3 2 4" xfId="16988" xr:uid="{00000000-0005-0000-0000-0000E5220000}"/>
    <cellStyle name="Comma 4 9 3 2 4 2" xfId="42956" xr:uid="{00000000-0005-0000-0000-0000E6220000}"/>
    <cellStyle name="Comma 4 9 3 2 5" xfId="32136" xr:uid="{00000000-0005-0000-0000-0000E7220000}"/>
    <cellStyle name="Comma 4 9 3 2 6" xfId="58618" xr:uid="{00000000-0005-0000-0000-0000E8220000}"/>
    <cellStyle name="Comma 4 9 3 3" xfId="10496" xr:uid="{00000000-0005-0000-0000-0000E9220000}"/>
    <cellStyle name="Comma 4 9 3 3 2" xfId="25644" xr:uid="{00000000-0005-0000-0000-0000EA220000}"/>
    <cellStyle name="Comma 4 9 3 3 2 2" xfId="51612" xr:uid="{00000000-0005-0000-0000-0000EB220000}"/>
    <cellStyle name="Comma 4 9 3 3 3" xfId="36464" xr:uid="{00000000-0005-0000-0000-0000EC220000}"/>
    <cellStyle name="Comma 4 9 3 4" xfId="8332" xr:uid="{00000000-0005-0000-0000-0000ED220000}"/>
    <cellStyle name="Comma 4 9 3 4 2" xfId="23480" xr:uid="{00000000-0005-0000-0000-0000EE220000}"/>
    <cellStyle name="Comma 4 9 3 4 2 2" xfId="49448" xr:uid="{00000000-0005-0000-0000-0000EF220000}"/>
    <cellStyle name="Comma 4 9 3 4 3" xfId="34300" xr:uid="{00000000-0005-0000-0000-0000F0220000}"/>
    <cellStyle name="Comma 4 9 3 5" xfId="19152" xr:uid="{00000000-0005-0000-0000-0000F1220000}"/>
    <cellStyle name="Comma 4 9 3 5 2" xfId="45120" xr:uid="{00000000-0005-0000-0000-0000F2220000}"/>
    <cellStyle name="Comma 4 9 3 6" xfId="14824" xr:uid="{00000000-0005-0000-0000-0000F3220000}"/>
    <cellStyle name="Comma 4 9 3 6 2" xfId="40792" xr:uid="{00000000-0005-0000-0000-0000F4220000}"/>
    <cellStyle name="Comma 4 9 3 7" xfId="4004" xr:uid="{00000000-0005-0000-0000-0000F5220000}"/>
    <cellStyle name="Comma 4 9 3 8" xfId="29972" xr:uid="{00000000-0005-0000-0000-0000F6220000}"/>
    <cellStyle name="Comma 4 9 3 9" xfId="56454" xr:uid="{00000000-0005-0000-0000-0000F7220000}"/>
    <cellStyle name="Comma 4 9 4" xfId="5086" xr:uid="{00000000-0005-0000-0000-0000F8220000}"/>
    <cellStyle name="Comma 4 9 4 2" xfId="11578" xr:uid="{00000000-0005-0000-0000-0000F9220000}"/>
    <cellStyle name="Comma 4 9 4 2 2" xfId="26726" xr:uid="{00000000-0005-0000-0000-0000FA220000}"/>
    <cellStyle name="Comma 4 9 4 2 2 2" xfId="52694" xr:uid="{00000000-0005-0000-0000-0000FB220000}"/>
    <cellStyle name="Comma 4 9 4 2 3" xfId="37546" xr:uid="{00000000-0005-0000-0000-0000FC220000}"/>
    <cellStyle name="Comma 4 9 4 3" xfId="20234" xr:uid="{00000000-0005-0000-0000-0000FD220000}"/>
    <cellStyle name="Comma 4 9 4 3 2" xfId="46202" xr:uid="{00000000-0005-0000-0000-0000FE220000}"/>
    <cellStyle name="Comma 4 9 4 4" xfId="15906" xr:uid="{00000000-0005-0000-0000-0000FF220000}"/>
    <cellStyle name="Comma 4 9 4 4 2" xfId="41874" xr:uid="{00000000-0005-0000-0000-000000230000}"/>
    <cellStyle name="Comma 4 9 4 5" xfId="31054" xr:uid="{00000000-0005-0000-0000-000001230000}"/>
    <cellStyle name="Comma 4 9 4 6" xfId="57536" xr:uid="{00000000-0005-0000-0000-000002230000}"/>
    <cellStyle name="Comma 4 9 5" xfId="9414" xr:uid="{00000000-0005-0000-0000-000003230000}"/>
    <cellStyle name="Comma 4 9 5 2" xfId="24562" xr:uid="{00000000-0005-0000-0000-000004230000}"/>
    <cellStyle name="Comma 4 9 5 2 2" xfId="50530" xr:uid="{00000000-0005-0000-0000-000005230000}"/>
    <cellStyle name="Comma 4 9 5 3" xfId="35382" xr:uid="{00000000-0005-0000-0000-000006230000}"/>
    <cellStyle name="Comma 4 9 6" xfId="7250" xr:uid="{00000000-0005-0000-0000-000007230000}"/>
    <cellStyle name="Comma 4 9 6 2" xfId="22398" xr:uid="{00000000-0005-0000-0000-000008230000}"/>
    <cellStyle name="Comma 4 9 6 2 2" xfId="48366" xr:uid="{00000000-0005-0000-0000-000009230000}"/>
    <cellStyle name="Comma 4 9 6 3" xfId="33218" xr:uid="{00000000-0005-0000-0000-00000A230000}"/>
    <cellStyle name="Comma 4 9 7" xfId="18070" xr:uid="{00000000-0005-0000-0000-00000B230000}"/>
    <cellStyle name="Comma 4 9 7 2" xfId="44038" xr:uid="{00000000-0005-0000-0000-00000C230000}"/>
    <cellStyle name="Comma 4 9 8" xfId="13742" xr:uid="{00000000-0005-0000-0000-00000D230000}"/>
    <cellStyle name="Comma 4 9 8 2" xfId="39710" xr:uid="{00000000-0005-0000-0000-00000E230000}"/>
    <cellStyle name="Comma 4 9 9" xfId="2922" xr:uid="{00000000-0005-0000-0000-00000F230000}"/>
    <cellStyle name="Comma 5" xfId="177" xr:uid="{00000000-0005-0000-0000-000010230000}"/>
    <cellStyle name="Comma 5 10" xfId="178" xr:uid="{00000000-0005-0000-0000-000011230000}"/>
    <cellStyle name="Comma 5 10 10" xfId="28892" xr:uid="{00000000-0005-0000-0000-000012230000}"/>
    <cellStyle name="Comma 5 10 11" xfId="54854" xr:uid="{00000000-0005-0000-0000-000013230000}"/>
    <cellStyle name="Comma 5 10 12" xfId="55374" xr:uid="{00000000-0005-0000-0000-000014230000}"/>
    <cellStyle name="Comma 5 10 13" xfId="1042" xr:uid="{00000000-0005-0000-0000-000015230000}"/>
    <cellStyle name="Comma 5 10 2" xfId="1301" xr:uid="{00000000-0005-0000-0000-000016230000}"/>
    <cellStyle name="Comma 5 10 2 10" xfId="55915" xr:uid="{00000000-0005-0000-0000-000017230000}"/>
    <cellStyle name="Comma 5 10 2 2" xfId="2383" xr:uid="{00000000-0005-0000-0000-000018230000}"/>
    <cellStyle name="Comma 5 10 2 2 2" xfId="6711" xr:uid="{00000000-0005-0000-0000-000019230000}"/>
    <cellStyle name="Comma 5 10 2 2 2 2" xfId="13203" xr:uid="{00000000-0005-0000-0000-00001A230000}"/>
    <cellStyle name="Comma 5 10 2 2 2 2 2" xfId="28351" xr:uid="{00000000-0005-0000-0000-00001B230000}"/>
    <cellStyle name="Comma 5 10 2 2 2 2 2 2" xfId="54319" xr:uid="{00000000-0005-0000-0000-00001C230000}"/>
    <cellStyle name="Comma 5 10 2 2 2 2 3" xfId="39171" xr:uid="{00000000-0005-0000-0000-00001D230000}"/>
    <cellStyle name="Comma 5 10 2 2 2 3" xfId="21859" xr:uid="{00000000-0005-0000-0000-00001E230000}"/>
    <cellStyle name="Comma 5 10 2 2 2 3 2" xfId="47827" xr:uid="{00000000-0005-0000-0000-00001F230000}"/>
    <cellStyle name="Comma 5 10 2 2 2 4" xfId="17531" xr:uid="{00000000-0005-0000-0000-000020230000}"/>
    <cellStyle name="Comma 5 10 2 2 2 4 2" xfId="43499" xr:uid="{00000000-0005-0000-0000-000021230000}"/>
    <cellStyle name="Comma 5 10 2 2 2 5" xfId="32679" xr:uid="{00000000-0005-0000-0000-000022230000}"/>
    <cellStyle name="Comma 5 10 2 2 2 6" xfId="59161" xr:uid="{00000000-0005-0000-0000-000023230000}"/>
    <cellStyle name="Comma 5 10 2 2 3" xfId="11039" xr:uid="{00000000-0005-0000-0000-000024230000}"/>
    <cellStyle name="Comma 5 10 2 2 3 2" xfId="26187" xr:uid="{00000000-0005-0000-0000-000025230000}"/>
    <cellStyle name="Comma 5 10 2 2 3 2 2" xfId="52155" xr:uid="{00000000-0005-0000-0000-000026230000}"/>
    <cellStyle name="Comma 5 10 2 2 3 3" xfId="37007" xr:uid="{00000000-0005-0000-0000-000027230000}"/>
    <cellStyle name="Comma 5 10 2 2 4" xfId="8875" xr:uid="{00000000-0005-0000-0000-000028230000}"/>
    <cellStyle name="Comma 5 10 2 2 4 2" xfId="24023" xr:uid="{00000000-0005-0000-0000-000029230000}"/>
    <cellStyle name="Comma 5 10 2 2 4 2 2" xfId="49991" xr:uid="{00000000-0005-0000-0000-00002A230000}"/>
    <cellStyle name="Comma 5 10 2 2 4 3" xfId="34843" xr:uid="{00000000-0005-0000-0000-00002B230000}"/>
    <cellStyle name="Comma 5 10 2 2 5" xfId="19695" xr:uid="{00000000-0005-0000-0000-00002C230000}"/>
    <cellStyle name="Comma 5 10 2 2 5 2" xfId="45663" xr:uid="{00000000-0005-0000-0000-00002D230000}"/>
    <cellStyle name="Comma 5 10 2 2 6" xfId="15367" xr:uid="{00000000-0005-0000-0000-00002E230000}"/>
    <cellStyle name="Comma 5 10 2 2 6 2" xfId="41335" xr:uid="{00000000-0005-0000-0000-00002F230000}"/>
    <cellStyle name="Comma 5 10 2 2 7" xfId="4547" xr:uid="{00000000-0005-0000-0000-000030230000}"/>
    <cellStyle name="Comma 5 10 2 2 8" xfId="30515" xr:uid="{00000000-0005-0000-0000-000031230000}"/>
    <cellStyle name="Comma 5 10 2 2 9" xfId="56997" xr:uid="{00000000-0005-0000-0000-000032230000}"/>
    <cellStyle name="Comma 5 10 2 3" xfId="5629" xr:uid="{00000000-0005-0000-0000-000033230000}"/>
    <cellStyle name="Comma 5 10 2 3 2" xfId="12121" xr:uid="{00000000-0005-0000-0000-000034230000}"/>
    <cellStyle name="Comma 5 10 2 3 2 2" xfId="27269" xr:uid="{00000000-0005-0000-0000-000035230000}"/>
    <cellStyle name="Comma 5 10 2 3 2 2 2" xfId="53237" xr:uid="{00000000-0005-0000-0000-000036230000}"/>
    <cellStyle name="Comma 5 10 2 3 2 3" xfId="38089" xr:uid="{00000000-0005-0000-0000-000037230000}"/>
    <cellStyle name="Comma 5 10 2 3 3" xfId="20777" xr:uid="{00000000-0005-0000-0000-000038230000}"/>
    <cellStyle name="Comma 5 10 2 3 3 2" xfId="46745" xr:uid="{00000000-0005-0000-0000-000039230000}"/>
    <cellStyle name="Comma 5 10 2 3 4" xfId="16449" xr:uid="{00000000-0005-0000-0000-00003A230000}"/>
    <cellStyle name="Comma 5 10 2 3 4 2" xfId="42417" xr:uid="{00000000-0005-0000-0000-00003B230000}"/>
    <cellStyle name="Comma 5 10 2 3 5" xfId="31597" xr:uid="{00000000-0005-0000-0000-00003C230000}"/>
    <cellStyle name="Comma 5 10 2 3 6" xfId="58079" xr:uid="{00000000-0005-0000-0000-00003D230000}"/>
    <cellStyle name="Comma 5 10 2 4" xfId="9957" xr:uid="{00000000-0005-0000-0000-00003E230000}"/>
    <cellStyle name="Comma 5 10 2 4 2" xfId="25105" xr:uid="{00000000-0005-0000-0000-00003F230000}"/>
    <cellStyle name="Comma 5 10 2 4 2 2" xfId="51073" xr:uid="{00000000-0005-0000-0000-000040230000}"/>
    <cellStyle name="Comma 5 10 2 4 3" xfId="35925" xr:uid="{00000000-0005-0000-0000-000041230000}"/>
    <cellStyle name="Comma 5 10 2 5" xfId="7793" xr:uid="{00000000-0005-0000-0000-000042230000}"/>
    <cellStyle name="Comma 5 10 2 5 2" xfId="22941" xr:uid="{00000000-0005-0000-0000-000043230000}"/>
    <cellStyle name="Comma 5 10 2 5 2 2" xfId="48909" xr:uid="{00000000-0005-0000-0000-000044230000}"/>
    <cellStyle name="Comma 5 10 2 5 3" xfId="33761" xr:uid="{00000000-0005-0000-0000-000045230000}"/>
    <cellStyle name="Comma 5 10 2 6" xfId="18613" xr:uid="{00000000-0005-0000-0000-000046230000}"/>
    <cellStyle name="Comma 5 10 2 6 2" xfId="44581" xr:uid="{00000000-0005-0000-0000-000047230000}"/>
    <cellStyle name="Comma 5 10 2 7" xfId="14285" xr:uid="{00000000-0005-0000-0000-000048230000}"/>
    <cellStyle name="Comma 5 10 2 7 2" xfId="40253" xr:uid="{00000000-0005-0000-0000-000049230000}"/>
    <cellStyle name="Comma 5 10 2 8" xfId="3465" xr:uid="{00000000-0005-0000-0000-00004A230000}"/>
    <cellStyle name="Comma 5 10 2 9" xfId="29433" xr:uid="{00000000-0005-0000-0000-00004B230000}"/>
    <cellStyle name="Comma 5 10 3" xfId="1842" xr:uid="{00000000-0005-0000-0000-00004C230000}"/>
    <cellStyle name="Comma 5 10 3 2" xfId="6170" xr:uid="{00000000-0005-0000-0000-00004D230000}"/>
    <cellStyle name="Comma 5 10 3 2 2" xfId="12662" xr:uid="{00000000-0005-0000-0000-00004E230000}"/>
    <cellStyle name="Comma 5 10 3 2 2 2" xfId="27810" xr:uid="{00000000-0005-0000-0000-00004F230000}"/>
    <cellStyle name="Comma 5 10 3 2 2 2 2" xfId="53778" xr:uid="{00000000-0005-0000-0000-000050230000}"/>
    <cellStyle name="Comma 5 10 3 2 2 3" xfId="38630" xr:uid="{00000000-0005-0000-0000-000051230000}"/>
    <cellStyle name="Comma 5 10 3 2 3" xfId="21318" xr:uid="{00000000-0005-0000-0000-000052230000}"/>
    <cellStyle name="Comma 5 10 3 2 3 2" xfId="47286" xr:uid="{00000000-0005-0000-0000-000053230000}"/>
    <cellStyle name="Comma 5 10 3 2 4" xfId="16990" xr:uid="{00000000-0005-0000-0000-000054230000}"/>
    <cellStyle name="Comma 5 10 3 2 4 2" xfId="42958" xr:uid="{00000000-0005-0000-0000-000055230000}"/>
    <cellStyle name="Comma 5 10 3 2 5" xfId="32138" xr:uid="{00000000-0005-0000-0000-000056230000}"/>
    <cellStyle name="Comma 5 10 3 2 6" xfId="58620" xr:uid="{00000000-0005-0000-0000-000057230000}"/>
    <cellStyle name="Comma 5 10 3 3" xfId="10498" xr:uid="{00000000-0005-0000-0000-000058230000}"/>
    <cellStyle name="Comma 5 10 3 3 2" xfId="25646" xr:uid="{00000000-0005-0000-0000-000059230000}"/>
    <cellStyle name="Comma 5 10 3 3 2 2" xfId="51614" xr:uid="{00000000-0005-0000-0000-00005A230000}"/>
    <cellStyle name="Comma 5 10 3 3 3" xfId="36466" xr:uid="{00000000-0005-0000-0000-00005B230000}"/>
    <cellStyle name="Comma 5 10 3 4" xfId="8334" xr:uid="{00000000-0005-0000-0000-00005C230000}"/>
    <cellStyle name="Comma 5 10 3 4 2" xfId="23482" xr:uid="{00000000-0005-0000-0000-00005D230000}"/>
    <cellStyle name="Comma 5 10 3 4 2 2" xfId="49450" xr:uid="{00000000-0005-0000-0000-00005E230000}"/>
    <cellStyle name="Comma 5 10 3 4 3" xfId="34302" xr:uid="{00000000-0005-0000-0000-00005F230000}"/>
    <cellStyle name="Comma 5 10 3 5" xfId="19154" xr:uid="{00000000-0005-0000-0000-000060230000}"/>
    <cellStyle name="Comma 5 10 3 5 2" xfId="45122" xr:uid="{00000000-0005-0000-0000-000061230000}"/>
    <cellStyle name="Comma 5 10 3 6" xfId="14826" xr:uid="{00000000-0005-0000-0000-000062230000}"/>
    <cellStyle name="Comma 5 10 3 6 2" xfId="40794" xr:uid="{00000000-0005-0000-0000-000063230000}"/>
    <cellStyle name="Comma 5 10 3 7" xfId="4006" xr:uid="{00000000-0005-0000-0000-000064230000}"/>
    <cellStyle name="Comma 5 10 3 8" xfId="29974" xr:uid="{00000000-0005-0000-0000-000065230000}"/>
    <cellStyle name="Comma 5 10 3 9" xfId="56456" xr:uid="{00000000-0005-0000-0000-000066230000}"/>
    <cellStyle name="Comma 5 10 4" xfId="5088" xr:uid="{00000000-0005-0000-0000-000067230000}"/>
    <cellStyle name="Comma 5 10 4 2" xfId="11580" xr:uid="{00000000-0005-0000-0000-000068230000}"/>
    <cellStyle name="Comma 5 10 4 2 2" xfId="26728" xr:uid="{00000000-0005-0000-0000-000069230000}"/>
    <cellStyle name="Comma 5 10 4 2 2 2" xfId="52696" xr:uid="{00000000-0005-0000-0000-00006A230000}"/>
    <cellStyle name="Comma 5 10 4 2 3" xfId="37548" xr:uid="{00000000-0005-0000-0000-00006B230000}"/>
    <cellStyle name="Comma 5 10 4 3" xfId="20236" xr:uid="{00000000-0005-0000-0000-00006C230000}"/>
    <cellStyle name="Comma 5 10 4 3 2" xfId="46204" xr:uid="{00000000-0005-0000-0000-00006D230000}"/>
    <cellStyle name="Comma 5 10 4 4" xfId="15908" xr:uid="{00000000-0005-0000-0000-00006E230000}"/>
    <cellStyle name="Comma 5 10 4 4 2" xfId="41876" xr:uid="{00000000-0005-0000-0000-00006F230000}"/>
    <cellStyle name="Comma 5 10 4 5" xfId="31056" xr:uid="{00000000-0005-0000-0000-000070230000}"/>
    <cellStyle name="Comma 5 10 4 6" xfId="57538" xr:uid="{00000000-0005-0000-0000-000071230000}"/>
    <cellStyle name="Comma 5 10 5" xfId="9416" xr:uid="{00000000-0005-0000-0000-000072230000}"/>
    <cellStyle name="Comma 5 10 5 2" xfId="24564" xr:uid="{00000000-0005-0000-0000-000073230000}"/>
    <cellStyle name="Comma 5 10 5 2 2" xfId="50532" xr:uid="{00000000-0005-0000-0000-000074230000}"/>
    <cellStyle name="Comma 5 10 5 3" xfId="35384" xr:uid="{00000000-0005-0000-0000-000075230000}"/>
    <cellStyle name="Comma 5 10 6" xfId="7252" xr:uid="{00000000-0005-0000-0000-000076230000}"/>
    <cellStyle name="Comma 5 10 6 2" xfId="22400" xr:uid="{00000000-0005-0000-0000-000077230000}"/>
    <cellStyle name="Comma 5 10 6 2 2" xfId="48368" xr:uid="{00000000-0005-0000-0000-000078230000}"/>
    <cellStyle name="Comma 5 10 6 3" xfId="33220" xr:uid="{00000000-0005-0000-0000-000079230000}"/>
    <cellStyle name="Comma 5 10 7" xfId="18072" xr:uid="{00000000-0005-0000-0000-00007A230000}"/>
    <cellStyle name="Comma 5 10 7 2" xfId="44040" xr:uid="{00000000-0005-0000-0000-00007B230000}"/>
    <cellStyle name="Comma 5 10 8" xfId="13744" xr:uid="{00000000-0005-0000-0000-00007C230000}"/>
    <cellStyle name="Comma 5 10 8 2" xfId="39712" xr:uid="{00000000-0005-0000-0000-00007D230000}"/>
    <cellStyle name="Comma 5 10 9" xfId="2924" xr:uid="{00000000-0005-0000-0000-00007E230000}"/>
    <cellStyle name="Comma 5 11" xfId="179" xr:uid="{00000000-0005-0000-0000-00007F230000}"/>
    <cellStyle name="Comma 5 11 10" xfId="28893" xr:uid="{00000000-0005-0000-0000-000080230000}"/>
    <cellStyle name="Comma 5 11 11" xfId="54855" xr:uid="{00000000-0005-0000-0000-000081230000}"/>
    <cellStyle name="Comma 5 11 12" xfId="55375" xr:uid="{00000000-0005-0000-0000-000082230000}"/>
    <cellStyle name="Comma 5 11 13" xfId="1082" xr:uid="{00000000-0005-0000-0000-000083230000}"/>
    <cellStyle name="Comma 5 11 2" xfId="1302" xr:uid="{00000000-0005-0000-0000-000084230000}"/>
    <cellStyle name="Comma 5 11 2 10" xfId="55916" xr:uid="{00000000-0005-0000-0000-000085230000}"/>
    <cellStyle name="Comma 5 11 2 2" xfId="2384" xr:uid="{00000000-0005-0000-0000-000086230000}"/>
    <cellStyle name="Comma 5 11 2 2 2" xfId="6712" xr:uid="{00000000-0005-0000-0000-000087230000}"/>
    <cellStyle name="Comma 5 11 2 2 2 2" xfId="13204" xr:uid="{00000000-0005-0000-0000-000088230000}"/>
    <cellStyle name="Comma 5 11 2 2 2 2 2" xfId="28352" xr:uid="{00000000-0005-0000-0000-000089230000}"/>
    <cellStyle name="Comma 5 11 2 2 2 2 2 2" xfId="54320" xr:uid="{00000000-0005-0000-0000-00008A230000}"/>
    <cellStyle name="Comma 5 11 2 2 2 2 3" xfId="39172" xr:uid="{00000000-0005-0000-0000-00008B230000}"/>
    <cellStyle name="Comma 5 11 2 2 2 3" xfId="21860" xr:uid="{00000000-0005-0000-0000-00008C230000}"/>
    <cellStyle name="Comma 5 11 2 2 2 3 2" xfId="47828" xr:uid="{00000000-0005-0000-0000-00008D230000}"/>
    <cellStyle name="Comma 5 11 2 2 2 4" xfId="17532" xr:uid="{00000000-0005-0000-0000-00008E230000}"/>
    <cellStyle name="Comma 5 11 2 2 2 4 2" xfId="43500" xr:uid="{00000000-0005-0000-0000-00008F230000}"/>
    <cellStyle name="Comma 5 11 2 2 2 5" xfId="32680" xr:uid="{00000000-0005-0000-0000-000090230000}"/>
    <cellStyle name="Comma 5 11 2 2 2 6" xfId="59162" xr:uid="{00000000-0005-0000-0000-000091230000}"/>
    <cellStyle name="Comma 5 11 2 2 3" xfId="11040" xr:uid="{00000000-0005-0000-0000-000092230000}"/>
    <cellStyle name="Comma 5 11 2 2 3 2" xfId="26188" xr:uid="{00000000-0005-0000-0000-000093230000}"/>
    <cellStyle name="Comma 5 11 2 2 3 2 2" xfId="52156" xr:uid="{00000000-0005-0000-0000-000094230000}"/>
    <cellStyle name="Comma 5 11 2 2 3 3" xfId="37008" xr:uid="{00000000-0005-0000-0000-000095230000}"/>
    <cellStyle name="Comma 5 11 2 2 4" xfId="8876" xr:uid="{00000000-0005-0000-0000-000096230000}"/>
    <cellStyle name="Comma 5 11 2 2 4 2" xfId="24024" xr:uid="{00000000-0005-0000-0000-000097230000}"/>
    <cellStyle name="Comma 5 11 2 2 4 2 2" xfId="49992" xr:uid="{00000000-0005-0000-0000-000098230000}"/>
    <cellStyle name="Comma 5 11 2 2 4 3" xfId="34844" xr:uid="{00000000-0005-0000-0000-000099230000}"/>
    <cellStyle name="Comma 5 11 2 2 5" xfId="19696" xr:uid="{00000000-0005-0000-0000-00009A230000}"/>
    <cellStyle name="Comma 5 11 2 2 5 2" xfId="45664" xr:uid="{00000000-0005-0000-0000-00009B230000}"/>
    <cellStyle name="Comma 5 11 2 2 6" xfId="15368" xr:uid="{00000000-0005-0000-0000-00009C230000}"/>
    <cellStyle name="Comma 5 11 2 2 6 2" xfId="41336" xr:uid="{00000000-0005-0000-0000-00009D230000}"/>
    <cellStyle name="Comma 5 11 2 2 7" xfId="4548" xr:uid="{00000000-0005-0000-0000-00009E230000}"/>
    <cellStyle name="Comma 5 11 2 2 8" xfId="30516" xr:uid="{00000000-0005-0000-0000-00009F230000}"/>
    <cellStyle name="Comma 5 11 2 2 9" xfId="56998" xr:uid="{00000000-0005-0000-0000-0000A0230000}"/>
    <cellStyle name="Comma 5 11 2 3" xfId="5630" xr:uid="{00000000-0005-0000-0000-0000A1230000}"/>
    <cellStyle name="Comma 5 11 2 3 2" xfId="12122" xr:uid="{00000000-0005-0000-0000-0000A2230000}"/>
    <cellStyle name="Comma 5 11 2 3 2 2" xfId="27270" xr:uid="{00000000-0005-0000-0000-0000A3230000}"/>
    <cellStyle name="Comma 5 11 2 3 2 2 2" xfId="53238" xr:uid="{00000000-0005-0000-0000-0000A4230000}"/>
    <cellStyle name="Comma 5 11 2 3 2 3" xfId="38090" xr:uid="{00000000-0005-0000-0000-0000A5230000}"/>
    <cellStyle name="Comma 5 11 2 3 3" xfId="20778" xr:uid="{00000000-0005-0000-0000-0000A6230000}"/>
    <cellStyle name="Comma 5 11 2 3 3 2" xfId="46746" xr:uid="{00000000-0005-0000-0000-0000A7230000}"/>
    <cellStyle name="Comma 5 11 2 3 4" xfId="16450" xr:uid="{00000000-0005-0000-0000-0000A8230000}"/>
    <cellStyle name="Comma 5 11 2 3 4 2" xfId="42418" xr:uid="{00000000-0005-0000-0000-0000A9230000}"/>
    <cellStyle name="Comma 5 11 2 3 5" xfId="31598" xr:uid="{00000000-0005-0000-0000-0000AA230000}"/>
    <cellStyle name="Comma 5 11 2 3 6" xfId="58080" xr:uid="{00000000-0005-0000-0000-0000AB230000}"/>
    <cellStyle name="Comma 5 11 2 4" xfId="9958" xr:uid="{00000000-0005-0000-0000-0000AC230000}"/>
    <cellStyle name="Comma 5 11 2 4 2" xfId="25106" xr:uid="{00000000-0005-0000-0000-0000AD230000}"/>
    <cellStyle name="Comma 5 11 2 4 2 2" xfId="51074" xr:uid="{00000000-0005-0000-0000-0000AE230000}"/>
    <cellStyle name="Comma 5 11 2 4 3" xfId="35926" xr:uid="{00000000-0005-0000-0000-0000AF230000}"/>
    <cellStyle name="Comma 5 11 2 5" xfId="7794" xr:uid="{00000000-0005-0000-0000-0000B0230000}"/>
    <cellStyle name="Comma 5 11 2 5 2" xfId="22942" xr:uid="{00000000-0005-0000-0000-0000B1230000}"/>
    <cellStyle name="Comma 5 11 2 5 2 2" xfId="48910" xr:uid="{00000000-0005-0000-0000-0000B2230000}"/>
    <cellStyle name="Comma 5 11 2 5 3" xfId="33762" xr:uid="{00000000-0005-0000-0000-0000B3230000}"/>
    <cellStyle name="Comma 5 11 2 6" xfId="18614" xr:uid="{00000000-0005-0000-0000-0000B4230000}"/>
    <cellStyle name="Comma 5 11 2 6 2" xfId="44582" xr:uid="{00000000-0005-0000-0000-0000B5230000}"/>
    <cellStyle name="Comma 5 11 2 7" xfId="14286" xr:uid="{00000000-0005-0000-0000-0000B6230000}"/>
    <cellStyle name="Comma 5 11 2 7 2" xfId="40254" xr:uid="{00000000-0005-0000-0000-0000B7230000}"/>
    <cellStyle name="Comma 5 11 2 8" xfId="3466" xr:uid="{00000000-0005-0000-0000-0000B8230000}"/>
    <cellStyle name="Comma 5 11 2 9" xfId="29434" xr:uid="{00000000-0005-0000-0000-0000B9230000}"/>
    <cellStyle name="Comma 5 11 3" xfId="1843" xr:uid="{00000000-0005-0000-0000-0000BA230000}"/>
    <cellStyle name="Comma 5 11 3 2" xfId="6171" xr:uid="{00000000-0005-0000-0000-0000BB230000}"/>
    <cellStyle name="Comma 5 11 3 2 2" xfId="12663" xr:uid="{00000000-0005-0000-0000-0000BC230000}"/>
    <cellStyle name="Comma 5 11 3 2 2 2" xfId="27811" xr:uid="{00000000-0005-0000-0000-0000BD230000}"/>
    <cellStyle name="Comma 5 11 3 2 2 2 2" xfId="53779" xr:uid="{00000000-0005-0000-0000-0000BE230000}"/>
    <cellStyle name="Comma 5 11 3 2 2 3" xfId="38631" xr:uid="{00000000-0005-0000-0000-0000BF230000}"/>
    <cellStyle name="Comma 5 11 3 2 3" xfId="21319" xr:uid="{00000000-0005-0000-0000-0000C0230000}"/>
    <cellStyle name="Comma 5 11 3 2 3 2" xfId="47287" xr:uid="{00000000-0005-0000-0000-0000C1230000}"/>
    <cellStyle name="Comma 5 11 3 2 4" xfId="16991" xr:uid="{00000000-0005-0000-0000-0000C2230000}"/>
    <cellStyle name="Comma 5 11 3 2 4 2" xfId="42959" xr:uid="{00000000-0005-0000-0000-0000C3230000}"/>
    <cellStyle name="Comma 5 11 3 2 5" xfId="32139" xr:uid="{00000000-0005-0000-0000-0000C4230000}"/>
    <cellStyle name="Comma 5 11 3 2 6" xfId="58621" xr:uid="{00000000-0005-0000-0000-0000C5230000}"/>
    <cellStyle name="Comma 5 11 3 3" xfId="10499" xr:uid="{00000000-0005-0000-0000-0000C6230000}"/>
    <cellStyle name="Comma 5 11 3 3 2" xfId="25647" xr:uid="{00000000-0005-0000-0000-0000C7230000}"/>
    <cellStyle name="Comma 5 11 3 3 2 2" xfId="51615" xr:uid="{00000000-0005-0000-0000-0000C8230000}"/>
    <cellStyle name="Comma 5 11 3 3 3" xfId="36467" xr:uid="{00000000-0005-0000-0000-0000C9230000}"/>
    <cellStyle name="Comma 5 11 3 4" xfId="8335" xr:uid="{00000000-0005-0000-0000-0000CA230000}"/>
    <cellStyle name="Comma 5 11 3 4 2" xfId="23483" xr:uid="{00000000-0005-0000-0000-0000CB230000}"/>
    <cellStyle name="Comma 5 11 3 4 2 2" xfId="49451" xr:uid="{00000000-0005-0000-0000-0000CC230000}"/>
    <cellStyle name="Comma 5 11 3 4 3" xfId="34303" xr:uid="{00000000-0005-0000-0000-0000CD230000}"/>
    <cellStyle name="Comma 5 11 3 5" xfId="19155" xr:uid="{00000000-0005-0000-0000-0000CE230000}"/>
    <cellStyle name="Comma 5 11 3 5 2" xfId="45123" xr:uid="{00000000-0005-0000-0000-0000CF230000}"/>
    <cellStyle name="Comma 5 11 3 6" xfId="14827" xr:uid="{00000000-0005-0000-0000-0000D0230000}"/>
    <cellStyle name="Comma 5 11 3 6 2" xfId="40795" xr:uid="{00000000-0005-0000-0000-0000D1230000}"/>
    <cellStyle name="Comma 5 11 3 7" xfId="4007" xr:uid="{00000000-0005-0000-0000-0000D2230000}"/>
    <cellStyle name="Comma 5 11 3 8" xfId="29975" xr:uid="{00000000-0005-0000-0000-0000D3230000}"/>
    <cellStyle name="Comma 5 11 3 9" xfId="56457" xr:uid="{00000000-0005-0000-0000-0000D4230000}"/>
    <cellStyle name="Comma 5 11 4" xfId="5089" xr:uid="{00000000-0005-0000-0000-0000D5230000}"/>
    <cellStyle name="Comma 5 11 4 2" xfId="11581" xr:uid="{00000000-0005-0000-0000-0000D6230000}"/>
    <cellStyle name="Comma 5 11 4 2 2" xfId="26729" xr:uid="{00000000-0005-0000-0000-0000D7230000}"/>
    <cellStyle name="Comma 5 11 4 2 2 2" xfId="52697" xr:uid="{00000000-0005-0000-0000-0000D8230000}"/>
    <cellStyle name="Comma 5 11 4 2 3" xfId="37549" xr:uid="{00000000-0005-0000-0000-0000D9230000}"/>
    <cellStyle name="Comma 5 11 4 3" xfId="20237" xr:uid="{00000000-0005-0000-0000-0000DA230000}"/>
    <cellStyle name="Comma 5 11 4 3 2" xfId="46205" xr:uid="{00000000-0005-0000-0000-0000DB230000}"/>
    <cellStyle name="Comma 5 11 4 4" xfId="15909" xr:uid="{00000000-0005-0000-0000-0000DC230000}"/>
    <cellStyle name="Comma 5 11 4 4 2" xfId="41877" xr:uid="{00000000-0005-0000-0000-0000DD230000}"/>
    <cellStyle name="Comma 5 11 4 5" xfId="31057" xr:uid="{00000000-0005-0000-0000-0000DE230000}"/>
    <cellStyle name="Comma 5 11 4 6" xfId="57539" xr:uid="{00000000-0005-0000-0000-0000DF230000}"/>
    <cellStyle name="Comma 5 11 5" xfId="9417" xr:uid="{00000000-0005-0000-0000-0000E0230000}"/>
    <cellStyle name="Comma 5 11 5 2" xfId="24565" xr:uid="{00000000-0005-0000-0000-0000E1230000}"/>
    <cellStyle name="Comma 5 11 5 2 2" xfId="50533" xr:uid="{00000000-0005-0000-0000-0000E2230000}"/>
    <cellStyle name="Comma 5 11 5 3" xfId="35385" xr:uid="{00000000-0005-0000-0000-0000E3230000}"/>
    <cellStyle name="Comma 5 11 6" xfId="7253" xr:uid="{00000000-0005-0000-0000-0000E4230000}"/>
    <cellStyle name="Comma 5 11 6 2" xfId="22401" xr:uid="{00000000-0005-0000-0000-0000E5230000}"/>
    <cellStyle name="Comma 5 11 6 2 2" xfId="48369" xr:uid="{00000000-0005-0000-0000-0000E6230000}"/>
    <cellStyle name="Comma 5 11 6 3" xfId="33221" xr:uid="{00000000-0005-0000-0000-0000E7230000}"/>
    <cellStyle name="Comma 5 11 7" xfId="18073" xr:uid="{00000000-0005-0000-0000-0000E8230000}"/>
    <cellStyle name="Comma 5 11 7 2" xfId="44041" xr:uid="{00000000-0005-0000-0000-0000E9230000}"/>
    <cellStyle name="Comma 5 11 8" xfId="13745" xr:uid="{00000000-0005-0000-0000-0000EA230000}"/>
    <cellStyle name="Comma 5 11 8 2" xfId="39713" xr:uid="{00000000-0005-0000-0000-0000EB230000}"/>
    <cellStyle name="Comma 5 11 9" xfId="2925" xr:uid="{00000000-0005-0000-0000-0000EC230000}"/>
    <cellStyle name="Comma 5 12" xfId="180" xr:uid="{00000000-0005-0000-0000-0000ED230000}"/>
    <cellStyle name="Comma 5 12 10" xfId="28894" xr:uid="{00000000-0005-0000-0000-0000EE230000}"/>
    <cellStyle name="Comma 5 12 11" xfId="54856" xr:uid="{00000000-0005-0000-0000-0000EF230000}"/>
    <cellStyle name="Comma 5 12 12" xfId="55376" xr:uid="{00000000-0005-0000-0000-0000F0230000}"/>
    <cellStyle name="Comma 5 12 13" xfId="1122" xr:uid="{00000000-0005-0000-0000-0000F1230000}"/>
    <cellStyle name="Comma 5 12 2" xfId="1303" xr:uid="{00000000-0005-0000-0000-0000F2230000}"/>
    <cellStyle name="Comma 5 12 2 10" xfId="55917" xr:uid="{00000000-0005-0000-0000-0000F3230000}"/>
    <cellStyle name="Comma 5 12 2 2" xfId="2385" xr:uid="{00000000-0005-0000-0000-0000F4230000}"/>
    <cellStyle name="Comma 5 12 2 2 2" xfId="6713" xr:uid="{00000000-0005-0000-0000-0000F5230000}"/>
    <cellStyle name="Comma 5 12 2 2 2 2" xfId="13205" xr:uid="{00000000-0005-0000-0000-0000F6230000}"/>
    <cellStyle name="Comma 5 12 2 2 2 2 2" xfId="28353" xr:uid="{00000000-0005-0000-0000-0000F7230000}"/>
    <cellStyle name="Comma 5 12 2 2 2 2 2 2" xfId="54321" xr:uid="{00000000-0005-0000-0000-0000F8230000}"/>
    <cellStyle name="Comma 5 12 2 2 2 2 3" xfId="39173" xr:uid="{00000000-0005-0000-0000-0000F9230000}"/>
    <cellStyle name="Comma 5 12 2 2 2 3" xfId="21861" xr:uid="{00000000-0005-0000-0000-0000FA230000}"/>
    <cellStyle name="Comma 5 12 2 2 2 3 2" xfId="47829" xr:uid="{00000000-0005-0000-0000-0000FB230000}"/>
    <cellStyle name="Comma 5 12 2 2 2 4" xfId="17533" xr:uid="{00000000-0005-0000-0000-0000FC230000}"/>
    <cellStyle name="Comma 5 12 2 2 2 4 2" xfId="43501" xr:uid="{00000000-0005-0000-0000-0000FD230000}"/>
    <cellStyle name="Comma 5 12 2 2 2 5" xfId="32681" xr:uid="{00000000-0005-0000-0000-0000FE230000}"/>
    <cellStyle name="Comma 5 12 2 2 2 6" xfId="59163" xr:uid="{00000000-0005-0000-0000-0000FF230000}"/>
    <cellStyle name="Comma 5 12 2 2 3" xfId="11041" xr:uid="{00000000-0005-0000-0000-000000240000}"/>
    <cellStyle name="Comma 5 12 2 2 3 2" xfId="26189" xr:uid="{00000000-0005-0000-0000-000001240000}"/>
    <cellStyle name="Comma 5 12 2 2 3 2 2" xfId="52157" xr:uid="{00000000-0005-0000-0000-000002240000}"/>
    <cellStyle name="Comma 5 12 2 2 3 3" xfId="37009" xr:uid="{00000000-0005-0000-0000-000003240000}"/>
    <cellStyle name="Comma 5 12 2 2 4" xfId="8877" xr:uid="{00000000-0005-0000-0000-000004240000}"/>
    <cellStyle name="Comma 5 12 2 2 4 2" xfId="24025" xr:uid="{00000000-0005-0000-0000-000005240000}"/>
    <cellStyle name="Comma 5 12 2 2 4 2 2" xfId="49993" xr:uid="{00000000-0005-0000-0000-000006240000}"/>
    <cellStyle name="Comma 5 12 2 2 4 3" xfId="34845" xr:uid="{00000000-0005-0000-0000-000007240000}"/>
    <cellStyle name="Comma 5 12 2 2 5" xfId="19697" xr:uid="{00000000-0005-0000-0000-000008240000}"/>
    <cellStyle name="Comma 5 12 2 2 5 2" xfId="45665" xr:uid="{00000000-0005-0000-0000-000009240000}"/>
    <cellStyle name="Comma 5 12 2 2 6" xfId="15369" xr:uid="{00000000-0005-0000-0000-00000A240000}"/>
    <cellStyle name="Comma 5 12 2 2 6 2" xfId="41337" xr:uid="{00000000-0005-0000-0000-00000B240000}"/>
    <cellStyle name="Comma 5 12 2 2 7" xfId="4549" xr:uid="{00000000-0005-0000-0000-00000C240000}"/>
    <cellStyle name="Comma 5 12 2 2 8" xfId="30517" xr:uid="{00000000-0005-0000-0000-00000D240000}"/>
    <cellStyle name="Comma 5 12 2 2 9" xfId="56999" xr:uid="{00000000-0005-0000-0000-00000E240000}"/>
    <cellStyle name="Comma 5 12 2 3" xfId="5631" xr:uid="{00000000-0005-0000-0000-00000F240000}"/>
    <cellStyle name="Comma 5 12 2 3 2" xfId="12123" xr:uid="{00000000-0005-0000-0000-000010240000}"/>
    <cellStyle name="Comma 5 12 2 3 2 2" xfId="27271" xr:uid="{00000000-0005-0000-0000-000011240000}"/>
    <cellStyle name="Comma 5 12 2 3 2 2 2" xfId="53239" xr:uid="{00000000-0005-0000-0000-000012240000}"/>
    <cellStyle name="Comma 5 12 2 3 2 3" xfId="38091" xr:uid="{00000000-0005-0000-0000-000013240000}"/>
    <cellStyle name="Comma 5 12 2 3 3" xfId="20779" xr:uid="{00000000-0005-0000-0000-000014240000}"/>
    <cellStyle name="Comma 5 12 2 3 3 2" xfId="46747" xr:uid="{00000000-0005-0000-0000-000015240000}"/>
    <cellStyle name="Comma 5 12 2 3 4" xfId="16451" xr:uid="{00000000-0005-0000-0000-000016240000}"/>
    <cellStyle name="Comma 5 12 2 3 4 2" xfId="42419" xr:uid="{00000000-0005-0000-0000-000017240000}"/>
    <cellStyle name="Comma 5 12 2 3 5" xfId="31599" xr:uid="{00000000-0005-0000-0000-000018240000}"/>
    <cellStyle name="Comma 5 12 2 3 6" xfId="58081" xr:uid="{00000000-0005-0000-0000-000019240000}"/>
    <cellStyle name="Comma 5 12 2 4" xfId="9959" xr:uid="{00000000-0005-0000-0000-00001A240000}"/>
    <cellStyle name="Comma 5 12 2 4 2" xfId="25107" xr:uid="{00000000-0005-0000-0000-00001B240000}"/>
    <cellStyle name="Comma 5 12 2 4 2 2" xfId="51075" xr:uid="{00000000-0005-0000-0000-00001C240000}"/>
    <cellStyle name="Comma 5 12 2 4 3" xfId="35927" xr:uid="{00000000-0005-0000-0000-00001D240000}"/>
    <cellStyle name="Comma 5 12 2 5" xfId="7795" xr:uid="{00000000-0005-0000-0000-00001E240000}"/>
    <cellStyle name="Comma 5 12 2 5 2" xfId="22943" xr:uid="{00000000-0005-0000-0000-00001F240000}"/>
    <cellStyle name="Comma 5 12 2 5 2 2" xfId="48911" xr:uid="{00000000-0005-0000-0000-000020240000}"/>
    <cellStyle name="Comma 5 12 2 5 3" xfId="33763" xr:uid="{00000000-0005-0000-0000-000021240000}"/>
    <cellStyle name="Comma 5 12 2 6" xfId="18615" xr:uid="{00000000-0005-0000-0000-000022240000}"/>
    <cellStyle name="Comma 5 12 2 6 2" xfId="44583" xr:uid="{00000000-0005-0000-0000-000023240000}"/>
    <cellStyle name="Comma 5 12 2 7" xfId="14287" xr:uid="{00000000-0005-0000-0000-000024240000}"/>
    <cellStyle name="Comma 5 12 2 7 2" xfId="40255" xr:uid="{00000000-0005-0000-0000-000025240000}"/>
    <cellStyle name="Comma 5 12 2 8" xfId="3467" xr:uid="{00000000-0005-0000-0000-000026240000}"/>
    <cellStyle name="Comma 5 12 2 9" xfId="29435" xr:uid="{00000000-0005-0000-0000-000027240000}"/>
    <cellStyle name="Comma 5 12 3" xfId="1844" xr:uid="{00000000-0005-0000-0000-000028240000}"/>
    <cellStyle name="Comma 5 12 3 2" xfId="6172" xr:uid="{00000000-0005-0000-0000-000029240000}"/>
    <cellStyle name="Comma 5 12 3 2 2" xfId="12664" xr:uid="{00000000-0005-0000-0000-00002A240000}"/>
    <cellStyle name="Comma 5 12 3 2 2 2" xfId="27812" xr:uid="{00000000-0005-0000-0000-00002B240000}"/>
    <cellStyle name="Comma 5 12 3 2 2 2 2" xfId="53780" xr:uid="{00000000-0005-0000-0000-00002C240000}"/>
    <cellStyle name="Comma 5 12 3 2 2 3" xfId="38632" xr:uid="{00000000-0005-0000-0000-00002D240000}"/>
    <cellStyle name="Comma 5 12 3 2 3" xfId="21320" xr:uid="{00000000-0005-0000-0000-00002E240000}"/>
    <cellStyle name="Comma 5 12 3 2 3 2" xfId="47288" xr:uid="{00000000-0005-0000-0000-00002F240000}"/>
    <cellStyle name="Comma 5 12 3 2 4" xfId="16992" xr:uid="{00000000-0005-0000-0000-000030240000}"/>
    <cellStyle name="Comma 5 12 3 2 4 2" xfId="42960" xr:uid="{00000000-0005-0000-0000-000031240000}"/>
    <cellStyle name="Comma 5 12 3 2 5" xfId="32140" xr:uid="{00000000-0005-0000-0000-000032240000}"/>
    <cellStyle name="Comma 5 12 3 2 6" xfId="58622" xr:uid="{00000000-0005-0000-0000-000033240000}"/>
    <cellStyle name="Comma 5 12 3 3" xfId="10500" xr:uid="{00000000-0005-0000-0000-000034240000}"/>
    <cellStyle name="Comma 5 12 3 3 2" xfId="25648" xr:uid="{00000000-0005-0000-0000-000035240000}"/>
    <cellStyle name="Comma 5 12 3 3 2 2" xfId="51616" xr:uid="{00000000-0005-0000-0000-000036240000}"/>
    <cellStyle name="Comma 5 12 3 3 3" xfId="36468" xr:uid="{00000000-0005-0000-0000-000037240000}"/>
    <cellStyle name="Comma 5 12 3 4" xfId="8336" xr:uid="{00000000-0005-0000-0000-000038240000}"/>
    <cellStyle name="Comma 5 12 3 4 2" xfId="23484" xr:uid="{00000000-0005-0000-0000-000039240000}"/>
    <cellStyle name="Comma 5 12 3 4 2 2" xfId="49452" xr:uid="{00000000-0005-0000-0000-00003A240000}"/>
    <cellStyle name="Comma 5 12 3 4 3" xfId="34304" xr:uid="{00000000-0005-0000-0000-00003B240000}"/>
    <cellStyle name="Comma 5 12 3 5" xfId="19156" xr:uid="{00000000-0005-0000-0000-00003C240000}"/>
    <cellStyle name="Comma 5 12 3 5 2" xfId="45124" xr:uid="{00000000-0005-0000-0000-00003D240000}"/>
    <cellStyle name="Comma 5 12 3 6" xfId="14828" xr:uid="{00000000-0005-0000-0000-00003E240000}"/>
    <cellStyle name="Comma 5 12 3 6 2" xfId="40796" xr:uid="{00000000-0005-0000-0000-00003F240000}"/>
    <cellStyle name="Comma 5 12 3 7" xfId="4008" xr:uid="{00000000-0005-0000-0000-000040240000}"/>
    <cellStyle name="Comma 5 12 3 8" xfId="29976" xr:uid="{00000000-0005-0000-0000-000041240000}"/>
    <cellStyle name="Comma 5 12 3 9" xfId="56458" xr:uid="{00000000-0005-0000-0000-000042240000}"/>
    <cellStyle name="Comma 5 12 4" xfId="5090" xr:uid="{00000000-0005-0000-0000-000043240000}"/>
    <cellStyle name="Comma 5 12 4 2" xfId="11582" xr:uid="{00000000-0005-0000-0000-000044240000}"/>
    <cellStyle name="Comma 5 12 4 2 2" xfId="26730" xr:uid="{00000000-0005-0000-0000-000045240000}"/>
    <cellStyle name="Comma 5 12 4 2 2 2" xfId="52698" xr:uid="{00000000-0005-0000-0000-000046240000}"/>
    <cellStyle name="Comma 5 12 4 2 3" xfId="37550" xr:uid="{00000000-0005-0000-0000-000047240000}"/>
    <cellStyle name="Comma 5 12 4 3" xfId="20238" xr:uid="{00000000-0005-0000-0000-000048240000}"/>
    <cellStyle name="Comma 5 12 4 3 2" xfId="46206" xr:uid="{00000000-0005-0000-0000-000049240000}"/>
    <cellStyle name="Comma 5 12 4 4" xfId="15910" xr:uid="{00000000-0005-0000-0000-00004A240000}"/>
    <cellStyle name="Comma 5 12 4 4 2" xfId="41878" xr:uid="{00000000-0005-0000-0000-00004B240000}"/>
    <cellStyle name="Comma 5 12 4 5" xfId="31058" xr:uid="{00000000-0005-0000-0000-00004C240000}"/>
    <cellStyle name="Comma 5 12 4 6" xfId="57540" xr:uid="{00000000-0005-0000-0000-00004D240000}"/>
    <cellStyle name="Comma 5 12 5" xfId="9418" xr:uid="{00000000-0005-0000-0000-00004E240000}"/>
    <cellStyle name="Comma 5 12 5 2" xfId="24566" xr:uid="{00000000-0005-0000-0000-00004F240000}"/>
    <cellStyle name="Comma 5 12 5 2 2" xfId="50534" xr:uid="{00000000-0005-0000-0000-000050240000}"/>
    <cellStyle name="Comma 5 12 5 3" xfId="35386" xr:uid="{00000000-0005-0000-0000-000051240000}"/>
    <cellStyle name="Comma 5 12 6" xfId="7254" xr:uid="{00000000-0005-0000-0000-000052240000}"/>
    <cellStyle name="Comma 5 12 6 2" xfId="22402" xr:uid="{00000000-0005-0000-0000-000053240000}"/>
    <cellStyle name="Comma 5 12 6 2 2" xfId="48370" xr:uid="{00000000-0005-0000-0000-000054240000}"/>
    <cellStyle name="Comma 5 12 6 3" xfId="33222" xr:uid="{00000000-0005-0000-0000-000055240000}"/>
    <cellStyle name="Comma 5 12 7" xfId="18074" xr:uid="{00000000-0005-0000-0000-000056240000}"/>
    <cellStyle name="Comma 5 12 7 2" xfId="44042" xr:uid="{00000000-0005-0000-0000-000057240000}"/>
    <cellStyle name="Comma 5 12 8" xfId="13746" xr:uid="{00000000-0005-0000-0000-000058240000}"/>
    <cellStyle name="Comma 5 12 8 2" xfId="39714" xr:uid="{00000000-0005-0000-0000-000059240000}"/>
    <cellStyle name="Comma 5 12 9" xfId="2926" xr:uid="{00000000-0005-0000-0000-00005A240000}"/>
    <cellStyle name="Comma 5 13" xfId="181" xr:uid="{00000000-0005-0000-0000-00005B240000}"/>
    <cellStyle name="Comma 5 13 10" xfId="28895" xr:uid="{00000000-0005-0000-0000-00005C240000}"/>
    <cellStyle name="Comma 5 13 11" xfId="54857" xr:uid="{00000000-0005-0000-0000-00005D240000}"/>
    <cellStyle name="Comma 5 13 12" xfId="55377" xr:uid="{00000000-0005-0000-0000-00005E240000}"/>
    <cellStyle name="Comma 5 13 13" xfId="1162" xr:uid="{00000000-0005-0000-0000-00005F240000}"/>
    <cellStyle name="Comma 5 13 2" xfId="1304" xr:uid="{00000000-0005-0000-0000-000060240000}"/>
    <cellStyle name="Comma 5 13 2 10" xfId="55918" xr:uid="{00000000-0005-0000-0000-000061240000}"/>
    <cellStyle name="Comma 5 13 2 2" xfId="2386" xr:uid="{00000000-0005-0000-0000-000062240000}"/>
    <cellStyle name="Comma 5 13 2 2 2" xfId="6714" xr:uid="{00000000-0005-0000-0000-000063240000}"/>
    <cellStyle name="Comma 5 13 2 2 2 2" xfId="13206" xr:uid="{00000000-0005-0000-0000-000064240000}"/>
    <cellStyle name="Comma 5 13 2 2 2 2 2" xfId="28354" xr:uid="{00000000-0005-0000-0000-000065240000}"/>
    <cellStyle name="Comma 5 13 2 2 2 2 2 2" xfId="54322" xr:uid="{00000000-0005-0000-0000-000066240000}"/>
    <cellStyle name="Comma 5 13 2 2 2 2 3" xfId="39174" xr:uid="{00000000-0005-0000-0000-000067240000}"/>
    <cellStyle name="Comma 5 13 2 2 2 3" xfId="21862" xr:uid="{00000000-0005-0000-0000-000068240000}"/>
    <cellStyle name="Comma 5 13 2 2 2 3 2" xfId="47830" xr:uid="{00000000-0005-0000-0000-000069240000}"/>
    <cellStyle name="Comma 5 13 2 2 2 4" xfId="17534" xr:uid="{00000000-0005-0000-0000-00006A240000}"/>
    <cellStyle name="Comma 5 13 2 2 2 4 2" xfId="43502" xr:uid="{00000000-0005-0000-0000-00006B240000}"/>
    <cellStyle name="Comma 5 13 2 2 2 5" xfId="32682" xr:uid="{00000000-0005-0000-0000-00006C240000}"/>
    <cellStyle name="Comma 5 13 2 2 2 6" xfId="59164" xr:uid="{00000000-0005-0000-0000-00006D240000}"/>
    <cellStyle name="Comma 5 13 2 2 3" xfId="11042" xr:uid="{00000000-0005-0000-0000-00006E240000}"/>
    <cellStyle name="Comma 5 13 2 2 3 2" xfId="26190" xr:uid="{00000000-0005-0000-0000-00006F240000}"/>
    <cellStyle name="Comma 5 13 2 2 3 2 2" xfId="52158" xr:uid="{00000000-0005-0000-0000-000070240000}"/>
    <cellStyle name="Comma 5 13 2 2 3 3" xfId="37010" xr:uid="{00000000-0005-0000-0000-000071240000}"/>
    <cellStyle name="Comma 5 13 2 2 4" xfId="8878" xr:uid="{00000000-0005-0000-0000-000072240000}"/>
    <cellStyle name="Comma 5 13 2 2 4 2" xfId="24026" xr:uid="{00000000-0005-0000-0000-000073240000}"/>
    <cellStyle name="Comma 5 13 2 2 4 2 2" xfId="49994" xr:uid="{00000000-0005-0000-0000-000074240000}"/>
    <cellStyle name="Comma 5 13 2 2 4 3" xfId="34846" xr:uid="{00000000-0005-0000-0000-000075240000}"/>
    <cellStyle name="Comma 5 13 2 2 5" xfId="19698" xr:uid="{00000000-0005-0000-0000-000076240000}"/>
    <cellStyle name="Comma 5 13 2 2 5 2" xfId="45666" xr:uid="{00000000-0005-0000-0000-000077240000}"/>
    <cellStyle name="Comma 5 13 2 2 6" xfId="15370" xr:uid="{00000000-0005-0000-0000-000078240000}"/>
    <cellStyle name="Comma 5 13 2 2 6 2" xfId="41338" xr:uid="{00000000-0005-0000-0000-000079240000}"/>
    <cellStyle name="Comma 5 13 2 2 7" xfId="4550" xr:uid="{00000000-0005-0000-0000-00007A240000}"/>
    <cellStyle name="Comma 5 13 2 2 8" xfId="30518" xr:uid="{00000000-0005-0000-0000-00007B240000}"/>
    <cellStyle name="Comma 5 13 2 2 9" xfId="57000" xr:uid="{00000000-0005-0000-0000-00007C240000}"/>
    <cellStyle name="Comma 5 13 2 3" xfId="5632" xr:uid="{00000000-0005-0000-0000-00007D240000}"/>
    <cellStyle name="Comma 5 13 2 3 2" xfId="12124" xr:uid="{00000000-0005-0000-0000-00007E240000}"/>
    <cellStyle name="Comma 5 13 2 3 2 2" xfId="27272" xr:uid="{00000000-0005-0000-0000-00007F240000}"/>
    <cellStyle name="Comma 5 13 2 3 2 2 2" xfId="53240" xr:uid="{00000000-0005-0000-0000-000080240000}"/>
    <cellStyle name="Comma 5 13 2 3 2 3" xfId="38092" xr:uid="{00000000-0005-0000-0000-000081240000}"/>
    <cellStyle name="Comma 5 13 2 3 3" xfId="20780" xr:uid="{00000000-0005-0000-0000-000082240000}"/>
    <cellStyle name="Comma 5 13 2 3 3 2" xfId="46748" xr:uid="{00000000-0005-0000-0000-000083240000}"/>
    <cellStyle name="Comma 5 13 2 3 4" xfId="16452" xr:uid="{00000000-0005-0000-0000-000084240000}"/>
    <cellStyle name="Comma 5 13 2 3 4 2" xfId="42420" xr:uid="{00000000-0005-0000-0000-000085240000}"/>
    <cellStyle name="Comma 5 13 2 3 5" xfId="31600" xr:uid="{00000000-0005-0000-0000-000086240000}"/>
    <cellStyle name="Comma 5 13 2 3 6" xfId="58082" xr:uid="{00000000-0005-0000-0000-000087240000}"/>
    <cellStyle name="Comma 5 13 2 4" xfId="9960" xr:uid="{00000000-0005-0000-0000-000088240000}"/>
    <cellStyle name="Comma 5 13 2 4 2" xfId="25108" xr:uid="{00000000-0005-0000-0000-000089240000}"/>
    <cellStyle name="Comma 5 13 2 4 2 2" xfId="51076" xr:uid="{00000000-0005-0000-0000-00008A240000}"/>
    <cellStyle name="Comma 5 13 2 4 3" xfId="35928" xr:uid="{00000000-0005-0000-0000-00008B240000}"/>
    <cellStyle name="Comma 5 13 2 5" xfId="7796" xr:uid="{00000000-0005-0000-0000-00008C240000}"/>
    <cellStyle name="Comma 5 13 2 5 2" xfId="22944" xr:uid="{00000000-0005-0000-0000-00008D240000}"/>
    <cellStyle name="Comma 5 13 2 5 2 2" xfId="48912" xr:uid="{00000000-0005-0000-0000-00008E240000}"/>
    <cellStyle name="Comma 5 13 2 5 3" xfId="33764" xr:uid="{00000000-0005-0000-0000-00008F240000}"/>
    <cellStyle name="Comma 5 13 2 6" xfId="18616" xr:uid="{00000000-0005-0000-0000-000090240000}"/>
    <cellStyle name="Comma 5 13 2 6 2" xfId="44584" xr:uid="{00000000-0005-0000-0000-000091240000}"/>
    <cellStyle name="Comma 5 13 2 7" xfId="14288" xr:uid="{00000000-0005-0000-0000-000092240000}"/>
    <cellStyle name="Comma 5 13 2 7 2" xfId="40256" xr:uid="{00000000-0005-0000-0000-000093240000}"/>
    <cellStyle name="Comma 5 13 2 8" xfId="3468" xr:uid="{00000000-0005-0000-0000-000094240000}"/>
    <cellStyle name="Comma 5 13 2 9" xfId="29436" xr:uid="{00000000-0005-0000-0000-000095240000}"/>
    <cellStyle name="Comma 5 13 3" xfId="1845" xr:uid="{00000000-0005-0000-0000-000096240000}"/>
    <cellStyle name="Comma 5 13 3 2" xfId="6173" xr:uid="{00000000-0005-0000-0000-000097240000}"/>
    <cellStyle name="Comma 5 13 3 2 2" xfId="12665" xr:uid="{00000000-0005-0000-0000-000098240000}"/>
    <cellStyle name="Comma 5 13 3 2 2 2" xfId="27813" xr:uid="{00000000-0005-0000-0000-000099240000}"/>
    <cellStyle name="Comma 5 13 3 2 2 2 2" xfId="53781" xr:uid="{00000000-0005-0000-0000-00009A240000}"/>
    <cellStyle name="Comma 5 13 3 2 2 3" xfId="38633" xr:uid="{00000000-0005-0000-0000-00009B240000}"/>
    <cellStyle name="Comma 5 13 3 2 3" xfId="21321" xr:uid="{00000000-0005-0000-0000-00009C240000}"/>
    <cellStyle name="Comma 5 13 3 2 3 2" xfId="47289" xr:uid="{00000000-0005-0000-0000-00009D240000}"/>
    <cellStyle name="Comma 5 13 3 2 4" xfId="16993" xr:uid="{00000000-0005-0000-0000-00009E240000}"/>
    <cellStyle name="Comma 5 13 3 2 4 2" xfId="42961" xr:uid="{00000000-0005-0000-0000-00009F240000}"/>
    <cellStyle name="Comma 5 13 3 2 5" xfId="32141" xr:uid="{00000000-0005-0000-0000-0000A0240000}"/>
    <cellStyle name="Comma 5 13 3 2 6" xfId="58623" xr:uid="{00000000-0005-0000-0000-0000A1240000}"/>
    <cellStyle name="Comma 5 13 3 3" xfId="10501" xr:uid="{00000000-0005-0000-0000-0000A2240000}"/>
    <cellStyle name="Comma 5 13 3 3 2" xfId="25649" xr:uid="{00000000-0005-0000-0000-0000A3240000}"/>
    <cellStyle name="Comma 5 13 3 3 2 2" xfId="51617" xr:uid="{00000000-0005-0000-0000-0000A4240000}"/>
    <cellStyle name="Comma 5 13 3 3 3" xfId="36469" xr:uid="{00000000-0005-0000-0000-0000A5240000}"/>
    <cellStyle name="Comma 5 13 3 4" xfId="8337" xr:uid="{00000000-0005-0000-0000-0000A6240000}"/>
    <cellStyle name="Comma 5 13 3 4 2" xfId="23485" xr:uid="{00000000-0005-0000-0000-0000A7240000}"/>
    <cellStyle name="Comma 5 13 3 4 2 2" xfId="49453" xr:uid="{00000000-0005-0000-0000-0000A8240000}"/>
    <cellStyle name="Comma 5 13 3 4 3" xfId="34305" xr:uid="{00000000-0005-0000-0000-0000A9240000}"/>
    <cellStyle name="Comma 5 13 3 5" xfId="19157" xr:uid="{00000000-0005-0000-0000-0000AA240000}"/>
    <cellStyle name="Comma 5 13 3 5 2" xfId="45125" xr:uid="{00000000-0005-0000-0000-0000AB240000}"/>
    <cellStyle name="Comma 5 13 3 6" xfId="14829" xr:uid="{00000000-0005-0000-0000-0000AC240000}"/>
    <cellStyle name="Comma 5 13 3 6 2" xfId="40797" xr:uid="{00000000-0005-0000-0000-0000AD240000}"/>
    <cellStyle name="Comma 5 13 3 7" xfId="4009" xr:uid="{00000000-0005-0000-0000-0000AE240000}"/>
    <cellStyle name="Comma 5 13 3 8" xfId="29977" xr:uid="{00000000-0005-0000-0000-0000AF240000}"/>
    <cellStyle name="Comma 5 13 3 9" xfId="56459" xr:uid="{00000000-0005-0000-0000-0000B0240000}"/>
    <cellStyle name="Comma 5 13 4" xfId="5091" xr:uid="{00000000-0005-0000-0000-0000B1240000}"/>
    <cellStyle name="Comma 5 13 4 2" xfId="11583" xr:uid="{00000000-0005-0000-0000-0000B2240000}"/>
    <cellStyle name="Comma 5 13 4 2 2" xfId="26731" xr:uid="{00000000-0005-0000-0000-0000B3240000}"/>
    <cellStyle name="Comma 5 13 4 2 2 2" xfId="52699" xr:uid="{00000000-0005-0000-0000-0000B4240000}"/>
    <cellStyle name="Comma 5 13 4 2 3" xfId="37551" xr:uid="{00000000-0005-0000-0000-0000B5240000}"/>
    <cellStyle name="Comma 5 13 4 3" xfId="20239" xr:uid="{00000000-0005-0000-0000-0000B6240000}"/>
    <cellStyle name="Comma 5 13 4 3 2" xfId="46207" xr:uid="{00000000-0005-0000-0000-0000B7240000}"/>
    <cellStyle name="Comma 5 13 4 4" xfId="15911" xr:uid="{00000000-0005-0000-0000-0000B8240000}"/>
    <cellStyle name="Comma 5 13 4 4 2" xfId="41879" xr:uid="{00000000-0005-0000-0000-0000B9240000}"/>
    <cellStyle name="Comma 5 13 4 5" xfId="31059" xr:uid="{00000000-0005-0000-0000-0000BA240000}"/>
    <cellStyle name="Comma 5 13 4 6" xfId="57541" xr:uid="{00000000-0005-0000-0000-0000BB240000}"/>
    <cellStyle name="Comma 5 13 5" xfId="9419" xr:uid="{00000000-0005-0000-0000-0000BC240000}"/>
    <cellStyle name="Comma 5 13 5 2" xfId="24567" xr:uid="{00000000-0005-0000-0000-0000BD240000}"/>
    <cellStyle name="Comma 5 13 5 2 2" xfId="50535" xr:uid="{00000000-0005-0000-0000-0000BE240000}"/>
    <cellStyle name="Comma 5 13 5 3" xfId="35387" xr:uid="{00000000-0005-0000-0000-0000BF240000}"/>
    <cellStyle name="Comma 5 13 6" xfId="7255" xr:uid="{00000000-0005-0000-0000-0000C0240000}"/>
    <cellStyle name="Comma 5 13 6 2" xfId="22403" xr:uid="{00000000-0005-0000-0000-0000C1240000}"/>
    <cellStyle name="Comma 5 13 6 2 2" xfId="48371" xr:uid="{00000000-0005-0000-0000-0000C2240000}"/>
    <cellStyle name="Comma 5 13 6 3" xfId="33223" xr:uid="{00000000-0005-0000-0000-0000C3240000}"/>
    <cellStyle name="Comma 5 13 7" xfId="18075" xr:uid="{00000000-0005-0000-0000-0000C4240000}"/>
    <cellStyle name="Comma 5 13 7 2" xfId="44043" xr:uid="{00000000-0005-0000-0000-0000C5240000}"/>
    <cellStyle name="Comma 5 13 8" xfId="13747" xr:uid="{00000000-0005-0000-0000-0000C6240000}"/>
    <cellStyle name="Comma 5 13 8 2" xfId="39715" xr:uid="{00000000-0005-0000-0000-0000C7240000}"/>
    <cellStyle name="Comma 5 13 9" xfId="2927" xr:uid="{00000000-0005-0000-0000-0000C8240000}"/>
    <cellStyle name="Comma 5 14" xfId="1300" xr:uid="{00000000-0005-0000-0000-0000C9240000}"/>
    <cellStyle name="Comma 5 14 10" xfId="55914" xr:uid="{00000000-0005-0000-0000-0000CA240000}"/>
    <cellStyle name="Comma 5 14 2" xfId="2382" xr:uid="{00000000-0005-0000-0000-0000CB240000}"/>
    <cellStyle name="Comma 5 14 2 2" xfId="6710" xr:uid="{00000000-0005-0000-0000-0000CC240000}"/>
    <cellStyle name="Comma 5 14 2 2 2" xfId="13202" xr:uid="{00000000-0005-0000-0000-0000CD240000}"/>
    <cellStyle name="Comma 5 14 2 2 2 2" xfId="28350" xr:uid="{00000000-0005-0000-0000-0000CE240000}"/>
    <cellStyle name="Comma 5 14 2 2 2 2 2" xfId="54318" xr:uid="{00000000-0005-0000-0000-0000CF240000}"/>
    <cellStyle name="Comma 5 14 2 2 2 3" xfId="39170" xr:uid="{00000000-0005-0000-0000-0000D0240000}"/>
    <cellStyle name="Comma 5 14 2 2 3" xfId="21858" xr:uid="{00000000-0005-0000-0000-0000D1240000}"/>
    <cellStyle name="Comma 5 14 2 2 3 2" xfId="47826" xr:uid="{00000000-0005-0000-0000-0000D2240000}"/>
    <cellStyle name="Comma 5 14 2 2 4" xfId="17530" xr:uid="{00000000-0005-0000-0000-0000D3240000}"/>
    <cellStyle name="Comma 5 14 2 2 4 2" xfId="43498" xr:uid="{00000000-0005-0000-0000-0000D4240000}"/>
    <cellStyle name="Comma 5 14 2 2 5" xfId="32678" xr:uid="{00000000-0005-0000-0000-0000D5240000}"/>
    <cellStyle name="Comma 5 14 2 2 6" xfId="59160" xr:uid="{00000000-0005-0000-0000-0000D6240000}"/>
    <cellStyle name="Comma 5 14 2 3" xfId="11038" xr:uid="{00000000-0005-0000-0000-0000D7240000}"/>
    <cellStyle name="Comma 5 14 2 3 2" xfId="26186" xr:uid="{00000000-0005-0000-0000-0000D8240000}"/>
    <cellStyle name="Comma 5 14 2 3 2 2" xfId="52154" xr:uid="{00000000-0005-0000-0000-0000D9240000}"/>
    <cellStyle name="Comma 5 14 2 3 3" xfId="37006" xr:uid="{00000000-0005-0000-0000-0000DA240000}"/>
    <cellStyle name="Comma 5 14 2 4" xfId="8874" xr:uid="{00000000-0005-0000-0000-0000DB240000}"/>
    <cellStyle name="Comma 5 14 2 4 2" xfId="24022" xr:uid="{00000000-0005-0000-0000-0000DC240000}"/>
    <cellStyle name="Comma 5 14 2 4 2 2" xfId="49990" xr:uid="{00000000-0005-0000-0000-0000DD240000}"/>
    <cellStyle name="Comma 5 14 2 4 3" xfId="34842" xr:uid="{00000000-0005-0000-0000-0000DE240000}"/>
    <cellStyle name="Comma 5 14 2 5" xfId="19694" xr:uid="{00000000-0005-0000-0000-0000DF240000}"/>
    <cellStyle name="Comma 5 14 2 5 2" xfId="45662" xr:uid="{00000000-0005-0000-0000-0000E0240000}"/>
    <cellStyle name="Comma 5 14 2 6" xfId="15366" xr:uid="{00000000-0005-0000-0000-0000E1240000}"/>
    <cellStyle name="Comma 5 14 2 6 2" xfId="41334" xr:uid="{00000000-0005-0000-0000-0000E2240000}"/>
    <cellStyle name="Comma 5 14 2 7" xfId="4546" xr:uid="{00000000-0005-0000-0000-0000E3240000}"/>
    <cellStyle name="Comma 5 14 2 8" xfId="30514" xr:uid="{00000000-0005-0000-0000-0000E4240000}"/>
    <cellStyle name="Comma 5 14 2 9" xfId="56996" xr:uid="{00000000-0005-0000-0000-0000E5240000}"/>
    <cellStyle name="Comma 5 14 3" xfId="5628" xr:uid="{00000000-0005-0000-0000-0000E6240000}"/>
    <cellStyle name="Comma 5 14 3 2" xfId="12120" xr:uid="{00000000-0005-0000-0000-0000E7240000}"/>
    <cellStyle name="Comma 5 14 3 2 2" xfId="27268" xr:uid="{00000000-0005-0000-0000-0000E8240000}"/>
    <cellStyle name="Comma 5 14 3 2 2 2" xfId="53236" xr:uid="{00000000-0005-0000-0000-0000E9240000}"/>
    <cellStyle name="Comma 5 14 3 2 3" xfId="38088" xr:uid="{00000000-0005-0000-0000-0000EA240000}"/>
    <cellStyle name="Comma 5 14 3 3" xfId="20776" xr:uid="{00000000-0005-0000-0000-0000EB240000}"/>
    <cellStyle name="Comma 5 14 3 3 2" xfId="46744" xr:uid="{00000000-0005-0000-0000-0000EC240000}"/>
    <cellStyle name="Comma 5 14 3 4" xfId="16448" xr:uid="{00000000-0005-0000-0000-0000ED240000}"/>
    <cellStyle name="Comma 5 14 3 4 2" xfId="42416" xr:uid="{00000000-0005-0000-0000-0000EE240000}"/>
    <cellStyle name="Comma 5 14 3 5" xfId="31596" xr:uid="{00000000-0005-0000-0000-0000EF240000}"/>
    <cellStyle name="Comma 5 14 3 6" xfId="58078" xr:uid="{00000000-0005-0000-0000-0000F0240000}"/>
    <cellStyle name="Comma 5 14 4" xfId="9956" xr:uid="{00000000-0005-0000-0000-0000F1240000}"/>
    <cellStyle name="Comma 5 14 4 2" xfId="25104" xr:uid="{00000000-0005-0000-0000-0000F2240000}"/>
    <cellStyle name="Comma 5 14 4 2 2" xfId="51072" xr:uid="{00000000-0005-0000-0000-0000F3240000}"/>
    <cellStyle name="Comma 5 14 4 3" xfId="35924" xr:uid="{00000000-0005-0000-0000-0000F4240000}"/>
    <cellStyle name="Comma 5 14 5" xfId="7792" xr:uid="{00000000-0005-0000-0000-0000F5240000}"/>
    <cellStyle name="Comma 5 14 5 2" xfId="22940" xr:uid="{00000000-0005-0000-0000-0000F6240000}"/>
    <cellStyle name="Comma 5 14 5 2 2" xfId="48908" xr:uid="{00000000-0005-0000-0000-0000F7240000}"/>
    <cellStyle name="Comma 5 14 5 3" xfId="33760" xr:uid="{00000000-0005-0000-0000-0000F8240000}"/>
    <cellStyle name="Comma 5 14 6" xfId="18612" xr:uid="{00000000-0005-0000-0000-0000F9240000}"/>
    <cellStyle name="Comma 5 14 6 2" xfId="44580" xr:uid="{00000000-0005-0000-0000-0000FA240000}"/>
    <cellStyle name="Comma 5 14 7" xfId="14284" xr:uid="{00000000-0005-0000-0000-0000FB240000}"/>
    <cellStyle name="Comma 5 14 7 2" xfId="40252" xr:uid="{00000000-0005-0000-0000-0000FC240000}"/>
    <cellStyle name="Comma 5 14 8" xfId="3464" xr:uid="{00000000-0005-0000-0000-0000FD240000}"/>
    <cellStyle name="Comma 5 14 9" xfId="29432" xr:uid="{00000000-0005-0000-0000-0000FE240000}"/>
    <cellStyle name="Comma 5 15" xfId="1841" xr:uid="{00000000-0005-0000-0000-0000FF240000}"/>
    <cellStyle name="Comma 5 15 2" xfId="6169" xr:uid="{00000000-0005-0000-0000-000000250000}"/>
    <cellStyle name="Comma 5 15 2 2" xfId="12661" xr:uid="{00000000-0005-0000-0000-000001250000}"/>
    <cellStyle name="Comma 5 15 2 2 2" xfId="27809" xr:uid="{00000000-0005-0000-0000-000002250000}"/>
    <cellStyle name="Comma 5 15 2 2 2 2" xfId="53777" xr:uid="{00000000-0005-0000-0000-000003250000}"/>
    <cellStyle name="Comma 5 15 2 2 3" xfId="38629" xr:uid="{00000000-0005-0000-0000-000004250000}"/>
    <cellStyle name="Comma 5 15 2 3" xfId="21317" xr:uid="{00000000-0005-0000-0000-000005250000}"/>
    <cellStyle name="Comma 5 15 2 3 2" xfId="47285" xr:uid="{00000000-0005-0000-0000-000006250000}"/>
    <cellStyle name="Comma 5 15 2 4" xfId="16989" xr:uid="{00000000-0005-0000-0000-000007250000}"/>
    <cellStyle name="Comma 5 15 2 4 2" xfId="42957" xr:uid="{00000000-0005-0000-0000-000008250000}"/>
    <cellStyle name="Comma 5 15 2 5" xfId="32137" xr:uid="{00000000-0005-0000-0000-000009250000}"/>
    <cellStyle name="Comma 5 15 2 6" xfId="58619" xr:uid="{00000000-0005-0000-0000-00000A250000}"/>
    <cellStyle name="Comma 5 15 3" xfId="10497" xr:uid="{00000000-0005-0000-0000-00000B250000}"/>
    <cellStyle name="Comma 5 15 3 2" xfId="25645" xr:uid="{00000000-0005-0000-0000-00000C250000}"/>
    <cellStyle name="Comma 5 15 3 2 2" xfId="51613" xr:uid="{00000000-0005-0000-0000-00000D250000}"/>
    <cellStyle name="Comma 5 15 3 3" xfId="36465" xr:uid="{00000000-0005-0000-0000-00000E250000}"/>
    <cellStyle name="Comma 5 15 4" xfId="8333" xr:uid="{00000000-0005-0000-0000-00000F250000}"/>
    <cellStyle name="Comma 5 15 4 2" xfId="23481" xr:uid="{00000000-0005-0000-0000-000010250000}"/>
    <cellStyle name="Comma 5 15 4 2 2" xfId="49449" xr:uid="{00000000-0005-0000-0000-000011250000}"/>
    <cellStyle name="Comma 5 15 4 3" xfId="34301" xr:uid="{00000000-0005-0000-0000-000012250000}"/>
    <cellStyle name="Comma 5 15 5" xfId="19153" xr:uid="{00000000-0005-0000-0000-000013250000}"/>
    <cellStyle name="Comma 5 15 5 2" xfId="45121" xr:uid="{00000000-0005-0000-0000-000014250000}"/>
    <cellStyle name="Comma 5 15 6" xfId="14825" xr:uid="{00000000-0005-0000-0000-000015250000}"/>
    <cellStyle name="Comma 5 15 6 2" xfId="40793" xr:uid="{00000000-0005-0000-0000-000016250000}"/>
    <cellStyle name="Comma 5 15 7" xfId="4005" xr:uid="{00000000-0005-0000-0000-000017250000}"/>
    <cellStyle name="Comma 5 15 8" xfId="29973" xr:uid="{00000000-0005-0000-0000-000018250000}"/>
    <cellStyle name="Comma 5 15 9" xfId="56455" xr:uid="{00000000-0005-0000-0000-000019250000}"/>
    <cellStyle name="Comma 5 16" xfId="5087" xr:uid="{00000000-0005-0000-0000-00001A250000}"/>
    <cellStyle name="Comma 5 16 2" xfId="11579" xr:uid="{00000000-0005-0000-0000-00001B250000}"/>
    <cellStyle name="Comma 5 16 2 2" xfId="26727" xr:uid="{00000000-0005-0000-0000-00001C250000}"/>
    <cellStyle name="Comma 5 16 2 2 2" xfId="52695" xr:uid="{00000000-0005-0000-0000-00001D250000}"/>
    <cellStyle name="Comma 5 16 2 3" xfId="37547" xr:uid="{00000000-0005-0000-0000-00001E250000}"/>
    <cellStyle name="Comma 5 16 3" xfId="20235" xr:uid="{00000000-0005-0000-0000-00001F250000}"/>
    <cellStyle name="Comma 5 16 3 2" xfId="46203" xr:uid="{00000000-0005-0000-0000-000020250000}"/>
    <cellStyle name="Comma 5 16 4" xfId="15907" xr:uid="{00000000-0005-0000-0000-000021250000}"/>
    <cellStyle name="Comma 5 16 4 2" xfId="41875" xr:uid="{00000000-0005-0000-0000-000022250000}"/>
    <cellStyle name="Comma 5 16 5" xfId="31055" xr:uid="{00000000-0005-0000-0000-000023250000}"/>
    <cellStyle name="Comma 5 16 6" xfId="57537" xr:uid="{00000000-0005-0000-0000-000024250000}"/>
    <cellStyle name="Comma 5 17" xfId="9415" xr:uid="{00000000-0005-0000-0000-000025250000}"/>
    <cellStyle name="Comma 5 17 2" xfId="24563" xr:uid="{00000000-0005-0000-0000-000026250000}"/>
    <cellStyle name="Comma 5 17 2 2" xfId="50531" xr:uid="{00000000-0005-0000-0000-000027250000}"/>
    <cellStyle name="Comma 5 17 3" xfId="35383" xr:uid="{00000000-0005-0000-0000-000028250000}"/>
    <cellStyle name="Comma 5 18" xfId="7251" xr:uid="{00000000-0005-0000-0000-000029250000}"/>
    <cellStyle name="Comma 5 18 2" xfId="22399" xr:uid="{00000000-0005-0000-0000-00002A250000}"/>
    <cellStyle name="Comma 5 18 2 2" xfId="48367" xr:uid="{00000000-0005-0000-0000-00002B250000}"/>
    <cellStyle name="Comma 5 18 3" xfId="33219" xr:uid="{00000000-0005-0000-0000-00002C250000}"/>
    <cellStyle name="Comma 5 19" xfId="18071" xr:uid="{00000000-0005-0000-0000-00002D250000}"/>
    <cellStyle name="Comma 5 19 2" xfId="44039" xr:uid="{00000000-0005-0000-0000-00002E250000}"/>
    <cellStyle name="Comma 5 2" xfId="182" xr:uid="{00000000-0005-0000-0000-00002F250000}"/>
    <cellStyle name="Comma 5 2 10" xfId="2928" xr:uid="{00000000-0005-0000-0000-000030250000}"/>
    <cellStyle name="Comma 5 2 11" xfId="28896" xr:uid="{00000000-0005-0000-0000-000031250000}"/>
    <cellStyle name="Comma 5 2 12" xfId="54858" xr:uid="{00000000-0005-0000-0000-000032250000}"/>
    <cellStyle name="Comma 5 2 13" xfId="55378" xr:uid="{00000000-0005-0000-0000-000033250000}"/>
    <cellStyle name="Comma 5 2 14" xfId="722" xr:uid="{00000000-0005-0000-0000-000034250000}"/>
    <cellStyle name="Comma 5 2 2" xfId="183" xr:uid="{00000000-0005-0000-0000-000035250000}"/>
    <cellStyle name="Comma 5 2 2 10" xfId="28897" xr:uid="{00000000-0005-0000-0000-000036250000}"/>
    <cellStyle name="Comma 5 2 2 11" xfId="54859" xr:uid="{00000000-0005-0000-0000-000037250000}"/>
    <cellStyle name="Comma 5 2 2 12" xfId="55379" xr:uid="{00000000-0005-0000-0000-000038250000}"/>
    <cellStyle name="Comma 5 2 2 13" xfId="1194" xr:uid="{00000000-0005-0000-0000-000039250000}"/>
    <cellStyle name="Comma 5 2 2 2" xfId="1306" xr:uid="{00000000-0005-0000-0000-00003A250000}"/>
    <cellStyle name="Comma 5 2 2 2 10" xfId="55920" xr:uid="{00000000-0005-0000-0000-00003B250000}"/>
    <cellStyle name="Comma 5 2 2 2 2" xfId="2388" xr:uid="{00000000-0005-0000-0000-00003C250000}"/>
    <cellStyle name="Comma 5 2 2 2 2 2" xfId="6716" xr:uid="{00000000-0005-0000-0000-00003D250000}"/>
    <cellStyle name="Comma 5 2 2 2 2 2 2" xfId="13208" xr:uid="{00000000-0005-0000-0000-00003E250000}"/>
    <cellStyle name="Comma 5 2 2 2 2 2 2 2" xfId="28356" xr:uid="{00000000-0005-0000-0000-00003F250000}"/>
    <cellStyle name="Comma 5 2 2 2 2 2 2 2 2" xfId="54324" xr:uid="{00000000-0005-0000-0000-000040250000}"/>
    <cellStyle name="Comma 5 2 2 2 2 2 2 3" xfId="39176" xr:uid="{00000000-0005-0000-0000-000041250000}"/>
    <cellStyle name="Comma 5 2 2 2 2 2 3" xfId="21864" xr:uid="{00000000-0005-0000-0000-000042250000}"/>
    <cellStyle name="Comma 5 2 2 2 2 2 3 2" xfId="47832" xr:uid="{00000000-0005-0000-0000-000043250000}"/>
    <cellStyle name="Comma 5 2 2 2 2 2 4" xfId="17536" xr:uid="{00000000-0005-0000-0000-000044250000}"/>
    <cellStyle name="Comma 5 2 2 2 2 2 4 2" xfId="43504" xr:uid="{00000000-0005-0000-0000-000045250000}"/>
    <cellStyle name="Comma 5 2 2 2 2 2 5" xfId="32684" xr:uid="{00000000-0005-0000-0000-000046250000}"/>
    <cellStyle name="Comma 5 2 2 2 2 2 6" xfId="59166" xr:uid="{00000000-0005-0000-0000-000047250000}"/>
    <cellStyle name="Comma 5 2 2 2 2 3" xfId="11044" xr:uid="{00000000-0005-0000-0000-000048250000}"/>
    <cellStyle name="Comma 5 2 2 2 2 3 2" xfId="26192" xr:uid="{00000000-0005-0000-0000-000049250000}"/>
    <cellStyle name="Comma 5 2 2 2 2 3 2 2" xfId="52160" xr:uid="{00000000-0005-0000-0000-00004A250000}"/>
    <cellStyle name="Comma 5 2 2 2 2 3 3" xfId="37012" xr:uid="{00000000-0005-0000-0000-00004B250000}"/>
    <cellStyle name="Comma 5 2 2 2 2 4" xfId="8880" xr:uid="{00000000-0005-0000-0000-00004C250000}"/>
    <cellStyle name="Comma 5 2 2 2 2 4 2" xfId="24028" xr:uid="{00000000-0005-0000-0000-00004D250000}"/>
    <cellStyle name="Comma 5 2 2 2 2 4 2 2" xfId="49996" xr:uid="{00000000-0005-0000-0000-00004E250000}"/>
    <cellStyle name="Comma 5 2 2 2 2 4 3" xfId="34848" xr:uid="{00000000-0005-0000-0000-00004F250000}"/>
    <cellStyle name="Comma 5 2 2 2 2 5" xfId="19700" xr:uid="{00000000-0005-0000-0000-000050250000}"/>
    <cellStyle name="Comma 5 2 2 2 2 5 2" xfId="45668" xr:uid="{00000000-0005-0000-0000-000051250000}"/>
    <cellStyle name="Comma 5 2 2 2 2 6" xfId="15372" xr:uid="{00000000-0005-0000-0000-000052250000}"/>
    <cellStyle name="Comma 5 2 2 2 2 6 2" xfId="41340" xr:uid="{00000000-0005-0000-0000-000053250000}"/>
    <cellStyle name="Comma 5 2 2 2 2 7" xfId="4552" xr:uid="{00000000-0005-0000-0000-000054250000}"/>
    <cellStyle name="Comma 5 2 2 2 2 8" xfId="30520" xr:uid="{00000000-0005-0000-0000-000055250000}"/>
    <cellStyle name="Comma 5 2 2 2 2 9" xfId="57002" xr:uid="{00000000-0005-0000-0000-000056250000}"/>
    <cellStyle name="Comma 5 2 2 2 3" xfId="5634" xr:uid="{00000000-0005-0000-0000-000057250000}"/>
    <cellStyle name="Comma 5 2 2 2 3 2" xfId="12126" xr:uid="{00000000-0005-0000-0000-000058250000}"/>
    <cellStyle name="Comma 5 2 2 2 3 2 2" xfId="27274" xr:uid="{00000000-0005-0000-0000-000059250000}"/>
    <cellStyle name="Comma 5 2 2 2 3 2 2 2" xfId="53242" xr:uid="{00000000-0005-0000-0000-00005A250000}"/>
    <cellStyle name="Comma 5 2 2 2 3 2 3" xfId="38094" xr:uid="{00000000-0005-0000-0000-00005B250000}"/>
    <cellStyle name="Comma 5 2 2 2 3 3" xfId="20782" xr:uid="{00000000-0005-0000-0000-00005C250000}"/>
    <cellStyle name="Comma 5 2 2 2 3 3 2" xfId="46750" xr:uid="{00000000-0005-0000-0000-00005D250000}"/>
    <cellStyle name="Comma 5 2 2 2 3 4" xfId="16454" xr:uid="{00000000-0005-0000-0000-00005E250000}"/>
    <cellStyle name="Comma 5 2 2 2 3 4 2" xfId="42422" xr:uid="{00000000-0005-0000-0000-00005F250000}"/>
    <cellStyle name="Comma 5 2 2 2 3 5" xfId="31602" xr:uid="{00000000-0005-0000-0000-000060250000}"/>
    <cellStyle name="Comma 5 2 2 2 3 6" xfId="58084" xr:uid="{00000000-0005-0000-0000-000061250000}"/>
    <cellStyle name="Comma 5 2 2 2 4" xfId="9962" xr:uid="{00000000-0005-0000-0000-000062250000}"/>
    <cellStyle name="Comma 5 2 2 2 4 2" xfId="25110" xr:uid="{00000000-0005-0000-0000-000063250000}"/>
    <cellStyle name="Comma 5 2 2 2 4 2 2" xfId="51078" xr:uid="{00000000-0005-0000-0000-000064250000}"/>
    <cellStyle name="Comma 5 2 2 2 4 3" xfId="35930" xr:uid="{00000000-0005-0000-0000-000065250000}"/>
    <cellStyle name="Comma 5 2 2 2 5" xfId="7798" xr:uid="{00000000-0005-0000-0000-000066250000}"/>
    <cellStyle name="Comma 5 2 2 2 5 2" xfId="22946" xr:uid="{00000000-0005-0000-0000-000067250000}"/>
    <cellStyle name="Comma 5 2 2 2 5 2 2" xfId="48914" xr:uid="{00000000-0005-0000-0000-000068250000}"/>
    <cellStyle name="Comma 5 2 2 2 5 3" xfId="33766" xr:uid="{00000000-0005-0000-0000-000069250000}"/>
    <cellStyle name="Comma 5 2 2 2 6" xfId="18618" xr:uid="{00000000-0005-0000-0000-00006A250000}"/>
    <cellStyle name="Comma 5 2 2 2 6 2" xfId="44586" xr:uid="{00000000-0005-0000-0000-00006B250000}"/>
    <cellStyle name="Comma 5 2 2 2 7" xfId="14290" xr:uid="{00000000-0005-0000-0000-00006C250000}"/>
    <cellStyle name="Comma 5 2 2 2 7 2" xfId="40258" xr:uid="{00000000-0005-0000-0000-00006D250000}"/>
    <cellStyle name="Comma 5 2 2 2 8" xfId="3470" xr:uid="{00000000-0005-0000-0000-00006E250000}"/>
    <cellStyle name="Comma 5 2 2 2 9" xfId="29438" xr:uid="{00000000-0005-0000-0000-00006F250000}"/>
    <cellStyle name="Comma 5 2 2 3" xfId="1847" xr:uid="{00000000-0005-0000-0000-000070250000}"/>
    <cellStyle name="Comma 5 2 2 3 2" xfId="6175" xr:uid="{00000000-0005-0000-0000-000071250000}"/>
    <cellStyle name="Comma 5 2 2 3 2 2" xfId="12667" xr:uid="{00000000-0005-0000-0000-000072250000}"/>
    <cellStyle name="Comma 5 2 2 3 2 2 2" xfId="27815" xr:uid="{00000000-0005-0000-0000-000073250000}"/>
    <cellStyle name="Comma 5 2 2 3 2 2 2 2" xfId="53783" xr:uid="{00000000-0005-0000-0000-000074250000}"/>
    <cellStyle name="Comma 5 2 2 3 2 2 3" xfId="38635" xr:uid="{00000000-0005-0000-0000-000075250000}"/>
    <cellStyle name="Comma 5 2 2 3 2 3" xfId="21323" xr:uid="{00000000-0005-0000-0000-000076250000}"/>
    <cellStyle name="Comma 5 2 2 3 2 3 2" xfId="47291" xr:uid="{00000000-0005-0000-0000-000077250000}"/>
    <cellStyle name="Comma 5 2 2 3 2 4" xfId="16995" xr:uid="{00000000-0005-0000-0000-000078250000}"/>
    <cellStyle name="Comma 5 2 2 3 2 4 2" xfId="42963" xr:uid="{00000000-0005-0000-0000-000079250000}"/>
    <cellStyle name="Comma 5 2 2 3 2 5" xfId="32143" xr:uid="{00000000-0005-0000-0000-00007A250000}"/>
    <cellStyle name="Comma 5 2 2 3 2 6" xfId="58625" xr:uid="{00000000-0005-0000-0000-00007B250000}"/>
    <cellStyle name="Comma 5 2 2 3 3" xfId="10503" xr:uid="{00000000-0005-0000-0000-00007C250000}"/>
    <cellStyle name="Comma 5 2 2 3 3 2" xfId="25651" xr:uid="{00000000-0005-0000-0000-00007D250000}"/>
    <cellStyle name="Comma 5 2 2 3 3 2 2" xfId="51619" xr:uid="{00000000-0005-0000-0000-00007E250000}"/>
    <cellStyle name="Comma 5 2 2 3 3 3" xfId="36471" xr:uid="{00000000-0005-0000-0000-00007F250000}"/>
    <cellStyle name="Comma 5 2 2 3 4" xfId="8339" xr:uid="{00000000-0005-0000-0000-000080250000}"/>
    <cellStyle name="Comma 5 2 2 3 4 2" xfId="23487" xr:uid="{00000000-0005-0000-0000-000081250000}"/>
    <cellStyle name="Comma 5 2 2 3 4 2 2" xfId="49455" xr:uid="{00000000-0005-0000-0000-000082250000}"/>
    <cellStyle name="Comma 5 2 2 3 4 3" xfId="34307" xr:uid="{00000000-0005-0000-0000-000083250000}"/>
    <cellStyle name="Comma 5 2 2 3 5" xfId="19159" xr:uid="{00000000-0005-0000-0000-000084250000}"/>
    <cellStyle name="Comma 5 2 2 3 5 2" xfId="45127" xr:uid="{00000000-0005-0000-0000-000085250000}"/>
    <cellStyle name="Comma 5 2 2 3 6" xfId="14831" xr:uid="{00000000-0005-0000-0000-000086250000}"/>
    <cellStyle name="Comma 5 2 2 3 6 2" xfId="40799" xr:uid="{00000000-0005-0000-0000-000087250000}"/>
    <cellStyle name="Comma 5 2 2 3 7" xfId="4011" xr:uid="{00000000-0005-0000-0000-000088250000}"/>
    <cellStyle name="Comma 5 2 2 3 8" xfId="29979" xr:uid="{00000000-0005-0000-0000-000089250000}"/>
    <cellStyle name="Comma 5 2 2 3 9" xfId="56461" xr:uid="{00000000-0005-0000-0000-00008A250000}"/>
    <cellStyle name="Comma 5 2 2 4" xfId="5093" xr:uid="{00000000-0005-0000-0000-00008B250000}"/>
    <cellStyle name="Comma 5 2 2 4 2" xfId="11585" xr:uid="{00000000-0005-0000-0000-00008C250000}"/>
    <cellStyle name="Comma 5 2 2 4 2 2" xfId="26733" xr:uid="{00000000-0005-0000-0000-00008D250000}"/>
    <cellStyle name="Comma 5 2 2 4 2 2 2" xfId="52701" xr:uid="{00000000-0005-0000-0000-00008E250000}"/>
    <cellStyle name="Comma 5 2 2 4 2 3" xfId="37553" xr:uid="{00000000-0005-0000-0000-00008F250000}"/>
    <cellStyle name="Comma 5 2 2 4 3" xfId="20241" xr:uid="{00000000-0005-0000-0000-000090250000}"/>
    <cellStyle name="Comma 5 2 2 4 3 2" xfId="46209" xr:uid="{00000000-0005-0000-0000-000091250000}"/>
    <cellStyle name="Comma 5 2 2 4 4" xfId="15913" xr:uid="{00000000-0005-0000-0000-000092250000}"/>
    <cellStyle name="Comma 5 2 2 4 4 2" xfId="41881" xr:uid="{00000000-0005-0000-0000-000093250000}"/>
    <cellStyle name="Comma 5 2 2 4 5" xfId="31061" xr:uid="{00000000-0005-0000-0000-000094250000}"/>
    <cellStyle name="Comma 5 2 2 4 6" xfId="57543" xr:uid="{00000000-0005-0000-0000-000095250000}"/>
    <cellStyle name="Comma 5 2 2 5" xfId="9421" xr:uid="{00000000-0005-0000-0000-000096250000}"/>
    <cellStyle name="Comma 5 2 2 5 2" xfId="24569" xr:uid="{00000000-0005-0000-0000-000097250000}"/>
    <cellStyle name="Comma 5 2 2 5 2 2" xfId="50537" xr:uid="{00000000-0005-0000-0000-000098250000}"/>
    <cellStyle name="Comma 5 2 2 5 3" xfId="35389" xr:uid="{00000000-0005-0000-0000-000099250000}"/>
    <cellStyle name="Comma 5 2 2 6" xfId="7257" xr:uid="{00000000-0005-0000-0000-00009A250000}"/>
    <cellStyle name="Comma 5 2 2 6 2" xfId="22405" xr:uid="{00000000-0005-0000-0000-00009B250000}"/>
    <cellStyle name="Comma 5 2 2 6 2 2" xfId="48373" xr:uid="{00000000-0005-0000-0000-00009C250000}"/>
    <cellStyle name="Comma 5 2 2 6 3" xfId="33225" xr:uid="{00000000-0005-0000-0000-00009D250000}"/>
    <cellStyle name="Comma 5 2 2 7" xfId="18077" xr:uid="{00000000-0005-0000-0000-00009E250000}"/>
    <cellStyle name="Comma 5 2 2 7 2" xfId="44045" xr:uid="{00000000-0005-0000-0000-00009F250000}"/>
    <cellStyle name="Comma 5 2 2 8" xfId="13749" xr:uid="{00000000-0005-0000-0000-0000A0250000}"/>
    <cellStyle name="Comma 5 2 2 8 2" xfId="39717" xr:uid="{00000000-0005-0000-0000-0000A1250000}"/>
    <cellStyle name="Comma 5 2 2 9" xfId="2929" xr:uid="{00000000-0005-0000-0000-0000A2250000}"/>
    <cellStyle name="Comma 5 2 3" xfId="1305" xr:uid="{00000000-0005-0000-0000-0000A3250000}"/>
    <cellStyle name="Comma 5 2 3 10" xfId="55919" xr:uid="{00000000-0005-0000-0000-0000A4250000}"/>
    <cellStyle name="Comma 5 2 3 2" xfId="2387" xr:uid="{00000000-0005-0000-0000-0000A5250000}"/>
    <cellStyle name="Comma 5 2 3 2 2" xfId="6715" xr:uid="{00000000-0005-0000-0000-0000A6250000}"/>
    <cellStyle name="Comma 5 2 3 2 2 2" xfId="13207" xr:uid="{00000000-0005-0000-0000-0000A7250000}"/>
    <cellStyle name="Comma 5 2 3 2 2 2 2" xfId="28355" xr:uid="{00000000-0005-0000-0000-0000A8250000}"/>
    <cellStyle name="Comma 5 2 3 2 2 2 2 2" xfId="54323" xr:uid="{00000000-0005-0000-0000-0000A9250000}"/>
    <cellStyle name="Comma 5 2 3 2 2 2 3" xfId="39175" xr:uid="{00000000-0005-0000-0000-0000AA250000}"/>
    <cellStyle name="Comma 5 2 3 2 2 3" xfId="21863" xr:uid="{00000000-0005-0000-0000-0000AB250000}"/>
    <cellStyle name="Comma 5 2 3 2 2 3 2" xfId="47831" xr:uid="{00000000-0005-0000-0000-0000AC250000}"/>
    <cellStyle name="Comma 5 2 3 2 2 4" xfId="17535" xr:uid="{00000000-0005-0000-0000-0000AD250000}"/>
    <cellStyle name="Comma 5 2 3 2 2 4 2" xfId="43503" xr:uid="{00000000-0005-0000-0000-0000AE250000}"/>
    <cellStyle name="Comma 5 2 3 2 2 5" xfId="32683" xr:uid="{00000000-0005-0000-0000-0000AF250000}"/>
    <cellStyle name="Comma 5 2 3 2 2 6" xfId="59165" xr:uid="{00000000-0005-0000-0000-0000B0250000}"/>
    <cellStyle name="Comma 5 2 3 2 3" xfId="11043" xr:uid="{00000000-0005-0000-0000-0000B1250000}"/>
    <cellStyle name="Comma 5 2 3 2 3 2" xfId="26191" xr:uid="{00000000-0005-0000-0000-0000B2250000}"/>
    <cellStyle name="Comma 5 2 3 2 3 2 2" xfId="52159" xr:uid="{00000000-0005-0000-0000-0000B3250000}"/>
    <cellStyle name="Comma 5 2 3 2 3 3" xfId="37011" xr:uid="{00000000-0005-0000-0000-0000B4250000}"/>
    <cellStyle name="Comma 5 2 3 2 4" xfId="8879" xr:uid="{00000000-0005-0000-0000-0000B5250000}"/>
    <cellStyle name="Comma 5 2 3 2 4 2" xfId="24027" xr:uid="{00000000-0005-0000-0000-0000B6250000}"/>
    <cellStyle name="Comma 5 2 3 2 4 2 2" xfId="49995" xr:uid="{00000000-0005-0000-0000-0000B7250000}"/>
    <cellStyle name="Comma 5 2 3 2 4 3" xfId="34847" xr:uid="{00000000-0005-0000-0000-0000B8250000}"/>
    <cellStyle name="Comma 5 2 3 2 5" xfId="19699" xr:uid="{00000000-0005-0000-0000-0000B9250000}"/>
    <cellStyle name="Comma 5 2 3 2 5 2" xfId="45667" xr:uid="{00000000-0005-0000-0000-0000BA250000}"/>
    <cellStyle name="Comma 5 2 3 2 6" xfId="15371" xr:uid="{00000000-0005-0000-0000-0000BB250000}"/>
    <cellStyle name="Comma 5 2 3 2 6 2" xfId="41339" xr:uid="{00000000-0005-0000-0000-0000BC250000}"/>
    <cellStyle name="Comma 5 2 3 2 7" xfId="4551" xr:uid="{00000000-0005-0000-0000-0000BD250000}"/>
    <cellStyle name="Comma 5 2 3 2 8" xfId="30519" xr:uid="{00000000-0005-0000-0000-0000BE250000}"/>
    <cellStyle name="Comma 5 2 3 2 9" xfId="57001" xr:uid="{00000000-0005-0000-0000-0000BF250000}"/>
    <cellStyle name="Comma 5 2 3 3" xfId="5633" xr:uid="{00000000-0005-0000-0000-0000C0250000}"/>
    <cellStyle name="Comma 5 2 3 3 2" xfId="12125" xr:uid="{00000000-0005-0000-0000-0000C1250000}"/>
    <cellStyle name="Comma 5 2 3 3 2 2" xfId="27273" xr:uid="{00000000-0005-0000-0000-0000C2250000}"/>
    <cellStyle name="Comma 5 2 3 3 2 2 2" xfId="53241" xr:uid="{00000000-0005-0000-0000-0000C3250000}"/>
    <cellStyle name="Comma 5 2 3 3 2 3" xfId="38093" xr:uid="{00000000-0005-0000-0000-0000C4250000}"/>
    <cellStyle name="Comma 5 2 3 3 3" xfId="20781" xr:uid="{00000000-0005-0000-0000-0000C5250000}"/>
    <cellStyle name="Comma 5 2 3 3 3 2" xfId="46749" xr:uid="{00000000-0005-0000-0000-0000C6250000}"/>
    <cellStyle name="Comma 5 2 3 3 4" xfId="16453" xr:uid="{00000000-0005-0000-0000-0000C7250000}"/>
    <cellStyle name="Comma 5 2 3 3 4 2" xfId="42421" xr:uid="{00000000-0005-0000-0000-0000C8250000}"/>
    <cellStyle name="Comma 5 2 3 3 5" xfId="31601" xr:uid="{00000000-0005-0000-0000-0000C9250000}"/>
    <cellStyle name="Comma 5 2 3 3 6" xfId="58083" xr:uid="{00000000-0005-0000-0000-0000CA250000}"/>
    <cellStyle name="Comma 5 2 3 4" xfId="9961" xr:uid="{00000000-0005-0000-0000-0000CB250000}"/>
    <cellStyle name="Comma 5 2 3 4 2" xfId="25109" xr:uid="{00000000-0005-0000-0000-0000CC250000}"/>
    <cellStyle name="Comma 5 2 3 4 2 2" xfId="51077" xr:uid="{00000000-0005-0000-0000-0000CD250000}"/>
    <cellStyle name="Comma 5 2 3 4 3" xfId="35929" xr:uid="{00000000-0005-0000-0000-0000CE250000}"/>
    <cellStyle name="Comma 5 2 3 5" xfId="7797" xr:uid="{00000000-0005-0000-0000-0000CF250000}"/>
    <cellStyle name="Comma 5 2 3 5 2" xfId="22945" xr:uid="{00000000-0005-0000-0000-0000D0250000}"/>
    <cellStyle name="Comma 5 2 3 5 2 2" xfId="48913" xr:uid="{00000000-0005-0000-0000-0000D1250000}"/>
    <cellStyle name="Comma 5 2 3 5 3" xfId="33765" xr:uid="{00000000-0005-0000-0000-0000D2250000}"/>
    <cellStyle name="Comma 5 2 3 6" xfId="18617" xr:uid="{00000000-0005-0000-0000-0000D3250000}"/>
    <cellStyle name="Comma 5 2 3 6 2" xfId="44585" xr:uid="{00000000-0005-0000-0000-0000D4250000}"/>
    <cellStyle name="Comma 5 2 3 7" xfId="14289" xr:uid="{00000000-0005-0000-0000-0000D5250000}"/>
    <cellStyle name="Comma 5 2 3 7 2" xfId="40257" xr:uid="{00000000-0005-0000-0000-0000D6250000}"/>
    <cellStyle name="Comma 5 2 3 8" xfId="3469" xr:uid="{00000000-0005-0000-0000-0000D7250000}"/>
    <cellStyle name="Comma 5 2 3 9" xfId="29437" xr:uid="{00000000-0005-0000-0000-0000D8250000}"/>
    <cellStyle name="Comma 5 2 4" xfId="1846" xr:uid="{00000000-0005-0000-0000-0000D9250000}"/>
    <cellStyle name="Comma 5 2 4 2" xfId="6174" xr:uid="{00000000-0005-0000-0000-0000DA250000}"/>
    <cellStyle name="Comma 5 2 4 2 2" xfId="12666" xr:uid="{00000000-0005-0000-0000-0000DB250000}"/>
    <cellStyle name="Comma 5 2 4 2 2 2" xfId="27814" xr:uid="{00000000-0005-0000-0000-0000DC250000}"/>
    <cellStyle name="Comma 5 2 4 2 2 2 2" xfId="53782" xr:uid="{00000000-0005-0000-0000-0000DD250000}"/>
    <cellStyle name="Comma 5 2 4 2 2 3" xfId="38634" xr:uid="{00000000-0005-0000-0000-0000DE250000}"/>
    <cellStyle name="Comma 5 2 4 2 3" xfId="21322" xr:uid="{00000000-0005-0000-0000-0000DF250000}"/>
    <cellStyle name="Comma 5 2 4 2 3 2" xfId="47290" xr:uid="{00000000-0005-0000-0000-0000E0250000}"/>
    <cellStyle name="Comma 5 2 4 2 4" xfId="16994" xr:uid="{00000000-0005-0000-0000-0000E1250000}"/>
    <cellStyle name="Comma 5 2 4 2 4 2" xfId="42962" xr:uid="{00000000-0005-0000-0000-0000E2250000}"/>
    <cellStyle name="Comma 5 2 4 2 5" xfId="32142" xr:uid="{00000000-0005-0000-0000-0000E3250000}"/>
    <cellStyle name="Comma 5 2 4 2 6" xfId="58624" xr:uid="{00000000-0005-0000-0000-0000E4250000}"/>
    <cellStyle name="Comma 5 2 4 3" xfId="10502" xr:uid="{00000000-0005-0000-0000-0000E5250000}"/>
    <cellStyle name="Comma 5 2 4 3 2" xfId="25650" xr:uid="{00000000-0005-0000-0000-0000E6250000}"/>
    <cellStyle name="Comma 5 2 4 3 2 2" xfId="51618" xr:uid="{00000000-0005-0000-0000-0000E7250000}"/>
    <cellStyle name="Comma 5 2 4 3 3" xfId="36470" xr:uid="{00000000-0005-0000-0000-0000E8250000}"/>
    <cellStyle name="Comma 5 2 4 4" xfId="8338" xr:uid="{00000000-0005-0000-0000-0000E9250000}"/>
    <cellStyle name="Comma 5 2 4 4 2" xfId="23486" xr:uid="{00000000-0005-0000-0000-0000EA250000}"/>
    <cellStyle name="Comma 5 2 4 4 2 2" xfId="49454" xr:uid="{00000000-0005-0000-0000-0000EB250000}"/>
    <cellStyle name="Comma 5 2 4 4 3" xfId="34306" xr:uid="{00000000-0005-0000-0000-0000EC250000}"/>
    <cellStyle name="Comma 5 2 4 5" xfId="19158" xr:uid="{00000000-0005-0000-0000-0000ED250000}"/>
    <cellStyle name="Comma 5 2 4 5 2" xfId="45126" xr:uid="{00000000-0005-0000-0000-0000EE250000}"/>
    <cellStyle name="Comma 5 2 4 6" xfId="14830" xr:uid="{00000000-0005-0000-0000-0000EF250000}"/>
    <cellStyle name="Comma 5 2 4 6 2" xfId="40798" xr:uid="{00000000-0005-0000-0000-0000F0250000}"/>
    <cellStyle name="Comma 5 2 4 7" xfId="4010" xr:uid="{00000000-0005-0000-0000-0000F1250000}"/>
    <cellStyle name="Comma 5 2 4 8" xfId="29978" xr:uid="{00000000-0005-0000-0000-0000F2250000}"/>
    <cellStyle name="Comma 5 2 4 9" xfId="56460" xr:uid="{00000000-0005-0000-0000-0000F3250000}"/>
    <cellStyle name="Comma 5 2 5" xfId="5092" xr:uid="{00000000-0005-0000-0000-0000F4250000}"/>
    <cellStyle name="Comma 5 2 5 2" xfId="11584" xr:uid="{00000000-0005-0000-0000-0000F5250000}"/>
    <cellStyle name="Comma 5 2 5 2 2" xfId="26732" xr:uid="{00000000-0005-0000-0000-0000F6250000}"/>
    <cellStyle name="Comma 5 2 5 2 2 2" xfId="52700" xr:uid="{00000000-0005-0000-0000-0000F7250000}"/>
    <cellStyle name="Comma 5 2 5 2 3" xfId="37552" xr:uid="{00000000-0005-0000-0000-0000F8250000}"/>
    <cellStyle name="Comma 5 2 5 3" xfId="20240" xr:uid="{00000000-0005-0000-0000-0000F9250000}"/>
    <cellStyle name="Comma 5 2 5 3 2" xfId="46208" xr:uid="{00000000-0005-0000-0000-0000FA250000}"/>
    <cellStyle name="Comma 5 2 5 4" xfId="15912" xr:uid="{00000000-0005-0000-0000-0000FB250000}"/>
    <cellStyle name="Comma 5 2 5 4 2" xfId="41880" xr:uid="{00000000-0005-0000-0000-0000FC250000}"/>
    <cellStyle name="Comma 5 2 5 5" xfId="31060" xr:uid="{00000000-0005-0000-0000-0000FD250000}"/>
    <cellStyle name="Comma 5 2 5 6" xfId="57542" xr:uid="{00000000-0005-0000-0000-0000FE250000}"/>
    <cellStyle name="Comma 5 2 6" xfId="9420" xr:uid="{00000000-0005-0000-0000-0000FF250000}"/>
    <cellStyle name="Comma 5 2 6 2" xfId="24568" xr:uid="{00000000-0005-0000-0000-000000260000}"/>
    <cellStyle name="Comma 5 2 6 2 2" xfId="50536" xr:uid="{00000000-0005-0000-0000-000001260000}"/>
    <cellStyle name="Comma 5 2 6 3" xfId="35388" xr:uid="{00000000-0005-0000-0000-000002260000}"/>
    <cellStyle name="Comma 5 2 7" xfId="7256" xr:uid="{00000000-0005-0000-0000-000003260000}"/>
    <cellStyle name="Comma 5 2 7 2" xfId="22404" xr:uid="{00000000-0005-0000-0000-000004260000}"/>
    <cellStyle name="Comma 5 2 7 2 2" xfId="48372" xr:uid="{00000000-0005-0000-0000-000005260000}"/>
    <cellStyle name="Comma 5 2 7 3" xfId="33224" xr:uid="{00000000-0005-0000-0000-000006260000}"/>
    <cellStyle name="Comma 5 2 8" xfId="18076" xr:uid="{00000000-0005-0000-0000-000007260000}"/>
    <cellStyle name="Comma 5 2 8 2" xfId="44044" xr:uid="{00000000-0005-0000-0000-000008260000}"/>
    <cellStyle name="Comma 5 2 9" xfId="13748" xr:uid="{00000000-0005-0000-0000-000009260000}"/>
    <cellStyle name="Comma 5 2 9 2" xfId="39716" xr:uid="{00000000-0005-0000-0000-00000A260000}"/>
    <cellStyle name="Comma 5 20" xfId="13743" xr:uid="{00000000-0005-0000-0000-00000B260000}"/>
    <cellStyle name="Comma 5 20 2" xfId="39711" xr:uid="{00000000-0005-0000-0000-00000C260000}"/>
    <cellStyle name="Comma 5 21" xfId="2923" xr:uid="{00000000-0005-0000-0000-00000D260000}"/>
    <cellStyle name="Comma 5 22" xfId="28891" xr:uid="{00000000-0005-0000-0000-00000E260000}"/>
    <cellStyle name="Comma 5 23" xfId="54853" xr:uid="{00000000-0005-0000-0000-00000F260000}"/>
    <cellStyle name="Comma 5 24" xfId="55373" xr:uid="{00000000-0005-0000-0000-000010260000}"/>
    <cellStyle name="Comma 5 25" xfId="682" xr:uid="{00000000-0005-0000-0000-000011260000}"/>
    <cellStyle name="Comma 5 3" xfId="184" xr:uid="{00000000-0005-0000-0000-000012260000}"/>
    <cellStyle name="Comma 5 3 10" xfId="28898" xr:uid="{00000000-0005-0000-0000-000013260000}"/>
    <cellStyle name="Comma 5 3 11" xfId="54860" xr:uid="{00000000-0005-0000-0000-000014260000}"/>
    <cellStyle name="Comma 5 3 12" xfId="55380" xr:uid="{00000000-0005-0000-0000-000015260000}"/>
    <cellStyle name="Comma 5 3 13" xfId="762" xr:uid="{00000000-0005-0000-0000-000016260000}"/>
    <cellStyle name="Comma 5 3 2" xfId="1307" xr:uid="{00000000-0005-0000-0000-000017260000}"/>
    <cellStyle name="Comma 5 3 2 10" xfId="55921" xr:uid="{00000000-0005-0000-0000-000018260000}"/>
    <cellStyle name="Comma 5 3 2 2" xfId="2389" xr:uid="{00000000-0005-0000-0000-000019260000}"/>
    <cellStyle name="Comma 5 3 2 2 2" xfId="6717" xr:uid="{00000000-0005-0000-0000-00001A260000}"/>
    <cellStyle name="Comma 5 3 2 2 2 2" xfId="13209" xr:uid="{00000000-0005-0000-0000-00001B260000}"/>
    <cellStyle name="Comma 5 3 2 2 2 2 2" xfId="28357" xr:uid="{00000000-0005-0000-0000-00001C260000}"/>
    <cellStyle name="Comma 5 3 2 2 2 2 2 2" xfId="54325" xr:uid="{00000000-0005-0000-0000-00001D260000}"/>
    <cellStyle name="Comma 5 3 2 2 2 2 3" xfId="39177" xr:uid="{00000000-0005-0000-0000-00001E260000}"/>
    <cellStyle name="Comma 5 3 2 2 2 3" xfId="21865" xr:uid="{00000000-0005-0000-0000-00001F260000}"/>
    <cellStyle name="Comma 5 3 2 2 2 3 2" xfId="47833" xr:uid="{00000000-0005-0000-0000-000020260000}"/>
    <cellStyle name="Comma 5 3 2 2 2 4" xfId="17537" xr:uid="{00000000-0005-0000-0000-000021260000}"/>
    <cellStyle name="Comma 5 3 2 2 2 4 2" xfId="43505" xr:uid="{00000000-0005-0000-0000-000022260000}"/>
    <cellStyle name="Comma 5 3 2 2 2 5" xfId="32685" xr:uid="{00000000-0005-0000-0000-000023260000}"/>
    <cellStyle name="Comma 5 3 2 2 2 6" xfId="59167" xr:uid="{00000000-0005-0000-0000-000024260000}"/>
    <cellStyle name="Comma 5 3 2 2 3" xfId="11045" xr:uid="{00000000-0005-0000-0000-000025260000}"/>
    <cellStyle name="Comma 5 3 2 2 3 2" xfId="26193" xr:uid="{00000000-0005-0000-0000-000026260000}"/>
    <cellStyle name="Comma 5 3 2 2 3 2 2" xfId="52161" xr:uid="{00000000-0005-0000-0000-000027260000}"/>
    <cellStyle name="Comma 5 3 2 2 3 3" xfId="37013" xr:uid="{00000000-0005-0000-0000-000028260000}"/>
    <cellStyle name="Comma 5 3 2 2 4" xfId="8881" xr:uid="{00000000-0005-0000-0000-000029260000}"/>
    <cellStyle name="Comma 5 3 2 2 4 2" xfId="24029" xr:uid="{00000000-0005-0000-0000-00002A260000}"/>
    <cellStyle name="Comma 5 3 2 2 4 2 2" xfId="49997" xr:uid="{00000000-0005-0000-0000-00002B260000}"/>
    <cellStyle name="Comma 5 3 2 2 4 3" xfId="34849" xr:uid="{00000000-0005-0000-0000-00002C260000}"/>
    <cellStyle name="Comma 5 3 2 2 5" xfId="19701" xr:uid="{00000000-0005-0000-0000-00002D260000}"/>
    <cellStyle name="Comma 5 3 2 2 5 2" xfId="45669" xr:uid="{00000000-0005-0000-0000-00002E260000}"/>
    <cellStyle name="Comma 5 3 2 2 6" xfId="15373" xr:uid="{00000000-0005-0000-0000-00002F260000}"/>
    <cellStyle name="Comma 5 3 2 2 6 2" xfId="41341" xr:uid="{00000000-0005-0000-0000-000030260000}"/>
    <cellStyle name="Comma 5 3 2 2 7" xfId="4553" xr:uid="{00000000-0005-0000-0000-000031260000}"/>
    <cellStyle name="Comma 5 3 2 2 8" xfId="30521" xr:uid="{00000000-0005-0000-0000-000032260000}"/>
    <cellStyle name="Comma 5 3 2 2 9" xfId="57003" xr:uid="{00000000-0005-0000-0000-000033260000}"/>
    <cellStyle name="Comma 5 3 2 3" xfId="5635" xr:uid="{00000000-0005-0000-0000-000034260000}"/>
    <cellStyle name="Comma 5 3 2 3 2" xfId="12127" xr:uid="{00000000-0005-0000-0000-000035260000}"/>
    <cellStyle name="Comma 5 3 2 3 2 2" xfId="27275" xr:uid="{00000000-0005-0000-0000-000036260000}"/>
    <cellStyle name="Comma 5 3 2 3 2 2 2" xfId="53243" xr:uid="{00000000-0005-0000-0000-000037260000}"/>
    <cellStyle name="Comma 5 3 2 3 2 3" xfId="38095" xr:uid="{00000000-0005-0000-0000-000038260000}"/>
    <cellStyle name="Comma 5 3 2 3 3" xfId="20783" xr:uid="{00000000-0005-0000-0000-000039260000}"/>
    <cellStyle name="Comma 5 3 2 3 3 2" xfId="46751" xr:uid="{00000000-0005-0000-0000-00003A260000}"/>
    <cellStyle name="Comma 5 3 2 3 4" xfId="16455" xr:uid="{00000000-0005-0000-0000-00003B260000}"/>
    <cellStyle name="Comma 5 3 2 3 4 2" xfId="42423" xr:uid="{00000000-0005-0000-0000-00003C260000}"/>
    <cellStyle name="Comma 5 3 2 3 5" xfId="31603" xr:uid="{00000000-0005-0000-0000-00003D260000}"/>
    <cellStyle name="Comma 5 3 2 3 6" xfId="58085" xr:uid="{00000000-0005-0000-0000-00003E260000}"/>
    <cellStyle name="Comma 5 3 2 4" xfId="9963" xr:uid="{00000000-0005-0000-0000-00003F260000}"/>
    <cellStyle name="Comma 5 3 2 4 2" xfId="25111" xr:uid="{00000000-0005-0000-0000-000040260000}"/>
    <cellStyle name="Comma 5 3 2 4 2 2" xfId="51079" xr:uid="{00000000-0005-0000-0000-000041260000}"/>
    <cellStyle name="Comma 5 3 2 4 3" xfId="35931" xr:uid="{00000000-0005-0000-0000-000042260000}"/>
    <cellStyle name="Comma 5 3 2 5" xfId="7799" xr:uid="{00000000-0005-0000-0000-000043260000}"/>
    <cellStyle name="Comma 5 3 2 5 2" xfId="22947" xr:uid="{00000000-0005-0000-0000-000044260000}"/>
    <cellStyle name="Comma 5 3 2 5 2 2" xfId="48915" xr:uid="{00000000-0005-0000-0000-000045260000}"/>
    <cellStyle name="Comma 5 3 2 5 3" xfId="33767" xr:uid="{00000000-0005-0000-0000-000046260000}"/>
    <cellStyle name="Comma 5 3 2 6" xfId="18619" xr:uid="{00000000-0005-0000-0000-000047260000}"/>
    <cellStyle name="Comma 5 3 2 6 2" xfId="44587" xr:uid="{00000000-0005-0000-0000-000048260000}"/>
    <cellStyle name="Comma 5 3 2 7" xfId="14291" xr:uid="{00000000-0005-0000-0000-000049260000}"/>
    <cellStyle name="Comma 5 3 2 7 2" xfId="40259" xr:uid="{00000000-0005-0000-0000-00004A260000}"/>
    <cellStyle name="Comma 5 3 2 8" xfId="3471" xr:uid="{00000000-0005-0000-0000-00004B260000}"/>
    <cellStyle name="Comma 5 3 2 9" xfId="29439" xr:uid="{00000000-0005-0000-0000-00004C260000}"/>
    <cellStyle name="Comma 5 3 3" xfId="1848" xr:uid="{00000000-0005-0000-0000-00004D260000}"/>
    <cellStyle name="Comma 5 3 3 2" xfId="6176" xr:uid="{00000000-0005-0000-0000-00004E260000}"/>
    <cellStyle name="Comma 5 3 3 2 2" xfId="12668" xr:uid="{00000000-0005-0000-0000-00004F260000}"/>
    <cellStyle name="Comma 5 3 3 2 2 2" xfId="27816" xr:uid="{00000000-0005-0000-0000-000050260000}"/>
    <cellStyle name="Comma 5 3 3 2 2 2 2" xfId="53784" xr:uid="{00000000-0005-0000-0000-000051260000}"/>
    <cellStyle name="Comma 5 3 3 2 2 3" xfId="38636" xr:uid="{00000000-0005-0000-0000-000052260000}"/>
    <cellStyle name="Comma 5 3 3 2 3" xfId="21324" xr:uid="{00000000-0005-0000-0000-000053260000}"/>
    <cellStyle name="Comma 5 3 3 2 3 2" xfId="47292" xr:uid="{00000000-0005-0000-0000-000054260000}"/>
    <cellStyle name="Comma 5 3 3 2 4" xfId="16996" xr:uid="{00000000-0005-0000-0000-000055260000}"/>
    <cellStyle name="Comma 5 3 3 2 4 2" xfId="42964" xr:uid="{00000000-0005-0000-0000-000056260000}"/>
    <cellStyle name="Comma 5 3 3 2 5" xfId="32144" xr:uid="{00000000-0005-0000-0000-000057260000}"/>
    <cellStyle name="Comma 5 3 3 2 6" xfId="58626" xr:uid="{00000000-0005-0000-0000-000058260000}"/>
    <cellStyle name="Comma 5 3 3 3" xfId="10504" xr:uid="{00000000-0005-0000-0000-000059260000}"/>
    <cellStyle name="Comma 5 3 3 3 2" xfId="25652" xr:uid="{00000000-0005-0000-0000-00005A260000}"/>
    <cellStyle name="Comma 5 3 3 3 2 2" xfId="51620" xr:uid="{00000000-0005-0000-0000-00005B260000}"/>
    <cellStyle name="Comma 5 3 3 3 3" xfId="36472" xr:uid="{00000000-0005-0000-0000-00005C260000}"/>
    <cellStyle name="Comma 5 3 3 4" xfId="8340" xr:uid="{00000000-0005-0000-0000-00005D260000}"/>
    <cellStyle name="Comma 5 3 3 4 2" xfId="23488" xr:uid="{00000000-0005-0000-0000-00005E260000}"/>
    <cellStyle name="Comma 5 3 3 4 2 2" xfId="49456" xr:uid="{00000000-0005-0000-0000-00005F260000}"/>
    <cellStyle name="Comma 5 3 3 4 3" xfId="34308" xr:uid="{00000000-0005-0000-0000-000060260000}"/>
    <cellStyle name="Comma 5 3 3 5" xfId="19160" xr:uid="{00000000-0005-0000-0000-000061260000}"/>
    <cellStyle name="Comma 5 3 3 5 2" xfId="45128" xr:uid="{00000000-0005-0000-0000-000062260000}"/>
    <cellStyle name="Comma 5 3 3 6" xfId="14832" xr:uid="{00000000-0005-0000-0000-000063260000}"/>
    <cellStyle name="Comma 5 3 3 6 2" xfId="40800" xr:uid="{00000000-0005-0000-0000-000064260000}"/>
    <cellStyle name="Comma 5 3 3 7" xfId="4012" xr:uid="{00000000-0005-0000-0000-000065260000}"/>
    <cellStyle name="Comma 5 3 3 8" xfId="29980" xr:uid="{00000000-0005-0000-0000-000066260000}"/>
    <cellStyle name="Comma 5 3 3 9" xfId="56462" xr:uid="{00000000-0005-0000-0000-000067260000}"/>
    <cellStyle name="Comma 5 3 4" xfId="5094" xr:uid="{00000000-0005-0000-0000-000068260000}"/>
    <cellStyle name="Comma 5 3 4 2" xfId="11586" xr:uid="{00000000-0005-0000-0000-000069260000}"/>
    <cellStyle name="Comma 5 3 4 2 2" xfId="26734" xr:uid="{00000000-0005-0000-0000-00006A260000}"/>
    <cellStyle name="Comma 5 3 4 2 2 2" xfId="52702" xr:uid="{00000000-0005-0000-0000-00006B260000}"/>
    <cellStyle name="Comma 5 3 4 2 3" xfId="37554" xr:uid="{00000000-0005-0000-0000-00006C260000}"/>
    <cellStyle name="Comma 5 3 4 3" xfId="20242" xr:uid="{00000000-0005-0000-0000-00006D260000}"/>
    <cellStyle name="Comma 5 3 4 3 2" xfId="46210" xr:uid="{00000000-0005-0000-0000-00006E260000}"/>
    <cellStyle name="Comma 5 3 4 4" xfId="15914" xr:uid="{00000000-0005-0000-0000-00006F260000}"/>
    <cellStyle name="Comma 5 3 4 4 2" xfId="41882" xr:uid="{00000000-0005-0000-0000-000070260000}"/>
    <cellStyle name="Comma 5 3 4 5" xfId="31062" xr:uid="{00000000-0005-0000-0000-000071260000}"/>
    <cellStyle name="Comma 5 3 4 6" xfId="57544" xr:uid="{00000000-0005-0000-0000-000072260000}"/>
    <cellStyle name="Comma 5 3 5" xfId="9422" xr:uid="{00000000-0005-0000-0000-000073260000}"/>
    <cellStyle name="Comma 5 3 5 2" xfId="24570" xr:uid="{00000000-0005-0000-0000-000074260000}"/>
    <cellStyle name="Comma 5 3 5 2 2" xfId="50538" xr:uid="{00000000-0005-0000-0000-000075260000}"/>
    <cellStyle name="Comma 5 3 5 3" xfId="35390" xr:uid="{00000000-0005-0000-0000-000076260000}"/>
    <cellStyle name="Comma 5 3 6" xfId="7258" xr:uid="{00000000-0005-0000-0000-000077260000}"/>
    <cellStyle name="Comma 5 3 6 2" xfId="22406" xr:uid="{00000000-0005-0000-0000-000078260000}"/>
    <cellStyle name="Comma 5 3 6 2 2" xfId="48374" xr:uid="{00000000-0005-0000-0000-000079260000}"/>
    <cellStyle name="Comma 5 3 6 3" xfId="33226" xr:uid="{00000000-0005-0000-0000-00007A260000}"/>
    <cellStyle name="Comma 5 3 7" xfId="18078" xr:uid="{00000000-0005-0000-0000-00007B260000}"/>
    <cellStyle name="Comma 5 3 7 2" xfId="44046" xr:uid="{00000000-0005-0000-0000-00007C260000}"/>
    <cellStyle name="Comma 5 3 8" xfId="13750" xr:uid="{00000000-0005-0000-0000-00007D260000}"/>
    <cellStyle name="Comma 5 3 8 2" xfId="39718" xr:uid="{00000000-0005-0000-0000-00007E260000}"/>
    <cellStyle name="Comma 5 3 9" xfId="2930" xr:uid="{00000000-0005-0000-0000-00007F260000}"/>
    <cellStyle name="Comma 5 4" xfId="185" xr:uid="{00000000-0005-0000-0000-000080260000}"/>
    <cellStyle name="Comma 5 4 10" xfId="28899" xr:uid="{00000000-0005-0000-0000-000081260000}"/>
    <cellStyle name="Comma 5 4 11" xfId="54861" xr:uid="{00000000-0005-0000-0000-000082260000}"/>
    <cellStyle name="Comma 5 4 12" xfId="55381" xr:uid="{00000000-0005-0000-0000-000083260000}"/>
    <cellStyle name="Comma 5 4 13" xfId="802" xr:uid="{00000000-0005-0000-0000-000084260000}"/>
    <cellStyle name="Comma 5 4 2" xfId="1308" xr:uid="{00000000-0005-0000-0000-000085260000}"/>
    <cellStyle name="Comma 5 4 2 10" xfId="55922" xr:uid="{00000000-0005-0000-0000-000086260000}"/>
    <cellStyle name="Comma 5 4 2 2" xfId="2390" xr:uid="{00000000-0005-0000-0000-000087260000}"/>
    <cellStyle name="Comma 5 4 2 2 2" xfId="6718" xr:uid="{00000000-0005-0000-0000-000088260000}"/>
    <cellStyle name="Comma 5 4 2 2 2 2" xfId="13210" xr:uid="{00000000-0005-0000-0000-000089260000}"/>
    <cellStyle name="Comma 5 4 2 2 2 2 2" xfId="28358" xr:uid="{00000000-0005-0000-0000-00008A260000}"/>
    <cellStyle name="Comma 5 4 2 2 2 2 2 2" xfId="54326" xr:uid="{00000000-0005-0000-0000-00008B260000}"/>
    <cellStyle name="Comma 5 4 2 2 2 2 3" xfId="39178" xr:uid="{00000000-0005-0000-0000-00008C260000}"/>
    <cellStyle name="Comma 5 4 2 2 2 3" xfId="21866" xr:uid="{00000000-0005-0000-0000-00008D260000}"/>
    <cellStyle name="Comma 5 4 2 2 2 3 2" xfId="47834" xr:uid="{00000000-0005-0000-0000-00008E260000}"/>
    <cellStyle name="Comma 5 4 2 2 2 4" xfId="17538" xr:uid="{00000000-0005-0000-0000-00008F260000}"/>
    <cellStyle name="Comma 5 4 2 2 2 4 2" xfId="43506" xr:uid="{00000000-0005-0000-0000-000090260000}"/>
    <cellStyle name="Comma 5 4 2 2 2 5" xfId="32686" xr:uid="{00000000-0005-0000-0000-000091260000}"/>
    <cellStyle name="Comma 5 4 2 2 2 6" xfId="59168" xr:uid="{00000000-0005-0000-0000-000092260000}"/>
    <cellStyle name="Comma 5 4 2 2 3" xfId="11046" xr:uid="{00000000-0005-0000-0000-000093260000}"/>
    <cellStyle name="Comma 5 4 2 2 3 2" xfId="26194" xr:uid="{00000000-0005-0000-0000-000094260000}"/>
    <cellStyle name="Comma 5 4 2 2 3 2 2" xfId="52162" xr:uid="{00000000-0005-0000-0000-000095260000}"/>
    <cellStyle name="Comma 5 4 2 2 3 3" xfId="37014" xr:uid="{00000000-0005-0000-0000-000096260000}"/>
    <cellStyle name="Comma 5 4 2 2 4" xfId="8882" xr:uid="{00000000-0005-0000-0000-000097260000}"/>
    <cellStyle name="Comma 5 4 2 2 4 2" xfId="24030" xr:uid="{00000000-0005-0000-0000-000098260000}"/>
    <cellStyle name="Comma 5 4 2 2 4 2 2" xfId="49998" xr:uid="{00000000-0005-0000-0000-000099260000}"/>
    <cellStyle name="Comma 5 4 2 2 4 3" xfId="34850" xr:uid="{00000000-0005-0000-0000-00009A260000}"/>
    <cellStyle name="Comma 5 4 2 2 5" xfId="19702" xr:uid="{00000000-0005-0000-0000-00009B260000}"/>
    <cellStyle name="Comma 5 4 2 2 5 2" xfId="45670" xr:uid="{00000000-0005-0000-0000-00009C260000}"/>
    <cellStyle name="Comma 5 4 2 2 6" xfId="15374" xr:uid="{00000000-0005-0000-0000-00009D260000}"/>
    <cellStyle name="Comma 5 4 2 2 6 2" xfId="41342" xr:uid="{00000000-0005-0000-0000-00009E260000}"/>
    <cellStyle name="Comma 5 4 2 2 7" xfId="4554" xr:uid="{00000000-0005-0000-0000-00009F260000}"/>
    <cellStyle name="Comma 5 4 2 2 8" xfId="30522" xr:uid="{00000000-0005-0000-0000-0000A0260000}"/>
    <cellStyle name="Comma 5 4 2 2 9" xfId="57004" xr:uid="{00000000-0005-0000-0000-0000A1260000}"/>
    <cellStyle name="Comma 5 4 2 3" xfId="5636" xr:uid="{00000000-0005-0000-0000-0000A2260000}"/>
    <cellStyle name="Comma 5 4 2 3 2" xfId="12128" xr:uid="{00000000-0005-0000-0000-0000A3260000}"/>
    <cellStyle name="Comma 5 4 2 3 2 2" xfId="27276" xr:uid="{00000000-0005-0000-0000-0000A4260000}"/>
    <cellStyle name="Comma 5 4 2 3 2 2 2" xfId="53244" xr:uid="{00000000-0005-0000-0000-0000A5260000}"/>
    <cellStyle name="Comma 5 4 2 3 2 3" xfId="38096" xr:uid="{00000000-0005-0000-0000-0000A6260000}"/>
    <cellStyle name="Comma 5 4 2 3 3" xfId="20784" xr:uid="{00000000-0005-0000-0000-0000A7260000}"/>
    <cellStyle name="Comma 5 4 2 3 3 2" xfId="46752" xr:uid="{00000000-0005-0000-0000-0000A8260000}"/>
    <cellStyle name="Comma 5 4 2 3 4" xfId="16456" xr:uid="{00000000-0005-0000-0000-0000A9260000}"/>
    <cellStyle name="Comma 5 4 2 3 4 2" xfId="42424" xr:uid="{00000000-0005-0000-0000-0000AA260000}"/>
    <cellStyle name="Comma 5 4 2 3 5" xfId="31604" xr:uid="{00000000-0005-0000-0000-0000AB260000}"/>
    <cellStyle name="Comma 5 4 2 3 6" xfId="58086" xr:uid="{00000000-0005-0000-0000-0000AC260000}"/>
    <cellStyle name="Comma 5 4 2 4" xfId="9964" xr:uid="{00000000-0005-0000-0000-0000AD260000}"/>
    <cellStyle name="Comma 5 4 2 4 2" xfId="25112" xr:uid="{00000000-0005-0000-0000-0000AE260000}"/>
    <cellStyle name="Comma 5 4 2 4 2 2" xfId="51080" xr:uid="{00000000-0005-0000-0000-0000AF260000}"/>
    <cellStyle name="Comma 5 4 2 4 3" xfId="35932" xr:uid="{00000000-0005-0000-0000-0000B0260000}"/>
    <cellStyle name="Comma 5 4 2 5" xfId="7800" xr:uid="{00000000-0005-0000-0000-0000B1260000}"/>
    <cellStyle name="Comma 5 4 2 5 2" xfId="22948" xr:uid="{00000000-0005-0000-0000-0000B2260000}"/>
    <cellStyle name="Comma 5 4 2 5 2 2" xfId="48916" xr:uid="{00000000-0005-0000-0000-0000B3260000}"/>
    <cellStyle name="Comma 5 4 2 5 3" xfId="33768" xr:uid="{00000000-0005-0000-0000-0000B4260000}"/>
    <cellStyle name="Comma 5 4 2 6" xfId="18620" xr:uid="{00000000-0005-0000-0000-0000B5260000}"/>
    <cellStyle name="Comma 5 4 2 6 2" xfId="44588" xr:uid="{00000000-0005-0000-0000-0000B6260000}"/>
    <cellStyle name="Comma 5 4 2 7" xfId="14292" xr:uid="{00000000-0005-0000-0000-0000B7260000}"/>
    <cellStyle name="Comma 5 4 2 7 2" xfId="40260" xr:uid="{00000000-0005-0000-0000-0000B8260000}"/>
    <cellStyle name="Comma 5 4 2 8" xfId="3472" xr:uid="{00000000-0005-0000-0000-0000B9260000}"/>
    <cellStyle name="Comma 5 4 2 9" xfId="29440" xr:uid="{00000000-0005-0000-0000-0000BA260000}"/>
    <cellStyle name="Comma 5 4 3" xfId="1849" xr:uid="{00000000-0005-0000-0000-0000BB260000}"/>
    <cellStyle name="Comma 5 4 3 2" xfId="6177" xr:uid="{00000000-0005-0000-0000-0000BC260000}"/>
    <cellStyle name="Comma 5 4 3 2 2" xfId="12669" xr:uid="{00000000-0005-0000-0000-0000BD260000}"/>
    <cellStyle name="Comma 5 4 3 2 2 2" xfId="27817" xr:uid="{00000000-0005-0000-0000-0000BE260000}"/>
    <cellStyle name="Comma 5 4 3 2 2 2 2" xfId="53785" xr:uid="{00000000-0005-0000-0000-0000BF260000}"/>
    <cellStyle name="Comma 5 4 3 2 2 3" xfId="38637" xr:uid="{00000000-0005-0000-0000-0000C0260000}"/>
    <cellStyle name="Comma 5 4 3 2 3" xfId="21325" xr:uid="{00000000-0005-0000-0000-0000C1260000}"/>
    <cellStyle name="Comma 5 4 3 2 3 2" xfId="47293" xr:uid="{00000000-0005-0000-0000-0000C2260000}"/>
    <cellStyle name="Comma 5 4 3 2 4" xfId="16997" xr:uid="{00000000-0005-0000-0000-0000C3260000}"/>
    <cellStyle name="Comma 5 4 3 2 4 2" xfId="42965" xr:uid="{00000000-0005-0000-0000-0000C4260000}"/>
    <cellStyle name="Comma 5 4 3 2 5" xfId="32145" xr:uid="{00000000-0005-0000-0000-0000C5260000}"/>
    <cellStyle name="Comma 5 4 3 2 6" xfId="58627" xr:uid="{00000000-0005-0000-0000-0000C6260000}"/>
    <cellStyle name="Comma 5 4 3 3" xfId="10505" xr:uid="{00000000-0005-0000-0000-0000C7260000}"/>
    <cellStyle name="Comma 5 4 3 3 2" xfId="25653" xr:uid="{00000000-0005-0000-0000-0000C8260000}"/>
    <cellStyle name="Comma 5 4 3 3 2 2" xfId="51621" xr:uid="{00000000-0005-0000-0000-0000C9260000}"/>
    <cellStyle name="Comma 5 4 3 3 3" xfId="36473" xr:uid="{00000000-0005-0000-0000-0000CA260000}"/>
    <cellStyle name="Comma 5 4 3 4" xfId="8341" xr:uid="{00000000-0005-0000-0000-0000CB260000}"/>
    <cellStyle name="Comma 5 4 3 4 2" xfId="23489" xr:uid="{00000000-0005-0000-0000-0000CC260000}"/>
    <cellStyle name="Comma 5 4 3 4 2 2" xfId="49457" xr:uid="{00000000-0005-0000-0000-0000CD260000}"/>
    <cellStyle name="Comma 5 4 3 4 3" xfId="34309" xr:uid="{00000000-0005-0000-0000-0000CE260000}"/>
    <cellStyle name="Comma 5 4 3 5" xfId="19161" xr:uid="{00000000-0005-0000-0000-0000CF260000}"/>
    <cellStyle name="Comma 5 4 3 5 2" xfId="45129" xr:uid="{00000000-0005-0000-0000-0000D0260000}"/>
    <cellStyle name="Comma 5 4 3 6" xfId="14833" xr:uid="{00000000-0005-0000-0000-0000D1260000}"/>
    <cellStyle name="Comma 5 4 3 6 2" xfId="40801" xr:uid="{00000000-0005-0000-0000-0000D2260000}"/>
    <cellStyle name="Comma 5 4 3 7" xfId="4013" xr:uid="{00000000-0005-0000-0000-0000D3260000}"/>
    <cellStyle name="Comma 5 4 3 8" xfId="29981" xr:uid="{00000000-0005-0000-0000-0000D4260000}"/>
    <cellStyle name="Comma 5 4 3 9" xfId="56463" xr:uid="{00000000-0005-0000-0000-0000D5260000}"/>
    <cellStyle name="Comma 5 4 4" xfId="5095" xr:uid="{00000000-0005-0000-0000-0000D6260000}"/>
    <cellStyle name="Comma 5 4 4 2" xfId="11587" xr:uid="{00000000-0005-0000-0000-0000D7260000}"/>
    <cellStyle name="Comma 5 4 4 2 2" xfId="26735" xr:uid="{00000000-0005-0000-0000-0000D8260000}"/>
    <cellStyle name="Comma 5 4 4 2 2 2" xfId="52703" xr:uid="{00000000-0005-0000-0000-0000D9260000}"/>
    <cellStyle name="Comma 5 4 4 2 3" xfId="37555" xr:uid="{00000000-0005-0000-0000-0000DA260000}"/>
    <cellStyle name="Comma 5 4 4 3" xfId="20243" xr:uid="{00000000-0005-0000-0000-0000DB260000}"/>
    <cellStyle name="Comma 5 4 4 3 2" xfId="46211" xr:uid="{00000000-0005-0000-0000-0000DC260000}"/>
    <cellStyle name="Comma 5 4 4 4" xfId="15915" xr:uid="{00000000-0005-0000-0000-0000DD260000}"/>
    <cellStyle name="Comma 5 4 4 4 2" xfId="41883" xr:uid="{00000000-0005-0000-0000-0000DE260000}"/>
    <cellStyle name="Comma 5 4 4 5" xfId="31063" xr:uid="{00000000-0005-0000-0000-0000DF260000}"/>
    <cellStyle name="Comma 5 4 4 6" xfId="57545" xr:uid="{00000000-0005-0000-0000-0000E0260000}"/>
    <cellStyle name="Comma 5 4 5" xfId="9423" xr:uid="{00000000-0005-0000-0000-0000E1260000}"/>
    <cellStyle name="Comma 5 4 5 2" xfId="24571" xr:uid="{00000000-0005-0000-0000-0000E2260000}"/>
    <cellStyle name="Comma 5 4 5 2 2" xfId="50539" xr:uid="{00000000-0005-0000-0000-0000E3260000}"/>
    <cellStyle name="Comma 5 4 5 3" xfId="35391" xr:uid="{00000000-0005-0000-0000-0000E4260000}"/>
    <cellStyle name="Comma 5 4 6" xfId="7259" xr:uid="{00000000-0005-0000-0000-0000E5260000}"/>
    <cellStyle name="Comma 5 4 6 2" xfId="22407" xr:uid="{00000000-0005-0000-0000-0000E6260000}"/>
    <cellStyle name="Comma 5 4 6 2 2" xfId="48375" xr:uid="{00000000-0005-0000-0000-0000E7260000}"/>
    <cellStyle name="Comma 5 4 6 3" xfId="33227" xr:uid="{00000000-0005-0000-0000-0000E8260000}"/>
    <cellStyle name="Comma 5 4 7" xfId="18079" xr:uid="{00000000-0005-0000-0000-0000E9260000}"/>
    <cellStyle name="Comma 5 4 7 2" xfId="44047" xr:uid="{00000000-0005-0000-0000-0000EA260000}"/>
    <cellStyle name="Comma 5 4 8" xfId="13751" xr:uid="{00000000-0005-0000-0000-0000EB260000}"/>
    <cellStyle name="Comma 5 4 8 2" xfId="39719" xr:uid="{00000000-0005-0000-0000-0000EC260000}"/>
    <cellStyle name="Comma 5 4 9" xfId="2931" xr:uid="{00000000-0005-0000-0000-0000ED260000}"/>
    <cellStyle name="Comma 5 5" xfId="186" xr:uid="{00000000-0005-0000-0000-0000EE260000}"/>
    <cellStyle name="Comma 5 5 10" xfId="28900" xr:uid="{00000000-0005-0000-0000-0000EF260000}"/>
    <cellStyle name="Comma 5 5 11" xfId="54862" xr:uid="{00000000-0005-0000-0000-0000F0260000}"/>
    <cellStyle name="Comma 5 5 12" xfId="55382" xr:uid="{00000000-0005-0000-0000-0000F1260000}"/>
    <cellStyle name="Comma 5 5 13" xfId="842" xr:uid="{00000000-0005-0000-0000-0000F2260000}"/>
    <cellStyle name="Comma 5 5 2" xfId="1309" xr:uid="{00000000-0005-0000-0000-0000F3260000}"/>
    <cellStyle name="Comma 5 5 2 10" xfId="55923" xr:uid="{00000000-0005-0000-0000-0000F4260000}"/>
    <cellStyle name="Comma 5 5 2 2" xfId="2391" xr:uid="{00000000-0005-0000-0000-0000F5260000}"/>
    <cellStyle name="Comma 5 5 2 2 2" xfId="6719" xr:uid="{00000000-0005-0000-0000-0000F6260000}"/>
    <cellStyle name="Comma 5 5 2 2 2 2" xfId="13211" xr:uid="{00000000-0005-0000-0000-0000F7260000}"/>
    <cellStyle name="Comma 5 5 2 2 2 2 2" xfId="28359" xr:uid="{00000000-0005-0000-0000-0000F8260000}"/>
    <cellStyle name="Comma 5 5 2 2 2 2 2 2" xfId="54327" xr:uid="{00000000-0005-0000-0000-0000F9260000}"/>
    <cellStyle name="Comma 5 5 2 2 2 2 3" xfId="39179" xr:uid="{00000000-0005-0000-0000-0000FA260000}"/>
    <cellStyle name="Comma 5 5 2 2 2 3" xfId="21867" xr:uid="{00000000-0005-0000-0000-0000FB260000}"/>
    <cellStyle name="Comma 5 5 2 2 2 3 2" xfId="47835" xr:uid="{00000000-0005-0000-0000-0000FC260000}"/>
    <cellStyle name="Comma 5 5 2 2 2 4" xfId="17539" xr:uid="{00000000-0005-0000-0000-0000FD260000}"/>
    <cellStyle name="Comma 5 5 2 2 2 4 2" xfId="43507" xr:uid="{00000000-0005-0000-0000-0000FE260000}"/>
    <cellStyle name="Comma 5 5 2 2 2 5" xfId="32687" xr:uid="{00000000-0005-0000-0000-0000FF260000}"/>
    <cellStyle name="Comma 5 5 2 2 2 6" xfId="59169" xr:uid="{00000000-0005-0000-0000-000000270000}"/>
    <cellStyle name="Comma 5 5 2 2 3" xfId="11047" xr:uid="{00000000-0005-0000-0000-000001270000}"/>
    <cellStyle name="Comma 5 5 2 2 3 2" xfId="26195" xr:uid="{00000000-0005-0000-0000-000002270000}"/>
    <cellStyle name="Comma 5 5 2 2 3 2 2" xfId="52163" xr:uid="{00000000-0005-0000-0000-000003270000}"/>
    <cellStyle name="Comma 5 5 2 2 3 3" xfId="37015" xr:uid="{00000000-0005-0000-0000-000004270000}"/>
    <cellStyle name="Comma 5 5 2 2 4" xfId="8883" xr:uid="{00000000-0005-0000-0000-000005270000}"/>
    <cellStyle name="Comma 5 5 2 2 4 2" xfId="24031" xr:uid="{00000000-0005-0000-0000-000006270000}"/>
    <cellStyle name="Comma 5 5 2 2 4 2 2" xfId="49999" xr:uid="{00000000-0005-0000-0000-000007270000}"/>
    <cellStyle name="Comma 5 5 2 2 4 3" xfId="34851" xr:uid="{00000000-0005-0000-0000-000008270000}"/>
    <cellStyle name="Comma 5 5 2 2 5" xfId="19703" xr:uid="{00000000-0005-0000-0000-000009270000}"/>
    <cellStyle name="Comma 5 5 2 2 5 2" xfId="45671" xr:uid="{00000000-0005-0000-0000-00000A270000}"/>
    <cellStyle name="Comma 5 5 2 2 6" xfId="15375" xr:uid="{00000000-0005-0000-0000-00000B270000}"/>
    <cellStyle name="Comma 5 5 2 2 6 2" xfId="41343" xr:uid="{00000000-0005-0000-0000-00000C270000}"/>
    <cellStyle name="Comma 5 5 2 2 7" xfId="4555" xr:uid="{00000000-0005-0000-0000-00000D270000}"/>
    <cellStyle name="Comma 5 5 2 2 8" xfId="30523" xr:uid="{00000000-0005-0000-0000-00000E270000}"/>
    <cellStyle name="Comma 5 5 2 2 9" xfId="57005" xr:uid="{00000000-0005-0000-0000-00000F270000}"/>
    <cellStyle name="Comma 5 5 2 3" xfId="5637" xr:uid="{00000000-0005-0000-0000-000010270000}"/>
    <cellStyle name="Comma 5 5 2 3 2" xfId="12129" xr:uid="{00000000-0005-0000-0000-000011270000}"/>
    <cellStyle name="Comma 5 5 2 3 2 2" xfId="27277" xr:uid="{00000000-0005-0000-0000-000012270000}"/>
    <cellStyle name="Comma 5 5 2 3 2 2 2" xfId="53245" xr:uid="{00000000-0005-0000-0000-000013270000}"/>
    <cellStyle name="Comma 5 5 2 3 2 3" xfId="38097" xr:uid="{00000000-0005-0000-0000-000014270000}"/>
    <cellStyle name="Comma 5 5 2 3 3" xfId="20785" xr:uid="{00000000-0005-0000-0000-000015270000}"/>
    <cellStyle name="Comma 5 5 2 3 3 2" xfId="46753" xr:uid="{00000000-0005-0000-0000-000016270000}"/>
    <cellStyle name="Comma 5 5 2 3 4" xfId="16457" xr:uid="{00000000-0005-0000-0000-000017270000}"/>
    <cellStyle name="Comma 5 5 2 3 4 2" xfId="42425" xr:uid="{00000000-0005-0000-0000-000018270000}"/>
    <cellStyle name="Comma 5 5 2 3 5" xfId="31605" xr:uid="{00000000-0005-0000-0000-000019270000}"/>
    <cellStyle name="Comma 5 5 2 3 6" xfId="58087" xr:uid="{00000000-0005-0000-0000-00001A270000}"/>
    <cellStyle name="Comma 5 5 2 4" xfId="9965" xr:uid="{00000000-0005-0000-0000-00001B270000}"/>
    <cellStyle name="Comma 5 5 2 4 2" xfId="25113" xr:uid="{00000000-0005-0000-0000-00001C270000}"/>
    <cellStyle name="Comma 5 5 2 4 2 2" xfId="51081" xr:uid="{00000000-0005-0000-0000-00001D270000}"/>
    <cellStyle name="Comma 5 5 2 4 3" xfId="35933" xr:uid="{00000000-0005-0000-0000-00001E270000}"/>
    <cellStyle name="Comma 5 5 2 5" xfId="7801" xr:uid="{00000000-0005-0000-0000-00001F270000}"/>
    <cellStyle name="Comma 5 5 2 5 2" xfId="22949" xr:uid="{00000000-0005-0000-0000-000020270000}"/>
    <cellStyle name="Comma 5 5 2 5 2 2" xfId="48917" xr:uid="{00000000-0005-0000-0000-000021270000}"/>
    <cellStyle name="Comma 5 5 2 5 3" xfId="33769" xr:uid="{00000000-0005-0000-0000-000022270000}"/>
    <cellStyle name="Comma 5 5 2 6" xfId="18621" xr:uid="{00000000-0005-0000-0000-000023270000}"/>
    <cellStyle name="Comma 5 5 2 6 2" xfId="44589" xr:uid="{00000000-0005-0000-0000-000024270000}"/>
    <cellStyle name="Comma 5 5 2 7" xfId="14293" xr:uid="{00000000-0005-0000-0000-000025270000}"/>
    <cellStyle name="Comma 5 5 2 7 2" xfId="40261" xr:uid="{00000000-0005-0000-0000-000026270000}"/>
    <cellStyle name="Comma 5 5 2 8" xfId="3473" xr:uid="{00000000-0005-0000-0000-000027270000}"/>
    <cellStyle name="Comma 5 5 2 9" xfId="29441" xr:uid="{00000000-0005-0000-0000-000028270000}"/>
    <cellStyle name="Comma 5 5 3" xfId="1850" xr:uid="{00000000-0005-0000-0000-000029270000}"/>
    <cellStyle name="Comma 5 5 3 2" xfId="6178" xr:uid="{00000000-0005-0000-0000-00002A270000}"/>
    <cellStyle name="Comma 5 5 3 2 2" xfId="12670" xr:uid="{00000000-0005-0000-0000-00002B270000}"/>
    <cellStyle name="Comma 5 5 3 2 2 2" xfId="27818" xr:uid="{00000000-0005-0000-0000-00002C270000}"/>
    <cellStyle name="Comma 5 5 3 2 2 2 2" xfId="53786" xr:uid="{00000000-0005-0000-0000-00002D270000}"/>
    <cellStyle name="Comma 5 5 3 2 2 3" xfId="38638" xr:uid="{00000000-0005-0000-0000-00002E270000}"/>
    <cellStyle name="Comma 5 5 3 2 3" xfId="21326" xr:uid="{00000000-0005-0000-0000-00002F270000}"/>
    <cellStyle name="Comma 5 5 3 2 3 2" xfId="47294" xr:uid="{00000000-0005-0000-0000-000030270000}"/>
    <cellStyle name="Comma 5 5 3 2 4" xfId="16998" xr:uid="{00000000-0005-0000-0000-000031270000}"/>
    <cellStyle name="Comma 5 5 3 2 4 2" xfId="42966" xr:uid="{00000000-0005-0000-0000-000032270000}"/>
    <cellStyle name="Comma 5 5 3 2 5" xfId="32146" xr:uid="{00000000-0005-0000-0000-000033270000}"/>
    <cellStyle name="Comma 5 5 3 2 6" xfId="58628" xr:uid="{00000000-0005-0000-0000-000034270000}"/>
    <cellStyle name="Comma 5 5 3 3" xfId="10506" xr:uid="{00000000-0005-0000-0000-000035270000}"/>
    <cellStyle name="Comma 5 5 3 3 2" xfId="25654" xr:uid="{00000000-0005-0000-0000-000036270000}"/>
    <cellStyle name="Comma 5 5 3 3 2 2" xfId="51622" xr:uid="{00000000-0005-0000-0000-000037270000}"/>
    <cellStyle name="Comma 5 5 3 3 3" xfId="36474" xr:uid="{00000000-0005-0000-0000-000038270000}"/>
    <cellStyle name="Comma 5 5 3 4" xfId="8342" xr:uid="{00000000-0005-0000-0000-000039270000}"/>
    <cellStyle name="Comma 5 5 3 4 2" xfId="23490" xr:uid="{00000000-0005-0000-0000-00003A270000}"/>
    <cellStyle name="Comma 5 5 3 4 2 2" xfId="49458" xr:uid="{00000000-0005-0000-0000-00003B270000}"/>
    <cellStyle name="Comma 5 5 3 4 3" xfId="34310" xr:uid="{00000000-0005-0000-0000-00003C270000}"/>
    <cellStyle name="Comma 5 5 3 5" xfId="19162" xr:uid="{00000000-0005-0000-0000-00003D270000}"/>
    <cellStyle name="Comma 5 5 3 5 2" xfId="45130" xr:uid="{00000000-0005-0000-0000-00003E270000}"/>
    <cellStyle name="Comma 5 5 3 6" xfId="14834" xr:uid="{00000000-0005-0000-0000-00003F270000}"/>
    <cellStyle name="Comma 5 5 3 6 2" xfId="40802" xr:uid="{00000000-0005-0000-0000-000040270000}"/>
    <cellStyle name="Comma 5 5 3 7" xfId="4014" xr:uid="{00000000-0005-0000-0000-000041270000}"/>
    <cellStyle name="Comma 5 5 3 8" xfId="29982" xr:uid="{00000000-0005-0000-0000-000042270000}"/>
    <cellStyle name="Comma 5 5 3 9" xfId="56464" xr:uid="{00000000-0005-0000-0000-000043270000}"/>
    <cellStyle name="Comma 5 5 4" xfId="5096" xr:uid="{00000000-0005-0000-0000-000044270000}"/>
    <cellStyle name="Comma 5 5 4 2" xfId="11588" xr:uid="{00000000-0005-0000-0000-000045270000}"/>
    <cellStyle name="Comma 5 5 4 2 2" xfId="26736" xr:uid="{00000000-0005-0000-0000-000046270000}"/>
    <cellStyle name="Comma 5 5 4 2 2 2" xfId="52704" xr:uid="{00000000-0005-0000-0000-000047270000}"/>
    <cellStyle name="Comma 5 5 4 2 3" xfId="37556" xr:uid="{00000000-0005-0000-0000-000048270000}"/>
    <cellStyle name="Comma 5 5 4 3" xfId="20244" xr:uid="{00000000-0005-0000-0000-000049270000}"/>
    <cellStyle name="Comma 5 5 4 3 2" xfId="46212" xr:uid="{00000000-0005-0000-0000-00004A270000}"/>
    <cellStyle name="Comma 5 5 4 4" xfId="15916" xr:uid="{00000000-0005-0000-0000-00004B270000}"/>
    <cellStyle name="Comma 5 5 4 4 2" xfId="41884" xr:uid="{00000000-0005-0000-0000-00004C270000}"/>
    <cellStyle name="Comma 5 5 4 5" xfId="31064" xr:uid="{00000000-0005-0000-0000-00004D270000}"/>
    <cellStyle name="Comma 5 5 4 6" xfId="57546" xr:uid="{00000000-0005-0000-0000-00004E270000}"/>
    <cellStyle name="Comma 5 5 5" xfId="9424" xr:uid="{00000000-0005-0000-0000-00004F270000}"/>
    <cellStyle name="Comma 5 5 5 2" xfId="24572" xr:uid="{00000000-0005-0000-0000-000050270000}"/>
    <cellStyle name="Comma 5 5 5 2 2" xfId="50540" xr:uid="{00000000-0005-0000-0000-000051270000}"/>
    <cellStyle name="Comma 5 5 5 3" xfId="35392" xr:uid="{00000000-0005-0000-0000-000052270000}"/>
    <cellStyle name="Comma 5 5 6" xfId="7260" xr:uid="{00000000-0005-0000-0000-000053270000}"/>
    <cellStyle name="Comma 5 5 6 2" xfId="22408" xr:uid="{00000000-0005-0000-0000-000054270000}"/>
    <cellStyle name="Comma 5 5 6 2 2" xfId="48376" xr:uid="{00000000-0005-0000-0000-000055270000}"/>
    <cellStyle name="Comma 5 5 6 3" xfId="33228" xr:uid="{00000000-0005-0000-0000-000056270000}"/>
    <cellStyle name="Comma 5 5 7" xfId="18080" xr:uid="{00000000-0005-0000-0000-000057270000}"/>
    <cellStyle name="Comma 5 5 7 2" xfId="44048" xr:uid="{00000000-0005-0000-0000-000058270000}"/>
    <cellStyle name="Comma 5 5 8" xfId="13752" xr:uid="{00000000-0005-0000-0000-000059270000}"/>
    <cellStyle name="Comma 5 5 8 2" xfId="39720" xr:uid="{00000000-0005-0000-0000-00005A270000}"/>
    <cellStyle name="Comma 5 5 9" xfId="2932" xr:uid="{00000000-0005-0000-0000-00005B270000}"/>
    <cellStyle name="Comma 5 6" xfId="187" xr:uid="{00000000-0005-0000-0000-00005C270000}"/>
    <cellStyle name="Comma 5 6 10" xfId="28901" xr:uid="{00000000-0005-0000-0000-00005D270000}"/>
    <cellStyle name="Comma 5 6 11" xfId="54863" xr:uid="{00000000-0005-0000-0000-00005E270000}"/>
    <cellStyle name="Comma 5 6 12" xfId="55383" xr:uid="{00000000-0005-0000-0000-00005F270000}"/>
    <cellStyle name="Comma 5 6 13" xfId="882" xr:uid="{00000000-0005-0000-0000-000060270000}"/>
    <cellStyle name="Comma 5 6 2" xfId="1310" xr:uid="{00000000-0005-0000-0000-000061270000}"/>
    <cellStyle name="Comma 5 6 2 10" xfId="55924" xr:uid="{00000000-0005-0000-0000-000062270000}"/>
    <cellStyle name="Comma 5 6 2 2" xfId="2392" xr:uid="{00000000-0005-0000-0000-000063270000}"/>
    <cellStyle name="Comma 5 6 2 2 2" xfId="6720" xr:uid="{00000000-0005-0000-0000-000064270000}"/>
    <cellStyle name="Comma 5 6 2 2 2 2" xfId="13212" xr:uid="{00000000-0005-0000-0000-000065270000}"/>
    <cellStyle name="Comma 5 6 2 2 2 2 2" xfId="28360" xr:uid="{00000000-0005-0000-0000-000066270000}"/>
    <cellStyle name="Comma 5 6 2 2 2 2 2 2" xfId="54328" xr:uid="{00000000-0005-0000-0000-000067270000}"/>
    <cellStyle name="Comma 5 6 2 2 2 2 3" xfId="39180" xr:uid="{00000000-0005-0000-0000-000068270000}"/>
    <cellStyle name="Comma 5 6 2 2 2 3" xfId="21868" xr:uid="{00000000-0005-0000-0000-000069270000}"/>
    <cellStyle name="Comma 5 6 2 2 2 3 2" xfId="47836" xr:uid="{00000000-0005-0000-0000-00006A270000}"/>
    <cellStyle name="Comma 5 6 2 2 2 4" xfId="17540" xr:uid="{00000000-0005-0000-0000-00006B270000}"/>
    <cellStyle name="Comma 5 6 2 2 2 4 2" xfId="43508" xr:uid="{00000000-0005-0000-0000-00006C270000}"/>
    <cellStyle name="Comma 5 6 2 2 2 5" xfId="32688" xr:uid="{00000000-0005-0000-0000-00006D270000}"/>
    <cellStyle name="Comma 5 6 2 2 2 6" xfId="59170" xr:uid="{00000000-0005-0000-0000-00006E270000}"/>
    <cellStyle name="Comma 5 6 2 2 3" xfId="11048" xr:uid="{00000000-0005-0000-0000-00006F270000}"/>
    <cellStyle name="Comma 5 6 2 2 3 2" xfId="26196" xr:uid="{00000000-0005-0000-0000-000070270000}"/>
    <cellStyle name="Comma 5 6 2 2 3 2 2" xfId="52164" xr:uid="{00000000-0005-0000-0000-000071270000}"/>
    <cellStyle name="Comma 5 6 2 2 3 3" xfId="37016" xr:uid="{00000000-0005-0000-0000-000072270000}"/>
    <cellStyle name="Comma 5 6 2 2 4" xfId="8884" xr:uid="{00000000-0005-0000-0000-000073270000}"/>
    <cellStyle name="Comma 5 6 2 2 4 2" xfId="24032" xr:uid="{00000000-0005-0000-0000-000074270000}"/>
    <cellStyle name="Comma 5 6 2 2 4 2 2" xfId="50000" xr:uid="{00000000-0005-0000-0000-000075270000}"/>
    <cellStyle name="Comma 5 6 2 2 4 3" xfId="34852" xr:uid="{00000000-0005-0000-0000-000076270000}"/>
    <cellStyle name="Comma 5 6 2 2 5" xfId="19704" xr:uid="{00000000-0005-0000-0000-000077270000}"/>
    <cellStyle name="Comma 5 6 2 2 5 2" xfId="45672" xr:uid="{00000000-0005-0000-0000-000078270000}"/>
    <cellStyle name="Comma 5 6 2 2 6" xfId="15376" xr:uid="{00000000-0005-0000-0000-000079270000}"/>
    <cellStyle name="Comma 5 6 2 2 6 2" xfId="41344" xr:uid="{00000000-0005-0000-0000-00007A270000}"/>
    <cellStyle name="Comma 5 6 2 2 7" xfId="4556" xr:uid="{00000000-0005-0000-0000-00007B270000}"/>
    <cellStyle name="Comma 5 6 2 2 8" xfId="30524" xr:uid="{00000000-0005-0000-0000-00007C270000}"/>
    <cellStyle name="Comma 5 6 2 2 9" xfId="57006" xr:uid="{00000000-0005-0000-0000-00007D270000}"/>
    <cellStyle name="Comma 5 6 2 3" xfId="5638" xr:uid="{00000000-0005-0000-0000-00007E270000}"/>
    <cellStyle name="Comma 5 6 2 3 2" xfId="12130" xr:uid="{00000000-0005-0000-0000-00007F270000}"/>
    <cellStyle name="Comma 5 6 2 3 2 2" xfId="27278" xr:uid="{00000000-0005-0000-0000-000080270000}"/>
    <cellStyle name="Comma 5 6 2 3 2 2 2" xfId="53246" xr:uid="{00000000-0005-0000-0000-000081270000}"/>
    <cellStyle name="Comma 5 6 2 3 2 3" xfId="38098" xr:uid="{00000000-0005-0000-0000-000082270000}"/>
    <cellStyle name="Comma 5 6 2 3 3" xfId="20786" xr:uid="{00000000-0005-0000-0000-000083270000}"/>
    <cellStyle name="Comma 5 6 2 3 3 2" xfId="46754" xr:uid="{00000000-0005-0000-0000-000084270000}"/>
    <cellStyle name="Comma 5 6 2 3 4" xfId="16458" xr:uid="{00000000-0005-0000-0000-000085270000}"/>
    <cellStyle name="Comma 5 6 2 3 4 2" xfId="42426" xr:uid="{00000000-0005-0000-0000-000086270000}"/>
    <cellStyle name="Comma 5 6 2 3 5" xfId="31606" xr:uid="{00000000-0005-0000-0000-000087270000}"/>
    <cellStyle name="Comma 5 6 2 3 6" xfId="58088" xr:uid="{00000000-0005-0000-0000-000088270000}"/>
    <cellStyle name="Comma 5 6 2 4" xfId="9966" xr:uid="{00000000-0005-0000-0000-000089270000}"/>
    <cellStyle name="Comma 5 6 2 4 2" xfId="25114" xr:uid="{00000000-0005-0000-0000-00008A270000}"/>
    <cellStyle name="Comma 5 6 2 4 2 2" xfId="51082" xr:uid="{00000000-0005-0000-0000-00008B270000}"/>
    <cellStyle name="Comma 5 6 2 4 3" xfId="35934" xr:uid="{00000000-0005-0000-0000-00008C270000}"/>
    <cellStyle name="Comma 5 6 2 5" xfId="7802" xr:uid="{00000000-0005-0000-0000-00008D270000}"/>
    <cellStyle name="Comma 5 6 2 5 2" xfId="22950" xr:uid="{00000000-0005-0000-0000-00008E270000}"/>
    <cellStyle name="Comma 5 6 2 5 2 2" xfId="48918" xr:uid="{00000000-0005-0000-0000-00008F270000}"/>
    <cellStyle name="Comma 5 6 2 5 3" xfId="33770" xr:uid="{00000000-0005-0000-0000-000090270000}"/>
    <cellStyle name="Comma 5 6 2 6" xfId="18622" xr:uid="{00000000-0005-0000-0000-000091270000}"/>
    <cellStyle name="Comma 5 6 2 6 2" xfId="44590" xr:uid="{00000000-0005-0000-0000-000092270000}"/>
    <cellStyle name="Comma 5 6 2 7" xfId="14294" xr:uid="{00000000-0005-0000-0000-000093270000}"/>
    <cellStyle name="Comma 5 6 2 7 2" xfId="40262" xr:uid="{00000000-0005-0000-0000-000094270000}"/>
    <cellStyle name="Comma 5 6 2 8" xfId="3474" xr:uid="{00000000-0005-0000-0000-000095270000}"/>
    <cellStyle name="Comma 5 6 2 9" xfId="29442" xr:uid="{00000000-0005-0000-0000-000096270000}"/>
    <cellStyle name="Comma 5 6 3" xfId="1851" xr:uid="{00000000-0005-0000-0000-000097270000}"/>
    <cellStyle name="Comma 5 6 3 2" xfId="6179" xr:uid="{00000000-0005-0000-0000-000098270000}"/>
    <cellStyle name="Comma 5 6 3 2 2" xfId="12671" xr:uid="{00000000-0005-0000-0000-000099270000}"/>
    <cellStyle name="Comma 5 6 3 2 2 2" xfId="27819" xr:uid="{00000000-0005-0000-0000-00009A270000}"/>
    <cellStyle name="Comma 5 6 3 2 2 2 2" xfId="53787" xr:uid="{00000000-0005-0000-0000-00009B270000}"/>
    <cellStyle name="Comma 5 6 3 2 2 3" xfId="38639" xr:uid="{00000000-0005-0000-0000-00009C270000}"/>
    <cellStyle name="Comma 5 6 3 2 3" xfId="21327" xr:uid="{00000000-0005-0000-0000-00009D270000}"/>
    <cellStyle name="Comma 5 6 3 2 3 2" xfId="47295" xr:uid="{00000000-0005-0000-0000-00009E270000}"/>
    <cellStyle name="Comma 5 6 3 2 4" xfId="16999" xr:uid="{00000000-0005-0000-0000-00009F270000}"/>
    <cellStyle name="Comma 5 6 3 2 4 2" xfId="42967" xr:uid="{00000000-0005-0000-0000-0000A0270000}"/>
    <cellStyle name="Comma 5 6 3 2 5" xfId="32147" xr:uid="{00000000-0005-0000-0000-0000A1270000}"/>
    <cellStyle name="Comma 5 6 3 2 6" xfId="58629" xr:uid="{00000000-0005-0000-0000-0000A2270000}"/>
    <cellStyle name="Comma 5 6 3 3" xfId="10507" xr:uid="{00000000-0005-0000-0000-0000A3270000}"/>
    <cellStyle name="Comma 5 6 3 3 2" xfId="25655" xr:uid="{00000000-0005-0000-0000-0000A4270000}"/>
    <cellStyle name="Comma 5 6 3 3 2 2" xfId="51623" xr:uid="{00000000-0005-0000-0000-0000A5270000}"/>
    <cellStyle name="Comma 5 6 3 3 3" xfId="36475" xr:uid="{00000000-0005-0000-0000-0000A6270000}"/>
    <cellStyle name="Comma 5 6 3 4" xfId="8343" xr:uid="{00000000-0005-0000-0000-0000A7270000}"/>
    <cellStyle name="Comma 5 6 3 4 2" xfId="23491" xr:uid="{00000000-0005-0000-0000-0000A8270000}"/>
    <cellStyle name="Comma 5 6 3 4 2 2" xfId="49459" xr:uid="{00000000-0005-0000-0000-0000A9270000}"/>
    <cellStyle name="Comma 5 6 3 4 3" xfId="34311" xr:uid="{00000000-0005-0000-0000-0000AA270000}"/>
    <cellStyle name="Comma 5 6 3 5" xfId="19163" xr:uid="{00000000-0005-0000-0000-0000AB270000}"/>
    <cellStyle name="Comma 5 6 3 5 2" xfId="45131" xr:uid="{00000000-0005-0000-0000-0000AC270000}"/>
    <cellStyle name="Comma 5 6 3 6" xfId="14835" xr:uid="{00000000-0005-0000-0000-0000AD270000}"/>
    <cellStyle name="Comma 5 6 3 6 2" xfId="40803" xr:uid="{00000000-0005-0000-0000-0000AE270000}"/>
    <cellStyle name="Comma 5 6 3 7" xfId="4015" xr:uid="{00000000-0005-0000-0000-0000AF270000}"/>
    <cellStyle name="Comma 5 6 3 8" xfId="29983" xr:uid="{00000000-0005-0000-0000-0000B0270000}"/>
    <cellStyle name="Comma 5 6 3 9" xfId="56465" xr:uid="{00000000-0005-0000-0000-0000B1270000}"/>
    <cellStyle name="Comma 5 6 4" xfId="5097" xr:uid="{00000000-0005-0000-0000-0000B2270000}"/>
    <cellStyle name="Comma 5 6 4 2" xfId="11589" xr:uid="{00000000-0005-0000-0000-0000B3270000}"/>
    <cellStyle name="Comma 5 6 4 2 2" xfId="26737" xr:uid="{00000000-0005-0000-0000-0000B4270000}"/>
    <cellStyle name="Comma 5 6 4 2 2 2" xfId="52705" xr:uid="{00000000-0005-0000-0000-0000B5270000}"/>
    <cellStyle name="Comma 5 6 4 2 3" xfId="37557" xr:uid="{00000000-0005-0000-0000-0000B6270000}"/>
    <cellStyle name="Comma 5 6 4 3" xfId="20245" xr:uid="{00000000-0005-0000-0000-0000B7270000}"/>
    <cellStyle name="Comma 5 6 4 3 2" xfId="46213" xr:uid="{00000000-0005-0000-0000-0000B8270000}"/>
    <cellStyle name="Comma 5 6 4 4" xfId="15917" xr:uid="{00000000-0005-0000-0000-0000B9270000}"/>
    <cellStyle name="Comma 5 6 4 4 2" xfId="41885" xr:uid="{00000000-0005-0000-0000-0000BA270000}"/>
    <cellStyle name="Comma 5 6 4 5" xfId="31065" xr:uid="{00000000-0005-0000-0000-0000BB270000}"/>
    <cellStyle name="Comma 5 6 4 6" xfId="57547" xr:uid="{00000000-0005-0000-0000-0000BC270000}"/>
    <cellStyle name="Comma 5 6 5" xfId="9425" xr:uid="{00000000-0005-0000-0000-0000BD270000}"/>
    <cellStyle name="Comma 5 6 5 2" xfId="24573" xr:uid="{00000000-0005-0000-0000-0000BE270000}"/>
    <cellStyle name="Comma 5 6 5 2 2" xfId="50541" xr:uid="{00000000-0005-0000-0000-0000BF270000}"/>
    <cellStyle name="Comma 5 6 5 3" xfId="35393" xr:uid="{00000000-0005-0000-0000-0000C0270000}"/>
    <cellStyle name="Comma 5 6 6" xfId="7261" xr:uid="{00000000-0005-0000-0000-0000C1270000}"/>
    <cellStyle name="Comma 5 6 6 2" xfId="22409" xr:uid="{00000000-0005-0000-0000-0000C2270000}"/>
    <cellStyle name="Comma 5 6 6 2 2" xfId="48377" xr:uid="{00000000-0005-0000-0000-0000C3270000}"/>
    <cellStyle name="Comma 5 6 6 3" xfId="33229" xr:uid="{00000000-0005-0000-0000-0000C4270000}"/>
    <cellStyle name="Comma 5 6 7" xfId="18081" xr:uid="{00000000-0005-0000-0000-0000C5270000}"/>
    <cellStyle name="Comma 5 6 7 2" xfId="44049" xr:uid="{00000000-0005-0000-0000-0000C6270000}"/>
    <cellStyle name="Comma 5 6 8" xfId="13753" xr:uid="{00000000-0005-0000-0000-0000C7270000}"/>
    <cellStyle name="Comma 5 6 8 2" xfId="39721" xr:uid="{00000000-0005-0000-0000-0000C8270000}"/>
    <cellStyle name="Comma 5 6 9" xfId="2933" xr:uid="{00000000-0005-0000-0000-0000C9270000}"/>
    <cellStyle name="Comma 5 7" xfId="188" xr:uid="{00000000-0005-0000-0000-0000CA270000}"/>
    <cellStyle name="Comma 5 7 10" xfId="28902" xr:uid="{00000000-0005-0000-0000-0000CB270000}"/>
    <cellStyle name="Comma 5 7 11" xfId="54864" xr:uid="{00000000-0005-0000-0000-0000CC270000}"/>
    <cellStyle name="Comma 5 7 12" xfId="55384" xr:uid="{00000000-0005-0000-0000-0000CD270000}"/>
    <cellStyle name="Comma 5 7 13" xfId="922" xr:uid="{00000000-0005-0000-0000-0000CE270000}"/>
    <cellStyle name="Comma 5 7 2" xfId="1311" xr:uid="{00000000-0005-0000-0000-0000CF270000}"/>
    <cellStyle name="Comma 5 7 2 10" xfId="55925" xr:uid="{00000000-0005-0000-0000-0000D0270000}"/>
    <cellStyle name="Comma 5 7 2 2" xfId="2393" xr:uid="{00000000-0005-0000-0000-0000D1270000}"/>
    <cellStyle name="Comma 5 7 2 2 2" xfId="6721" xr:uid="{00000000-0005-0000-0000-0000D2270000}"/>
    <cellStyle name="Comma 5 7 2 2 2 2" xfId="13213" xr:uid="{00000000-0005-0000-0000-0000D3270000}"/>
    <cellStyle name="Comma 5 7 2 2 2 2 2" xfId="28361" xr:uid="{00000000-0005-0000-0000-0000D4270000}"/>
    <cellStyle name="Comma 5 7 2 2 2 2 2 2" xfId="54329" xr:uid="{00000000-0005-0000-0000-0000D5270000}"/>
    <cellStyle name="Comma 5 7 2 2 2 2 3" xfId="39181" xr:uid="{00000000-0005-0000-0000-0000D6270000}"/>
    <cellStyle name="Comma 5 7 2 2 2 3" xfId="21869" xr:uid="{00000000-0005-0000-0000-0000D7270000}"/>
    <cellStyle name="Comma 5 7 2 2 2 3 2" xfId="47837" xr:uid="{00000000-0005-0000-0000-0000D8270000}"/>
    <cellStyle name="Comma 5 7 2 2 2 4" xfId="17541" xr:uid="{00000000-0005-0000-0000-0000D9270000}"/>
    <cellStyle name="Comma 5 7 2 2 2 4 2" xfId="43509" xr:uid="{00000000-0005-0000-0000-0000DA270000}"/>
    <cellStyle name="Comma 5 7 2 2 2 5" xfId="32689" xr:uid="{00000000-0005-0000-0000-0000DB270000}"/>
    <cellStyle name="Comma 5 7 2 2 2 6" xfId="59171" xr:uid="{00000000-0005-0000-0000-0000DC270000}"/>
    <cellStyle name="Comma 5 7 2 2 3" xfId="11049" xr:uid="{00000000-0005-0000-0000-0000DD270000}"/>
    <cellStyle name="Comma 5 7 2 2 3 2" xfId="26197" xr:uid="{00000000-0005-0000-0000-0000DE270000}"/>
    <cellStyle name="Comma 5 7 2 2 3 2 2" xfId="52165" xr:uid="{00000000-0005-0000-0000-0000DF270000}"/>
    <cellStyle name="Comma 5 7 2 2 3 3" xfId="37017" xr:uid="{00000000-0005-0000-0000-0000E0270000}"/>
    <cellStyle name="Comma 5 7 2 2 4" xfId="8885" xr:uid="{00000000-0005-0000-0000-0000E1270000}"/>
    <cellStyle name="Comma 5 7 2 2 4 2" xfId="24033" xr:uid="{00000000-0005-0000-0000-0000E2270000}"/>
    <cellStyle name="Comma 5 7 2 2 4 2 2" xfId="50001" xr:uid="{00000000-0005-0000-0000-0000E3270000}"/>
    <cellStyle name="Comma 5 7 2 2 4 3" xfId="34853" xr:uid="{00000000-0005-0000-0000-0000E4270000}"/>
    <cellStyle name="Comma 5 7 2 2 5" xfId="19705" xr:uid="{00000000-0005-0000-0000-0000E5270000}"/>
    <cellStyle name="Comma 5 7 2 2 5 2" xfId="45673" xr:uid="{00000000-0005-0000-0000-0000E6270000}"/>
    <cellStyle name="Comma 5 7 2 2 6" xfId="15377" xr:uid="{00000000-0005-0000-0000-0000E7270000}"/>
    <cellStyle name="Comma 5 7 2 2 6 2" xfId="41345" xr:uid="{00000000-0005-0000-0000-0000E8270000}"/>
    <cellStyle name="Comma 5 7 2 2 7" xfId="4557" xr:uid="{00000000-0005-0000-0000-0000E9270000}"/>
    <cellStyle name="Comma 5 7 2 2 8" xfId="30525" xr:uid="{00000000-0005-0000-0000-0000EA270000}"/>
    <cellStyle name="Comma 5 7 2 2 9" xfId="57007" xr:uid="{00000000-0005-0000-0000-0000EB270000}"/>
    <cellStyle name="Comma 5 7 2 3" xfId="5639" xr:uid="{00000000-0005-0000-0000-0000EC270000}"/>
    <cellStyle name="Comma 5 7 2 3 2" xfId="12131" xr:uid="{00000000-0005-0000-0000-0000ED270000}"/>
    <cellStyle name="Comma 5 7 2 3 2 2" xfId="27279" xr:uid="{00000000-0005-0000-0000-0000EE270000}"/>
    <cellStyle name="Comma 5 7 2 3 2 2 2" xfId="53247" xr:uid="{00000000-0005-0000-0000-0000EF270000}"/>
    <cellStyle name="Comma 5 7 2 3 2 3" xfId="38099" xr:uid="{00000000-0005-0000-0000-0000F0270000}"/>
    <cellStyle name="Comma 5 7 2 3 3" xfId="20787" xr:uid="{00000000-0005-0000-0000-0000F1270000}"/>
    <cellStyle name="Comma 5 7 2 3 3 2" xfId="46755" xr:uid="{00000000-0005-0000-0000-0000F2270000}"/>
    <cellStyle name="Comma 5 7 2 3 4" xfId="16459" xr:uid="{00000000-0005-0000-0000-0000F3270000}"/>
    <cellStyle name="Comma 5 7 2 3 4 2" xfId="42427" xr:uid="{00000000-0005-0000-0000-0000F4270000}"/>
    <cellStyle name="Comma 5 7 2 3 5" xfId="31607" xr:uid="{00000000-0005-0000-0000-0000F5270000}"/>
    <cellStyle name="Comma 5 7 2 3 6" xfId="58089" xr:uid="{00000000-0005-0000-0000-0000F6270000}"/>
    <cellStyle name="Comma 5 7 2 4" xfId="9967" xr:uid="{00000000-0005-0000-0000-0000F7270000}"/>
    <cellStyle name="Comma 5 7 2 4 2" xfId="25115" xr:uid="{00000000-0005-0000-0000-0000F8270000}"/>
    <cellStyle name="Comma 5 7 2 4 2 2" xfId="51083" xr:uid="{00000000-0005-0000-0000-0000F9270000}"/>
    <cellStyle name="Comma 5 7 2 4 3" xfId="35935" xr:uid="{00000000-0005-0000-0000-0000FA270000}"/>
    <cellStyle name="Comma 5 7 2 5" xfId="7803" xr:uid="{00000000-0005-0000-0000-0000FB270000}"/>
    <cellStyle name="Comma 5 7 2 5 2" xfId="22951" xr:uid="{00000000-0005-0000-0000-0000FC270000}"/>
    <cellStyle name="Comma 5 7 2 5 2 2" xfId="48919" xr:uid="{00000000-0005-0000-0000-0000FD270000}"/>
    <cellStyle name="Comma 5 7 2 5 3" xfId="33771" xr:uid="{00000000-0005-0000-0000-0000FE270000}"/>
    <cellStyle name="Comma 5 7 2 6" xfId="18623" xr:uid="{00000000-0005-0000-0000-0000FF270000}"/>
    <cellStyle name="Comma 5 7 2 6 2" xfId="44591" xr:uid="{00000000-0005-0000-0000-000000280000}"/>
    <cellStyle name="Comma 5 7 2 7" xfId="14295" xr:uid="{00000000-0005-0000-0000-000001280000}"/>
    <cellStyle name="Comma 5 7 2 7 2" xfId="40263" xr:uid="{00000000-0005-0000-0000-000002280000}"/>
    <cellStyle name="Comma 5 7 2 8" xfId="3475" xr:uid="{00000000-0005-0000-0000-000003280000}"/>
    <cellStyle name="Comma 5 7 2 9" xfId="29443" xr:uid="{00000000-0005-0000-0000-000004280000}"/>
    <cellStyle name="Comma 5 7 3" xfId="1852" xr:uid="{00000000-0005-0000-0000-000005280000}"/>
    <cellStyle name="Comma 5 7 3 2" xfId="6180" xr:uid="{00000000-0005-0000-0000-000006280000}"/>
    <cellStyle name="Comma 5 7 3 2 2" xfId="12672" xr:uid="{00000000-0005-0000-0000-000007280000}"/>
    <cellStyle name="Comma 5 7 3 2 2 2" xfId="27820" xr:uid="{00000000-0005-0000-0000-000008280000}"/>
    <cellStyle name="Comma 5 7 3 2 2 2 2" xfId="53788" xr:uid="{00000000-0005-0000-0000-000009280000}"/>
    <cellStyle name="Comma 5 7 3 2 2 3" xfId="38640" xr:uid="{00000000-0005-0000-0000-00000A280000}"/>
    <cellStyle name="Comma 5 7 3 2 3" xfId="21328" xr:uid="{00000000-0005-0000-0000-00000B280000}"/>
    <cellStyle name="Comma 5 7 3 2 3 2" xfId="47296" xr:uid="{00000000-0005-0000-0000-00000C280000}"/>
    <cellStyle name="Comma 5 7 3 2 4" xfId="17000" xr:uid="{00000000-0005-0000-0000-00000D280000}"/>
    <cellStyle name="Comma 5 7 3 2 4 2" xfId="42968" xr:uid="{00000000-0005-0000-0000-00000E280000}"/>
    <cellStyle name="Comma 5 7 3 2 5" xfId="32148" xr:uid="{00000000-0005-0000-0000-00000F280000}"/>
    <cellStyle name="Comma 5 7 3 2 6" xfId="58630" xr:uid="{00000000-0005-0000-0000-000010280000}"/>
    <cellStyle name="Comma 5 7 3 3" xfId="10508" xr:uid="{00000000-0005-0000-0000-000011280000}"/>
    <cellStyle name="Comma 5 7 3 3 2" xfId="25656" xr:uid="{00000000-0005-0000-0000-000012280000}"/>
    <cellStyle name="Comma 5 7 3 3 2 2" xfId="51624" xr:uid="{00000000-0005-0000-0000-000013280000}"/>
    <cellStyle name="Comma 5 7 3 3 3" xfId="36476" xr:uid="{00000000-0005-0000-0000-000014280000}"/>
    <cellStyle name="Comma 5 7 3 4" xfId="8344" xr:uid="{00000000-0005-0000-0000-000015280000}"/>
    <cellStyle name="Comma 5 7 3 4 2" xfId="23492" xr:uid="{00000000-0005-0000-0000-000016280000}"/>
    <cellStyle name="Comma 5 7 3 4 2 2" xfId="49460" xr:uid="{00000000-0005-0000-0000-000017280000}"/>
    <cellStyle name="Comma 5 7 3 4 3" xfId="34312" xr:uid="{00000000-0005-0000-0000-000018280000}"/>
    <cellStyle name="Comma 5 7 3 5" xfId="19164" xr:uid="{00000000-0005-0000-0000-000019280000}"/>
    <cellStyle name="Comma 5 7 3 5 2" xfId="45132" xr:uid="{00000000-0005-0000-0000-00001A280000}"/>
    <cellStyle name="Comma 5 7 3 6" xfId="14836" xr:uid="{00000000-0005-0000-0000-00001B280000}"/>
    <cellStyle name="Comma 5 7 3 6 2" xfId="40804" xr:uid="{00000000-0005-0000-0000-00001C280000}"/>
    <cellStyle name="Comma 5 7 3 7" xfId="4016" xr:uid="{00000000-0005-0000-0000-00001D280000}"/>
    <cellStyle name="Comma 5 7 3 8" xfId="29984" xr:uid="{00000000-0005-0000-0000-00001E280000}"/>
    <cellStyle name="Comma 5 7 3 9" xfId="56466" xr:uid="{00000000-0005-0000-0000-00001F280000}"/>
    <cellStyle name="Comma 5 7 4" xfId="5098" xr:uid="{00000000-0005-0000-0000-000020280000}"/>
    <cellStyle name="Comma 5 7 4 2" xfId="11590" xr:uid="{00000000-0005-0000-0000-000021280000}"/>
    <cellStyle name="Comma 5 7 4 2 2" xfId="26738" xr:uid="{00000000-0005-0000-0000-000022280000}"/>
    <cellStyle name="Comma 5 7 4 2 2 2" xfId="52706" xr:uid="{00000000-0005-0000-0000-000023280000}"/>
    <cellStyle name="Comma 5 7 4 2 3" xfId="37558" xr:uid="{00000000-0005-0000-0000-000024280000}"/>
    <cellStyle name="Comma 5 7 4 3" xfId="20246" xr:uid="{00000000-0005-0000-0000-000025280000}"/>
    <cellStyle name="Comma 5 7 4 3 2" xfId="46214" xr:uid="{00000000-0005-0000-0000-000026280000}"/>
    <cellStyle name="Comma 5 7 4 4" xfId="15918" xr:uid="{00000000-0005-0000-0000-000027280000}"/>
    <cellStyle name="Comma 5 7 4 4 2" xfId="41886" xr:uid="{00000000-0005-0000-0000-000028280000}"/>
    <cellStyle name="Comma 5 7 4 5" xfId="31066" xr:uid="{00000000-0005-0000-0000-000029280000}"/>
    <cellStyle name="Comma 5 7 4 6" xfId="57548" xr:uid="{00000000-0005-0000-0000-00002A280000}"/>
    <cellStyle name="Comma 5 7 5" xfId="9426" xr:uid="{00000000-0005-0000-0000-00002B280000}"/>
    <cellStyle name="Comma 5 7 5 2" xfId="24574" xr:uid="{00000000-0005-0000-0000-00002C280000}"/>
    <cellStyle name="Comma 5 7 5 2 2" xfId="50542" xr:uid="{00000000-0005-0000-0000-00002D280000}"/>
    <cellStyle name="Comma 5 7 5 3" xfId="35394" xr:uid="{00000000-0005-0000-0000-00002E280000}"/>
    <cellStyle name="Comma 5 7 6" xfId="7262" xr:uid="{00000000-0005-0000-0000-00002F280000}"/>
    <cellStyle name="Comma 5 7 6 2" xfId="22410" xr:uid="{00000000-0005-0000-0000-000030280000}"/>
    <cellStyle name="Comma 5 7 6 2 2" xfId="48378" xr:uid="{00000000-0005-0000-0000-000031280000}"/>
    <cellStyle name="Comma 5 7 6 3" xfId="33230" xr:uid="{00000000-0005-0000-0000-000032280000}"/>
    <cellStyle name="Comma 5 7 7" xfId="18082" xr:uid="{00000000-0005-0000-0000-000033280000}"/>
    <cellStyle name="Comma 5 7 7 2" xfId="44050" xr:uid="{00000000-0005-0000-0000-000034280000}"/>
    <cellStyle name="Comma 5 7 8" xfId="13754" xr:uid="{00000000-0005-0000-0000-000035280000}"/>
    <cellStyle name="Comma 5 7 8 2" xfId="39722" xr:uid="{00000000-0005-0000-0000-000036280000}"/>
    <cellStyle name="Comma 5 7 9" xfId="2934" xr:uid="{00000000-0005-0000-0000-000037280000}"/>
    <cellStyle name="Comma 5 8" xfId="189" xr:uid="{00000000-0005-0000-0000-000038280000}"/>
    <cellStyle name="Comma 5 8 10" xfId="28903" xr:uid="{00000000-0005-0000-0000-000039280000}"/>
    <cellStyle name="Comma 5 8 11" xfId="54865" xr:uid="{00000000-0005-0000-0000-00003A280000}"/>
    <cellStyle name="Comma 5 8 12" xfId="55385" xr:uid="{00000000-0005-0000-0000-00003B280000}"/>
    <cellStyle name="Comma 5 8 13" xfId="962" xr:uid="{00000000-0005-0000-0000-00003C280000}"/>
    <cellStyle name="Comma 5 8 2" xfId="1312" xr:uid="{00000000-0005-0000-0000-00003D280000}"/>
    <cellStyle name="Comma 5 8 2 10" xfId="55926" xr:uid="{00000000-0005-0000-0000-00003E280000}"/>
    <cellStyle name="Comma 5 8 2 2" xfId="2394" xr:uid="{00000000-0005-0000-0000-00003F280000}"/>
    <cellStyle name="Comma 5 8 2 2 2" xfId="6722" xr:uid="{00000000-0005-0000-0000-000040280000}"/>
    <cellStyle name="Comma 5 8 2 2 2 2" xfId="13214" xr:uid="{00000000-0005-0000-0000-000041280000}"/>
    <cellStyle name="Comma 5 8 2 2 2 2 2" xfId="28362" xr:uid="{00000000-0005-0000-0000-000042280000}"/>
    <cellStyle name="Comma 5 8 2 2 2 2 2 2" xfId="54330" xr:uid="{00000000-0005-0000-0000-000043280000}"/>
    <cellStyle name="Comma 5 8 2 2 2 2 3" xfId="39182" xr:uid="{00000000-0005-0000-0000-000044280000}"/>
    <cellStyle name="Comma 5 8 2 2 2 3" xfId="21870" xr:uid="{00000000-0005-0000-0000-000045280000}"/>
    <cellStyle name="Comma 5 8 2 2 2 3 2" xfId="47838" xr:uid="{00000000-0005-0000-0000-000046280000}"/>
    <cellStyle name="Comma 5 8 2 2 2 4" xfId="17542" xr:uid="{00000000-0005-0000-0000-000047280000}"/>
    <cellStyle name="Comma 5 8 2 2 2 4 2" xfId="43510" xr:uid="{00000000-0005-0000-0000-000048280000}"/>
    <cellStyle name="Comma 5 8 2 2 2 5" xfId="32690" xr:uid="{00000000-0005-0000-0000-000049280000}"/>
    <cellStyle name="Comma 5 8 2 2 2 6" xfId="59172" xr:uid="{00000000-0005-0000-0000-00004A280000}"/>
    <cellStyle name="Comma 5 8 2 2 3" xfId="11050" xr:uid="{00000000-0005-0000-0000-00004B280000}"/>
    <cellStyle name="Comma 5 8 2 2 3 2" xfId="26198" xr:uid="{00000000-0005-0000-0000-00004C280000}"/>
    <cellStyle name="Comma 5 8 2 2 3 2 2" xfId="52166" xr:uid="{00000000-0005-0000-0000-00004D280000}"/>
    <cellStyle name="Comma 5 8 2 2 3 3" xfId="37018" xr:uid="{00000000-0005-0000-0000-00004E280000}"/>
    <cellStyle name="Comma 5 8 2 2 4" xfId="8886" xr:uid="{00000000-0005-0000-0000-00004F280000}"/>
    <cellStyle name="Comma 5 8 2 2 4 2" xfId="24034" xr:uid="{00000000-0005-0000-0000-000050280000}"/>
    <cellStyle name="Comma 5 8 2 2 4 2 2" xfId="50002" xr:uid="{00000000-0005-0000-0000-000051280000}"/>
    <cellStyle name="Comma 5 8 2 2 4 3" xfId="34854" xr:uid="{00000000-0005-0000-0000-000052280000}"/>
    <cellStyle name="Comma 5 8 2 2 5" xfId="19706" xr:uid="{00000000-0005-0000-0000-000053280000}"/>
    <cellStyle name="Comma 5 8 2 2 5 2" xfId="45674" xr:uid="{00000000-0005-0000-0000-000054280000}"/>
    <cellStyle name="Comma 5 8 2 2 6" xfId="15378" xr:uid="{00000000-0005-0000-0000-000055280000}"/>
    <cellStyle name="Comma 5 8 2 2 6 2" xfId="41346" xr:uid="{00000000-0005-0000-0000-000056280000}"/>
    <cellStyle name="Comma 5 8 2 2 7" xfId="4558" xr:uid="{00000000-0005-0000-0000-000057280000}"/>
    <cellStyle name="Comma 5 8 2 2 8" xfId="30526" xr:uid="{00000000-0005-0000-0000-000058280000}"/>
    <cellStyle name="Comma 5 8 2 2 9" xfId="57008" xr:uid="{00000000-0005-0000-0000-000059280000}"/>
    <cellStyle name="Comma 5 8 2 3" xfId="5640" xr:uid="{00000000-0005-0000-0000-00005A280000}"/>
    <cellStyle name="Comma 5 8 2 3 2" xfId="12132" xr:uid="{00000000-0005-0000-0000-00005B280000}"/>
    <cellStyle name="Comma 5 8 2 3 2 2" xfId="27280" xr:uid="{00000000-0005-0000-0000-00005C280000}"/>
    <cellStyle name="Comma 5 8 2 3 2 2 2" xfId="53248" xr:uid="{00000000-0005-0000-0000-00005D280000}"/>
    <cellStyle name="Comma 5 8 2 3 2 3" xfId="38100" xr:uid="{00000000-0005-0000-0000-00005E280000}"/>
    <cellStyle name="Comma 5 8 2 3 3" xfId="20788" xr:uid="{00000000-0005-0000-0000-00005F280000}"/>
    <cellStyle name="Comma 5 8 2 3 3 2" xfId="46756" xr:uid="{00000000-0005-0000-0000-000060280000}"/>
    <cellStyle name="Comma 5 8 2 3 4" xfId="16460" xr:uid="{00000000-0005-0000-0000-000061280000}"/>
    <cellStyle name="Comma 5 8 2 3 4 2" xfId="42428" xr:uid="{00000000-0005-0000-0000-000062280000}"/>
    <cellStyle name="Comma 5 8 2 3 5" xfId="31608" xr:uid="{00000000-0005-0000-0000-000063280000}"/>
    <cellStyle name="Comma 5 8 2 3 6" xfId="58090" xr:uid="{00000000-0005-0000-0000-000064280000}"/>
    <cellStyle name="Comma 5 8 2 4" xfId="9968" xr:uid="{00000000-0005-0000-0000-000065280000}"/>
    <cellStyle name="Comma 5 8 2 4 2" xfId="25116" xr:uid="{00000000-0005-0000-0000-000066280000}"/>
    <cellStyle name="Comma 5 8 2 4 2 2" xfId="51084" xr:uid="{00000000-0005-0000-0000-000067280000}"/>
    <cellStyle name="Comma 5 8 2 4 3" xfId="35936" xr:uid="{00000000-0005-0000-0000-000068280000}"/>
    <cellStyle name="Comma 5 8 2 5" xfId="7804" xr:uid="{00000000-0005-0000-0000-000069280000}"/>
    <cellStyle name="Comma 5 8 2 5 2" xfId="22952" xr:uid="{00000000-0005-0000-0000-00006A280000}"/>
    <cellStyle name="Comma 5 8 2 5 2 2" xfId="48920" xr:uid="{00000000-0005-0000-0000-00006B280000}"/>
    <cellStyle name="Comma 5 8 2 5 3" xfId="33772" xr:uid="{00000000-0005-0000-0000-00006C280000}"/>
    <cellStyle name="Comma 5 8 2 6" xfId="18624" xr:uid="{00000000-0005-0000-0000-00006D280000}"/>
    <cellStyle name="Comma 5 8 2 6 2" xfId="44592" xr:uid="{00000000-0005-0000-0000-00006E280000}"/>
    <cellStyle name="Comma 5 8 2 7" xfId="14296" xr:uid="{00000000-0005-0000-0000-00006F280000}"/>
    <cellStyle name="Comma 5 8 2 7 2" xfId="40264" xr:uid="{00000000-0005-0000-0000-000070280000}"/>
    <cellStyle name="Comma 5 8 2 8" xfId="3476" xr:uid="{00000000-0005-0000-0000-000071280000}"/>
    <cellStyle name="Comma 5 8 2 9" xfId="29444" xr:uid="{00000000-0005-0000-0000-000072280000}"/>
    <cellStyle name="Comma 5 8 3" xfId="1853" xr:uid="{00000000-0005-0000-0000-000073280000}"/>
    <cellStyle name="Comma 5 8 3 2" xfId="6181" xr:uid="{00000000-0005-0000-0000-000074280000}"/>
    <cellStyle name="Comma 5 8 3 2 2" xfId="12673" xr:uid="{00000000-0005-0000-0000-000075280000}"/>
    <cellStyle name="Comma 5 8 3 2 2 2" xfId="27821" xr:uid="{00000000-0005-0000-0000-000076280000}"/>
    <cellStyle name="Comma 5 8 3 2 2 2 2" xfId="53789" xr:uid="{00000000-0005-0000-0000-000077280000}"/>
    <cellStyle name="Comma 5 8 3 2 2 3" xfId="38641" xr:uid="{00000000-0005-0000-0000-000078280000}"/>
    <cellStyle name="Comma 5 8 3 2 3" xfId="21329" xr:uid="{00000000-0005-0000-0000-000079280000}"/>
    <cellStyle name="Comma 5 8 3 2 3 2" xfId="47297" xr:uid="{00000000-0005-0000-0000-00007A280000}"/>
    <cellStyle name="Comma 5 8 3 2 4" xfId="17001" xr:uid="{00000000-0005-0000-0000-00007B280000}"/>
    <cellStyle name="Comma 5 8 3 2 4 2" xfId="42969" xr:uid="{00000000-0005-0000-0000-00007C280000}"/>
    <cellStyle name="Comma 5 8 3 2 5" xfId="32149" xr:uid="{00000000-0005-0000-0000-00007D280000}"/>
    <cellStyle name="Comma 5 8 3 2 6" xfId="58631" xr:uid="{00000000-0005-0000-0000-00007E280000}"/>
    <cellStyle name="Comma 5 8 3 3" xfId="10509" xr:uid="{00000000-0005-0000-0000-00007F280000}"/>
    <cellStyle name="Comma 5 8 3 3 2" xfId="25657" xr:uid="{00000000-0005-0000-0000-000080280000}"/>
    <cellStyle name="Comma 5 8 3 3 2 2" xfId="51625" xr:uid="{00000000-0005-0000-0000-000081280000}"/>
    <cellStyle name="Comma 5 8 3 3 3" xfId="36477" xr:uid="{00000000-0005-0000-0000-000082280000}"/>
    <cellStyle name="Comma 5 8 3 4" xfId="8345" xr:uid="{00000000-0005-0000-0000-000083280000}"/>
    <cellStyle name="Comma 5 8 3 4 2" xfId="23493" xr:uid="{00000000-0005-0000-0000-000084280000}"/>
    <cellStyle name="Comma 5 8 3 4 2 2" xfId="49461" xr:uid="{00000000-0005-0000-0000-000085280000}"/>
    <cellStyle name="Comma 5 8 3 4 3" xfId="34313" xr:uid="{00000000-0005-0000-0000-000086280000}"/>
    <cellStyle name="Comma 5 8 3 5" xfId="19165" xr:uid="{00000000-0005-0000-0000-000087280000}"/>
    <cellStyle name="Comma 5 8 3 5 2" xfId="45133" xr:uid="{00000000-0005-0000-0000-000088280000}"/>
    <cellStyle name="Comma 5 8 3 6" xfId="14837" xr:uid="{00000000-0005-0000-0000-000089280000}"/>
    <cellStyle name="Comma 5 8 3 6 2" xfId="40805" xr:uid="{00000000-0005-0000-0000-00008A280000}"/>
    <cellStyle name="Comma 5 8 3 7" xfId="4017" xr:uid="{00000000-0005-0000-0000-00008B280000}"/>
    <cellStyle name="Comma 5 8 3 8" xfId="29985" xr:uid="{00000000-0005-0000-0000-00008C280000}"/>
    <cellStyle name="Comma 5 8 3 9" xfId="56467" xr:uid="{00000000-0005-0000-0000-00008D280000}"/>
    <cellStyle name="Comma 5 8 4" xfId="5099" xr:uid="{00000000-0005-0000-0000-00008E280000}"/>
    <cellStyle name="Comma 5 8 4 2" xfId="11591" xr:uid="{00000000-0005-0000-0000-00008F280000}"/>
    <cellStyle name="Comma 5 8 4 2 2" xfId="26739" xr:uid="{00000000-0005-0000-0000-000090280000}"/>
    <cellStyle name="Comma 5 8 4 2 2 2" xfId="52707" xr:uid="{00000000-0005-0000-0000-000091280000}"/>
    <cellStyle name="Comma 5 8 4 2 3" xfId="37559" xr:uid="{00000000-0005-0000-0000-000092280000}"/>
    <cellStyle name="Comma 5 8 4 3" xfId="20247" xr:uid="{00000000-0005-0000-0000-000093280000}"/>
    <cellStyle name="Comma 5 8 4 3 2" xfId="46215" xr:uid="{00000000-0005-0000-0000-000094280000}"/>
    <cellStyle name="Comma 5 8 4 4" xfId="15919" xr:uid="{00000000-0005-0000-0000-000095280000}"/>
    <cellStyle name="Comma 5 8 4 4 2" xfId="41887" xr:uid="{00000000-0005-0000-0000-000096280000}"/>
    <cellStyle name="Comma 5 8 4 5" xfId="31067" xr:uid="{00000000-0005-0000-0000-000097280000}"/>
    <cellStyle name="Comma 5 8 4 6" xfId="57549" xr:uid="{00000000-0005-0000-0000-000098280000}"/>
    <cellStyle name="Comma 5 8 5" xfId="9427" xr:uid="{00000000-0005-0000-0000-000099280000}"/>
    <cellStyle name="Comma 5 8 5 2" xfId="24575" xr:uid="{00000000-0005-0000-0000-00009A280000}"/>
    <cellStyle name="Comma 5 8 5 2 2" xfId="50543" xr:uid="{00000000-0005-0000-0000-00009B280000}"/>
    <cellStyle name="Comma 5 8 5 3" xfId="35395" xr:uid="{00000000-0005-0000-0000-00009C280000}"/>
    <cellStyle name="Comma 5 8 6" xfId="7263" xr:uid="{00000000-0005-0000-0000-00009D280000}"/>
    <cellStyle name="Comma 5 8 6 2" xfId="22411" xr:uid="{00000000-0005-0000-0000-00009E280000}"/>
    <cellStyle name="Comma 5 8 6 2 2" xfId="48379" xr:uid="{00000000-0005-0000-0000-00009F280000}"/>
    <cellStyle name="Comma 5 8 6 3" xfId="33231" xr:uid="{00000000-0005-0000-0000-0000A0280000}"/>
    <cellStyle name="Comma 5 8 7" xfId="18083" xr:uid="{00000000-0005-0000-0000-0000A1280000}"/>
    <cellStyle name="Comma 5 8 7 2" xfId="44051" xr:uid="{00000000-0005-0000-0000-0000A2280000}"/>
    <cellStyle name="Comma 5 8 8" xfId="13755" xr:uid="{00000000-0005-0000-0000-0000A3280000}"/>
    <cellStyle name="Comma 5 8 8 2" xfId="39723" xr:uid="{00000000-0005-0000-0000-0000A4280000}"/>
    <cellStyle name="Comma 5 8 9" xfId="2935" xr:uid="{00000000-0005-0000-0000-0000A5280000}"/>
    <cellStyle name="Comma 5 9" xfId="190" xr:uid="{00000000-0005-0000-0000-0000A6280000}"/>
    <cellStyle name="Comma 5 9 10" xfId="28904" xr:uid="{00000000-0005-0000-0000-0000A7280000}"/>
    <cellStyle name="Comma 5 9 11" xfId="54866" xr:uid="{00000000-0005-0000-0000-0000A8280000}"/>
    <cellStyle name="Comma 5 9 12" xfId="55386" xr:uid="{00000000-0005-0000-0000-0000A9280000}"/>
    <cellStyle name="Comma 5 9 13" xfId="1002" xr:uid="{00000000-0005-0000-0000-0000AA280000}"/>
    <cellStyle name="Comma 5 9 2" xfId="1313" xr:uid="{00000000-0005-0000-0000-0000AB280000}"/>
    <cellStyle name="Comma 5 9 2 10" xfId="55927" xr:uid="{00000000-0005-0000-0000-0000AC280000}"/>
    <cellStyle name="Comma 5 9 2 2" xfId="2395" xr:uid="{00000000-0005-0000-0000-0000AD280000}"/>
    <cellStyle name="Comma 5 9 2 2 2" xfId="6723" xr:uid="{00000000-0005-0000-0000-0000AE280000}"/>
    <cellStyle name="Comma 5 9 2 2 2 2" xfId="13215" xr:uid="{00000000-0005-0000-0000-0000AF280000}"/>
    <cellStyle name="Comma 5 9 2 2 2 2 2" xfId="28363" xr:uid="{00000000-0005-0000-0000-0000B0280000}"/>
    <cellStyle name="Comma 5 9 2 2 2 2 2 2" xfId="54331" xr:uid="{00000000-0005-0000-0000-0000B1280000}"/>
    <cellStyle name="Comma 5 9 2 2 2 2 3" xfId="39183" xr:uid="{00000000-0005-0000-0000-0000B2280000}"/>
    <cellStyle name="Comma 5 9 2 2 2 3" xfId="21871" xr:uid="{00000000-0005-0000-0000-0000B3280000}"/>
    <cellStyle name="Comma 5 9 2 2 2 3 2" xfId="47839" xr:uid="{00000000-0005-0000-0000-0000B4280000}"/>
    <cellStyle name="Comma 5 9 2 2 2 4" xfId="17543" xr:uid="{00000000-0005-0000-0000-0000B5280000}"/>
    <cellStyle name="Comma 5 9 2 2 2 4 2" xfId="43511" xr:uid="{00000000-0005-0000-0000-0000B6280000}"/>
    <cellStyle name="Comma 5 9 2 2 2 5" xfId="32691" xr:uid="{00000000-0005-0000-0000-0000B7280000}"/>
    <cellStyle name="Comma 5 9 2 2 2 6" xfId="59173" xr:uid="{00000000-0005-0000-0000-0000B8280000}"/>
    <cellStyle name="Comma 5 9 2 2 3" xfId="11051" xr:uid="{00000000-0005-0000-0000-0000B9280000}"/>
    <cellStyle name="Comma 5 9 2 2 3 2" xfId="26199" xr:uid="{00000000-0005-0000-0000-0000BA280000}"/>
    <cellStyle name="Comma 5 9 2 2 3 2 2" xfId="52167" xr:uid="{00000000-0005-0000-0000-0000BB280000}"/>
    <cellStyle name="Comma 5 9 2 2 3 3" xfId="37019" xr:uid="{00000000-0005-0000-0000-0000BC280000}"/>
    <cellStyle name="Comma 5 9 2 2 4" xfId="8887" xr:uid="{00000000-0005-0000-0000-0000BD280000}"/>
    <cellStyle name="Comma 5 9 2 2 4 2" xfId="24035" xr:uid="{00000000-0005-0000-0000-0000BE280000}"/>
    <cellStyle name="Comma 5 9 2 2 4 2 2" xfId="50003" xr:uid="{00000000-0005-0000-0000-0000BF280000}"/>
    <cellStyle name="Comma 5 9 2 2 4 3" xfId="34855" xr:uid="{00000000-0005-0000-0000-0000C0280000}"/>
    <cellStyle name="Comma 5 9 2 2 5" xfId="19707" xr:uid="{00000000-0005-0000-0000-0000C1280000}"/>
    <cellStyle name="Comma 5 9 2 2 5 2" xfId="45675" xr:uid="{00000000-0005-0000-0000-0000C2280000}"/>
    <cellStyle name="Comma 5 9 2 2 6" xfId="15379" xr:uid="{00000000-0005-0000-0000-0000C3280000}"/>
    <cellStyle name="Comma 5 9 2 2 6 2" xfId="41347" xr:uid="{00000000-0005-0000-0000-0000C4280000}"/>
    <cellStyle name="Comma 5 9 2 2 7" xfId="4559" xr:uid="{00000000-0005-0000-0000-0000C5280000}"/>
    <cellStyle name="Comma 5 9 2 2 8" xfId="30527" xr:uid="{00000000-0005-0000-0000-0000C6280000}"/>
    <cellStyle name="Comma 5 9 2 2 9" xfId="57009" xr:uid="{00000000-0005-0000-0000-0000C7280000}"/>
    <cellStyle name="Comma 5 9 2 3" xfId="5641" xr:uid="{00000000-0005-0000-0000-0000C8280000}"/>
    <cellStyle name="Comma 5 9 2 3 2" xfId="12133" xr:uid="{00000000-0005-0000-0000-0000C9280000}"/>
    <cellStyle name="Comma 5 9 2 3 2 2" xfId="27281" xr:uid="{00000000-0005-0000-0000-0000CA280000}"/>
    <cellStyle name="Comma 5 9 2 3 2 2 2" xfId="53249" xr:uid="{00000000-0005-0000-0000-0000CB280000}"/>
    <cellStyle name="Comma 5 9 2 3 2 3" xfId="38101" xr:uid="{00000000-0005-0000-0000-0000CC280000}"/>
    <cellStyle name="Comma 5 9 2 3 3" xfId="20789" xr:uid="{00000000-0005-0000-0000-0000CD280000}"/>
    <cellStyle name="Comma 5 9 2 3 3 2" xfId="46757" xr:uid="{00000000-0005-0000-0000-0000CE280000}"/>
    <cellStyle name="Comma 5 9 2 3 4" xfId="16461" xr:uid="{00000000-0005-0000-0000-0000CF280000}"/>
    <cellStyle name="Comma 5 9 2 3 4 2" xfId="42429" xr:uid="{00000000-0005-0000-0000-0000D0280000}"/>
    <cellStyle name="Comma 5 9 2 3 5" xfId="31609" xr:uid="{00000000-0005-0000-0000-0000D1280000}"/>
    <cellStyle name="Comma 5 9 2 3 6" xfId="58091" xr:uid="{00000000-0005-0000-0000-0000D2280000}"/>
    <cellStyle name="Comma 5 9 2 4" xfId="9969" xr:uid="{00000000-0005-0000-0000-0000D3280000}"/>
    <cellStyle name="Comma 5 9 2 4 2" xfId="25117" xr:uid="{00000000-0005-0000-0000-0000D4280000}"/>
    <cellStyle name="Comma 5 9 2 4 2 2" xfId="51085" xr:uid="{00000000-0005-0000-0000-0000D5280000}"/>
    <cellStyle name="Comma 5 9 2 4 3" xfId="35937" xr:uid="{00000000-0005-0000-0000-0000D6280000}"/>
    <cellStyle name="Comma 5 9 2 5" xfId="7805" xr:uid="{00000000-0005-0000-0000-0000D7280000}"/>
    <cellStyle name="Comma 5 9 2 5 2" xfId="22953" xr:uid="{00000000-0005-0000-0000-0000D8280000}"/>
    <cellStyle name="Comma 5 9 2 5 2 2" xfId="48921" xr:uid="{00000000-0005-0000-0000-0000D9280000}"/>
    <cellStyle name="Comma 5 9 2 5 3" xfId="33773" xr:uid="{00000000-0005-0000-0000-0000DA280000}"/>
    <cellStyle name="Comma 5 9 2 6" xfId="18625" xr:uid="{00000000-0005-0000-0000-0000DB280000}"/>
    <cellStyle name="Comma 5 9 2 6 2" xfId="44593" xr:uid="{00000000-0005-0000-0000-0000DC280000}"/>
    <cellStyle name="Comma 5 9 2 7" xfId="14297" xr:uid="{00000000-0005-0000-0000-0000DD280000}"/>
    <cellStyle name="Comma 5 9 2 7 2" xfId="40265" xr:uid="{00000000-0005-0000-0000-0000DE280000}"/>
    <cellStyle name="Comma 5 9 2 8" xfId="3477" xr:uid="{00000000-0005-0000-0000-0000DF280000}"/>
    <cellStyle name="Comma 5 9 2 9" xfId="29445" xr:uid="{00000000-0005-0000-0000-0000E0280000}"/>
    <cellStyle name="Comma 5 9 3" xfId="1854" xr:uid="{00000000-0005-0000-0000-0000E1280000}"/>
    <cellStyle name="Comma 5 9 3 2" xfId="6182" xr:uid="{00000000-0005-0000-0000-0000E2280000}"/>
    <cellStyle name="Comma 5 9 3 2 2" xfId="12674" xr:uid="{00000000-0005-0000-0000-0000E3280000}"/>
    <cellStyle name="Comma 5 9 3 2 2 2" xfId="27822" xr:uid="{00000000-0005-0000-0000-0000E4280000}"/>
    <cellStyle name="Comma 5 9 3 2 2 2 2" xfId="53790" xr:uid="{00000000-0005-0000-0000-0000E5280000}"/>
    <cellStyle name="Comma 5 9 3 2 2 3" xfId="38642" xr:uid="{00000000-0005-0000-0000-0000E6280000}"/>
    <cellStyle name="Comma 5 9 3 2 3" xfId="21330" xr:uid="{00000000-0005-0000-0000-0000E7280000}"/>
    <cellStyle name="Comma 5 9 3 2 3 2" xfId="47298" xr:uid="{00000000-0005-0000-0000-0000E8280000}"/>
    <cellStyle name="Comma 5 9 3 2 4" xfId="17002" xr:uid="{00000000-0005-0000-0000-0000E9280000}"/>
    <cellStyle name="Comma 5 9 3 2 4 2" xfId="42970" xr:uid="{00000000-0005-0000-0000-0000EA280000}"/>
    <cellStyle name="Comma 5 9 3 2 5" xfId="32150" xr:uid="{00000000-0005-0000-0000-0000EB280000}"/>
    <cellStyle name="Comma 5 9 3 2 6" xfId="58632" xr:uid="{00000000-0005-0000-0000-0000EC280000}"/>
    <cellStyle name="Comma 5 9 3 3" xfId="10510" xr:uid="{00000000-0005-0000-0000-0000ED280000}"/>
    <cellStyle name="Comma 5 9 3 3 2" xfId="25658" xr:uid="{00000000-0005-0000-0000-0000EE280000}"/>
    <cellStyle name="Comma 5 9 3 3 2 2" xfId="51626" xr:uid="{00000000-0005-0000-0000-0000EF280000}"/>
    <cellStyle name="Comma 5 9 3 3 3" xfId="36478" xr:uid="{00000000-0005-0000-0000-0000F0280000}"/>
    <cellStyle name="Comma 5 9 3 4" xfId="8346" xr:uid="{00000000-0005-0000-0000-0000F1280000}"/>
    <cellStyle name="Comma 5 9 3 4 2" xfId="23494" xr:uid="{00000000-0005-0000-0000-0000F2280000}"/>
    <cellStyle name="Comma 5 9 3 4 2 2" xfId="49462" xr:uid="{00000000-0005-0000-0000-0000F3280000}"/>
    <cellStyle name="Comma 5 9 3 4 3" xfId="34314" xr:uid="{00000000-0005-0000-0000-0000F4280000}"/>
    <cellStyle name="Comma 5 9 3 5" xfId="19166" xr:uid="{00000000-0005-0000-0000-0000F5280000}"/>
    <cellStyle name="Comma 5 9 3 5 2" xfId="45134" xr:uid="{00000000-0005-0000-0000-0000F6280000}"/>
    <cellStyle name="Comma 5 9 3 6" xfId="14838" xr:uid="{00000000-0005-0000-0000-0000F7280000}"/>
    <cellStyle name="Comma 5 9 3 6 2" xfId="40806" xr:uid="{00000000-0005-0000-0000-0000F8280000}"/>
    <cellStyle name="Comma 5 9 3 7" xfId="4018" xr:uid="{00000000-0005-0000-0000-0000F9280000}"/>
    <cellStyle name="Comma 5 9 3 8" xfId="29986" xr:uid="{00000000-0005-0000-0000-0000FA280000}"/>
    <cellStyle name="Comma 5 9 3 9" xfId="56468" xr:uid="{00000000-0005-0000-0000-0000FB280000}"/>
    <cellStyle name="Comma 5 9 4" xfId="5100" xr:uid="{00000000-0005-0000-0000-0000FC280000}"/>
    <cellStyle name="Comma 5 9 4 2" xfId="11592" xr:uid="{00000000-0005-0000-0000-0000FD280000}"/>
    <cellStyle name="Comma 5 9 4 2 2" xfId="26740" xr:uid="{00000000-0005-0000-0000-0000FE280000}"/>
    <cellStyle name="Comma 5 9 4 2 2 2" xfId="52708" xr:uid="{00000000-0005-0000-0000-0000FF280000}"/>
    <cellStyle name="Comma 5 9 4 2 3" xfId="37560" xr:uid="{00000000-0005-0000-0000-000000290000}"/>
    <cellStyle name="Comma 5 9 4 3" xfId="20248" xr:uid="{00000000-0005-0000-0000-000001290000}"/>
    <cellStyle name="Comma 5 9 4 3 2" xfId="46216" xr:uid="{00000000-0005-0000-0000-000002290000}"/>
    <cellStyle name="Comma 5 9 4 4" xfId="15920" xr:uid="{00000000-0005-0000-0000-000003290000}"/>
    <cellStyle name="Comma 5 9 4 4 2" xfId="41888" xr:uid="{00000000-0005-0000-0000-000004290000}"/>
    <cellStyle name="Comma 5 9 4 5" xfId="31068" xr:uid="{00000000-0005-0000-0000-000005290000}"/>
    <cellStyle name="Comma 5 9 4 6" xfId="57550" xr:uid="{00000000-0005-0000-0000-000006290000}"/>
    <cellStyle name="Comma 5 9 5" xfId="9428" xr:uid="{00000000-0005-0000-0000-000007290000}"/>
    <cellStyle name="Comma 5 9 5 2" xfId="24576" xr:uid="{00000000-0005-0000-0000-000008290000}"/>
    <cellStyle name="Comma 5 9 5 2 2" xfId="50544" xr:uid="{00000000-0005-0000-0000-000009290000}"/>
    <cellStyle name="Comma 5 9 5 3" xfId="35396" xr:uid="{00000000-0005-0000-0000-00000A290000}"/>
    <cellStyle name="Comma 5 9 6" xfId="7264" xr:uid="{00000000-0005-0000-0000-00000B290000}"/>
    <cellStyle name="Comma 5 9 6 2" xfId="22412" xr:uid="{00000000-0005-0000-0000-00000C290000}"/>
    <cellStyle name="Comma 5 9 6 2 2" xfId="48380" xr:uid="{00000000-0005-0000-0000-00000D290000}"/>
    <cellStyle name="Comma 5 9 6 3" xfId="33232" xr:uid="{00000000-0005-0000-0000-00000E290000}"/>
    <cellStyle name="Comma 5 9 7" xfId="18084" xr:uid="{00000000-0005-0000-0000-00000F290000}"/>
    <cellStyle name="Comma 5 9 7 2" xfId="44052" xr:uid="{00000000-0005-0000-0000-000010290000}"/>
    <cellStyle name="Comma 5 9 8" xfId="13756" xr:uid="{00000000-0005-0000-0000-000011290000}"/>
    <cellStyle name="Comma 5 9 8 2" xfId="39724" xr:uid="{00000000-0005-0000-0000-000012290000}"/>
    <cellStyle name="Comma 5 9 9" xfId="2936" xr:uid="{00000000-0005-0000-0000-000013290000}"/>
    <cellStyle name="Comma 6" xfId="191" xr:uid="{00000000-0005-0000-0000-000014290000}"/>
    <cellStyle name="Comma 6 10" xfId="192" xr:uid="{00000000-0005-0000-0000-000015290000}"/>
    <cellStyle name="Comma 6 10 10" xfId="28906" xr:uid="{00000000-0005-0000-0000-000016290000}"/>
    <cellStyle name="Comma 6 10 11" xfId="54868" xr:uid="{00000000-0005-0000-0000-000017290000}"/>
    <cellStyle name="Comma 6 10 12" xfId="55388" xr:uid="{00000000-0005-0000-0000-000018290000}"/>
    <cellStyle name="Comma 6 10 13" xfId="1045" xr:uid="{00000000-0005-0000-0000-000019290000}"/>
    <cellStyle name="Comma 6 10 2" xfId="1315" xr:uid="{00000000-0005-0000-0000-00001A290000}"/>
    <cellStyle name="Comma 6 10 2 10" xfId="55929" xr:uid="{00000000-0005-0000-0000-00001B290000}"/>
    <cellStyle name="Comma 6 10 2 2" xfId="2397" xr:uid="{00000000-0005-0000-0000-00001C290000}"/>
    <cellStyle name="Comma 6 10 2 2 2" xfId="6725" xr:uid="{00000000-0005-0000-0000-00001D290000}"/>
    <cellStyle name="Comma 6 10 2 2 2 2" xfId="13217" xr:uid="{00000000-0005-0000-0000-00001E290000}"/>
    <cellStyle name="Comma 6 10 2 2 2 2 2" xfId="28365" xr:uid="{00000000-0005-0000-0000-00001F290000}"/>
    <cellStyle name="Comma 6 10 2 2 2 2 2 2" xfId="54333" xr:uid="{00000000-0005-0000-0000-000020290000}"/>
    <cellStyle name="Comma 6 10 2 2 2 2 3" xfId="39185" xr:uid="{00000000-0005-0000-0000-000021290000}"/>
    <cellStyle name="Comma 6 10 2 2 2 3" xfId="21873" xr:uid="{00000000-0005-0000-0000-000022290000}"/>
    <cellStyle name="Comma 6 10 2 2 2 3 2" xfId="47841" xr:uid="{00000000-0005-0000-0000-000023290000}"/>
    <cellStyle name="Comma 6 10 2 2 2 4" xfId="17545" xr:uid="{00000000-0005-0000-0000-000024290000}"/>
    <cellStyle name="Comma 6 10 2 2 2 4 2" xfId="43513" xr:uid="{00000000-0005-0000-0000-000025290000}"/>
    <cellStyle name="Comma 6 10 2 2 2 5" xfId="32693" xr:uid="{00000000-0005-0000-0000-000026290000}"/>
    <cellStyle name="Comma 6 10 2 2 2 6" xfId="59175" xr:uid="{00000000-0005-0000-0000-000027290000}"/>
    <cellStyle name="Comma 6 10 2 2 3" xfId="11053" xr:uid="{00000000-0005-0000-0000-000028290000}"/>
    <cellStyle name="Comma 6 10 2 2 3 2" xfId="26201" xr:uid="{00000000-0005-0000-0000-000029290000}"/>
    <cellStyle name="Comma 6 10 2 2 3 2 2" xfId="52169" xr:uid="{00000000-0005-0000-0000-00002A290000}"/>
    <cellStyle name="Comma 6 10 2 2 3 3" xfId="37021" xr:uid="{00000000-0005-0000-0000-00002B290000}"/>
    <cellStyle name="Comma 6 10 2 2 4" xfId="8889" xr:uid="{00000000-0005-0000-0000-00002C290000}"/>
    <cellStyle name="Comma 6 10 2 2 4 2" xfId="24037" xr:uid="{00000000-0005-0000-0000-00002D290000}"/>
    <cellStyle name="Comma 6 10 2 2 4 2 2" xfId="50005" xr:uid="{00000000-0005-0000-0000-00002E290000}"/>
    <cellStyle name="Comma 6 10 2 2 4 3" xfId="34857" xr:uid="{00000000-0005-0000-0000-00002F290000}"/>
    <cellStyle name="Comma 6 10 2 2 5" xfId="19709" xr:uid="{00000000-0005-0000-0000-000030290000}"/>
    <cellStyle name="Comma 6 10 2 2 5 2" xfId="45677" xr:uid="{00000000-0005-0000-0000-000031290000}"/>
    <cellStyle name="Comma 6 10 2 2 6" xfId="15381" xr:uid="{00000000-0005-0000-0000-000032290000}"/>
    <cellStyle name="Comma 6 10 2 2 6 2" xfId="41349" xr:uid="{00000000-0005-0000-0000-000033290000}"/>
    <cellStyle name="Comma 6 10 2 2 7" xfId="4561" xr:uid="{00000000-0005-0000-0000-000034290000}"/>
    <cellStyle name="Comma 6 10 2 2 8" xfId="30529" xr:uid="{00000000-0005-0000-0000-000035290000}"/>
    <cellStyle name="Comma 6 10 2 2 9" xfId="57011" xr:uid="{00000000-0005-0000-0000-000036290000}"/>
    <cellStyle name="Comma 6 10 2 3" xfId="5643" xr:uid="{00000000-0005-0000-0000-000037290000}"/>
    <cellStyle name="Comma 6 10 2 3 2" xfId="12135" xr:uid="{00000000-0005-0000-0000-000038290000}"/>
    <cellStyle name="Comma 6 10 2 3 2 2" xfId="27283" xr:uid="{00000000-0005-0000-0000-000039290000}"/>
    <cellStyle name="Comma 6 10 2 3 2 2 2" xfId="53251" xr:uid="{00000000-0005-0000-0000-00003A290000}"/>
    <cellStyle name="Comma 6 10 2 3 2 3" xfId="38103" xr:uid="{00000000-0005-0000-0000-00003B290000}"/>
    <cellStyle name="Comma 6 10 2 3 3" xfId="20791" xr:uid="{00000000-0005-0000-0000-00003C290000}"/>
    <cellStyle name="Comma 6 10 2 3 3 2" xfId="46759" xr:uid="{00000000-0005-0000-0000-00003D290000}"/>
    <cellStyle name="Comma 6 10 2 3 4" xfId="16463" xr:uid="{00000000-0005-0000-0000-00003E290000}"/>
    <cellStyle name="Comma 6 10 2 3 4 2" xfId="42431" xr:uid="{00000000-0005-0000-0000-00003F290000}"/>
    <cellStyle name="Comma 6 10 2 3 5" xfId="31611" xr:uid="{00000000-0005-0000-0000-000040290000}"/>
    <cellStyle name="Comma 6 10 2 3 6" xfId="58093" xr:uid="{00000000-0005-0000-0000-000041290000}"/>
    <cellStyle name="Comma 6 10 2 4" xfId="9971" xr:uid="{00000000-0005-0000-0000-000042290000}"/>
    <cellStyle name="Comma 6 10 2 4 2" xfId="25119" xr:uid="{00000000-0005-0000-0000-000043290000}"/>
    <cellStyle name="Comma 6 10 2 4 2 2" xfId="51087" xr:uid="{00000000-0005-0000-0000-000044290000}"/>
    <cellStyle name="Comma 6 10 2 4 3" xfId="35939" xr:uid="{00000000-0005-0000-0000-000045290000}"/>
    <cellStyle name="Comma 6 10 2 5" xfId="7807" xr:uid="{00000000-0005-0000-0000-000046290000}"/>
    <cellStyle name="Comma 6 10 2 5 2" xfId="22955" xr:uid="{00000000-0005-0000-0000-000047290000}"/>
    <cellStyle name="Comma 6 10 2 5 2 2" xfId="48923" xr:uid="{00000000-0005-0000-0000-000048290000}"/>
    <cellStyle name="Comma 6 10 2 5 3" xfId="33775" xr:uid="{00000000-0005-0000-0000-000049290000}"/>
    <cellStyle name="Comma 6 10 2 6" xfId="18627" xr:uid="{00000000-0005-0000-0000-00004A290000}"/>
    <cellStyle name="Comma 6 10 2 6 2" xfId="44595" xr:uid="{00000000-0005-0000-0000-00004B290000}"/>
    <cellStyle name="Comma 6 10 2 7" xfId="14299" xr:uid="{00000000-0005-0000-0000-00004C290000}"/>
    <cellStyle name="Comma 6 10 2 7 2" xfId="40267" xr:uid="{00000000-0005-0000-0000-00004D290000}"/>
    <cellStyle name="Comma 6 10 2 8" xfId="3479" xr:uid="{00000000-0005-0000-0000-00004E290000}"/>
    <cellStyle name="Comma 6 10 2 9" xfId="29447" xr:uid="{00000000-0005-0000-0000-00004F290000}"/>
    <cellStyle name="Comma 6 10 3" xfId="1856" xr:uid="{00000000-0005-0000-0000-000050290000}"/>
    <cellStyle name="Comma 6 10 3 2" xfId="6184" xr:uid="{00000000-0005-0000-0000-000051290000}"/>
    <cellStyle name="Comma 6 10 3 2 2" xfId="12676" xr:uid="{00000000-0005-0000-0000-000052290000}"/>
    <cellStyle name="Comma 6 10 3 2 2 2" xfId="27824" xr:uid="{00000000-0005-0000-0000-000053290000}"/>
    <cellStyle name="Comma 6 10 3 2 2 2 2" xfId="53792" xr:uid="{00000000-0005-0000-0000-000054290000}"/>
    <cellStyle name="Comma 6 10 3 2 2 3" xfId="38644" xr:uid="{00000000-0005-0000-0000-000055290000}"/>
    <cellStyle name="Comma 6 10 3 2 3" xfId="21332" xr:uid="{00000000-0005-0000-0000-000056290000}"/>
    <cellStyle name="Comma 6 10 3 2 3 2" xfId="47300" xr:uid="{00000000-0005-0000-0000-000057290000}"/>
    <cellStyle name="Comma 6 10 3 2 4" xfId="17004" xr:uid="{00000000-0005-0000-0000-000058290000}"/>
    <cellStyle name="Comma 6 10 3 2 4 2" xfId="42972" xr:uid="{00000000-0005-0000-0000-000059290000}"/>
    <cellStyle name="Comma 6 10 3 2 5" xfId="32152" xr:uid="{00000000-0005-0000-0000-00005A290000}"/>
    <cellStyle name="Comma 6 10 3 2 6" xfId="58634" xr:uid="{00000000-0005-0000-0000-00005B290000}"/>
    <cellStyle name="Comma 6 10 3 3" xfId="10512" xr:uid="{00000000-0005-0000-0000-00005C290000}"/>
    <cellStyle name="Comma 6 10 3 3 2" xfId="25660" xr:uid="{00000000-0005-0000-0000-00005D290000}"/>
    <cellStyle name="Comma 6 10 3 3 2 2" xfId="51628" xr:uid="{00000000-0005-0000-0000-00005E290000}"/>
    <cellStyle name="Comma 6 10 3 3 3" xfId="36480" xr:uid="{00000000-0005-0000-0000-00005F290000}"/>
    <cellStyle name="Comma 6 10 3 4" xfId="8348" xr:uid="{00000000-0005-0000-0000-000060290000}"/>
    <cellStyle name="Comma 6 10 3 4 2" xfId="23496" xr:uid="{00000000-0005-0000-0000-000061290000}"/>
    <cellStyle name="Comma 6 10 3 4 2 2" xfId="49464" xr:uid="{00000000-0005-0000-0000-000062290000}"/>
    <cellStyle name="Comma 6 10 3 4 3" xfId="34316" xr:uid="{00000000-0005-0000-0000-000063290000}"/>
    <cellStyle name="Comma 6 10 3 5" xfId="19168" xr:uid="{00000000-0005-0000-0000-000064290000}"/>
    <cellStyle name="Comma 6 10 3 5 2" xfId="45136" xr:uid="{00000000-0005-0000-0000-000065290000}"/>
    <cellStyle name="Comma 6 10 3 6" xfId="14840" xr:uid="{00000000-0005-0000-0000-000066290000}"/>
    <cellStyle name="Comma 6 10 3 6 2" xfId="40808" xr:uid="{00000000-0005-0000-0000-000067290000}"/>
    <cellStyle name="Comma 6 10 3 7" xfId="4020" xr:uid="{00000000-0005-0000-0000-000068290000}"/>
    <cellStyle name="Comma 6 10 3 8" xfId="29988" xr:uid="{00000000-0005-0000-0000-000069290000}"/>
    <cellStyle name="Comma 6 10 3 9" xfId="56470" xr:uid="{00000000-0005-0000-0000-00006A290000}"/>
    <cellStyle name="Comma 6 10 4" xfId="5102" xr:uid="{00000000-0005-0000-0000-00006B290000}"/>
    <cellStyle name="Comma 6 10 4 2" xfId="11594" xr:uid="{00000000-0005-0000-0000-00006C290000}"/>
    <cellStyle name="Comma 6 10 4 2 2" xfId="26742" xr:uid="{00000000-0005-0000-0000-00006D290000}"/>
    <cellStyle name="Comma 6 10 4 2 2 2" xfId="52710" xr:uid="{00000000-0005-0000-0000-00006E290000}"/>
    <cellStyle name="Comma 6 10 4 2 3" xfId="37562" xr:uid="{00000000-0005-0000-0000-00006F290000}"/>
    <cellStyle name="Comma 6 10 4 3" xfId="20250" xr:uid="{00000000-0005-0000-0000-000070290000}"/>
    <cellStyle name="Comma 6 10 4 3 2" xfId="46218" xr:uid="{00000000-0005-0000-0000-000071290000}"/>
    <cellStyle name="Comma 6 10 4 4" xfId="15922" xr:uid="{00000000-0005-0000-0000-000072290000}"/>
    <cellStyle name="Comma 6 10 4 4 2" xfId="41890" xr:uid="{00000000-0005-0000-0000-000073290000}"/>
    <cellStyle name="Comma 6 10 4 5" xfId="31070" xr:uid="{00000000-0005-0000-0000-000074290000}"/>
    <cellStyle name="Comma 6 10 4 6" xfId="57552" xr:uid="{00000000-0005-0000-0000-000075290000}"/>
    <cellStyle name="Comma 6 10 5" xfId="9430" xr:uid="{00000000-0005-0000-0000-000076290000}"/>
    <cellStyle name="Comma 6 10 5 2" xfId="24578" xr:uid="{00000000-0005-0000-0000-000077290000}"/>
    <cellStyle name="Comma 6 10 5 2 2" xfId="50546" xr:uid="{00000000-0005-0000-0000-000078290000}"/>
    <cellStyle name="Comma 6 10 5 3" xfId="35398" xr:uid="{00000000-0005-0000-0000-000079290000}"/>
    <cellStyle name="Comma 6 10 6" xfId="7266" xr:uid="{00000000-0005-0000-0000-00007A290000}"/>
    <cellStyle name="Comma 6 10 6 2" xfId="22414" xr:uid="{00000000-0005-0000-0000-00007B290000}"/>
    <cellStyle name="Comma 6 10 6 2 2" xfId="48382" xr:uid="{00000000-0005-0000-0000-00007C290000}"/>
    <cellStyle name="Comma 6 10 6 3" xfId="33234" xr:uid="{00000000-0005-0000-0000-00007D290000}"/>
    <cellStyle name="Comma 6 10 7" xfId="18086" xr:uid="{00000000-0005-0000-0000-00007E290000}"/>
    <cellStyle name="Comma 6 10 7 2" xfId="44054" xr:uid="{00000000-0005-0000-0000-00007F290000}"/>
    <cellStyle name="Comma 6 10 8" xfId="13758" xr:uid="{00000000-0005-0000-0000-000080290000}"/>
    <cellStyle name="Comma 6 10 8 2" xfId="39726" xr:uid="{00000000-0005-0000-0000-000081290000}"/>
    <cellStyle name="Comma 6 10 9" xfId="2938" xr:uid="{00000000-0005-0000-0000-000082290000}"/>
    <cellStyle name="Comma 6 11" xfId="193" xr:uid="{00000000-0005-0000-0000-000083290000}"/>
    <cellStyle name="Comma 6 11 10" xfId="28907" xr:uid="{00000000-0005-0000-0000-000084290000}"/>
    <cellStyle name="Comma 6 11 11" xfId="54869" xr:uid="{00000000-0005-0000-0000-000085290000}"/>
    <cellStyle name="Comma 6 11 12" xfId="55389" xr:uid="{00000000-0005-0000-0000-000086290000}"/>
    <cellStyle name="Comma 6 11 13" xfId="1085" xr:uid="{00000000-0005-0000-0000-000087290000}"/>
    <cellStyle name="Comma 6 11 2" xfId="1316" xr:uid="{00000000-0005-0000-0000-000088290000}"/>
    <cellStyle name="Comma 6 11 2 10" xfId="55930" xr:uid="{00000000-0005-0000-0000-000089290000}"/>
    <cellStyle name="Comma 6 11 2 2" xfId="2398" xr:uid="{00000000-0005-0000-0000-00008A290000}"/>
    <cellStyle name="Comma 6 11 2 2 2" xfId="6726" xr:uid="{00000000-0005-0000-0000-00008B290000}"/>
    <cellStyle name="Comma 6 11 2 2 2 2" xfId="13218" xr:uid="{00000000-0005-0000-0000-00008C290000}"/>
    <cellStyle name="Comma 6 11 2 2 2 2 2" xfId="28366" xr:uid="{00000000-0005-0000-0000-00008D290000}"/>
    <cellStyle name="Comma 6 11 2 2 2 2 2 2" xfId="54334" xr:uid="{00000000-0005-0000-0000-00008E290000}"/>
    <cellStyle name="Comma 6 11 2 2 2 2 3" xfId="39186" xr:uid="{00000000-0005-0000-0000-00008F290000}"/>
    <cellStyle name="Comma 6 11 2 2 2 3" xfId="21874" xr:uid="{00000000-0005-0000-0000-000090290000}"/>
    <cellStyle name="Comma 6 11 2 2 2 3 2" xfId="47842" xr:uid="{00000000-0005-0000-0000-000091290000}"/>
    <cellStyle name="Comma 6 11 2 2 2 4" xfId="17546" xr:uid="{00000000-0005-0000-0000-000092290000}"/>
    <cellStyle name="Comma 6 11 2 2 2 4 2" xfId="43514" xr:uid="{00000000-0005-0000-0000-000093290000}"/>
    <cellStyle name="Comma 6 11 2 2 2 5" xfId="32694" xr:uid="{00000000-0005-0000-0000-000094290000}"/>
    <cellStyle name="Comma 6 11 2 2 2 6" xfId="59176" xr:uid="{00000000-0005-0000-0000-000095290000}"/>
    <cellStyle name="Comma 6 11 2 2 3" xfId="11054" xr:uid="{00000000-0005-0000-0000-000096290000}"/>
    <cellStyle name="Comma 6 11 2 2 3 2" xfId="26202" xr:uid="{00000000-0005-0000-0000-000097290000}"/>
    <cellStyle name="Comma 6 11 2 2 3 2 2" xfId="52170" xr:uid="{00000000-0005-0000-0000-000098290000}"/>
    <cellStyle name="Comma 6 11 2 2 3 3" xfId="37022" xr:uid="{00000000-0005-0000-0000-000099290000}"/>
    <cellStyle name="Comma 6 11 2 2 4" xfId="8890" xr:uid="{00000000-0005-0000-0000-00009A290000}"/>
    <cellStyle name="Comma 6 11 2 2 4 2" xfId="24038" xr:uid="{00000000-0005-0000-0000-00009B290000}"/>
    <cellStyle name="Comma 6 11 2 2 4 2 2" xfId="50006" xr:uid="{00000000-0005-0000-0000-00009C290000}"/>
    <cellStyle name="Comma 6 11 2 2 4 3" xfId="34858" xr:uid="{00000000-0005-0000-0000-00009D290000}"/>
    <cellStyle name="Comma 6 11 2 2 5" xfId="19710" xr:uid="{00000000-0005-0000-0000-00009E290000}"/>
    <cellStyle name="Comma 6 11 2 2 5 2" xfId="45678" xr:uid="{00000000-0005-0000-0000-00009F290000}"/>
    <cellStyle name="Comma 6 11 2 2 6" xfId="15382" xr:uid="{00000000-0005-0000-0000-0000A0290000}"/>
    <cellStyle name="Comma 6 11 2 2 6 2" xfId="41350" xr:uid="{00000000-0005-0000-0000-0000A1290000}"/>
    <cellStyle name="Comma 6 11 2 2 7" xfId="4562" xr:uid="{00000000-0005-0000-0000-0000A2290000}"/>
    <cellStyle name="Comma 6 11 2 2 8" xfId="30530" xr:uid="{00000000-0005-0000-0000-0000A3290000}"/>
    <cellStyle name="Comma 6 11 2 2 9" xfId="57012" xr:uid="{00000000-0005-0000-0000-0000A4290000}"/>
    <cellStyle name="Comma 6 11 2 3" xfId="5644" xr:uid="{00000000-0005-0000-0000-0000A5290000}"/>
    <cellStyle name="Comma 6 11 2 3 2" xfId="12136" xr:uid="{00000000-0005-0000-0000-0000A6290000}"/>
    <cellStyle name="Comma 6 11 2 3 2 2" xfId="27284" xr:uid="{00000000-0005-0000-0000-0000A7290000}"/>
    <cellStyle name="Comma 6 11 2 3 2 2 2" xfId="53252" xr:uid="{00000000-0005-0000-0000-0000A8290000}"/>
    <cellStyle name="Comma 6 11 2 3 2 3" xfId="38104" xr:uid="{00000000-0005-0000-0000-0000A9290000}"/>
    <cellStyle name="Comma 6 11 2 3 3" xfId="20792" xr:uid="{00000000-0005-0000-0000-0000AA290000}"/>
    <cellStyle name="Comma 6 11 2 3 3 2" xfId="46760" xr:uid="{00000000-0005-0000-0000-0000AB290000}"/>
    <cellStyle name="Comma 6 11 2 3 4" xfId="16464" xr:uid="{00000000-0005-0000-0000-0000AC290000}"/>
    <cellStyle name="Comma 6 11 2 3 4 2" xfId="42432" xr:uid="{00000000-0005-0000-0000-0000AD290000}"/>
    <cellStyle name="Comma 6 11 2 3 5" xfId="31612" xr:uid="{00000000-0005-0000-0000-0000AE290000}"/>
    <cellStyle name="Comma 6 11 2 3 6" xfId="58094" xr:uid="{00000000-0005-0000-0000-0000AF290000}"/>
    <cellStyle name="Comma 6 11 2 4" xfId="9972" xr:uid="{00000000-0005-0000-0000-0000B0290000}"/>
    <cellStyle name="Comma 6 11 2 4 2" xfId="25120" xr:uid="{00000000-0005-0000-0000-0000B1290000}"/>
    <cellStyle name="Comma 6 11 2 4 2 2" xfId="51088" xr:uid="{00000000-0005-0000-0000-0000B2290000}"/>
    <cellStyle name="Comma 6 11 2 4 3" xfId="35940" xr:uid="{00000000-0005-0000-0000-0000B3290000}"/>
    <cellStyle name="Comma 6 11 2 5" xfId="7808" xr:uid="{00000000-0005-0000-0000-0000B4290000}"/>
    <cellStyle name="Comma 6 11 2 5 2" xfId="22956" xr:uid="{00000000-0005-0000-0000-0000B5290000}"/>
    <cellStyle name="Comma 6 11 2 5 2 2" xfId="48924" xr:uid="{00000000-0005-0000-0000-0000B6290000}"/>
    <cellStyle name="Comma 6 11 2 5 3" xfId="33776" xr:uid="{00000000-0005-0000-0000-0000B7290000}"/>
    <cellStyle name="Comma 6 11 2 6" xfId="18628" xr:uid="{00000000-0005-0000-0000-0000B8290000}"/>
    <cellStyle name="Comma 6 11 2 6 2" xfId="44596" xr:uid="{00000000-0005-0000-0000-0000B9290000}"/>
    <cellStyle name="Comma 6 11 2 7" xfId="14300" xr:uid="{00000000-0005-0000-0000-0000BA290000}"/>
    <cellStyle name="Comma 6 11 2 7 2" xfId="40268" xr:uid="{00000000-0005-0000-0000-0000BB290000}"/>
    <cellStyle name="Comma 6 11 2 8" xfId="3480" xr:uid="{00000000-0005-0000-0000-0000BC290000}"/>
    <cellStyle name="Comma 6 11 2 9" xfId="29448" xr:uid="{00000000-0005-0000-0000-0000BD290000}"/>
    <cellStyle name="Comma 6 11 3" xfId="1857" xr:uid="{00000000-0005-0000-0000-0000BE290000}"/>
    <cellStyle name="Comma 6 11 3 2" xfId="6185" xr:uid="{00000000-0005-0000-0000-0000BF290000}"/>
    <cellStyle name="Comma 6 11 3 2 2" xfId="12677" xr:uid="{00000000-0005-0000-0000-0000C0290000}"/>
    <cellStyle name="Comma 6 11 3 2 2 2" xfId="27825" xr:uid="{00000000-0005-0000-0000-0000C1290000}"/>
    <cellStyle name="Comma 6 11 3 2 2 2 2" xfId="53793" xr:uid="{00000000-0005-0000-0000-0000C2290000}"/>
    <cellStyle name="Comma 6 11 3 2 2 3" xfId="38645" xr:uid="{00000000-0005-0000-0000-0000C3290000}"/>
    <cellStyle name="Comma 6 11 3 2 3" xfId="21333" xr:uid="{00000000-0005-0000-0000-0000C4290000}"/>
    <cellStyle name="Comma 6 11 3 2 3 2" xfId="47301" xr:uid="{00000000-0005-0000-0000-0000C5290000}"/>
    <cellStyle name="Comma 6 11 3 2 4" xfId="17005" xr:uid="{00000000-0005-0000-0000-0000C6290000}"/>
    <cellStyle name="Comma 6 11 3 2 4 2" xfId="42973" xr:uid="{00000000-0005-0000-0000-0000C7290000}"/>
    <cellStyle name="Comma 6 11 3 2 5" xfId="32153" xr:uid="{00000000-0005-0000-0000-0000C8290000}"/>
    <cellStyle name="Comma 6 11 3 2 6" xfId="58635" xr:uid="{00000000-0005-0000-0000-0000C9290000}"/>
    <cellStyle name="Comma 6 11 3 3" xfId="10513" xr:uid="{00000000-0005-0000-0000-0000CA290000}"/>
    <cellStyle name="Comma 6 11 3 3 2" xfId="25661" xr:uid="{00000000-0005-0000-0000-0000CB290000}"/>
    <cellStyle name="Comma 6 11 3 3 2 2" xfId="51629" xr:uid="{00000000-0005-0000-0000-0000CC290000}"/>
    <cellStyle name="Comma 6 11 3 3 3" xfId="36481" xr:uid="{00000000-0005-0000-0000-0000CD290000}"/>
    <cellStyle name="Comma 6 11 3 4" xfId="8349" xr:uid="{00000000-0005-0000-0000-0000CE290000}"/>
    <cellStyle name="Comma 6 11 3 4 2" xfId="23497" xr:uid="{00000000-0005-0000-0000-0000CF290000}"/>
    <cellStyle name="Comma 6 11 3 4 2 2" xfId="49465" xr:uid="{00000000-0005-0000-0000-0000D0290000}"/>
    <cellStyle name="Comma 6 11 3 4 3" xfId="34317" xr:uid="{00000000-0005-0000-0000-0000D1290000}"/>
    <cellStyle name="Comma 6 11 3 5" xfId="19169" xr:uid="{00000000-0005-0000-0000-0000D2290000}"/>
    <cellStyle name="Comma 6 11 3 5 2" xfId="45137" xr:uid="{00000000-0005-0000-0000-0000D3290000}"/>
    <cellStyle name="Comma 6 11 3 6" xfId="14841" xr:uid="{00000000-0005-0000-0000-0000D4290000}"/>
    <cellStyle name="Comma 6 11 3 6 2" xfId="40809" xr:uid="{00000000-0005-0000-0000-0000D5290000}"/>
    <cellStyle name="Comma 6 11 3 7" xfId="4021" xr:uid="{00000000-0005-0000-0000-0000D6290000}"/>
    <cellStyle name="Comma 6 11 3 8" xfId="29989" xr:uid="{00000000-0005-0000-0000-0000D7290000}"/>
    <cellStyle name="Comma 6 11 3 9" xfId="56471" xr:uid="{00000000-0005-0000-0000-0000D8290000}"/>
    <cellStyle name="Comma 6 11 4" xfId="5103" xr:uid="{00000000-0005-0000-0000-0000D9290000}"/>
    <cellStyle name="Comma 6 11 4 2" xfId="11595" xr:uid="{00000000-0005-0000-0000-0000DA290000}"/>
    <cellStyle name="Comma 6 11 4 2 2" xfId="26743" xr:uid="{00000000-0005-0000-0000-0000DB290000}"/>
    <cellStyle name="Comma 6 11 4 2 2 2" xfId="52711" xr:uid="{00000000-0005-0000-0000-0000DC290000}"/>
    <cellStyle name="Comma 6 11 4 2 3" xfId="37563" xr:uid="{00000000-0005-0000-0000-0000DD290000}"/>
    <cellStyle name="Comma 6 11 4 3" xfId="20251" xr:uid="{00000000-0005-0000-0000-0000DE290000}"/>
    <cellStyle name="Comma 6 11 4 3 2" xfId="46219" xr:uid="{00000000-0005-0000-0000-0000DF290000}"/>
    <cellStyle name="Comma 6 11 4 4" xfId="15923" xr:uid="{00000000-0005-0000-0000-0000E0290000}"/>
    <cellStyle name="Comma 6 11 4 4 2" xfId="41891" xr:uid="{00000000-0005-0000-0000-0000E1290000}"/>
    <cellStyle name="Comma 6 11 4 5" xfId="31071" xr:uid="{00000000-0005-0000-0000-0000E2290000}"/>
    <cellStyle name="Comma 6 11 4 6" xfId="57553" xr:uid="{00000000-0005-0000-0000-0000E3290000}"/>
    <cellStyle name="Comma 6 11 5" xfId="9431" xr:uid="{00000000-0005-0000-0000-0000E4290000}"/>
    <cellStyle name="Comma 6 11 5 2" xfId="24579" xr:uid="{00000000-0005-0000-0000-0000E5290000}"/>
    <cellStyle name="Comma 6 11 5 2 2" xfId="50547" xr:uid="{00000000-0005-0000-0000-0000E6290000}"/>
    <cellStyle name="Comma 6 11 5 3" xfId="35399" xr:uid="{00000000-0005-0000-0000-0000E7290000}"/>
    <cellStyle name="Comma 6 11 6" xfId="7267" xr:uid="{00000000-0005-0000-0000-0000E8290000}"/>
    <cellStyle name="Comma 6 11 6 2" xfId="22415" xr:uid="{00000000-0005-0000-0000-0000E9290000}"/>
    <cellStyle name="Comma 6 11 6 2 2" xfId="48383" xr:uid="{00000000-0005-0000-0000-0000EA290000}"/>
    <cellStyle name="Comma 6 11 6 3" xfId="33235" xr:uid="{00000000-0005-0000-0000-0000EB290000}"/>
    <cellStyle name="Comma 6 11 7" xfId="18087" xr:uid="{00000000-0005-0000-0000-0000EC290000}"/>
    <cellStyle name="Comma 6 11 7 2" xfId="44055" xr:uid="{00000000-0005-0000-0000-0000ED290000}"/>
    <cellStyle name="Comma 6 11 8" xfId="13759" xr:uid="{00000000-0005-0000-0000-0000EE290000}"/>
    <cellStyle name="Comma 6 11 8 2" xfId="39727" xr:uid="{00000000-0005-0000-0000-0000EF290000}"/>
    <cellStyle name="Comma 6 11 9" xfId="2939" xr:uid="{00000000-0005-0000-0000-0000F0290000}"/>
    <cellStyle name="Comma 6 12" xfId="194" xr:uid="{00000000-0005-0000-0000-0000F1290000}"/>
    <cellStyle name="Comma 6 12 10" xfId="28908" xr:uid="{00000000-0005-0000-0000-0000F2290000}"/>
    <cellStyle name="Comma 6 12 11" xfId="54870" xr:uid="{00000000-0005-0000-0000-0000F3290000}"/>
    <cellStyle name="Comma 6 12 12" xfId="55390" xr:uid="{00000000-0005-0000-0000-0000F4290000}"/>
    <cellStyle name="Comma 6 12 13" xfId="1125" xr:uid="{00000000-0005-0000-0000-0000F5290000}"/>
    <cellStyle name="Comma 6 12 2" xfId="1317" xr:uid="{00000000-0005-0000-0000-0000F6290000}"/>
    <cellStyle name="Comma 6 12 2 10" xfId="55931" xr:uid="{00000000-0005-0000-0000-0000F7290000}"/>
    <cellStyle name="Comma 6 12 2 2" xfId="2399" xr:uid="{00000000-0005-0000-0000-0000F8290000}"/>
    <cellStyle name="Comma 6 12 2 2 2" xfId="6727" xr:uid="{00000000-0005-0000-0000-0000F9290000}"/>
    <cellStyle name="Comma 6 12 2 2 2 2" xfId="13219" xr:uid="{00000000-0005-0000-0000-0000FA290000}"/>
    <cellStyle name="Comma 6 12 2 2 2 2 2" xfId="28367" xr:uid="{00000000-0005-0000-0000-0000FB290000}"/>
    <cellStyle name="Comma 6 12 2 2 2 2 2 2" xfId="54335" xr:uid="{00000000-0005-0000-0000-0000FC290000}"/>
    <cellStyle name="Comma 6 12 2 2 2 2 3" xfId="39187" xr:uid="{00000000-0005-0000-0000-0000FD290000}"/>
    <cellStyle name="Comma 6 12 2 2 2 3" xfId="21875" xr:uid="{00000000-0005-0000-0000-0000FE290000}"/>
    <cellStyle name="Comma 6 12 2 2 2 3 2" xfId="47843" xr:uid="{00000000-0005-0000-0000-0000FF290000}"/>
    <cellStyle name="Comma 6 12 2 2 2 4" xfId="17547" xr:uid="{00000000-0005-0000-0000-0000002A0000}"/>
    <cellStyle name="Comma 6 12 2 2 2 4 2" xfId="43515" xr:uid="{00000000-0005-0000-0000-0000012A0000}"/>
    <cellStyle name="Comma 6 12 2 2 2 5" xfId="32695" xr:uid="{00000000-0005-0000-0000-0000022A0000}"/>
    <cellStyle name="Comma 6 12 2 2 2 6" xfId="59177" xr:uid="{00000000-0005-0000-0000-0000032A0000}"/>
    <cellStyle name="Comma 6 12 2 2 3" xfId="11055" xr:uid="{00000000-0005-0000-0000-0000042A0000}"/>
    <cellStyle name="Comma 6 12 2 2 3 2" xfId="26203" xr:uid="{00000000-0005-0000-0000-0000052A0000}"/>
    <cellStyle name="Comma 6 12 2 2 3 2 2" xfId="52171" xr:uid="{00000000-0005-0000-0000-0000062A0000}"/>
    <cellStyle name="Comma 6 12 2 2 3 3" xfId="37023" xr:uid="{00000000-0005-0000-0000-0000072A0000}"/>
    <cellStyle name="Comma 6 12 2 2 4" xfId="8891" xr:uid="{00000000-0005-0000-0000-0000082A0000}"/>
    <cellStyle name="Comma 6 12 2 2 4 2" xfId="24039" xr:uid="{00000000-0005-0000-0000-0000092A0000}"/>
    <cellStyle name="Comma 6 12 2 2 4 2 2" xfId="50007" xr:uid="{00000000-0005-0000-0000-00000A2A0000}"/>
    <cellStyle name="Comma 6 12 2 2 4 3" xfId="34859" xr:uid="{00000000-0005-0000-0000-00000B2A0000}"/>
    <cellStyle name="Comma 6 12 2 2 5" xfId="19711" xr:uid="{00000000-0005-0000-0000-00000C2A0000}"/>
    <cellStyle name="Comma 6 12 2 2 5 2" xfId="45679" xr:uid="{00000000-0005-0000-0000-00000D2A0000}"/>
    <cellStyle name="Comma 6 12 2 2 6" xfId="15383" xr:uid="{00000000-0005-0000-0000-00000E2A0000}"/>
    <cellStyle name="Comma 6 12 2 2 6 2" xfId="41351" xr:uid="{00000000-0005-0000-0000-00000F2A0000}"/>
    <cellStyle name="Comma 6 12 2 2 7" xfId="4563" xr:uid="{00000000-0005-0000-0000-0000102A0000}"/>
    <cellStyle name="Comma 6 12 2 2 8" xfId="30531" xr:uid="{00000000-0005-0000-0000-0000112A0000}"/>
    <cellStyle name="Comma 6 12 2 2 9" xfId="57013" xr:uid="{00000000-0005-0000-0000-0000122A0000}"/>
    <cellStyle name="Comma 6 12 2 3" xfId="5645" xr:uid="{00000000-0005-0000-0000-0000132A0000}"/>
    <cellStyle name="Comma 6 12 2 3 2" xfId="12137" xr:uid="{00000000-0005-0000-0000-0000142A0000}"/>
    <cellStyle name="Comma 6 12 2 3 2 2" xfId="27285" xr:uid="{00000000-0005-0000-0000-0000152A0000}"/>
    <cellStyle name="Comma 6 12 2 3 2 2 2" xfId="53253" xr:uid="{00000000-0005-0000-0000-0000162A0000}"/>
    <cellStyle name="Comma 6 12 2 3 2 3" xfId="38105" xr:uid="{00000000-0005-0000-0000-0000172A0000}"/>
    <cellStyle name="Comma 6 12 2 3 3" xfId="20793" xr:uid="{00000000-0005-0000-0000-0000182A0000}"/>
    <cellStyle name="Comma 6 12 2 3 3 2" xfId="46761" xr:uid="{00000000-0005-0000-0000-0000192A0000}"/>
    <cellStyle name="Comma 6 12 2 3 4" xfId="16465" xr:uid="{00000000-0005-0000-0000-00001A2A0000}"/>
    <cellStyle name="Comma 6 12 2 3 4 2" xfId="42433" xr:uid="{00000000-0005-0000-0000-00001B2A0000}"/>
    <cellStyle name="Comma 6 12 2 3 5" xfId="31613" xr:uid="{00000000-0005-0000-0000-00001C2A0000}"/>
    <cellStyle name="Comma 6 12 2 3 6" xfId="58095" xr:uid="{00000000-0005-0000-0000-00001D2A0000}"/>
    <cellStyle name="Comma 6 12 2 4" xfId="9973" xr:uid="{00000000-0005-0000-0000-00001E2A0000}"/>
    <cellStyle name="Comma 6 12 2 4 2" xfId="25121" xr:uid="{00000000-0005-0000-0000-00001F2A0000}"/>
    <cellStyle name="Comma 6 12 2 4 2 2" xfId="51089" xr:uid="{00000000-0005-0000-0000-0000202A0000}"/>
    <cellStyle name="Comma 6 12 2 4 3" xfId="35941" xr:uid="{00000000-0005-0000-0000-0000212A0000}"/>
    <cellStyle name="Comma 6 12 2 5" xfId="7809" xr:uid="{00000000-0005-0000-0000-0000222A0000}"/>
    <cellStyle name="Comma 6 12 2 5 2" xfId="22957" xr:uid="{00000000-0005-0000-0000-0000232A0000}"/>
    <cellStyle name="Comma 6 12 2 5 2 2" xfId="48925" xr:uid="{00000000-0005-0000-0000-0000242A0000}"/>
    <cellStyle name="Comma 6 12 2 5 3" xfId="33777" xr:uid="{00000000-0005-0000-0000-0000252A0000}"/>
    <cellStyle name="Comma 6 12 2 6" xfId="18629" xr:uid="{00000000-0005-0000-0000-0000262A0000}"/>
    <cellStyle name="Comma 6 12 2 6 2" xfId="44597" xr:uid="{00000000-0005-0000-0000-0000272A0000}"/>
    <cellStyle name="Comma 6 12 2 7" xfId="14301" xr:uid="{00000000-0005-0000-0000-0000282A0000}"/>
    <cellStyle name="Comma 6 12 2 7 2" xfId="40269" xr:uid="{00000000-0005-0000-0000-0000292A0000}"/>
    <cellStyle name="Comma 6 12 2 8" xfId="3481" xr:uid="{00000000-0005-0000-0000-00002A2A0000}"/>
    <cellStyle name="Comma 6 12 2 9" xfId="29449" xr:uid="{00000000-0005-0000-0000-00002B2A0000}"/>
    <cellStyle name="Comma 6 12 3" xfId="1858" xr:uid="{00000000-0005-0000-0000-00002C2A0000}"/>
    <cellStyle name="Comma 6 12 3 2" xfId="6186" xr:uid="{00000000-0005-0000-0000-00002D2A0000}"/>
    <cellStyle name="Comma 6 12 3 2 2" xfId="12678" xr:uid="{00000000-0005-0000-0000-00002E2A0000}"/>
    <cellStyle name="Comma 6 12 3 2 2 2" xfId="27826" xr:uid="{00000000-0005-0000-0000-00002F2A0000}"/>
    <cellStyle name="Comma 6 12 3 2 2 2 2" xfId="53794" xr:uid="{00000000-0005-0000-0000-0000302A0000}"/>
    <cellStyle name="Comma 6 12 3 2 2 3" xfId="38646" xr:uid="{00000000-0005-0000-0000-0000312A0000}"/>
    <cellStyle name="Comma 6 12 3 2 3" xfId="21334" xr:uid="{00000000-0005-0000-0000-0000322A0000}"/>
    <cellStyle name="Comma 6 12 3 2 3 2" xfId="47302" xr:uid="{00000000-0005-0000-0000-0000332A0000}"/>
    <cellStyle name="Comma 6 12 3 2 4" xfId="17006" xr:uid="{00000000-0005-0000-0000-0000342A0000}"/>
    <cellStyle name="Comma 6 12 3 2 4 2" xfId="42974" xr:uid="{00000000-0005-0000-0000-0000352A0000}"/>
    <cellStyle name="Comma 6 12 3 2 5" xfId="32154" xr:uid="{00000000-0005-0000-0000-0000362A0000}"/>
    <cellStyle name="Comma 6 12 3 2 6" xfId="58636" xr:uid="{00000000-0005-0000-0000-0000372A0000}"/>
    <cellStyle name="Comma 6 12 3 3" xfId="10514" xr:uid="{00000000-0005-0000-0000-0000382A0000}"/>
    <cellStyle name="Comma 6 12 3 3 2" xfId="25662" xr:uid="{00000000-0005-0000-0000-0000392A0000}"/>
    <cellStyle name="Comma 6 12 3 3 2 2" xfId="51630" xr:uid="{00000000-0005-0000-0000-00003A2A0000}"/>
    <cellStyle name="Comma 6 12 3 3 3" xfId="36482" xr:uid="{00000000-0005-0000-0000-00003B2A0000}"/>
    <cellStyle name="Comma 6 12 3 4" xfId="8350" xr:uid="{00000000-0005-0000-0000-00003C2A0000}"/>
    <cellStyle name="Comma 6 12 3 4 2" xfId="23498" xr:uid="{00000000-0005-0000-0000-00003D2A0000}"/>
    <cellStyle name="Comma 6 12 3 4 2 2" xfId="49466" xr:uid="{00000000-0005-0000-0000-00003E2A0000}"/>
    <cellStyle name="Comma 6 12 3 4 3" xfId="34318" xr:uid="{00000000-0005-0000-0000-00003F2A0000}"/>
    <cellStyle name="Comma 6 12 3 5" xfId="19170" xr:uid="{00000000-0005-0000-0000-0000402A0000}"/>
    <cellStyle name="Comma 6 12 3 5 2" xfId="45138" xr:uid="{00000000-0005-0000-0000-0000412A0000}"/>
    <cellStyle name="Comma 6 12 3 6" xfId="14842" xr:uid="{00000000-0005-0000-0000-0000422A0000}"/>
    <cellStyle name="Comma 6 12 3 6 2" xfId="40810" xr:uid="{00000000-0005-0000-0000-0000432A0000}"/>
    <cellStyle name="Comma 6 12 3 7" xfId="4022" xr:uid="{00000000-0005-0000-0000-0000442A0000}"/>
    <cellStyle name="Comma 6 12 3 8" xfId="29990" xr:uid="{00000000-0005-0000-0000-0000452A0000}"/>
    <cellStyle name="Comma 6 12 3 9" xfId="56472" xr:uid="{00000000-0005-0000-0000-0000462A0000}"/>
    <cellStyle name="Comma 6 12 4" xfId="5104" xr:uid="{00000000-0005-0000-0000-0000472A0000}"/>
    <cellStyle name="Comma 6 12 4 2" xfId="11596" xr:uid="{00000000-0005-0000-0000-0000482A0000}"/>
    <cellStyle name="Comma 6 12 4 2 2" xfId="26744" xr:uid="{00000000-0005-0000-0000-0000492A0000}"/>
    <cellStyle name="Comma 6 12 4 2 2 2" xfId="52712" xr:uid="{00000000-0005-0000-0000-00004A2A0000}"/>
    <cellStyle name="Comma 6 12 4 2 3" xfId="37564" xr:uid="{00000000-0005-0000-0000-00004B2A0000}"/>
    <cellStyle name="Comma 6 12 4 3" xfId="20252" xr:uid="{00000000-0005-0000-0000-00004C2A0000}"/>
    <cellStyle name="Comma 6 12 4 3 2" xfId="46220" xr:uid="{00000000-0005-0000-0000-00004D2A0000}"/>
    <cellStyle name="Comma 6 12 4 4" xfId="15924" xr:uid="{00000000-0005-0000-0000-00004E2A0000}"/>
    <cellStyle name="Comma 6 12 4 4 2" xfId="41892" xr:uid="{00000000-0005-0000-0000-00004F2A0000}"/>
    <cellStyle name="Comma 6 12 4 5" xfId="31072" xr:uid="{00000000-0005-0000-0000-0000502A0000}"/>
    <cellStyle name="Comma 6 12 4 6" xfId="57554" xr:uid="{00000000-0005-0000-0000-0000512A0000}"/>
    <cellStyle name="Comma 6 12 5" xfId="9432" xr:uid="{00000000-0005-0000-0000-0000522A0000}"/>
    <cellStyle name="Comma 6 12 5 2" xfId="24580" xr:uid="{00000000-0005-0000-0000-0000532A0000}"/>
    <cellStyle name="Comma 6 12 5 2 2" xfId="50548" xr:uid="{00000000-0005-0000-0000-0000542A0000}"/>
    <cellStyle name="Comma 6 12 5 3" xfId="35400" xr:uid="{00000000-0005-0000-0000-0000552A0000}"/>
    <cellStyle name="Comma 6 12 6" xfId="7268" xr:uid="{00000000-0005-0000-0000-0000562A0000}"/>
    <cellStyle name="Comma 6 12 6 2" xfId="22416" xr:uid="{00000000-0005-0000-0000-0000572A0000}"/>
    <cellStyle name="Comma 6 12 6 2 2" xfId="48384" xr:uid="{00000000-0005-0000-0000-0000582A0000}"/>
    <cellStyle name="Comma 6 12 6 3" xfId="33236" xr:uid="{00000000-0005-0000-0000-0000592A0000}"/>
    <cellStyle name="Comma 6 12 7" xfId="18088" xr:uid="{00000000-0005-0000-0000-00005A2A0000}"/>
    <cellStyle name="Comma 6 12 7 2" xfId="44056" xr:uid="{00000000-0005-0000-0000-00005B2A0000}"/>
    <cellStyle name="Comma 6 12 8" xfId="13760" xr:uid="{00000000-0005-0000-0000-00005C2A0000}"/>
    <cellStyle name="Comma 6 12 8 2" xfId="39728" xr:uid="{00000000-0005-0000-0000-00005D2A0000}"/>
    <cellStyle name="Comma 6 12 9" xfId="2940" xr:uid="{00000000-0005-0000-0000-00005E2A0000}"/>
    <cellStyle name="Comma 6 13" xfId="195" xr:uid="{00000000-0005-0000-0000-00005F2A0000}"/>
    <cellStyle name="Comma 6 13 10" xfId="28909" xr:uid="{00000000-0005-0000-0000-0000602A0000}"/>
    <cellStyle name="Comma 6 13 11" xfId="54871" xr:uid="{00000000-0005-0000-0000-0000612A0000}"/>
    <cellStyle name="Comma 6 13 12" xfId="55391" xr:uid="{00000000-0005-0000-0000-0000622A0000}"/>
    <cellStyle name="Comma 6 13 13" xfId="1165" xr:uid="{00000000-0005-0000-0000-0000632A0000}"/>
    <cellStyle name="Comma 6 13 2" xfId="1318" xr:uid="{00000000-0005-0000-0000-0000642A0000}"/>
    <cellStyle name="Comma 6 13 2 10" xfId="55932" xr:uid="{00000000-0005-0000-0000-0000652A0000}"/>
    <cellStyle name="Comma 6 13 2 2" xfId="2400" xr:uid="{00000000-0005-0000-0000-0000662A0000}"/>
    <cellStyle name="Comma 6 13 2 2 2" xfId="6728" xr:uid="{00000000-0005-0000-0000-0000672A0000}"/>
    <cellStyle name="Comma 6 13 2 2 2 2" xfId="13220" xr:uid="{00000000-0005-0000-0000-0000682A0000}"/>
    <cellStyle name="Comma 6 13 2 2 2 2 2" xfId="28368" xr:uid="{00000000-0005-0000-0000-0000692A0000}"/>
    <cellStyle name="Comma 6 13 2 2 2 2 2 2" xfId="54336" xr:uid="{00000000-0005-0000-0000-00006A2A0000}"/>
    <cellStyle name="Comma 6 13 2 2 2 2 3" xfId="39188" xr:uid="{00000000-0005-0000-0000-00006B2A0000}"/>
    <cellStyle name="Comma 6 13 2 2 2 3" xfId="21876" xr:uid="{00000000-0005-0000-0000-00006C2A0000}"/>
    <cellStyle name="Comma 6 13 2 2 2 3 2" xfId="47844" xr:uid="{00000000-0005-0000-0000-00006D2A0000}"/>
    <cellStyle name="Comma 6 13 2 2 2 4" xfId="17548" xr:uid="{00000000-0005-0000-0000-00006E2A0000}"/>
    <cellStyle name="Comma 6 13 2 2 2 4 2" xfId="43516" xr:uid="{00000000-0005-0000-0000-00006F2A0000}"/>
    <cellStyle name="Comma 6 13 2 2 2 5" xfId="32696" xr:uid="{00000000-0005-0000-0000-0000702A0000}"/>
    <cellStyle name="Comma 6 13 2 2 2 6" xfId="59178" xr:uid="{00000000-0005-0000-0000-0000712A0000}"/>
    <cellStyle name="Comma 6 13 2 2 3" xfId="11056" xr:uid="{00000000-0005-0000-0000-0000722A0000}"/>
    <cellStyle name="Comma 6 13 2 2 3 2" xfId="26204" xr:uid="{00000000-0005-0000-0000-0000732A0000}"/>
    <cellStyle name="Comma 6 13 2 2 3 2 2" xfId="52172" xr:uid="{00000000-0005-0000-0000-0000742A0000}"/>
    <cellStyle name="Comma 6 13 2 2 3 3" xfId="37024" xr:uid="{00000000-0005-0000-0000-0000752A0000}"/>
    <cellStyle name="Comma 6 13 2 2 4" xfId="8892" xr:uid="{00000000-0005-0000-0000-0000762A0000}"/>
    <cellStyle name="Comma 6 13 2 2 4 2" xfId="24040" xr:uid="{00000000-0005-0000-0000-0000772A0000}"/>
    <cellStyle name="Comma 6 13 2 2 4 2 2" xfId="50008" xr:uid="{00000000-0005-0000-0000-0000782A0000}"/>
    <cellStyle name="Comma 6 13 2 2 4 3" xfId="34860" xr:uid="{00000000-0005-0000-0000-0000792A0000}"/>
    <cellStyle name="Comma 6 13 2 2 5" xfId="19712" xr:uid="{00000000-0005-0000-0000-00007A2A0000}"/>
    <cellStyle name="Comma 6 13 2 2 5 2" xfId="45680" xr:uid="{00000000-0005-0000-0000-00007B2A0000}"/>
    <cellStyle name="Comma 6 13 2 2 6" xfId="15384" xr:uid="{00000000-0005-0000-0000-00007C2A0000}"/>
    <cellStyle name="Comma 6 13 2 2 6 2" xfId="41352" xr:uid="{00000000-0005-0000-0000-00007D2A0000}"/>
    <cellStyle name="Comma 6 13 2 2 7" xfId="4564" xr:uid="{00000000-0005-0000-0000-00007E2A0000}"/>
    <cellStyle name="Comma 6 13 2 2 8" xfId="30532" xr:uid="{00000000-0005-0000-0000-00007F2A0000}"/>
    <cellStyle name="Comma 6 13 2 2 9" xfId="57014" xr:uid="{00000000-0005-0000-0000-0000802A0000}"/>
    <cellStyle name="Comma 6 13 2 3" xfId="5646" xr:uid="{00000000-0005-0000-0000-0000812A0000}"/>
    <cellStyle name="Comma 6 13 2 3 2" xfId="12138" xr:uid="{00000000-0005-0000-0000-0000822A0000}"/>
    <cellStyle name="Comma 6 13 2 3 2 2" xfId="27286" xr:uid="{00000000-0005-0000-0000-0000832A0000}"/>
    <cellStyle name="Comma 6 13 2 3 2 2 2" xfId="53254" xr:uid="{00000000-0005-0000-0000-0000842A0000}"/>
    <cellStyle name="Comma 6 13 2 3 2 3" xfId="38106" xr:uid="{00000000-0005-0000-0000-0000852A0000}"/>
    <cellStyle name="Comma 6 13 2 3 3" xfId="20794" xr:uid="{00000000-0005-0000-0000-0000862A0000}"/>
    <cellStyle name="Comma 6 13 2 3 3 2" xfId="46762" xr:uid="{00000000-0005-0000-0000-0000872A0000}"/>
    <cellStyle name="Comma 6 13 2 3 4" xfId="16466" xr:uid="{00000000-0005-0000-0000-0000882A0000}"/>
    <cellStyle name="Comma 6 13 2 3 4 2" xfId="42434" xr:uid="{00000000-0005-0000-0000-0000892A0000}"/>
    <cellStyle name="Comma 6 13 2 3 5" xfId="31614" xr:uid="{00000000-0005-0000-0000-00008A2A0000}"/>
    <cellStyle name="Comma 6 13 2 3 6" xfId="58096" xr:uid="{00000000-0005-0000-0000-00008B2A0000}"/>
    <cellStyle name="Comma 6 13 2 4" xfId="9974" xr:uid="{00000000-0005-0000-0000-00008C2A0000}"/>
    <cellStyle name="Comma 6 13 2 4 2" xfId="25122" xr:uid="{00000000-0005-0000-0000-00008D2A0000}"/>
    <cellStyle name="Comma 6 13 2 4 2 2" xfId="51090" xr:uid="{00000000-0005-0000-0000-00008E2A0000}"/>
    <cellStyle name="Comma 6 13 2 4 3" xfId="35942" xr:uid="{00000000-0005-0000-0000-00008F2A0000}"/>
    <cellStyle name="Comma 6 13 2 5" xfId="7810" xr:uid="{00000000-0005-0000-0000-0000902A0000}"/>
    <cellStyle name="Comma 6 13 2 5 2" xfId="22958" xr:uid="{00000000-0005-0000-0000-0000912A0000}"/>
    <cellStyle name="Comma 6 13 2 5 2 2" xfId="48926" xr:uid="{00000000-0005-0000-0000-0000922A0000}"/>
    <cellStyle name="Comma 6 13 2 5 3" xfId="33778" xr:uid="{00000000-0005-0000-0000-0000932A0000}"/>
    <cellStyle name="Comma 6 13 2 6" xfId="18630" xr:uid="{00000000-0005-0000-0000-0000942A0000}"/>
    <cellStyle name="Comma 6 13 2 6 2" xfId="44598" xr:uid="{00000000-0005-0000-0000-0000952A0000}"/>
    <cellStyle name="Comma 6 13 2 7" xfId="14302" xr:uid="{00000000-0005-0000-0000-0000962A0000}"/>
    <cellStyle name="Comma 6 13 2 7 2" xfId="40270" xr:uid="{00000000-0005-0000-0000-0000972A0000}"/>
    <cellStyle name="Comma 6 13 2 8" xfId="3482" xr:uid="{00000000-0005-0000-0000-0000982A0000}"/>
    <cellStyle name="Comma 6 13 2 9" xfId="29450" xr:uid="{00000000-0005-0000-0000-0000992A0000}"/>
    <cellStyle name="Comma 6 13 3" xfId="1859" xr:uid="{00000000-0005-0000-0000-00009A2A0000}"/>
    <cellStyle name="Comma 6 13 3 2" xfId="6187" xr:uid="{00000000-0005-0000-0000-00009B2A0000}"/>
    <cellStyle name="Comma 6 13 3 2 2" xfId="12679" xr:uid="{00000000-0005-0000-0000-00009C2A0000}"/>
    <cellStyle name="Comma 6 13 3 2 2 2" xfId="27827" xr:uid="{00000000-0005-0000-0000-00009D2A0000}"/>
    <cellStyle name="Comma 6 13 3 2 2 2 2" xfId="53795" xr:uid="{00000000-0005-0000-0000-00009E2A0000}"/>
    <cellStyle name="Comma 6 13 3 2 2 3" xfId="38647" xr:uid="{00000000-0005-0000-0000-00009F2A0000}"/>
    <cellStyle name="Comma 6 13 3 2 3" xfId="21335" xr:uid="{00000000-0005-0000-0000-0000A02A0000}"/>
    <cellStyle name="Comma 6 13 3 2 3 2" xfId="47303" xr:uid="{00000000-0005-0000-0000-0000A12A0000}"/>
    <cellStyle name="Comma 6 13 3 2 4" xfId="17007" xr:uid="{00000000-0005-0000-0000-0000A22A0000}"/>
    <cellStyle name="Comma 6 13 3 2 4 2" xfId="42975" xr:uid="{00000000-0005-0000-0000-0000A32A0000}"/>
    <cellStyle name="Comma 6 13 3 2 5" xfId="32155" xr:uid="{00000000-0005-0000-0000-0000A42A0000}"/>
    <cellStyle name="Comma 6 13 3 2 6" xfId="58637" xr:uid="{00000000-0005-0000-0000-0000A52A0000}"/>
    <cellStyle name="Comma 6 13 3 3" xfId="10515" xr:uid="{00000000-0005-0000-0000-0000A62A0000}"/>
    <cellStyle name="Comma 6 13 3 3 2" xfId="25663" xr:uid="{00000000-0005-0000-0000-0000A72A0000}"/>
    <cellStyle name="Comma 6 13 3 3 2 2" xfId="51631" xr:uid="{00000000-0005-0000-0000-0000A82A0000}"/>
    <cellStyle name="Comma 6 13 3 3 3" xfId="36483" xr:uid="{00000000-0005-0000-0000-0000A92A0000}"/>
    <cellStyle name="Comma 6 13 3 4" xfId="8351" xr:uid="{00000000-0005-0000-0000-0000AA2A0000}"/>
    <cellStyle name="Comma 6 13 3 4 2" xfId="23499" xr:uid="{00000000-0005-0000-0000-0000AB2A0000}"/>
    <cellStyle name="Comma 6 13 3 4 2 2" xfId="49467" xr:uid="{00000000-0005-0000-0000-0000AC2A0000}"/>
    <cellStyle name="Comma 6 13 3 4 3" xfId="34319" xr:uid="{00000000-0005-0000-0000-0000AD2A0000}"/>
    <cellStyle name="Comma 6 13 3 5" xfId="19171" xr:uid="{00000000-0005-0000-0000-0000AE2A0000}"/>
    <cellStyle name="Comma 6 13 3 5 2" xfId="45139" xr:uid="{00000000-0005-0000-0000-0000AF2A0000}"/>
    <cellStyle name="Comma 6 13 3 6" xfId="14843" xr:uid="{00000000-0005-0000-0000-0000B02A0000}"/>
    <cellStyle name="Comma 6 13 3 6 2" xfId="40811" xr:uid="{00000000-0005-0000-0000-0000B12A0000}"/>
    <cellStyle name="Comma 6 13 3 7" xfId="4023" xr:uid="{00000000-0005-0000-0000-0000B22A0000}"/>
    <cellStyle name="Comma 6 13 3 8" xfId="29991" xr:uid="{00000000-0005-0000-0000-0000B32A0000}"/>
    <cellStyle name="Comma 6 13 3 9" xfId="56473" xr:uid="{00000000-0005-0000-0000-0000B42A0000}"/>
    <cellStyle name="Comma 6 13 4" xfId="5105" xr:uid="{00000000-0005-0000-0000-0000B52A0000}"/>
    <cellStyle name="Comma 6 13 4 2" xfId="11597" xr:uid="{00000000-0005-0000-0000-0000B62A0000}"/>
    <cellStyle name="Comma 6 13 4 2 2" xfId="26745" xr:uid="{00000000-0005-0000-0000-0000B72A0000}"/>
    <cellStyle name="Comma 6 13 4 2 2 2" xfId="52713" xr:uid="{00000000-0005-0000-0000-0000B82A0000}"/>
    <cellStyle name="Comma 6 13 4 2 3" xfId="37565" xr:uid="{00000000-0005-0000-0000-0000B92A0000}"/>
    <cellStyle name="Comma 6 13 4 3" xfId="20253" xr:uid="{00000000-0005-0000-0000-0000BA2A0000}"/>
    <cellStyle name="Comma 6 13 4 3 2" xfId="46221" xr:uid="{00000000-0005-0000-0000-0000BB2A0000}"/>
    <cellStyle name="Comma 6 13 4 4" xfId="15925" xr:uid="{00000000-0005-0000-0000-0000BC2A0000}"/>
    <cellStyle name="Comma 6 13 4 4 2" xfId="41893" xr:uid="{00000000-0005-0000-0000-0000BD2A0000}"/>
    <cellStyle name="Comma 6 13 4 5" xfId="31073" xr:uid="{00000000-0005-0000-0000-0000BE2A0000}"/>
    <cellStyle name="Comma 6 13 4 6" xfId="57555" xr:uid="{00000000-0005-0000-0000-0000BF2A0000}"/>
    <cellStyle name="Comma 6 13 5" xfId="9433" xr:uid="{00000000-0005-0000-0000-0000C02A0000}"/>
    <cellStyle name="Comma 6 13 5 2" xfId="24581" xr:uid="{00000000-0005-0000-0000-0000C12A0000}"/>
    <cellStyle name="Comma 6 13 5 2 2" xfId="50549" xr:uid="{00000000-0005-0000-0000-0000C22A0000}"/>
    <cellStyle name="Comma 6 13 5 3" xfId="35401" xr:uid="{00000000-0005-0000-0000-0000C32A0000}"/>
    <cellStyle name="Comma 6 13 6" xfId="7269" xr:uid="{00000000-0005-0000-0000-0000C42A0000}"/>
    <cellStyle name="Comma 6 13 6 2" xfId="22417" xr:uid="{00000000-0005-0000-0000-0000C52A0000}"/>
    <cellStyle name="Comma 6 13 6 2 2" xfId="48385" xr:uid="{00000000-0005-0000-0000-0000C62A0000}"/>
    <cellStyle name="Comma 6 13 6 3" xfId="33237" xr:uid="{00000000-0005-0000-0000-0000C72A0000}"/>
    <cellStyle name="Comma 6 13 7" xfId="18089" xr:uid="{00000000-0005-0000-0000-0000C82A0000}"/>
    <cellStyle name="Comma 6 13 7 2" xfId="44057" xr:uid="{00000000-0005-0000-0000-0000C92A0000}"/>
    <cellStyle name="Comma 6 13 8" xfId="13761" xr:uid="{00000000-0005-0000-0000-0000CA2A0000}"/>
    <cellStyle name="Comma 6 13 8 2" xfId="39729" xr:uid="{00000000-0005-0000-0000-0000CB2A0000}"/>
    <cellStyle name="Comma 6 13 9" xfId="2941" xr:uid="{00000000-0005-0000-0000-0000CC2A0000}"/>
    <cellStyle name="Comma 6 14" xfId="1314" xr:uid="{00000000-0005-0000-0000-0000CD2A0000}"/>
    <cellStyle name="Comma 6 14 10" xfId="55928" xr:uid="{00000000-0005-0000-0000-0000CE2A0000}"/>
    <cellStyle name="Comma 6 14 2" xfId="2396" xr:uid="{00000000-0005-0000-0000-0000CF2A0000}"/>
    <cellStyle name="Comma 6 14 2 2" xfId="6724" xr:uid="{00000000-0005-0000-0000-0000D02A0000}"/>
    <cellStyle name="Comma 6 14 2 2 2" xfId="13216" xr:uid="{00000000-0005-0000-0000-0000D12A0000}"/>
    <cellStyle name="Comma 6 14 2 2 2 2" xfId="28364" xr:uid="{00000000-0005-0000-0000-0000D22A0000}"/>
    <cellStyle name="Comma 6 14 2 2 2 2 2" xfId="54332" xr:uid="{00000000-0005-0000-0000-0000D32A0000}"/>
    <cellStyle name="Comma 6 14 2 2 2 3" xfId="39184" xr:uid="{00000000-0005-0000-0000-0000D42A0000}"/>
    <cellStyle name="Comma 6 14 2 2 3" xfId="21872" xr:uid="{00000000-0005-0000-0000-0000D52A0000}"/>
    <cellStyle name="Comma 6 14 2 2 3 2" xfId="47840" xr:uid="{00000000-0005-0000-0000-0000D62A0000}"/>
    <cellStyle name="Comma 6 14 2 2 4" xfId="17544" xr:uid="{00000000-0005-0000-0000-0000D72A0000}"/>
    <cellStyle name="Comma 6 14 2 2 4 2" xfId="43512" xr:uid="{00000000-0005-0000-0000-0000D82A0000}"/>
    <cellStyle name="Comma 6 14 2 2 5" xfId="32692" xr:uid="{00000000-0005-0000-0000-0000D92A0000}"/>
    <cellStyle name="Comma 6 14 2 2 6" xfId="59174" xr:uid="{00000000-0005-0000-0000-0000DA2A0000}"/>
    <cellStyle name="Comma 6 14 2 3" xfId="11052" xr:uid="{00000000-0005-0000-0000-0000DB2A0000}"/>
    <cellStyle name="Comma 6 14 2 3 2" xfId="26200" xr:uid="{00000000-0005-0000-0000-0000DC2A0000}"/>
    <cellStyle name="Comma 6 14 2 3 2 2" xfId="52168" xr:uid="{00000000-0005-0000-0000-0000DD2A0000}"/>
    <cellStyle name="Comma 6 14 2 3 3" xfId="37020" xr:uid="{00000000-0005-0000-0000-0000DE2A0000}"/>
    <cellStyle name="Comma 6 14 2 4" xfId="8888" xr:uid="{00000000-0005-0000-0000-0000DF2A0000}"/>
    <cellStyle name="Comma 6 14 2 4 2" xfId="24036" xr:uid="{00000000-0005-0000-0000-0000E02A0000}"/>
    <cellStyle name="Comma 6 14 2 4 2 2" xfId="50004" xr:uid="{00000000-0005-0000-0000-0000E12A0000}"/>
    <cellStyle name="Comma 6 14 2 4 3" xfId="34856" xr:uid="{00000000-0005-0000-0000-0000E22A0000}"/>
    <cellStyle name="Comma 6 14 2 5" xfId="19708" xr:uid="{00000000-0005-0000-0000-0000E32A0000}"/>
    <cellStyle name="Comma 6 14 2 5 2" xfId="45676" xr:uid="{00000000-0005-0000-0000-0000E42A0000}"/>
    <cellStyle name="Comma 6 14 2 6" xfId="15380" xr:uid="{00000000-0005-0000-0000-0000E52A0000}"/>
    <cellStyle name="Comma 6 14 2 6 2" xfId="41348" xr:uid="{00000000-0005-0000-0000-0000E62A0000}"/>
    <cellStyle name="Comma 6 14 2 7" xfId="4560" xr:uid="{00000000-0005-0000-0000-0000E72A0000}"/>
    <cellStyle name="Comma 6 14 2 8" xfId="30528" xr:uid="{00000000-0005-0000-0000-0000E82A0000}"/>
    <cellStyle name="Comma 6 14 2 9" xfId="57010" xr:uid="{00000000-0005-0000-0000-0000E92A0000}"/>
    <cellStyle name="Comma 6 14 3" xfId="5642" xr:uid="{00000000-0005-0000-0000-0000EA2A0000}"/>
    <cellStyle name="Comma 6 14 3 2" xfId="12134" xr:uid="{00000000-0005-0000-0000-0000EB2A0000}"/>
    <cellStyle name="Comma 6 14 3 2 2" xfId="27282" xr:uid="{00000000-0005-0000-0000-0000EC2A0000}"/>
    <cellStyle name="Comma 6 14 3 2 2 2" xfId="53250" xr:uid="{00000000-0005-0000-0000-0000ED2A0000}"/>
    <cellStyle name="Comma 6 14 3 2 3" xfId="38102" xr:uid="{00000000-0005-0000-0000-0000EE2A0000}"/>
    <cellStyle name="Comma 6 14 3 3" xfId="20790" xr:uid="{00000000-0005-0000-0000-0000EF2A0000}"/>
    <cellStyle name="Comma 6 14 3 3 2" xfId="46758" xr:uid="{00000000-0005-0000-0000-0000F02A0000}"/>
    <cellStyle name="Comma 6 14 3 4" xfId="16462" xr:uid="{00000000-0005-0000-0000-0000F12A0000}"/>
    <cellStyle name="Comma 6 14 3 4 2" xfId="42430" xr:uid="{00000000-0005-0000-0000-0000F22A0000}"/>
    <cellStyle name="Comma 6 14 3 5" xfId="31610" xr:uid="{00000000-0005-0000-0000-0000F32A0000}"/>
    <cellStyle name="Comma 6 14 3 6" xfId="58092" xr:uid="{00000000-0005-0000-0000-0000F42A0000}"/>
    <cellStyle name="Comma 6 14 4" xfId="9970" xr:uid="{00000000-0005-0000-0000-0000F52A0000}"/>
    <cellStyle name="Comma 6 14 4 2" xfId="25118" xr:uid="{00000000-0005-0000-0000-0000F62A0000}"/>
    <cellStyle name="Comma 6 14 4 2 2" xfId="51086" xr:uid="{00000000-0005-0000-0000-0000F72A0000}"/>
    <cellStyle name="Comma 6 14 4 3" xfId="35938" xr:uid="{00000000-0005-0000-0000-0000F82A0000}"/>
    <cellStyle name="Comma 6 14 5" xfId="7806" xr:uid="{00000000-0005-0000-0000-0000F92A0000}"/>
    <cellStyle name="Comma 6 14 5 2" xfId="22954" xr:uid="{00000000-0005-0000-0000-0000FA2A0000}"/>
    <cellStyle name="Comma 6 14 5 2 2" xfId="48922" xr:uid="{00000000-0005-0000-0000-0000FB2A0000}"/>
    <cellStyle name="Comma 6 14 5 3" xfId="33774" xr:uid="{00000000-0005-0000-0000-0000FC2A0000}"/>
    <cellStyle name="Comma 6 14 6" xfId="18626" xr:uid="{00000000-0005-0000-0000-0000FD2A0000}"/>
    <cellStyle name="Comma 6 14 6 2" xfId="44594" xr:uid="{00000000-0005-0000-0000-0000FE2A0000}"/>
    <cellStyle name="Comma 6 14 7" xfId="14298" xr:uid="{00000000-0005-0000-0000-0000FF2A0000}"/>
    <cellStyle name="Comma 6 14 7 2" xfId="40266" xr:uid="{00000000-0005-0000-0000-0000002B0000}"/>
    <cellStyle name="Comma 6 14 8" xfId="3478" xr:uid="{00000000-0005-0000-0000-0000012B0000}"/>
    <cellStyle name="Comma 6 14 9" xfId="29446" xr:uid="{00000000-0005-0000-0000-0000022B0000}"/>
    <cellStyle name="Comma 6 15" xfId="1855" xr:uid="{00000000-0005-0000-0000-0000032B0000}"/>
    <cellStyle name="Comma 6 15 2" xfId="6183" xr:uid="{00000000-0005-0000-0000-0000042B0000}"/>
    <cellStyle name="Comma 6 15 2 2" xfId="12675" xr:uid="{00000000-0005-0000-0000-0000052B0000}"/>
    <cellStyle name="Comma 6 15 2 2 2" xfId="27823" xr:uid="{00000000-0005-0000-0000-0000062B0000}"/>
    <cellStyle name="Comma 6 15 2 2 2 2" xfId="53791" xr:uid="{00000000-0005-0000-0000-0000072B0000}"/>
    <cellStyle name="Comma 6 15 2 2 3" xfId="38643" xr:uid="{00000000-0005-0000-0000-0000082B0000}"/>
    <cellStyle name="Comma 6 15 2 3" xfId="21331" xr:uid="{00000000-0005-0000-0000-0000092B0000}"/>
    <cellStyle name="Comma 6 15 2 3 2" xfId="47299" xr:uid="{00000000-0005-0000-0000-00000A2B0000}"/>
    <cellStyle name="Comma 6 15 2 4" xfId="17003" xr:uid="{00000000-0005-0000-0000-00000B2B0000}"/>
    <cellStyle name="Comma 6 15 2 4 2" xfId="42971" xr:uid="{00000000-0005-0000-0000-00000C2B0000}"/>
    <cellStyle name="Comma 6 15 2 5" xfId="32151" xr:uid="{00000000-0005-0000-0000-00000D2B0000}"/>
    <cellStyle name="Comma 6 15 2 6" xfId="58633" xr:uid="{00000000-0005-0000-0000-00000E2B0000}"/>
    <cellStyle name="Comma 6 15 3" xfId="10511" xr:uid="{00000000-0005-0000-0000-00000F2B0000}"/>
    <cellStyle name="Comma 6 15 3 2" xfId="25659" xr:uid="{00000000-0005-0000-0000-0000102B0000}"/>
    <cellStyle name="Comma 6 15 3 2 2" xfId="51627" xr:uid="{00000000-0005-0000-0000-0000112B0000}"/>
    <cellStyle name="Comma 6 15 3 3" xfId="36479" xr:uid="{00000000-0005-0000-0000-0000122B0000}"/>
    <cellStyle name="Comma 6 15 4" xfId="8347" xr:uid="{00000000-0005-0000-0000-0000132B0000}"/>
    <cellStyle name="Comma 6 15 4 2" xfId="23495" xr:uid="{00000000-0005-0000-0000-0000142B0000}"/>
    <cellStyle name="Comma 6 15 4 2 2" xfId="49463" xr:uid="{00000000-0005-0000-0000-0000152B0000}"/>
    <cellStyle name="Comma 6 15 4 3" xfId="34315" xr:uid="{00000000-0005-0000-0000-0000162B0000}"/>
    <cellStyle name="Comma 6 15 5" xfId="19167" xr:uid="{00000000-0005-0000-0000-0000172B0000}"/>
    <cellStyle name="Comma 6 15 5 2" xfId="45135" xr:uid="{00000000-0005-0000-0000-0000182B0000}"/>
    <cellStyle name="Comma 6 15 6" xfId="14839" xr:uid="{00000000-0005-0000-0000-0000192B0000}"/>
    <cellStyle name="Comma 6 15 6 2" xfId="40807" xr:uid="{00000000-0005-0000-0000-00001A2B0000}"/>
    <cellStyle name="Comma 6 15 7" xfId="4019" xr:uid="{00000000-0005-0000-0000-00001B2B0000}"/>
    <cellStyle name="Comma 6 15 8" xfId="29987" xr:uid="{00000000-0005-0000-0000-00001C2B0000}"/>
    <cellStyle name="Comma 6 15 9" xfId="56469" xr:uid="{00000000-0005-0000-0000-00001D2B0000}"/>
    <cellStyle name="Comma 6 16" xfId="5101" xr:uid="{00000000-0005-0000-0000-00001E2B0000}"/>
    <cellStyle name="Comma 6 16 2" xfId="11593" xr:uid="{00000000-0005-0000-0000-00001F2B0000}"/>
    <cellStyle name="Comma 6 16 2 2" xfId="26741" xr:uid="{00000000-0005-0000-0000-0000202B0000}"/>
    <cellStyle name="Comma 6 16 2 2 2" xfId="52709" xr:uid="{00000000-0005-0000-0000-0000212B0000}"/>
    <cellStyle name="Comma 6 16 2 3" xfId="37561" xr:uid="{00000000-0005-0000-0000-0000222B0000}"/>
    <cellStyle name="Comma 6 16 3" xfId="20249" xr:uid="{00000000-0005-0000-0000-0000232B0000}"/>
    <cellStyle name="Comma 6 16 3 2" xfId="46217" xr:uid="{00000000-0005-0000-0000-0000242B0000}"/>
    <cellStyle name="Comma 6 16 4" xfId="15921" xr:uid="{00000000-0005-0000-0000-0000252B0000}"/>
    <cellStyle name="Comma 6 16 4 2" xfId="41889" xr:uid="{00000000-0005-0000-0000-0000262B0000}"/>
    <cellStyle name="Comma 6 16 5" xfId="31069" xr:uid="{00000000-0005-0000-0000-0000272B0000}"/>
    <cellStyle name="Comma 6 16 6" xfId="57551" xr:uid="{00000000-0005-0000-0000-0000282B0000}"/>
    <cellStyle name="Comma 6 17" xfId="9429" xr:uid="{00000000-0005-0000-0000-0000292B0000}"/>
    <cellStyle name="Comma 6 17 2" xfId="24577" xr:uid="{00000000-0005-0000-0000-00002A2B0000}"/>
    <cellStyle name="Comma 6 17 2 2" xfId="50545" xr:uid="{00000000-0005-0000-0000-00002B2B0000}"/>
    <cellStyle name="Comma 6 17 3" xfId="35397" xr:uid="{00000000-0005-0000-0000-00002C2B0000}"/>
    <cellStyle name="Comma 6 18" xfId="7265" xr:uid="{00000000-0005-0000-0000-00002D2B0000}"/>
    <cellStyle name="Comma 6 18 2" xfId="22413" xr:uid="{00000000-0005-0000-0000-00002E2B0000}"/>
    <cellStyle name="Comma 6 18 2 2" xfId="48381" xr:uid="{00000000-0005-0000-0000-00002F2B0000}"/>
    <cellStyle name="Comma 6 18 3" xfId="33233" xr:uid="{00000000-0005-0000-0000-0000302B0000}"/>
    <cellStyle name="Comma 6 19" xfId="18085" xr:uid="{00000000-0005-0000-0000-0000312B0000}"/>
    <cellStyle name="Comma 6 19 2" xfId="44053" xr:uid="{00000000-0005-0000-0000-0000322B0000}"/>
    <cellStyle name="Comma 6 2" xfId="196" xr:uid="{00000000-0005-0000-0000-0000332B0000}"/>
    <cellStyle name="Comma 6 2 10" xfId="2942" xr:uid="{00000000-0005-0000-0000-0000342B0000}"/>
    <cellStyle name="Comma 6 2 11" xfId="28910" xr:uid="{00000000-0005-0000-0000-0000352B0000}"/>
    <cellStyle name="Comma 6 2 12" xfId="54872" xr:uid="{00000000-0005-0000-0000-0000362B0000}"/>
    <cellStyle name="Comma 6 2 13" xfId="55392" xr:uid="{00000000-0005-0000-0000-0000372B0000}"/>
    <cellStyle name="Comma 6 2 14" xfId="725" xr:uid="{00000000-0005-0000-0000-0000382B0000}"/>
    <cellStyle name="Comma 6 2 2" xfId="197" xr:uid="{00000000-0005-0000-0000-0000392B0000}"/>
    <cellStyle name="Comma 6 2 2 10" xfId="28911" xr:uid="{00000000-0005-0000-0000-00003A2B0000}"/>
    <cellStyle name="Comma 6 2 2 11" xfId="54873" xr:uid="{00000000-0005-0000-0000-00003B2B0000}"/>
    <cellStyle name="Comma 6 2 2 12" xfId="55393" xr:uid="{00000000-0005-0000-0000-00003C2B0000}"/>
    <cellStyle name="Comma 6 2 2 13" xfId="1195" xr:uid="{00000000-0005-0000-0000-00003D2B0000}"/>
    <cellStyle name="Comma 6 2 2 2" xfId="1320" xr:uid="{00000000-0005-0000-0000-00003E2B0000}"/>
    <cellStyle name="Comma 6 2 2 2 10" xfId="55934" xr:uid="{00000000-0005-0000-0000-00003F2B0000}"/>
    <cellStyle name="Comma 6 2 2 2 2" xfId="2402" xr:uid="{00000000-0005-0000-0000-0000402B0000}"/>
    <cellStyle name="Comma 6 2 2 2 2 2" xfId="6730" xr:uid="{00000000-0005-0000-0000-0000412B0000}"/>
    <cellStyle name="Comma 6 2 2 2 2 2 2" xfId="13222" xr:uid="{00000000-0005-0000-0000-0000422B0000}"/>
    <cellStyle name="Comma 6 2 2 2 2 2 2 2" xfId="28370" xr:uid="{00000000-0005-0000-0000-0000432B0000}"/>
    <cellStyle name="Comma 6 2 2 2 2 2 2 2 2" xfId="54338" xr:uid="{00000000-0005-0000-0000-0000442B0000}"/>
    <cellStyle name="Comma 6 2 2 2 2 2 2 3" xfId="39190" xr:uid="{00000000-0005-0000-0000-0000452B0000}"/>
    <cellStyle name="Comma 6 2 2 2 2 2 3" xfId="21878" xr:uid="{00000000-0005-0000-0000-0000462B0000}"/>
    <cellStyle name="Comma 6 2 2 2 2 2 3 2" xfId="47846" xr:uid="{00000000-0005-0000-0000-0000472B0000}"/>
    <cellStyle name="Comma 6 2 2 2 2 2 4" xfId="17550" xr:uid="{00000000-0005-0000-0000-0000482B0000}"/>
    <cellStyle name="Comma 6 2 2 2 2 2 4 2" xfId="43518" xr:uid="{00000000-0005-0000-0000-0000492B0000}"/>
    <cellStyle name="Comma 6 2 2 2 2 2 5" xfId="32698" xr:uid="{00000000-0005-0000-0000-00004A2B0000}"/>
    <cellStyle name="Comma 6 2 2 2 2 2 6" xfId="59180" xr:uid="{00000000-0005-0000-0000-00004B2B0000}"/>
    <cellStyle name="Comma 6 2 2 2 2 3" xfId="11058" xr:uid="{00000000-0005-0000-0000-00004C2B0000}"/>
    <cellStyle name="Comma 6 2 2 2 2 3 2" xfId="26206" xr:uid="{00000000-0005-0000-0000-00004D2B0000}"/>
    <cellStyle name="Comma 6 2 2 2 2 3 2 2" xfId="52174" xr:uid="{00000000-0005-0000-0000-00004E2B0000}"/>
    <cellStyle name="Comma 6 2 2 2 2 3 3" xfId="37026" xr:uid="{00000000-0005-0000-0000-00004F2B0000}"/>
    <cellStyle name="Comma 6 2 2 2 2 4" xfId="8894" xr:uid="{00000000-0005-0000-0000-0000502B0000}"/>
    <cellStyle name="Comma 6 2 2 2 2 4 2" xfId="24042" xr:uid="{00000000-0005-0000-0000-0000512B0000}"/>
    <cellStyle name="Comma 6 2 2 2 2 4 2 2" xfId="50010" xr:uid="{00000000-0005-0000-0000-0000522B0000}"/>
    <cellStyle name="Comma 6 2 2 2 2 4 3" xfId="34862" xr:uid="{00000000-0005-0000-0000-0000532B0000}"/>
    <cellStyle name="Comma 6 2 2 2 2 5" xfId="19714" xr:uid="{00000000-0005-0000-0000-0000542B0000}"/>
    <cellStyle name="Comma 6 2 2 2 2 5 2" xfId="45682" xr:uid="{00000000-0005-0000-0000-0000552B0000}"/>
    <cellStyle name="Comma 6 2 2 2 2 6" xfId="15386" xr:uid="{00000000-0005-0000-0000-0000562B0000}"/>
    <cellStyle name="Comma 6 2 2 2 2 6 2" xfId="41354" xr:uid="{00000000-0005-0000-0000-0000572B0000}"/>
    <cellStyle name="Comma 6 2 2 2 2 7" xfId="4566" xr:uid="{00000000-0005-0000-0000-0000582B0000}"/>
    <cellStyle name="Comma 6 2 2 2 2 8" xfId="30534" xr:uid="{00000000-0005-0000-0000-0000592B0000}"/>
    <cellStyle name="Comma 6 2 2 2 2 9" xfId="57016" xr:uid="{00000000-0005-0000-0000-00005A2B0000}"/>
    <cellStyle name="Comma 6 2 2 2 3" xfId="5648" xr:uid="{00000000-0005-0000-0000-00005B2B0000}"/>
    <cellStyle name="Comma 6 2 2 2 3 2" xfId="12140" xr:uid="{00000000-0005-0000-0000-00005C2B0000}"/>
    <cellStyle name="Comma 6 2 2 2 3 2 2" xfId="27288" xr:uid="{00000000-0005-0000-0000-00005D2B0000}"/>
    <cellStyle name="Comma 6 2 2 2 3 2 2 2" xfId="53256" xr:uid="{00000000-0005-0000-0000-00005E2B0000}"/>
    <cellStyle name="Comma 6 2 2 2 3 2 3" xfId="38108" xr:uid="{00000000-0005-0000-0000-00005F2B0000}"/>
    <cellStyle name="Comma 6 2 2 2 3 3" xfId="20796" xr:uid="{00000000-0005-0000-0000-0000602B0000}"/>
    <cellStyle name="Comma 6 2 2 2 3 3 2" xfId="46764" xr:uid="{00000000-0005-0000-0000-0000612B0000}"/>
    <cellStyle name="Comma 6 2 2 2 3 4" xfId="16468" xr:uid="{00000000-0005-0000-0000-0000622B0000}"/>
    <cellStyle name="Comma 6 2 2 2 3 4 2" xfId="42436" xr:uid="{00000000-0005-0000-0000-0000632B0000}"/>
    <cellStyle name="Comma 6 2 2 2 3 5" xfId="31616" xr:uid="{00000000-0005-0000-0000-0000642B0000}"/>
    <cellStyle name="Comma 6 2 2 2 3 6" xfId="58098" xr:uid="{00000000-0005-0000-0000-0000652B0000}"/>
    <cellStyle name="Comma 6 2 2 2 4" xfId="9976" xr:uid="{00000000-0005-0000-0000-0000662B0000}"/>
    <cellStyle name="Comma 6 2 2 2 4 2" xfId="25124" xr:uid="{00000000-0005-0000-0000-0000672B0000}"/>
    <cellStyle name="Comma 6 2 2 2 4 2 2" xfId="51092" xr:uid="{00000000-0005-0000-0000-0000682B0000}"/>
    <cellStyle name="Comma 6 2 2 2 4 3" xfId="35944" xr:uid="{00000000-0005-0000-0000-0000692B0000}"/>
    <cellStyle name="Comma 6 2 2 2 5" xfId="7812" xr:uid="{00000000-0005-0000-0000-00006A2B0000}"/>
    <cellStyle name="Comma 6 2 2 2 5 2" xfId="22960" xr:uid="{00000000-0005-0000-0000-00006B2B0000}"/>
    <cellStyle name="Comma 6 2 2 2 5 2 2" xfId="48928" xr:uid="{00000000-0005-0000-0000-00006C2B0000}"/>
    <cellStyle name="Comma 6 2 2 2 5 3" xfId="33780" xr:uid="{00000000-0005-0000-0000-00006D2B0000}"/>
    <cellStyle name="Comma 6 2 2 2 6" xfId="18632" xr:uid="{00000000-0005-0000-0000-00006E2B0000}"/>
    <cellStyle name="Comma 6 2 2 2 6 2" xfId="44600" xr:uid="{00000000-0005-0000-0000-00006F2B0000}"/>
    <cellStyle name="Comma 6 2 2 2 7" xfId="14304" xr:uid="{00000000-0005-0000-0000-0000702B0000}"/>
    <cellStyle name="Comma 6 2 2 2 7 2" xfId="40272" xr:uid="{00000000-0005-0000-0000-0000712B0000}"/>
    <cellStyle name="Comma 6 2 2 2 8" xfId="3484" xr:uid="{00000000-0005-0000-0000-0000722B0000}"/>
    <cellStyle name="Comma 6 2 2 2 9" xfId="29452" xr:uid="{00000000-0005-0000-0000-0000732B0000}"/>
    <cellStyle name="Comma 6 2 2 3" xfId="1861" xr:uid="{00000000-0005-0000-0000-0000742B0000}"/>
    <cellStyle name="Comma 6 2 2 3 2" xfId="6189" xr:uid="{00000000-0005-0000-0000-0000752B0000}"/>
    <cellStyle name="Comma 6 2 2 3 2 2" xfId="12681" xr:uid="{00000000-0005-0000-0000-0000762B0000}"/>
    <cellStyle name="Comma 6 2 2 3 2 2 2" xfId="27829" xr:uid="{00000000-0005-0000-0000-0000772B0000}"/>
    <cellStyle name="Comma 6 2 2 3 2 2 2 2" xfId="53797" xr:uid="{00000000-0005-0000-0000-0000782B0000}"/>
    <cellStyle name="Comma 6 2 2 3 2 2 3" xfId="38649" xr:uid="{00000000-0005-0000-0000-0000792B0000}"/>
    <cellStyle name="Comma 6 2 2 3 2 3" xfId="21337" xr:uid="{00000000-0005-0000-0000-00007A2B0000}"/>
    <cellStyle name="Comma 6 2 2 3 2 3 2" xfId="47305" xr:uid="{00000000-0005-0000-0000-00007B2B0000}"/>
    <cellStyle name="Comma 6 2 2 3 2 4" xfId="17009" xr:uid="{00000000-0005-0000-0000-00007C2B0000}"/>
    <cellStyle name="Comma 6 2 2 3 2 4 2" xfId="42977" xr:uid="{00000000-0005-0000-0000-00007D2B0000}"/>
    <cellStyle name="Comma 6 2 2 3 2 5" xfId="32157" xr:uid="{00000000-0005-0000-0000-00007E2B0000}"/>
    <cellStyle name="Comma 6 2 2 3 2 6" xfId="58639" xr:uid="{00000000-0005-0000-0000-00007F2B0000}"/>
    <cellStyle name="Comma 6 2 2 3 3" xfId="10517" xr:uid="{00000000-0005-0000-0000-0000802B0000}"/>
    <cellStyle name="Comma 6 2 2 3 3 2" xfId="25665" xr:uid="{00000000-0005-0000-0000-0000812B0000}"/>
    <cellStyle name="Comma 6 2 2 3 3 2 2" xfId="51633" xr:uid="{00000000-0005-0000-0000-0000822B0000}"/>
    <cellStyle name="Comma 6 2 2 3 3 3" xfId="36485" xr:uid="{00000000-0005-0000-0000-0000832B0000}"/>
    <cellStyle name="Comma 6 2 2 3 4" xfId="8353" xr:uid="{00000000-0005-0000-0000-0000842B0000}"/>
    <cellStyle name="Comma 6 2 2 3 4 2" xfId="23501" xr:uid="{00000000-0005-0000-0000-0000852B0000}"/>
    <cellStyle name="Comma 6 2 2 3 4 2 2" xfId="49469" xr:uid="{00000000-0005-0000-0000-0000862B0000}"/>
    <cellStyle name="Comma 6 2 2 3 4 3" xfId="34321" xr:uid="{00000000-0005-0000-0000-0000872B0000}"/>
    <cellStyle name="Comma 6 2 2 3 5" xfId="19173" xr:uid="{00000000-0005-0000-0000-0000882B0000}"/>
    <cellStyle name="Comma 6 2 2 3 5 2" xfId="45141" xr:uid="{00000000-0005-0000-0000-0000892B0000}"/>
    <cellStyle name="Comma 6 2 2 3 6" xfId="14845" xr:uid="{00000000-0005-0000-0000-00008A2B0000}"/>
    <cellStyle name="Comma 6 2 2 3 6 2" xfId="40813" xr:uid="{00000000-0005-0000-0000-00008B2B0000}"/>
    <cellStyle name="Comma 6 2 2 3 7" xfId="4025" xr:uid="{00000000-0005-0000-0000-00008C2B0000}"/>
    <cellStyle name="Comma 6 2 2 3 8" xfId="29993" xr:uid="{00000000-0005-0000-0000-00008D2B0000}"/>
    <cellStyle name="Comma 6 2 2 3 9" xfId="56475" xr:uid="{00000000-0005-0000-0000-00008E2B0000}"/>
    <cellStyle name="Comma 6 2 2 4" xfId="5107" xr:uid="{00000000-0005-0000-0000-00008F2B0000}"/>
    <cellStyle name="Comma 6 2 2 4 2" xfId="11599" xr:uid="{00000000-0005-0000-0000-0000902B0000}"/>
    <cellStyle name="Comma 6 2 2 4 2 2" xfId="26747" xr:uid="{00000000-0005-0000-0000-0000912B0000}"/>
    <cellStyle name="Comma 6 2 2 4 2 2 2" xfId="52715" xr:uid="{00000000-0005-0000-0000-0000922B0000}"/>
    <cellStyle name="Comma 6 2 2 4 2 3" xfId="37567" xr:uid="{00000000-0005-0000-0000-0000932B0000}"/>
    <cellStyle name="Comma 6 2 2 4 3" xfId="20255" xr:uid="{00000000-0005-0000-0000-0000942B0000}"/>
    <cellStyle name="Comma 6 2 2 4 3 2" xfId="46223" xr:uid="{00000000-0005-0000-0000-0000952B0000}"/>
    <cellStyle name="Comma 6 2 2 4 4" xfId="15927" xr:uid="{00000000-0005-0000-0000-0000962B0000}"/>
    <cellStyle name="Comma 6 2 2 4 4 2" xfId="41895" xr:uid="{00000000-0005-0000-0000-0000972B0000}"/>
    <cellStyle name="Comma 6 2 2 4 5" xfId="31075" xr:uid="{00000000-0005-0000-0000-0000982B0000}"/>
    <cellStyle name="Comma 6 2 2 4 6" xfId="57557" xr:uid="{00000000-0005-0000-0000-0000992B0000}"/>
    <cellStyle name="Comma 6 2 2 5" xfId="9435" xr:uid="{00000000-0005-0000-0000-00009A2B0000}"/>
    <cellStyle name="Comma 6 2 2 5 2" xfId="24583" xr:uid="{00000000-0005-0000-0000-00009B2B0000}"/>
    <cellStyle name="Comma 6 2 2 5 2 2" xfId="50551" xr:uid="{00000000-0005-0000-0000-00009C2B0000}"/>
    <cellStyle name="Comma 6 2 2 5 3" xfId="35403" xr:uid="{00000000-0005-0000-0000-00009D2B0000}"/>
    <cellStyle name="Comma 6 2 2 6" xfId="7271" xr:uid="{00000000-0005-0000-0000-00009E2B0000}"/>
    <cellStyle name="Comma 6 2 2 6 2" xfId="22419" xr:uid="{00000000-0005-0000-0000-00009F2B0000}"/>
    <cellStyle name="Comma 6 2 2 6 2 2" xfId="48387" xr:uid="{00000000-0005-0000-0000-0000A02B0000}"/>
    <cellStyle name="Comma 6 2 2 6 3" xfId="33239" xr:uid="{00000000-0005-0000-0000-0000A12B0000}"/>
    <cellStyle name="Comma 6 2 2 7" xfId="18091" xr:uid="{00000000-0005-0000-0000-0000A22B0000}"/>
    <cellStyle name="Comma 6 2 2 7 2" xfId="44059" xr:uid="{00000000-0005-0000-0000-0000A32B0000}"/>
    <cellStyle name="Comma 6 2 2 8" xfId="13763" xr:uid="{00000000-0005-0000-0000-0000A42B0000}"/>
    <cellStyle name="Comma 6 2 2 8 2" xfId="39731" xr:uid="{00000000-0005-0000-0000-0000A52B0000}"/>
    <cellStyle name="Comma 6 2 2 9" xfId="2943" xr:uid="{00000000-0005-0000-0000-0000A62B0000}"/>
    <cellStyle name="Comma 6 2 3" xfId="1319" xr:uid="{00000000-0005-0000-0000-0000A72B0000}"/>
    <cellStyle name="Comma 6 2 3 10" xfId="55933" xr:uid="{00000000-0005-0000-0000-0000A82B0000}"/>
    <cellStyle name="Comma 6 2 3 2" xfId="2401" xr:uid="{00000000-0005-0000-0000-0000A92B0000}"/>
    <cellStyle name="Comma 6 2 3 2 2" xfId="6729" xr:uid="{00000000-0005-0000-0000-0000AA2B0000}"/>
    <cellStyle name="Comma 6 2 3 2 2 2" xfId="13221" xr:uid="{00000000-0005-0000-0000-0000AB2B0000}"/>
    <cellStyle name="Comma 6 2 3 2 2 2 2" xfId="28369" xr:uid="{00000000-0005-0000-0000-0000AC2B0000}"/>
    <cellStyle name="Comma 6 2 3 2 2 2 2 2" xfId="54337" xr:uid="{00000000-0005-0000-0000-0000AD2B0000}"/>
    <cellStyle name="Comma 6 2 3 2 2 2 3" xfId="39189" xr:uid="{00000000-0005-0000-0000-0000AE2B0000}"/>
    <cellStyle name="Comma 6 2 3 2 2 3" xfId="21877" xr:uid="{00000000-0005-0000-0000-0000AF2B0000}"/>
    <cellStyle name="Comma 6 2 3 2 2 3 2" xfId="47845" xr:uid="{00000000-0005-0000-0000-0000B02B0000}"/>
    <cellStyle name="Comma 6 2 3 2 2 4" xfId="17549" xr:uid="{00000000-0005-0000-0000-0000B12B0000}"/>
    <cellStyle name="Comma 6 2 3 2 2 4 2" xfId="43517" xr:uid="{00000000-0005-0000-0000-0000B22B0000}"/>
    <cellStyle name="Comma 6 2 3 2 2 5" xfId="32697" xr:uid="{00000000-0005-0000-0000-0000B32B0000}"/>
    <cellStyle name="Comma 6 2 3 2 2 6" xfId="59179" xr:uid="{00000000-0005-0000-0000-0000B42B0000}"/>
    <cellStyle name="Comma 6 2 3 2 3" xfId="11057" xr:uid="{00000000-0005-0000-0000-0000B52B0000}"/>
    <cellStyle name="Comma 6 2 3 2 3 2" xfId="26205" xr:uid="{00000000-0005-0000-0000-0000B62B0000}"/>
    <cellStyle name="Comma 6 2 3 2 3 2 2" xfId="52173" xr:uid="{00000000-0005-0000-0000-0000B72B0000}"/>
    <cellStyle name="Comma 6 2 3 2 3 3" xfId="37025" xr:uid="{00000000-0005-0000-0000-0000B82B0000}"/>
    <cellStyle name="Comma 6 2 3 2 4" xfId="8893" xr:uid="{00000000-0005-0000-0000-0000B92B0000}"/>
    <cellStyle name="Comma 6 2 3 2 4 2" xfId="24041" xr:uid="{00000000-0005-0000-0000-0000BA2B0000}"/>
    <cellStyle name="Comma 6 2 3 2 4 2 2" xfId="50009" xr:uid="{00000000-0005-0000-0000-0000BB2B0000}"/>
    <cellStyle name="Comma 6 2 3 2 4 3" xfId="34861" xr:uid="{00000000-0005-0000-0000-0000BC2B0000}"/>
    <cellStyle name="Comma 6 2 3 2 5" xfId="19713" xr:uid="{00000000-0005-0000-0000-0000BD2B0000}"/>
    <cellStyle name="Comma 6 2 3 2 5 2" xfId="45681" xr:uid="{00000000-0005-0000-0000-0000BE2B0000}"/>
    <cellStyle name="Comma 6 2 3 2 6" xfId="15385" xr:uid="{00000000-0005-0000-0000-0000BF2B0000}"/>
    <cellStyle name="Comma 6 2 3 2 6 2" xfId="41353" xr:uid="{00000000-0005-0000-0000-0000C02B0000}"/>
    <cellStyle name="Comma 6 2 3 2 7" xfId="4565" xr:uid="{00000000-0005-0000-0000-0000C12B0000}"/>
    <cellStyle name="Comma 6 2 3 2 8" xfId="30533" xr:uid="{00000000-0005-0000-0000-0000C22B0000}"/>
    <cellStyle name="Comma 6 2 3 2 9" xfId="57015" xr:uid="{00000000-0005-0000-0000-0000C32B0000}"/>
    <cellStyle name="Comma 6 2 3 3" xfId="5647" xr:uid="{00000000-0005-0000-0000-0000C42B0000}"/>
    <cellStyle name="Comma 6 2 3 3 2" xfId="12139" xr:uid="{00000000-0005-0000-0000-0000C52B0000}"/>
    <cellStyle name="Comma 6 2 3 3 2 2" xfId="27287" xr:uid="{00000000-0005-0000-0000-0000C62B0000}"/>
    <cellStyle name="Comma 6 2 3 3 2 2 2" xfId="53255" xr:uid="{00000000-0005-0000-0000-0000C72B0000}"/>
    <cellStyle name="Comma 6 2 3 3 2 3" xfId="38107" xr:uid="{00000000-0005-0000-0000-0000C82B0000}"/>
    <cellStyle name="Comma 6 2 3 3 3" xfId="20795" xr:uid="{00000000-0005-0000-0000-0000C92B0000}"/>
    <cellStyle name="Comma 6 2 3 3 3 2" xfId="46763" xr:uid="{00000000-0005-0000-0000-0000CA2B0000}"/>
    <cellStyle name="Comma 6 2 3 3 4" xfId="16467" xr:uid="{00000000-0005-0000-0000-0000CB2B0000}"/>
    <cellStyle name="Comma 6 2 3 3 4 2" xfId="42435" xr:uid="{00000000-0005-0000-0000-0000CC2B0000}"/>
    <cellStyle name="Comma 6 2 3 3 5" xfId="31615" xr:uid="{00000000-0005-0000-0000-0000CD2B0000}"/>
    <cellStyle name="Comma 6 2 3 3 6" xfId="58097" xr:uid="{00000000-0005-0000-0000-0000CE2B0000}"/>
    <cellStyle name="Comma 6 2 3 4" xfId="9975" xr:uid="{00000000-0005-0000-0000-0000CF2B0000}"/>
    <cellStyle name="Comma 6 2 3 4 2" xfId="25123" xr:uid="{00000000-0005-0000-0000-0000D02B0000}"/>
    <cellStyle name="Comma 6 2 3 4 2 2" xfId="51091" xr:uid="{00000000-0005-0000-0000-0000D12B0000}"/>
    <cellStyle name="Comma 6 2 3 4 3" xfId="35943" xr:uid="{00000000-0005-0000-0000-0000D22B0000}"/>
    <cellStyle name="Comma 6 2 3 5" xfId="7811" xr:uid="{00000000-0005-0000-0000-0000D32B0000}"/>
    <cellStyle name="Comma 6 2 3 5 2" xfId="22959" xr:uid="{00000000-0005-0000-0000-0000D42B0000}"/>
    <cellStyle name="Comma 6 2 3 5 2 2" xfId="48927" xr:uid="{00000000-0005-0000-0000-0000D52B0000}"/>
    <cellStyle name="Comma 6 2 3 5 3" xfId="33779" xr:uid="{00000000-0005-0000-0000-0000D62B0000}"/>
    <cellStyle name="Comma 6 2 3 6" xfId="18631" xr:uid="{00000000-0005-0000-0000-0000D72B0000}"/>
    <cellStyle name="Comma 6 2 3 6 2" xfId="44599" xr:uid="{00000000-0005-0000-0000-0000D82B0000}"/>
    <cellStyle name="Comma 6 2 3 7" xfId="14303" xr:uid="{00000000-0005-0000-0000-0000D92B0000}"/>
    <cellStyle name="Comma 6 2 3 7 2" xfId="40271" xr:uid="{00000000-0005-0000-0000-0000DA2B0000}"/>
    <cellStyle name="Comma 6 2 3 8" xfId="3483" xr:uid="{00000000-0005-0000-0000-0000DB2B0000}"/>
    <cellStyle name="Comma 6 2 3 9" xfId="29451" xr:uid="{00000000-0005-0000-0000-0000DC2B0000}"/>
    <cellStyle name="Comma 6 2 4" xfId="1860" xr:uid="{00000000-0005-0000-0000-0000DD2B0000}"/>
    <cellStyle name="Comma 6 2 4 2" xfId="6188" xr:uid="{00000000-0005-0000-0000-0000DE2B0000}"/>
    <cellStyle name="Comma 6 2 4 2 2" xfId="12680" xr:uid="{00000000-0005-0000-0000-0000DF2B0000}"/>
    <cellStyle name="Comma 6 2 4 2 2 2" xfId="27828" xr:uid="{00000000-0005-0000-0000-0000E02B0000}"/>
    <cellStyle name="Comma 6 2 4 2 2 2 2" xfId="53796" xr:uid="{00000000-0005-0000-0000-0000E12B0000}"/>
    <cellStyle name="Comma 6 2 4 2 2 3" xfId="38648" xr:uid="{00000000-0005-0000-0000-0000E22B0000}"/>
    <cellStyle name="Comma 6 2 4 2 3" xfId="21336" xr:uid="{00000000-0005-0000-0000-0000E32B0000}"/>
    <cellStyle name="Comma 6 2 4 2 3 2" xfId="47304" xr:uid="{00000000-0005-0000-0000-0000E42B0000}"/>
    <cellStyle name="Comma 6 2 4 2 4" xfId="17008" xr:uid="{00000000-0005-0000-0000-0000E52B0000}"/>
    <cellStyle name="Comma 6 2 4 2 4 2" xfId="42976" xr:uid="{00000000-0005-0000-0000-0000E62B0000}"/>
    <cellStyle name="Comma 6 2 4 2 5" xfId="32156" xr:uid="{00000000-0005-0000-0000-0000E72B0000}"/>
    <cellStyle name="Comma 6 2 4 2 6" xfId="58638" xr:uid="{00000000-0005-0000-0000-0000E82B0000}"/>
    <cellStyle name="Comma 6 2 4 3" xfId="10516" xr:uid="{00000000-0005-0000-0000-0000E92B0000}"/>
    <cellStyle name="Comma 6 2 4 3 2" xfId="25664" xr:uid="{00000000-0005-0000-0000-0000EA2B0000}"/>
    <cellStyle name="Comma 6 2 4 3 2 2" xfId="51632" xr:uid="{00000000-0005-0000-0000-0000EB2B0000}"/>
    <cellStyle name="Comma 6 2 4 3 3" xfId="36484" xr:uid="{00000000-0005-0000-0000-0000EC2B0000}"/>
    <cellStyle name="Comma 6 2 4 4" xfId="8352" xr:uid="{00000000-0005-0000-0000-0000ED2B0000}"/>
    <cellStyle name="Comma 6 2 4 4 2" xfId="23500" xr:uid="{00000000-0005-0000-0000-0000EE2B0000}"/>
    <cellStyle name="Comma 6 2 4 4 2 2" xfId="49468" xr:uid="{00000000-0005-0000-0000-0000EF2B0000}"/>
    <cellStyle name="Comma 6 2 4 4 3" xfId="34320" xr:uid="{00000000-0005-0000-0000-0000F02B0000}"/>
    <cellStyle name="Comma 6 2 4 5" xfId="19172" xr:uid="{00000000-0005-0000-0000-0000F12B0000}"/>
    <cellStyle name="Comma 6 2 4 5 2" xfId="45140" xr:uid="{00000000-0005-0000-0000-0000F22B0000}"/>
    <cellStyle name="Comma 6 2 4 6" xfId="14844" xr:uid="{00000000-0005-0000-0000-0000F32B0000}"/>
    <cellStyle name="Comma 6 2 4 6 2" xfId="40812" xr:uid="{00000000-0005-0000-0000-0000F42B0000}"/>
    <cellStyle name="Comma 6 2 4 7" xfId="4024" xr:uid="{00000000-0005-0000-0000-0000F52B0000}"/>
    <cellStyle name="Comma 6 2 4 8" xfId="29992" xr:uid="{00000000-0005-0000-0000-0000F62B0000}"/>
    <cellStyle name="Comma 6 2 4 9" xfId="56474" xr:uid="{00000000-0005-0000-0000-0000F72B0000}"/>
    <cellStyle name="Comma 6 2 5" xfId="5106" xr:uid="{00000000-0005-0000-0000-0000F82B0000}"/>
    <cellStyle name="Comma 6 2 5 2" xfId="11598" xr:uid="{00000000-0005-0000-0000-0000F92B0000}"/>
    <cellStyle name="Comma 6 2 5 2 2" xfId="26746" xr:uid="{00000000-0005-0000-0000-0000FA2B0000}"/>
    <cellStyle name="Comma 6 2 5 2 2 2" xfId="52714" xr:uid="{00000000-0005-0000-0000-0000FB2B0000}"/>
    <cellStyle name="Comma 6 2 5 2 3" xfId="37566" xr:uid="{00000000-0005-0000-0000-0000FC2B0000}"/>
    <cellStyle name="Comma 6 2 5 3" xfId="20254" xr:uid="{00000000-0005-0000-0000-0000FD2B0000}"/>
    <cellStyle name="Comma 6 2 5 3 2" xfId="46222" xr:uid="{00000000-0005-0000-0000-0000FE2B0000}"/>
    <cellStyle name="Comma 6 2 5 4" xfId="15926" xr:uid="{00000000-0005-0000-0000-0000FF2B0000}"/>
    <cellStyle name="Comma 6 2 5 4 2" xfId="41894" xr:uid="{00000000-0005-0000-0000-0000002C0000}"/>
    <cellStyle name="Comma 6 2 5 5" xfId="31074" xr:uid="{00000000-0005-0000-0000-0000012C0000}"/>
    <cellStyle name="Comma 6 2 5 6" xfId="57556" xr:uid="{00000000-0005-0000-0000-0000022C0000}"/>
    <cellStyle name="Comma 6 2 6" xfId="9434" xr:uid="{00000000-0005-0000-0000-0000032C0000}"/>
    <cellStyle name="Comma 6 2 6 2" xfId="24582" xr:uid="{00000000-0005-0000-0000-0000042C0000}"/>
    <cellStyle name="Comma 6 2 6 2 2" xfId="50550" xr:uid="{00000000-0005-0000-0000-0000052C0000}"/>
    <cellStyle name="Comma 6 2 6 3" xfId="35402" xr:uid="{00000000-0005-0000-0000-0000062C0000}"/>
    <cellStyle name="Comma 6 2 7" xfId="7270" xr:uid="{00000000-0005-0000-0000-0000072C0000}"/>
    <cellStyle name="Comma 6 2 7 2" xfId="22418" xr:uid="{00000000-0005-0000-0000-0000082C0000}"/>
    <cellStyle name="Comma 6 2 7 2 2" xfId="48386" xr:uid="{00000000-0005-0000-0000-0000092C0000}"/>
    <cellStyle name="Comma 6 2 7 3" xfId="33238" xr:uid="{00000000-0005-0000-0000-00000A2C0000}"/>
    <cellStyle name="Comma 6 2 8" xfId="18090" xr:uid="{00000000-0005-0000-0000-00000B2C0000}"/>
    <cellStyle name="Comma 6 2 8 2" xfId="44058" xr:uid="{00000000-0005-0000-0000-00000C2C0000}"/>
    <cellStyle name="Comma 6 2 9" xfId="13762" xr:uid="{00000000-0005-0000-0000-00000D2C0000}"/>
    <cellStyle name="Comma 6 2 9 2" xfId="39730" xr:uid="{00000000-0005-0000-0000-00000E2C0000}"/>
    <cellStyle name="Comma 6 20" xfId="13757" xr:uid="{00000000-0005-0000-0000-00000F2C0000}"/>
    <cellStyle name="Comma 6 20 2" xfId="39725" xr:uid="{00000000-0005-0000-0000-0000102C0000}"/>
    <cellStyle name="Comma 6 21" xfId="2937" xr:uid="{00000000-0005-0000-0000-0000112C0000}"/>
    <cellStyle name="Comma 6 22" xfId="28905" xr:uid="{00000000-0005-0000-0000-0000122C0000}"/>
    <cellStyle name="Comma 6 23" xfId="54867" xr:uid="{00000000-0005-0000-0000-0000132C0000}"/>
    <cellStyle name="Comma 6 24" xfId="55387" xr:uid="{00000000-0005-0000-0000-0000142C0000}"/>
    <cellStyle name="Comma 6 25" xfId="685" xr:uid="{00000000-0005-0000-0000-0000152C0000}"/>
    <cellStyle name="Comma 6 3" xfId="198" xr:uid="{00000000-0005-0000-0000-0000162C0000}"/>
    <cellStyle name="Comma 6 3 10" xfId="28912" xr:uid="{00000000-0005-0000-0000-0000172C0000}"/>
    <cellStyle name="Comma 6 3 11" xfId="54874" xr:uid="{00000000-0005-0000-0000-0000182C0000}"/>
    <cellStyle name="Comma 6 3 12" xfId="55394" xr:uid="{00000000-0005-0000-0000-0000192C0000}"/>
    <cellStyle name="Comma 6 3 13" xfId="765" xr:uid="{00000000-0005-0000-0000-00001A2C0000}"/>
    <cellStyle name="Comma 6 3 2" xfId="1321" xr:uid="{00000000-0005-0000-0000-00001B2C0000}"/>
    <cellStyle name="Comma 6 3 2 10" xfId="55935" xr:uid="{00000000-0005-0000-0000-00001C2C0000}"/>
    <cellStyle name="Comma 6 3 2 2" xfId="2403" xr:uid="{00000000-0005-0000-0000-00001D2C0000}"/>
    <cellStyle name="Comma 6 3 2 2 2" xfId="6731" xr:uid="{00000000-0005-0000-0000-00001E2C0000}"/>
    <cellStyle name="Comma 6 3 2 2 2 2" xfId="13223" xr:uid="{00000000-0005-0000-0000-00001F2C0000}"/>
    <cellStyle name="Comma 6 3 2 2 2 2 2" xfId="28371" xr:uid="{00000000-0005-0000-0000-0000202C0000}"/>
    <cellStyle name="Comma 6 3 2 2 2 2 2 2" xfId="54339" xr:uid="{00000000-0005-0000-0000-0000212C0000}"/>
    <cellStyle name="Comma 6 3 2 2 2 2 3" xfId="39191" xr:uid="{00000000-0005-0000-0000-0000222C0000}"/>
    <cellStyle name="Comma 6 3 2 2 2 3" xfId="21879" xr:uid="{00000000-0005-0000-0000-0000232C0000}"/>
    <cellStyle name="Comma 6 3 2 2 2 3 2" xfId="47847" xr:uid="{00000000-0005-0000-0000-0000242C0000}"/>
    <cellStyle name="Comma 6 3 2 2 2 4" xfId="17551" xr:uid="{00000000-0005-0000-0000-0000252C0000}"/>
    <cellStyle name="Comma 6 3 2 2 2 4 2" xfId="43519" xr:uid="{00000000-0005-0000-0000-0000262C0000}"/>
    <cellStyle name="Comma 6 3 2 2 2 5" xfId="32699" xr:uid="{00000000-0005-0000-0000-0000272C0000}"/>
    <cellStyle name="Comma 6 3 2 2 2 6" xfId="59181" xr:uid="{00000000-0005-0000-0000-0000282C0000}"/>
    <cellStyle name="Comma 6 3 2 2 3" xfId="11059" xr:uid="{00000000-0005-0000-0000-0000292C0000}"/>
    <cellStyle name="Comma 6 3 2 2 3 2" xfId="26207" xr:uid="{00000000-0005-0000-0000-00002A2C0000}"/>
    <cellStyle name="Comma 6 3 2 2 3 2 2" xfId="52175" xr:uid="{00000000-0005-0000-0000-00002B2C0000}"/>
    <cellStyle name="Comma 6 3 2 2 3 3" xfId="37027" xr:uid="{00000000-0005-0000-0000-00002C2C0000}"/>
    <cellStyle name="Comma 6 3 2 2 4" xfId="8895" xr:uid="{00000000-0005-0000-0000-00002D2C0000}"/>
    <cellStyle name="Comma 6 3 2 2 4 2" xfId="24043" xr:uid="{00000000-0005-0000-0000-00002E2C0000}"/>
    <cellStyle name="Comma 6 3 2 2 4 2 2" xfId="50011" xr:uid="{00000000-0005-0000-0000-00002F2C0000}"/>
    <cellStyle name="Comma 6 3 2 2 4 3" xfId="34863" xr:uid="{00000000-0005-0000-0000-0000302C0000}"/>
    <cellStyle name="Comma 6 3 2 2 5" xfId="19715" xr:uid="{00000000-0005-0000-0000-0000312C0000}"/>
    <cellStyle name="Comma 6 3 2 2 5 2" xfId="45683" xr:uid="{00000000-0005-0000-0000-0000322C0000}"/>
    <cellStyle name="Comma 6 3 2 2 6" xfId="15387" xr:uid="{00000000-0005-0000-0000-0000332C0000}"/>
    <cellStyle name="Comma 6 3 2 2 6 2" xfId="41355" xr:uid="{00000000-0005-0000-0000-0000342C0000}"/>
    <cellStyle name="Comma 6 3 2 2 7" xfId="4567" xr:uid="{00000000-0005-0000-0000-0000352C0000}"/>
    <cellStyle name="Comma 6 3 2 2 8" xfId="30535" xr:uid="{00000000-0005-0000-0000-0000362C0000}"/>
    <cellStyle name="Comma 6 3 2 2 9" xfId="57017" xr:uid="{00000000-0005-0000-0000-0000372C0000}"/>
    <cellStyle name="Comma 6 3 2 3" xfId="5649" xr:uid="{00000000-0005-0000-0000-0000382C0000}"/>
    <cellStyle name="Comma 6 3 2 3 2" xfId="12141" xr:uid="{00000000-0005-0000-0000-0000392C0000}"/>
    <cellStyle name="Comma 6 3 2 3 2 2" xfId="27289" xr:uid="{00000000-0005-0000-0000-00003A2C0000}"/>
    <cellStyle name="Comma 6 3 2 3 2 2 2" xfId="53257" xr:uid="{00000000-0005-0000-0000-00003B2C0000}"/>
    <cellStyle name="Comma 6 3 2 3 2 3" xfId="38109" xr:uid="{00000000-0005-0000-0000-00003C2C0000}"/>
    <cellStyle name="Comma 6 3 2 3 3" xfId="20797" xr:uid="{00000000-0005-0000-0000-00003D2C0000}"/>
    <cellStyle name="Comma 6 3 2 3 3 2" xfId="46765" xr:uid="{00000000-0005-0000-0000-00003E2C0000}"/>
    <cellStyle name="Comma 6 3 2 3 4" xfId="16469" xr:uid="{00000000-0005-0000-0000-00003F2C0000}"/>
    <cellStyle name="Comma 6 3 2 3 4 2" xfId="42437" xr:uid="{00000000-0005-0000-0000-0000402C0000}"/>
    <cellStyle name="Comma 6 3 2 3 5" xfId="31617" xr:uid="{00000000-0005-0000-0000-0000412C0000}"/>
    <cellStyle name="Comma 6 3 2 3 6" xfId="58099" xr:uid="{00000000-0005-0000-0000-0000422C0000}"/>
    <cellStyle name="Comma 6 3 2 4" xfId="9977" xr:uid="{00000000-0005-0000-0000-0000432C0000}"/>
    <cellStyle name="Comma 6 3 2 4 2" xfId="25125" xr:uid="{00000000-0005-0000-0000-0000442C0000}"/>
    <cellStyle name="Comma 6 3 2 4 2 2" xfId="51093" xr:uid="{00000000-0005-0000-0000-0000452C0000}"/>
    <cellStyle name="Comma 6 3 2 4 3" xfId="35945" xr:uid="{00000000-0005-0000-0000-0000462C0000}"/>
    <cellStyle name="Comma 6 3 2 5" xfId="7813" xr:uid="{00000000-0005-0000-0000-0000472C0000}"/>
    <cellStyle name="Comma 6 3 2 5 2" xfId="22961" xr:uid="{00000000-0005-0000-0000-0000482C0000}"/>
    <cellStyle name="Comma 6 3 2 5 2 2" xfId="48929" xr:uid="{00000000-0005-0000-0000-0000492C0000}"/>
    <cellStyle name="Comma 6 3 2 5 3" xfId="33781" xr:uid="{00000000-0005-0000-0000-00004A2C0000}"/>
    <cellStyle name="Comma 6 3 2 6" xfId="18633" xr:uid="{00000000-0005-0000-0000-00004B2C0000}"/>
    <cellStyle name="Comma 6 3 2 6 2" xfId="44601" xr:uid="{00000000-0005-0000-0000-00004C2C0000}"/>
    <cellStyle name="Comma 6 3 2 7" xfId="14305" xr:uid="{00000000-0005-0000-0000-00004D2C0000}"/>
    <cellStyle name="Comma 6 3 2 7 2" xfId="40273" xr:uid="{00000000-0005-0000-0000-00004E2C0000}"/>
    <cellStyle name="Comma 6 3 2 8" xfId="3485" xr:uid="{00000000-0005-0000-0000-00004F2C0000}"/>
    <cellStyle name="Comma 6 3 2 9" xfId="29453" xr:uid="{00000000-0005-0000-0000-0000502C0000}"/>
    <cellStyle name="Comma 6 3 3" xfId="1862" xr:uid="{00000000-0005-0000-0000-0000512C0000}"/>
    <cellStyle name="Comma 6 3 3 2" xfId="6190" xr:uid="{00000000-0005-0000-0000-0000522C0000}"/>
    <cellStyle name="Comma 6 3 3 2 2" xfId="12682" xr:uid="{00000000-0005-0000-0000-0000532C0000}"/>
    <cellStyle name="Comma 6 3 3 2 2 2" xfId="27830" xr:uid="{00000000-0005-0000-0000-0000542C0000}"/>
    <cellStyle name="Comma 6 3 3 2 2 2 2" xfId="53798" xr:uid="{00000000-0005-0000-0000-0000552C0000}"/>
    <cellStyle name="Comma 6 3 3 2 2 3" xfId="38650" xr:uid="{00000000-0005-0000-0000-0000562C0000}"/>
    <cellStyle name="Comma 6 3 3 2 3" xfId="21338" xr:uid="{00000000-0005-0000-0000-0000572C0000}"/>
    <cellStyle name="Comma 6 3 3 2 3 2" xfId="47306" xr:uid="{00000000-0005-0000-0000-0000582C0000}"/>
    <cellStyle name="Comma 6 3 3 2 4" xfId="17010" xr:uid="{00000000-0005-0000-0000-0000592C0000}"/>
    <cellStyle name="Comma 6 3 3 2 4 2" xfId="42978" xr:uid="{00000000-0005-0000-0000-00005A2C0000}"/>
    <cellStyle name="Comma 6 3 3 2 5" xfId="32158" xr:uid="{00000000-0005-0000-0000-00005B2C0000}"/>
    <cellStyle name="Comma 6 3 3 2 6" xfId="58640" xr:uid="{00000000-0005-0000-0000-00005C2C0000}"/>
    <cellStyle name="Comma 6 3 3 3" xfId="10518" xr:uid="{00000000-0005-0000-0000-00005D2C0000}"/>
    <cellStyle name="Comma 6 3 3 3 2" xfId="25666" xr:uid="{00000000-0005-0000-0000-00005E2C0000}"/>
    <cellStyle name="Comma 6 3 3 3 2 2" xfId="51634" xr:uid="{00000000-0005-0000-0000-00005F2C0000}"/>
    <cellStyle name="Comma 6 3 3 3 3" xfId="36486" xr:uid="{00000000-0005-0000-0000-0000602C0000}"/>
    <cellStyle name="Comma 6 3 3 4" xfId="8354" xr:uid="{00000000-0005-0000-0000-0000612C0000}"/>
    <cellStyle name="Comma 6 3 3 4 2" xfId="23502" xr:uid="{00000000-0005-0000-0000-0000622C0000}"/>
    <cellStyle name="Comma 6 3 3 4 2 2" xfId="49470" xr:uid="{00000000-0005-0000-0000-0000632C0000}"/>
    <cellStyle name="Comma 6 3 3 4 3" xfId="34322" xr:uid="{00000000-0005-0000-0000-0000642C0000}"/>
    <cellStyle name="Comma 6 3 3 5" xfId="19174" xr:uid="{00000000-0005-0000-0000-0000652C0000}"/>
    <cellStyle name="Comma 6 3 3 5 2" xfId="45142" xr:uid="{00000000-0005-0000-0000-0000662C0000}"/>
    <cellStyle name="Comma 6 3 3 6" xfId="14846" xr:uid="{00000000-0005-0000-0000-0000672C0000}"/>
    <cellStyle name="Comma 6 3 3 6 2" xfId="40814" xr:uid="{00000000-0005-0000-0000-0000682C0000}"/>
    <cellStyle name="Comma 6 3 3 7" xfId="4026" xr:uid="{00000000-0005-0000-0000-0000692C0000}"/>
    <cellStyle name="Comma 6 3 3 8" xfId="29994" xr:uid="{00000000-0005-0000-0000-00006A2C0000}"/>
    <cellStyle name="Comma 6 3 3 9" xfId="56476" xr:uid="{00000000-0005-0000-0000-00006B2C0000}"/>
    <cellStyle name="Comma 6 3 4" xfId="5108" xr:uid="{00000000-0005-0000-0000-00006C2C0000}"/>
    <cellStyle name="Comma 6 3 4 2" xfId="11600" xr:uid="{00000000-0005-0000-0000-00006D2C0000}"/>
    <cellStyle name="Comma 6 3 4 2 2" xfId="26748" xr:uid="{00000000-0005-0000-0000-00006E2C0000}"/>
    <cellStyle name="Comma 6 3 4 2 2 2" xfId="52716" xr:uid="{00000000-0005-0000-0000-00006F2C0000}"/>
    <cellStyle name="Comma 6 3 4 2 3" xfId="37568" xr:uid="{00000000-0005-0000-0000-0000702C0000}"/>
    <cellStyle name="Comma 6 3 4 3" xfId="20256" xr:uid="{00000000-0005-0000-0000-0000712C0000}"/>
    <cellStyle name="Comma 6 3 4 3 2" xfId="46224" xr:uid="{00000000-0005-0000-0000-0000722C0000}"/>
    <cellStyle name="Comma 6 3 4 4" xfId="15928" xr:uid="{00000000-0005-0000-0000-0000732C0000}"/>
    <cellStyle name="Comma 6 3 4 4 2" xfId="41896" xr:uid="{00000000-0005-0000-0000-0000742C0000}"/>
    <cellStyle name="Comma 6 3 4 5" xfId="31076" xr:uid="{00000000-0005-0000-0000-0000752C0000}"/>
    <cellStyle name="Comma 6 3 4 6" xfId="57558" xr:uid="{00000000-0005-0000-0000-0000762C0000}"/>
    <cellStyle name="Comma 6 3 5" xfId="9436" xr:uid="{00000000-0005-0000-0000-0000772C0000}"/>
    <cellStyle name="Comma 6 3 5 2" xfId="24584" xr:uid="{00000000-0005-0000-0000-0000782C0000}"/>
    <cellStyle name="Comma 6 3 5 2 2" xfId="50552" xr:uid="{00000000-0005-0000-0000-0000792C0000}"/>
    <cellStyle name="Comma 6 3 5 3" xfId="35404" xr:uid="{00000000-0005-0000-0000-00007A2C0000}"/>
    <cellStyle name="Comma 6 3 6" xfId="7272" xr:uid="{00000000-0005-0000-0000-00007B2C0000}"/>
    <cellStyle name="Comma 6 3 6 2" xfId="22420" xr:uid="{00000000-0005-0000-0000-00007C2C0000}"/>
    <cellStyle name="Comma 6 3 6 2 2" xfId="48388" xr:uid="{00000000-0005-0000-0000-00007D2C0000}"/>
    <cellStyle name="Comma 6 3 6 3" xfId="33240" xr:uid="{00000000-0005-0000-0000-00007E2C0000}"/>
    <cellStyle name="Comma 6 3 7" xfId="18092" xr:uid="{00000000-0005-0000-0000-00007F2C0000}"/>
    <cellStyle name="Comma 6 3 7 2" xfId="44060" xr:uid="{00000000-0005-0000-0000-0000802C0000}"/>
    <cellStyle name="Comma 6 3 8" xfId="13764" xr:uid="{00000000-0005-0000-0000-0000812C0000}"/>
    <cellStyle name="Comma 6 3 8 2" xfId="39732" xr:uid="{00000000-0005-0000-0000-0000822C0000}"/>
    <cellStyle name="Comma 6 3 9" xfId="2944" xr:uid="{00000000-0005-0000-0000-0000832C0000}"/>
    <cellStyle name="Comma 6 4" xfId="199" xr:uid="{00000000-0005-0000-0000-0000842C0000}"/>
    <cellStyle name="Comma 6 4 10" xfId="28913" xr:uid="{00000000-0005-0000-0000-0000852C0000}"/>
    <cellStyle name="Comma 6 4 11" xfId="54875" xr:uid="{00000000-0005-0000-0000-0000862C0000}"/>
    <cellStyle name="Comma 6 4 12" xfId="55395" xr:uid="{00000000-0005-0000-0000-0000872C0000}"/>
    <cellStyle name="Comma 6 4 13" xfId="805" xr:uid="{00000000-0005-0000-0000-0000882C0000}"/>
    <cellStyle name="Comma 6 4 2" xfId="1322" xr:uid="{00000000-0005-0000-0000-0000892C0000}"/>
    <cellStyle name="Comma 6 4 2 10" xfId="55936" xr:uid="{00000000-0005-0000-0000-00008A2C0000}"/>
    <cellStyle name="Comma 6 4 2 2" xfId="2404" xr:uid="{00000000-0005-0000-0000-00008B2C0000}"/>
    <cellStyle name="Comma 6 4 2 2 2" xfId="6732" xr:uid="{00000000-0005-0000-0000-00008C2C0000}"/>
    <cellStyle name="Comma 6 4 2 2 2 2" xfId="13224" xr:uid="{00000000-0005-0000-0000-00008D2C0000}"/>
    <cellStyle name="Comma 6 4 2 2 2 2 2" xfId="28372" xr:uid="{00000000-0005-0000-0000-00008E2C0000}"/>
    <cellStyle name="Comma 6 4 2 2 2 2 2 2" xfId="54340" xr:uid="{00000000-0005-0000-0000-00008F2C0000}"/>
    <cellStyle name="Comma 6 4 2 2 2 2 3" xfId="39192" xr:uid="{00000000-0005-0000-0000-0000902C0000}"/>
    <cellStyle name="Comma 6 4 2 2 2 3" xfId="21880" xr:uid="{00000000-0005-0000-0000-0000912C0000}"/>
    <cellStyle name="Comma 6 4 2 2 2 3 2" xfId="47848" xr:uid="{00000000-0005-0000-0000-0000922C0000}"/>
    <cellStyle name="Comma 6 4 2 2 2 4" xfId="17552" xr:uid="{00000000-0005-0000-0000-0000932C0000}"/>
    <cellStyle name="Comma 6 4 2 2 2 4 2" xfId="43520" xr:uid="{00000000-0005-0000-0000-0000942C0000}"/>
    <cellStyle name="Comma 6 4 2 2 2 5" xfId="32700" xr:uid="{00000000-0005-0000-0000-0000952C0000}"/>
    <cellStyle name="Comma 6 4 2 2 2 6" xfId="59182" xr:uid="{00000000-0005-0000-0000-0000962C0000}"/>
    <cellStyle name="Comma 6 4 2 2 3" xfId="11060" xr:uid="{00000000-0005-0000-0000-0000972C0000}"/>
    <cellStyle name="Comma 6 4 2 2 3 2" xfId="26208" xr:uid="{00000000-0005-0000-0000-0000982C0000}"/>
    <cellStyle name="Comma 6 4 2 2 3 2 2" xfId="52176" xr:uid="{00000000-0005-0000-0000-0000992C0000}"/>
    <cellStyle name="Comma 6 4 2 2 3 3" xfId="37028" xr:uid="{00000000-0005-0000-0000-00009A2C0000}"/>
    <cellStyle name="Comma 6 4 2 2 4" xfId="8896" xr:uid="{00000000-0005-0000-0000-00009B2C0000}"/>
    <cellStyle name="Comma 6 4 2 2 4 2" xfId="24044" xr:uid="{00000000-0005-0000-0000-00009C2C0000}"/>
    <cellStyle name="Comma 6 4 2 2 4 2 2" xfId="50012" xr:uid="{00000000-0005-0000-0000-00009D2C0000}"/>
    <cellStyle name="Comma 6 4 2 2 4 3" xfId="34864" xr:uid="{00000000-0005-0000-0000-00009E2C0000}"/>
    <cellStyle name="Comma 6 4 2 2 5" xfId="19716" xr:uid="{00000000-0005-0000-0000-00009F2C0000}"/>
    <cellStyle name="Comma 6 4 2 2 5 2" xfId="45684" xr:uid="{00000000-0005-0000-0000-0000A02C0000}"/>
    <cellStyle name="Comma 6 4 2 2 6" xfId="15388" xr:uid="{00000000-0005-0000-0000-0000A12C0000}"/>
    <cellStyle name="Comma 6 4 2 2 6 2" xfId="41356" xr:uid="{00000000-0005-0000-0000-0000A22C0000}"/>
    <cellStyle name="Comma 6 4 2 2 7" xfId="4568" xr:uid="{00000000-0005-0000-0000-0000A32C0000}"/>
    <cellStyle name="Comma 6 4 2 2 8" xfId="30536" xr:uid="{00000000-0005-0000-0000-0000A42C0000}"/>
    <cellStyle name="Comma 6 4 2 2 9" xfId="57018" xr:uid="{00000000-0005-0000-0000-0000A52C0000}"/>
    <cellStyle name="Comma 6 4 2 3" xfId="5650" xr:uid="{00000000-0005-0000-0000-0000A62C0000}"/>
    <cellStyle name="Comma 6 4 2 3 2" xfId="12142" xr:uid="{00000000-0005-0000-0000-0000A72C0000}"/>
    <cellStyle name="Comma 6 4 2 3 2 2" xfId="27290" xr:uid="{00000000-0005-0000-0000-0000A82C0000}"/>
    <cellStyle name="Comma 6 4 2 3 2 2 2" xfId="53258" xr:uid="{00000000-0005-0000-0000-0000A92C0000}"/>
    <cellStyle name="Comma 6 4 2 3 2 3" xfId="38110" xr:uid="{00000000-0005-0000-0000-0000AA2C0000}"/>
    <cellStyle name="Comma 6 4 2 3 3" xfId="20798" xr:uid="{00000000-0005-0000-0000-0000AB2C0000}"/>
    <cellStyle name="Comma 6 4 2 3 3 2" xfId="46766" xr:uid="{00000000-0005-0000-0000-0000AC2C0000}"/>
    <cellStyle name="Comma 6 4 2 3 4" xfId="16470" xr:uid="{00000000-0005-0000-0000-0000AD2C0000}"/>
    <cellStyle name="Comma 6 4 2 3 4 2" xfId="42438" xr:uid="{00000000-0005-0000-0000-0000AE2C0000}"/>
    <cellStyle name="Comma 6 4 2 3 5" xfId="31618" xr:uid="{00000000-0005-0000-0000-0000AF2C0000}"/>
    <cellStyle name="Comma 6 4 2 3 6" xfId="58100" xr:uid="{00000000-0005-0000-0000-0000B02C0000}"/>
    <cellStyle name="Comma 6 4 2 4" xfId="9978" xr:uid="{00000000-0005-0000-0000-0000B12C0000}"/>
    <cellStyle name="Comma 6 4 2 4 2" xfId="25126" xr:uid="{00000000-0005-0000-0000-0000B22C0000}"/>
    <cellStyle name="Comma 6 4 2 4 2 2" xfId="51094" xr:uid="{00000000-0005-0000-0000-0000B32C0000}"/>
    <cellStyle name="Comma 6 4 2 4 3" xfId="35946" xr:uid="{00000000-0005-0000-0000-0000B42C0000}"/>
    <cellStyle name="Comma 6 4 2 5" xfId="7814" xr:uid="{00000000-0005-0000-0000-0000B52C0000}"/>
    <cellStyle name="Comma 6 4 2 5 2" xfId="22962" xr:uid="{00000000-0005-0000-0000-0000B62C0000}"/>
    <cellStyle name="Comma 6 4 2 5 2 2" xfId="48930" xr:uid="{00000000-0005-0000-0000-0000B72C0000}"/>
    <cellStyle name="Comma 6 4 2 5 3" xfId="33782" xr:uid="{00000000-0005-0000-0000-0000B82C0000}"/>
    <cellStyle name="Comma 6 4 2 6" xfId="18634" xr:uid="{00000000-0005-0000-0000-0000B92C0000}"/>
    <cellStyle name="Comma 6 4 2 6 2" xfId="44602" xr:uid="{00000000-0005-0000-0000-0000BA2C0000}"/>
    <cellStyle name="Comma 6 4 2 7" xfId="14306" xr:uid="{00000000-0005-0000-0000-0000BB2C0000}"/>
    <cellStyle name="Comma 6 4 2 7 2" xfId="40274" xr:uid="{00000000-0005-0000-0000-0000BC2C0000}"/>
    <cellStyle name="Comma 6 4 2 8" xfId="3486" xr:uid="{00000000-0005-0000-0000-0000BD2C0000}"/>
    <cellStyle name="Comma 6 4 2 9" xfId="29454" xr:uid="{00000000-0005-0000-0000-0000BE2C0000}"/>
    <cellStyle name="Comma 6 4 3" xfId="1863" xr:uid="{00000000-0005-0000-0000-0000BF2C0000}"/>
    <cellStyle name="Comma 6 4 3 2" xfId="6191" xr:uid="{00000000-0005-0000-0000-0000C02C0000}"/>
    <cellStyle name="Comma 6 4 3 2 2" xfId="12683" xr:uid="{00000000-0005-0000-0000-0000C12C0000}"/>
    <cellStyle name="Comma 6 4 3 2 2 2" xfId="27831" xr:uid="{00000000-0005-0000-0000-0000C22C0000}"/>
    <cellStyle name="Comma 6 4 3 2 2 2 2" xfId="53799" xr:uid="{00000000-0005-0000-0000-0000C32C0000}"/>
    <cellStyle name="Comma 6 4 3 2 2 3" xfId="38651" xr:uid="{00000000-0005-0000-0000-0000C42C0000}"/>
    <cellStyle name="Comma 6 4 3 2 3" xfId="21339" xr:uid="{00000000-0005-0000-0000-0000C52C0000}"/>
    <cellStyle name="Comma 6 4 3 2 3 2" xfId="47307" xr:uid="{00000000-0005-0000-0000-0000C62C0000}"/>
    <cellStyle name="Comma 6 4 3 2 4" xfId="17011" xr:uid="{00000000-0005-0000-0000-0000C72C0000}"/>
    <cellStyle name="Comma 6 4 3 2 4 2" xfId="42979" xr:uid="{00000000-0005-0000-0000-0000C82C0000}"/>
    <cellStyle name="Comma 6 4 3 2 5" xfId="32159" xr:uid="{00000000-0005-0000-0000-0000C92C0000}"/>
    <cellStyle name="Comma 6 4 3 2 6" xfId="58641" xr:uid="{00000000-0005-0000-0000-0000CA2C0000}"/>
    <cellStyle name="Comma 6 4 3 3" xfId="10519" xr:uid="{00000000-0005-0000-0000-0000CB2C0000}"/>
    <cellStyle name="Comma 6 4 3 3 2" xfId="25667" xr:uid="{00000000-0005-0000-0000-0000CC2C0000}"/>
    <cellStyle name="Comma 6 4 3 3 2 2" xfId="51635" xr:uid="{00000000-0005-0000-0000-0000CD2C0000}"/>
    <cellStyle name="Comma 6 4 3 3 3" xfId="36487" xr:uid="{00000000-0005-0000-0000-0000CE2C0000}"/>
    <cellStyle name="Comma 6 4 3 4" xfId="8355" xr:uid="{00000000-0005-0000-0000-0000CF2C0000}"/>
    <cellStyle name="Comma 6 4 3 4 2" xfId="23503" xr:uid="{00000000-0005-0000-0000-0000D02C0000}"/>
    <cellStyle name="Comma 6 4 3 4 2 2" xfId="49471" xr:uid="{00000000-0005-0000-0000-0000D12C0000}"/>
    <cellStyle name="Comma 6 4 3 4 3" xfId="34323" xr:uid="{00000000-0005-0000-0000-0000D22C0000}"/>
    <cellStyle name="Comma 6 4 3 5" xfId="19175" xr:uid="{00000000-0005-0000-0000-0000D32C0000}"/>
    <cellStyle name="Comma 6 4 3 5 2" xfId="45143" xr:uid="{00000000-0005-0000-0000-0000D42C0000}"/>
    <cellStyle name="Comma 6 4 3 6" xfId="14847" xr:uid="{00000000-0005-0000-0000-0000D52C0000}"/>
    <cellStyle name="Comma 6 4 3 6 2" xfId="40815" xr:uid="{00000000-0005-0000-0000-0000D62C0000}"/>
    <cellStyle name="Comma 6 4 3 7" xfId="4027" xr:uid="{00000000-0005-0000-0000-0000D72C0000}"/>
    <cellStyle name="Comma 6 4 3 8" xfId="29995" xr:uid="{00000000-0005-0000-0000-0000D82C0000}"/>
    <cellStyle name="Comma 6 4 3 9" xfId="56477" xr:uid="{00000000-0005-0000-0000-0000D92C0000}"/>
    <cellStyle name="Comma 6 4 4" xfId="5109" xr:uid="{00000000-0005-0000-0000-0000DA2C0000}"/>
    <cellStyle name="Comma 6 4 4 2" xfId="11601" xr:uid="{00000000-0005-0000-0000-0000DB2C0000}"/>
    <cellStyle name="Comma 6 4 4 2 2" xfId="26749" xr:uid="{00000000-0005-0000-0000-0000DC2C0000}"/>
    <cellStyle name="Comma 6 4 4 2 2 2" xfId="52717" xr:uid="{00000000-0005-0000-0000-0000DD2C0000}"/>
    <cellStyle name="Comma 6 4 4 2 3" xfId="37569" xr:uid="{00000000-0005-0000-0000-0000DE2C0000}"/>
    <cellStyle name="Comma 6 4 4 3" xfId="20257" xr:uid="{00000000-0005-0000-0000-0000DF2C0000}"/>
    <cellStyle name="Comma 6 4 4 3 2" xfId="46225" xr:uid="{00000000-0005-0000-0000-0000E02C0000}"/>
    <cellStyle name="Comma 6 4 4 4" xfId="15929" xr:uid="{00000000-0005-0000-0000-0000E12C0000}"/>
    <cellStyle name="Comma 6 4 4 4 2" xfId="41897" xr:uid="{00000000-0005-0000-0000-0000E22C0000}"/>
    <cellStyle name="Comma 6 4 4 5" xfId="31077" xr:uid="{00000000-0005-0000-0000-0000E32C0000}"/>
    <cellStyle name="Comma 6 4 4 6" xfId="57559" xr:uid="{00000000-0005-0000-0000-0000E42C0000}"/>
    <cellStyle name="Comma 6 4 5" xfId="9437" xr:uid="{00000000-0005-0000-0000-0000E52C0000}"/>
    <cellStyle name="Comma 6 4 5 2" xfId="24585" xr:uid="{00000000-0005-0000-0000-0000E62C0000}"/>
    <cellStyle name="Comma 6 4 5 2 2" xfId="50553" xr:uid="{00000000-0005-0000-0000-0000E72C0000}"/>
    <cellStyle name="Comma 6 4 5 3" xfId="35405" xr:uid="{00000000-0005-0000-0000-0000E82C0000}"/>
    <cellStyle name="Comma 6 4 6" xfId="7273" xr:uid="{00000000-0005-0000-0000-0000E92C0000}"/>
    <cellStyle name="Comma 6 4 6 2" xfId="22421" xr:uid="{00000000-0005-0000-0000-0000EA2C0000}"/>
    <cellStyle name="Comma 6 4 6 2 2" xfId="48389" xr:uid="{00000000-0005-0000-0000-0000EB2C0000}"/>
    <cellStyle name="Comma 6 4 6 3" xfId="33241" xr:uid="{00000000-0005-0000-0000-0000EC2C0000}"/>
    <cellStyle name="Comma 6 4 7" xfId="18093" xr:uid="{00000000-0005-0000-0000-0000ED2C0000}"/>
    <cellStyle name="Comma 6 4 7 2" xfId="44061" xr:uid="{00000000-0005-0000-0000-0000EE2C0000}"/>
    <cellStyle name="Comma 6 4 8" xfId="13765" xr:uid="{00000000-0005-0000-0000-0000EF2C0000}"/>
    <cellStyle name="Comma 6 4 8 2" xfId="39733" xr:uid="{00000000-0005-0000-0000-0000F02C0000}"/>
    <cellStyle name="Comma 6 4 9" xfId="2945" xr:uid="{00000000-0005-0000-0000-0000F12C0000}"/>
    <cellStyle name="Comma 6 5" xfId="200" xr:uid="{00000000-0005-0000-0000-0000F22C0000}"/>
    <cellStyle name="Comma 6 5 10" xfId="28914" xr:uid="{00000000-0005-0000-0000-0000F32C0000}"/>
    <cellStyle name="Comma 6 5 11" xfId="54876" xr:uid="{00000000-0005-0000-0000-0000F42C0000}"/>
    <cellStyle name="Comma 6 5 12" xfId="55396" xr:uid="{00000000-0005-0000-0000-0000F52C0000}"/>
    <cellStyle name="Comma 6 5 13" xfId="845" xr:uid="{00000000-0005-0000-0000-0000F62C0000}"/>
    <cellStyle name="Comma 6 5 2" xfId="1323" xr:uid="{00000000-0005-0000-0000-0000F72C0000}"/>
    <cellStyle name="Comma 6 5 2 10" xfId="55937" xr:uid="{00000000-0005-0000-0000-0000F82C0000}"/>
    <cellStyle name="Comma 6 5 2 2" xfId="2405" xr:uid="{00000000-0005-0000-0000-0000F92C0000}"/>
    <cellStyle name="Comma 6 5 2 2 2" xfId="6733" xr:uid="{00000000-0005-0000-0000-0000FA2C0000}"/>
    <cellStyle name="Comma 6 5 2 2 2 2" xfId="13225" xr:uid="{00000000-0005-0000-0000-0000FB2C0000}"/>
    <cellStyle name="Comma 6 5 2 2 2 2 2" xfId="28373" xr:uid="{00000000-0005-0000-0000-0000FC2C0000}"/>
    <cellStyle name="Comma 6 5 2 2 2 2 2 2" xfId="54341" xr:uid="{00000000-0005-0000-0000-0000FD2C0000}"/>
    <cellStyle name="Comma 6 5 2 2 2 2 3" xfId="39193" xr:uid="{00000000-0005-0000-0000-0000FE2C0000}"/>
    <cellStyle name="Comma 6 5 2 2 2 3" xfId="21881" xr:uid="{00000000-0005-0000-0000-0000FF2C0000}"/>
    <cellStyle name="Comma 6 5 2 2 2 3 2" xfId="47849" xr:uid="{00000000-0005-0000-0000-0000002D0000}"/>
    <cellStyle name="Comma 6 5 2 2 2 4" xfId="17553" xr:uid="{00000000-0005-0000-0000-0000012D0000}"/>
    <cellStyle name="Comma 6 5 2 2 2 4 2" xfId="43521" xr:uid="{00000000-0005-0000-0000-0000022D0000}"/>
    <cellStyle name="Comma 6 5 2 2 2 5" xfId="32701" xr:uid="{00000000-0005-0000-0000-0000032D0000}"/>
    <cellStyle name="Comma 6 5 2 2 2 6" xfId="59183" xr:uid="{00000000-0005-0000-0000-0000042D0000}"/>
    <cellStyle name="Comma 6 5 2 2 3" xfId="11061" xr:uid="{00000000-0005-0000-0000-0000052D0000}"/>
    <cellStyle name="Comma 6 5 2 2 3 2" xfId="26209" xr:uid="{00000000-0005-0000-0000-0000062D0000}"/>
    <cellStyle name="Comma 6 5 2 2 3 2 2" xfId="52177" xr:uid="{00000000-0005-0000-0000-0000072D0000}"/>
    <cellStyle name="Comma 6 5 2 2 3 3" xfId="37029" xr:uid="{00000000-0005-0000-0000-0000082D0000}"/>
    <cellStyle name="Comma 6 5 2 2 4" xfId="8897" xr:uid="{00000000-0005-0000-0000-0000092D0000}"/>
    <cellStyle name="Comma 6 5 2 2 4 2" xfId="24045" xr:uid="{00000000-0005-0000-0000-00000A2D0000}"/>
    <cellStyle name="Comma 6 5 2 2 4 2 2" xfId="50013" xr:uid="{00000000-0005-0000-0000-00000B2D0000}"/>
    <cellStyle name="Comma 6 5 2 2 4 3" xfId="34865" xr:uid="{00000000-0005-0000-0000-00000C2D0000}"/>
    <cellStyle name="Comma 6 5 2 2 5" xfId="19717" xr:uid="{00000000-0005-0000-0000-00000D2D0000}"/>
    <cellStyle name="Comma 6 5 2 2 5 2" xfId="45685" xr:uid="{00000000-0005-0000-0000-00000E2D0000}"/>
    <cellStyle name="Comma 6 5 2 2 6" xfId="15389" xr:uid="{00000000-0005-0000-0000-00000F2D0000}"/>
    <cellStyle name="Comma 6 5 2 2 6 2" xfId="41357" xr:uid="{00000000-0005-0000-0000-0000102D0000}"/>
    <cellStyle name="Comma 6 5 2 2 7" xfId="4569" xr:uid="{00000000-0005-0000-0000-0000112D0000}"/>
    <cellStyle name="Comma 6 5 2 2 8" xfId="30537" xr:uid="{00000000-0005-0000-0000-0000122D0000}"/>
    <cellStyle name="Comma 6 5 2 2 9" xfId="57019" xr:uid="{00000000-0005-0000-0000-0000132D0000}"/>
    <cellStyle name="Comma 6 5 2 3" xfId="5651" xr:uid="{00000000-0005-0000-0000-0000142D0000}"/>
    <cellStyle name="Comma 6 5 2 3 2" xfId="12143" xr:uid="{00000000-0005-0000-0000-0000152D0000}"/>
    <cellStyle name="Comma 6 5 2 3 2 2" xfId="27291" xr:uid="{00000000-0005-0000-0000-0000162D0000}"/>
    <cellStyle name="Comma 6 5 2 3 2 2 2" xfId="53259" xr:uid="{00000000-0005-0000-0000-0000172D0000}"/>
    <cellStyle name="Comma 6 5 2 3 2 3" xfId="38111" xr:uid="{00000000-0005-0000-0000-0000182D0000}"/>
    <cellStyle name="Comma 6 5 2 3 3" xfId="20799" xr:uid="{00000000-0005-0000-0000-0000192D0000}"/>
    <cellStyle name="Comma 6 5 2 3 3 2" xfId="46767" xr:uid="{00000000-0005-0000-0000-00001A2D0000}"/>
    <cellStyle name="Comma 6 5 2 3 4" xfId="16471" xr:uid="{00000000-0005-0000-0000-00001B2D0000}"/>
    <cellStyle name="Comma 6 5 2 3 4 2" xfId="42439" xr:uid="{00000000-0005-0000-0000-00001C2D0000}"/>
    <cellStyle name="Comma 6 5 2 3 5" xfId="31619" xr:uid="{00000000-0005-0000-0000-00001D2D0000}"/>
    <cellStyle name="Comma 6 5 2 3 6" xfId="58101" xr:uid="{00000000-0005-0000-0000-00001E2D0000}"/>
    <cellStyle name="Comma 6 5 2 4" xfId="9979" xr:uid="{00000000-0005-0000-0000-00001F2D0000}"/>
    <cellStyle name="Comma 6 5 2 4 2" xfId="25127" xr:uid="{00000000-0005-0000-0000-0000202D0000}"/>
    <cellStyle name="Comma 6 5 2 4 2 2" xfId="51095" xr:uid="{00000000-0005-0000-0000-0000212D0000}"/>
    <cellStyle name="Comma 6 5 2 4 3" xfId="35947" xr:uid="{00000000-0005-0000-0000-0000222D0000}"/>
    <cellStyle name="Comma 6 5 2 5" xfId="7815" xr:uid="{00000000-0005-0000-0000-0000232D0000}"/>
    <cellStyle name="Comma 6 5 2 5 2" xfId="22963" xr:uid="{00000000-0005-0000-0000-0000242D0000}"/>
    <cellStyle name="Comma 6 5 2 5 2 2" xfId="48931" xr:uid="{00000000-0005-0000-0000-0000252D0000}"/>
    <cellStyle name="Comma 6 5 2 5 3" xfId="33783" xr:uid="{00000000-0005-0000-0000-0000262D0000}"/>
    <cellStyle name="Comma 6 5 2 6" xfId="18635" xr:uid="{00000000-0005-0000-0000-0000272D0000}"/>
    <cellStyle name="Comma 6 5 2 6 2" xfId="44603" xr:uid="{00000000-0005-0000-0000-0000282D0000}"/>
    <cellStyle name="Comma 6 5 2 7" xfId="14307" xr:uid="{00000000-0005-0000-0000-0000292D0000}"/>
    <cellStyle name="Comma 6 5 2 7 2" xfId="40275" xr:uid="{00000000-0005-0000-0000-00002A2D0000}"/>
    <cellStyle name="Comma 6 5 2 8" xfId="3487" xr:uid="{00000000-0005-0000-0000-00002B2D0000}"/>
    <cellStyle name="Comma 6 5 2 9" xfId="29455" xr:uid="{00000000-0005-0000-0000-00002C2D0000}"/>
    <cellStyle name="Comma 6 5 3" xfId="1864" xr:uid="{00000000-0005-0000-0000-00002D2D0000}"/>
    <cellStyle name="Comma 6 5 3 2" xfId="6192" xr:uid="{00000000-0005-0000-0000-00002E2D0000}"/>
    <cellStyle name="Comma 6 5 3 2 2" xfId="12684" xr:uid="{00000000-0005-0000-0000-00002F2D0000}"/>
    <cellStyle name="Comma 6 5 3 2 2 2" xfId="27832" xr:uid="{00000000-0005-0000-0000-0000302D0000}"/>
    <cellStyle name="Comma 6 5 3 2 2 2 2" xfId="53800" xr:uid="{00000000-0005-0000-0000-0000312D0000}"/>
    <cellStyle name="Comma 6 5 3 2 2 3" xfId="38652" xr:uid="{00000000-0005-0000-0000-0000322D0000}"/>
    <cellStyle name="Comma 6 5 3 2 3" xfId="21340" xr:uid="{00000000-0005-0000-0000-0000332D0000}"/>
    <cellStyle name="Comma 6 5 3 2 3 2" xfId="47308" xr:uid="{00000000-0005-0000-0000-0000342D0000}"/>
    <cellStyle name="Comma 6 5 3 2 4" xfId="17012" xr:uid="{00000000-0005-0000-0000-0000352D0000}"/>
    <cellStyle name="Comma 6 5 3 2 4 2" xfId="42980" xr:uid="{00000000-0005-0000-0000-0000362D0000}"/>
    <cellStyle name="Comma 6 5 3 2 5" xfId="32160" xr:uid="{00000000-0005-0000-0000-0000372D0000}"/>
    <cellStyle name="Comma 6 5 3 2 6" xfId="58642" xr:uid="{00000000-0005-0000-0000-0000382D0000}"/>
    <cellStyle name="Comma 6 5 3 3" xfId="10520" xr:uid="{00000000-0005-0000-0000-0000392D0000}"/>
    <cellStyle name="Comma 6 5 3 3 2" xfId="25668" xr:uid="{00000000-0005-0000-0000-00003A2D0000}"/>
    <cellStyle name="Comma 6 5 3 3 2 2" xfId="51636" xr:uid="{00000000-0005-0000-0000-00003B2D0000}"/>
    <cellStyle name="Comma 6 5 3 3 3" xfId="36488" xr:uid="{00000000-0005-0000-0000-00003C2D0000}"/>
    <cellStyle name="Comma 6 5 3 4" xfId="8356" xr:uid="{00000000-0005-0000-0000-00003D2D0000}"/>
    <cellStyle name="Comma 6 5 3 4 2" xfId="23504" xr:uid="{00000000-0005-0000-0000-00003E2D0000}"/>
    <cellStyle name="Comma 6 5 3 4 2 2" xfId="49472" xr:uid="{00000000-0005-0000-0000-00003F2D0000}"/>
    <cellStyle name="Comma 6 5 3 4 3" xfId="34324" xr:uid="{00000000-0005-0000-0000-0000402D0000}"/>
    <cellStyle name="Comma 6 5 3 5" xfId="19176" xr:uid="{00000000-0005-0000-0000-0000412D0000}"/>
    <cellStyle name="Comma 6 5 3 5 2" xfId="45144" xr:uid="{00000000-0005-0000-0000-0000422D0000}"/>
    <cellStyle name="Comma 6 5 3 6" xfId="14848" xr:uid="{00000000-0005-0000-0000-0000432D0000}"/>
    <cellStyle name="Comma 6 5 3 6 2" xfId="40816" xr:uid="{00000000-0005-0000-0000-0000442D0000}"/>
    <cellStyle name="Comma 6 5 3 7" xfId="4028" xr:uid="{00000000-0005-0000-0000-0000452D0000}"/>
    <cellStyle name="Comma 6 5 3 8" xfId="29996" xr:uid="{00000000-0005-0000-0000-0000462D0000}"/>
    <cellStyle name="Comma 6 5 3 9" xfId="56478" xr:uid="{00000000-0005-0000-0000-0000472D0000}"/>
    <cellStyle name="Comma 6 5 4" xfId="5110" xr:uid="{00000000-0005-0000-0000-0000482D0000}"/>
    <cellStyle name="Comma 6 5 4 2" xfId="11602" xr:uid="{00000000-0005-0000-0000-0000492D0000}"/>
    <cellStyle name="Comma 6 5 4 2 2" xfId="26750" xr:uid="{00000000-0005-0000-0000-00004A2D0000}"/>
    <cellStyle name="Comma 6 5 4 2 2 2" xfId="52718" xr:uid="{00000000-0005-0000-0000-00004B2D0000}"/>
    <cellStyle name="Comma 6 5 4 2 3" xfId="37570" xr:uid="{00000000-0005-0000-0000-00004C2D0000}"/>
    <cellStyle name="Comma 6 5 4 3" xfId="20258" xr:uid="{00000000-0005-0000-0000-00004D2D0000}"/>
    <cellStyle name="Comma 6 5 4 3 2" xfId="46226" xr:uid="{00000000-0005-0000-0000-00004E2D0000}"/>
    <cellStyle name="Comma 6 5 4 4" xfId="15930" xr:uid="{00000000-0005-0000-0000-00004F2D0000}"/>
    <cellStyle name="Comma 6 5 4 4 2" xfId="41898" xr:uid="{00000000-0005-0000-0000-0000502D0000}"/>
    <cellStyle name="Comma 6 5 4 5" xfId="31078" xr:uid="{00000000-0005-0000-0000-0000512D0000}"/>
    <cellStyle name="Comma 6 5 4 6" xfId="57560" xr:uid="{00000000-0005-0000-0000-0000522D0000}"/>
    <cellStyle name="Comma 6 5 5" xfId="9438" xr:uid="{00000000-0005-0000-0000-0000532D0000}"/>
    <cellStyle name="Comma 6 5 5 2" xfId="24586" xr:uid="{00000000-0005-0000-0000-0000542D0000}"/>
    <cellStyle name="Comma 6 5 5 2 2" xfId="50554" xr:uid="{00000000-0005-0000-0000-0000552D0000}"/>
    <cellStyle name="Comma 6 5 5 3" xfId="35406" xr:uid="{00000000-0005-0000-0000-0000562D0000}"/>
    <cellStyle name="Comma 6 5 6" xfId="7274" xr:uid="{00000000-0005-0000-0000-0000572D0000}"/>
    <cellStyle name="Comma 6 5 6 2" xfId="22422" xr:uid="{00000000-0005-0000-0000-0000582D0000}"/>
    <cellStyle name="Comma 6 5 6 2 2" xfId="48390" xr:uid="{00000000-0005-0000-0000-0000592D0000}"/>
    <cellStyle name="Comma 6 5 6 3" xfId="33242" xr:uid="{00000000-0005-0000-0000-00005A2D0000}"/>
    <cellStyle name="Comma 6 5 7" xfId="18094" xr:uid="{00000000-0005-0000-0000-00005B2D0000}"/>
    <cellStyle name="Comma 6 5 7 2" xfId="44062" xr:uid="{00000000-0005-0000-0000-00005C2D0000}"/>
    <cellStyle name="Comma 6 5 8" xfId="13766" xr:uid="{00000000-0005-0000-0000-00005D2D0000}"/>
    <cellStyle name="Comma 6 5 8 2" xfId="39734" xr:uid="{00000000-0005-0000-0000-00005E2D0000}"/>
    <cellStyle name="Comma 6 5 9" xfId="2946" xr:uid="{00000000-0005-0000-0000-00005F2D0000}"/>
    <cellStyle name="Comma 6 6" xfId="201" xr:uid="{00000000-0005-0000-0000-0000602D0000}"/>
    <cellStyle name="Comma 6 6 10" xfId="28915" xr:uid="{00000000-0005-0000-0000-0000612D0000}"/>
    <cellStyle name="Comma 6 6 11" xfId="54877" xr:uid="{00000000-0005-0000-0000-0000622D0000}"/>
    <cellStyle name="Comma 6 6 12" xfId="55397" xr:uid="{00000000-0005-0000-0000-0000632D0000}"/>
    <cellStyle name="Comma 6 6 13" xfId="885" xr:uid="{00000000-0005-0000-0000-0000642D0000}"/>
    <cellStyle name="Comma 6 6 2" xfId="1324" xr:uid="{00000000-0005-0000-0000-0000652D0000}"/>
    <cellStyle name="Comma 6 6 2 10" xfId="55938" xr:uid="{00000000-0005-0000-0000-0000662D0000}"/>
    <cellStyle name="Comma 6 6 2 2" xfId="2406" xr:uid="{00000000-0005-0000-0000-0000672D0000}"/>
    <cellStyle name="Comma 6 6 2 2 2" xfId="6734" xr:uid="{00000000-0005-0000-0000-0000682D0000}"/>
    <cellStyle name="Comma 6 6 2 2 2 2" xfId="13226" xr:uid="{00000000-0005-0000-0000-0000692D0000}"/>
    <cellStyle name="Comma 6 6 2 2 2 2 2" xfId="28374" xr:uid="{00000000-0005-0000-0000-00006A2D0000}"/>
    <cellStyle name="Comma 6 6 2 2 2 2 2 2" xfId="54342" xr:uid="{00000000-0005-0000-0000-00006B2D0000}"/>
    <cellStyle name="Comma 6 6 2 2 2 2 3" xfId="39194" xr:uid="{00000000-0005-0000-0000-00006C2D0000}"/>
    <cellStyle name="Comma 6 6 2 2 2 3" xfId="21882" xr:uid="{00000000-0005-0000-0000-00006D2D0000}"/>
    <cellStyle name="Comma 6 6 2 2 2 3 2" xfId="47850" xr:uid="{00000000-0005-0000-0000-00006E2D0000}"/>
    <cellStyle name="Comma 6 6 2 2 2 4" xfId="17554" xr:uid="{00000000-0005-0000-0000-00006F2D0000}"/>
    <cellStyle name="Comma 6 6 2 2 2 4 2" xfId="43522" xr:uid="{00000000-0005-0000-0000-0000702D0000}"/>
    <cellStyle name="Comma 6 6 2 2 2 5" xfId="32702" xr:uid="{00000000-0005-0000-0000-0000712D0000}"/>
    <cellStyle name="Comma 6 6 2 2 2 6" xfId="59184" xr:uid="{00000000-0005-0000-0000-0000722D0000}"/>
    <cellStyle name="Comma 6 6 2 2 3" xfId="11062" xr:uid="{00000000-0005-0000-0000-0000732D0000}"/>
    <cellStyle name="Comma 6 6 2 2 3 2" xfId="26210" xr:uid="{00000000-0005-0000-0000-0000742D0000}"/>
    <cellStyle name="Comma 6 6 2 2 3 2 2" xfId="52178" xr:uid="{00000000-0005-0000-0000-0000752D0000}"/>
    <cellStyle name="Comma 6 6 2 2 3 3" xfId="37030" xr:uid="{00000000-0005-0000-0000-0000762D0000}"/>
    <cellStyle name="Comma 6 6 2 2 4" xfId="8898" xr:uid="{00000000-0005-0000-0000-0000772D0000}"/>
    <cellStyle name="Comma 6 6 2 2 4 2" xfId="24046" xr:uid="{00000000-0005-0000-0000-0000782D0000}"/>
    <cellStyle name="Comma 6 6 2 2 4 2 2" xfId="50014" xr:uid="{00000000-0005-0000-0000-0000792D0000}"/>
    <cellStyle name="Comma 6 6 2 2 4 3" xfId="34866" xr:uid="{00000000-0005-0000-0000-00007A2D0000}"/>
    <cellStyle name="Comma 6 6 2 2 5" xfId="19718" xr:uid="{00000000-0005-0000-0000-00007B2D0000}"/>
    <cellStyle name="Comma 6 6 2 2 5 2" xfId="45686" xr:uid="{00000000-0005-0000-0000-00007C2D0000}"/>
    <cellStyle name="Comma 6 6 2 2 6" xfId="15390" xr:uid="{00000000-0005-0000-0000-00007D2D0000}"/>
    <cellStyle name="Comma 6 6 2 2 6 2" xfId="41358" xr:uid="{00000000-0005-0000-0000-00007E2D0000}"/>
    <cellStyle name="Comma 6 6 2 2 7" xfId="4570" xr:uid="{00000000-0005-0000-0000-00007F2D0000}"/>
    <cellStyle name="Comma 6 6 2 2 8" xfId="30538" xr:uid="{00000000-0005-0000-0000-0000802D0000}"/>
    <cellStyle name="Comma 6 6 2 2 9" xfId="57020" xr:uid="{00000000-0005-0000-0000-0000812D0000}"/>
    <cellStyle name="Comma 6 6 2 3" xfId="5652" xr:uid="{00000000-0005-0000-0000-0000822D0000}"/>
    <cellStyle name="Comma 6 6 2 3 2" xfId="12144" xr:uid="{00000000-0005-0000-0000-0000832D0000}"/>
    <cellStyle name="Comma 6 6 2 3 2 2" xfId="27292" xr:uid="{00000000-0005-0000-0000-0000842D0000}"/>
    <cellStyle name="Comma 6 6 2 3 2 2 2" xfId="53260" xr:uid="{00000000-0005-0000-0000-0000852D0000}"/>
    <cellStyle name="Comma 6 6 2 3 2 3" xfId="38112" xr:uid="{00000000-0005-0000-0000-0000862D0000}"/>
    <cellStyle name="Comma 6 6 2 3 3" xfId="20800" xr:uid="{00000000-0005-0000-0000-0000872D0000}"/>
    <cellStyle name="Comma 6 6 2 3 3 2" xfId="46768" xr:uid="{00000000-0005-0000-0000-0000882D0000}"/>
    <cellStyle name="Comma 6 6 2 3 4" xfId="16472" xr:uid="{00000000-0005-0000-0000-0000892D0000}"/>
    <cellStyle name="Comma 6 6 2 3 4 2" xfId="42440" xr:uid="{00000000-0005-0000-0000-00008A2D0000}"/>
    <cellStyle name="Comma 6 6 2 3 5" xfId="31620" xr:uid="{00000000-0005-0000-0000-00008B2D0000}"/>
    <cellStyle name="Comma 6 6 2 3 6" xfId="58102" xr:uid="{00000000-0005-0000-0000-00008C2D0000}"/>
    <cellStyle name="Comma 6 6 2 4" xfId="9980" xr:uid="{00000000-0005-0000-0000-00008D2D0000}"/>
    <cellStyle name="Comma 6 6 2 4 2" xfId="25128" xr:uid="{00000000-0005-0000-0000-00008E2D0000}"/>
    <cellStyle name="Comma 6 6 2 4 2 2" xfId="51096" xr:uid="{00000000-0005-0000-0000-00008F2D0000}"/>
    <cellStyle name="Comma 6 6 2 4 3" xfId="35948" xr:uid="{00000000-0005-0000-0000-0000902D0000}"/>
    <cellStyle name="Comma 6 6 2 5" xfId="7816" xr:uid="{00000000-0005-0000-0000-0000912D0000}"/>
    <cellStyle name="Comma 6 6 2 5 2" xfId="22964" xr:uid="{00000000-0005-0000-0000-0000922D0000}"/>
    <cellStyle name="Comma 6 6 2 5 2 2" xfId="48932" xr:uid="{00000000-0005-0000-0000-0000932D0000}"/>
    <cellStyle name="Comma 6 6 2 5 3" xfId="33784" xr:uid="{00000000-0005-0000-0000-0000942D0000}"/>
    <cellStyle name="Comma 6 6 2 6" xfId="18636" xr:uid="{00000000-0005-0000-0000-0000952D0000}"/>
    <cellStyle name="Comma 6 6 2 6 2" xfId="44604" xr:uid="{00000000-0005-0000-0000-0000962D0000}"/>
    <cellStyle name="Comma 6 6 2 7" xfId="14308" xr:uid="{00000000-0005-0000-0000-0000972D0000}"/>
    <cellStyle name="Comma 6 6 2 7 2" xfId="40276" xr:uid="{00000000-0005-0000-0000-0000982D0000}"/>
    <cellStyle name="Comma 6 6 2 8" xfId="3488" xr:uid="{00000000-0005-0000-0000-0000992D0000}"/>
    <cellStyle name="Comma 6 6 2 9" xfId="29456" xr:uid="{00000000-0005-0000-0000-00009A2D0000}"/>
    <cellStyle name="Comma 6 6 3" xfId="1865" xr:uid="{00000000-0005-0000-0000-00009B2D0000}"/>
    <cellStyle name="Comma 6 6 3 2" xfId="6193" xr:uid="{00000000-0005-0000-0000-00009C2D0000}"/>
    <cellStyle name="Comma 6 6 3 2 2" xfId="12685" xr:uid="{00000000-0005-0000-0000-00009D2D0000}"/>
    <cellStyle name="Comma 6 6 3 2 2 2" xfId="27833" xr:uid="{00000000-0005-0000-0000-00009E2D0000}"/>
    <cellStyle name="Comma 6 6 3 2 2 2 2" xfId="53801" xr:uid="{00000000-0005-0000-0000-00009F2D0000}"/>
    <cellStyle name="Comma 6 6 3 2 2 3" xfId="38653" xr:uid="{00000000-0005-0000-0000-0000A02D0000}"/>
    <cellStyle name="Comma 6 6 3 2 3" xfId="21341" xr:uid="{00000000-0005-0000-0000-0000A12D0000}"/>
    <cellStyle name="Comma 6 6 3 2 3 2" xfId="47309" xr:uid="{00000000-0005-0000-0000-0000A22D0000}"/>
    <cellStyle name="Comma 6 6 3 2 4" xfId="17013" xr:uid="{00000000-0005-0000-0000-0000A32D0000}"/>
    <cellStyle name="Comma 6 6 3 2 4 2" xfId="42981" xr:uid="{00000000-0005-0000-0000-0000A42D0000}"/>
    <cellStyle name="Comma 6 6 3 2 5" xfId="32161" xr:uid="{00000000-0005-0000-0000-0000A52D0000}"/>
    <cellStyle name="Comma 6 6 3 2 6" xfId="58643" xr:uid="{00000000-0005-0000-0000-0000A62D0000}"/>
    <cellStyle name="Comma 6 6 3 3" xfId="10521" xr:uid="{00000000-0005-0000-0000-0000A72D0000}"/>
    <cellStyle name="Comma 6 6 3 3 2" xfId="25669" xr:uid="{00000000-0005-0000-0000-0000A82D0000}"/>
    <cellStyle name="Comma 6 6 3 3 2 2" xfId="51637" xr:uid="{00000000-0005-0000-0000-0000A92D0000}"/>
    <cellStyle name="Comma 6 6 3 3 3" xfId="36489" xr:uid="{00000000-0005-0000-0000-0000AA2D0000}"/>
    <cellStyle name="Comma 6 6 3 4" xfId="8357" xr:uid="{00000000-0005-0000-0000-0000AB2D0000}"/>
    <cellStyle name="Comma 6 6 3 4 2" xfId="23505" xr:uid="{00000000-0005-0000-0000-0000AC2D0000}"/>
    <cellStyle name="Comma 6 6 3 4 2 2" xfId="49473" xr:uid="{00000000-0005-0000-0000-0000AD2D0000}"/>
    <cellStyle name="Comma 6 6 3 4 3" xfId="34325" xr:uid="{00000000-0005-0000-0000-0000AE2D0000}"/>
    <cellStyle name="Comma 6 6 3 5" xfId="19177" xr:uid="{00000000-0005-0000-0000-0000AF2D0000}"/>
    <cellStyle name="Comma 6 6 3 5 2" xfId="45145" xr:uid="{00000000-0005-0000-0000-0000B02D0000}"/>
    <cellStyle name="Comma 6 6 3 6" xfId="14849" xr:uid="{00000000-0005-0000-0000-0000B12D0000}"/>
    <cellStyle name="Comma 6 6 3 6 2" xfId="40817" xr:uid="{00000000-0005-0000-0000-0000B22D0000}"/>
    <cellStyle name="Comma 6 6 3 7" xfId="4029" xr:uid="{00000000-0005-0000-0000-0000B32D0000}"/>
    <cellStyle name="Comma 6 6 3 8" xfId="29997" xr:uid="{00000000-0005-0000-0000-0000B42D0000}"/>
    <cellStyle name="Comma 6 6 3 9" xfId="56479" xr:uid="{00000000-0005-0000-0000-0000B52D0000}"/>
    <cellStyle name="Comma 6 6 4" xfId="5111" xr:uid="{00000000-0005-0000-0000-0000B62D0000}"/>
    <cellStyle name="Comma 6 6 4 2" xfId="11603" xr:uid="{00000000-0005-0000-0000-0000B72D0000}"/>
    <cellStyle name="Comma 6 6 4 2 2" xfId="26751" xr:uid="{00000000-0005-0000-0000-0000B82D0000}"/>
    <cellStyle name="Comma 6 6 4 2 2 2" xfId="52719" xr:uid="{00000000-0005-0000-0000-0000B92D0000}"/>
    <cellStyle name="Comma 6 6 4 2 3" xfId="37571" xr:uid="{00000000-0005-0000-0000-0000BA2D0000}"/>
    <cellStyle name="Comma 6 6 4 3" xfId="20259" xr:uid="{00000000-0005-0000-0000-0000BB2D0000}"/>
    <cellStyle name="Comma 6 6 4 3 2" xfId="46227" xr:uid="{00000000-0005-0000-0000-0000BC2D0000}"/>
    <cellStyle name="Comma 6 6 4 4" xfId="15931" xr:uid="{00000000-0005-0000-0000-0000BD2D0000}"/>
    <cellStyle name="Comma 6 6 4 4 2" xfId="41899" xr:uid="{00000000-0005-0000-0000-0000BE2D0000}"/>
    <cellStyle name="Comma 6 6 4 5" xfId="31079" xr:uid="{00000000-0005-0000-0000-0000BF2D0000}"/>
    <cellStyle name="Comma 6 6 4 6" xfId="57561" xr:uid="{00000000-0005-0000-0000-0000C02D0000}"/>
    <cellStyle name="Comma 6 6 5" xfId="9439" xr:uid="{00000000-0005-0000-0000-0000C12D0000}"/>
    <cellStyle name="Comma 6 6 5 2" xfId="24587" xr:uid="{00000000-0005-0000-0000-0000C22D0000}"/>
    <cellStyle name="Comma 6 6 5 2 2" xfId="50555" xr:uid="{00000000-0005-0000-0000-0000C32D0000}"/>
    <cellStyle name="Comma 6 6 5 3" xfId="35407" xr:uid="{00000000-0005-0000-0000-0000C42D0000}"/>
    <cellStyle name="Comma 6 6 6" xfId="7275" xr:uid="{00000000-0005-0000-0000-0000C52D0000}"/>
    <cellStyle name="Comma 6 6 6 2" xfId="22423" xr:uid="{00000000-0005-0000-0000-0000C62D0000}"/>
    <cellStyle name="Comma 6 6 6 2 2" xfId="48391" xr:uid="{00000000-0005-0000-0000-0000C72D0000}"/>
    <cellStyle name="Comma 6 6 6 3" xfId="33243" xr:uid="{00000000-0005-0000-0000-0000C82D0000}"/>
    <cellStyle name="Comma 6 6 7" xfId="18095" xr:uid="{00000000-0005-0000-0000-0000C92D0000}"/>
    <cellStyle name="Comma 6 6 7 2" xfId="44063" xr:uid="{00000000-0005-0000-0000-0000CA2D0000}"/>
    <cellStyle name="Comma 6 6 8" xfId="13767" xr:uid="{00000000-0005-0000-0000-0000CB2D0000}"/>
    <cellStyle name="Comma 6 6 8 2" xfId="39735" xr:uid="{00000000-0005-0000-0000-0000CC2D0000}"/>
    <cellStyle name="Comma 6 6 9" xfId="2947" xr:uid="{00000000-0005-0000-0000-0000CD2D0000}"/>
    <cellStyle name="Comma 6 7" xfId="202" xr:uid="{00000000-0005-0000-0000-0000CE2D0000}"/>
    <cellStyle name="Comma 6 7 10" xfId="28916" xr:uid="{00000000-0005-0000-0000-0000CF2D0000}"/>
    <cellStyle name="Comma 6 7 11" xfId="54878" xr:uid="{00000000-0005-0000-0000-0000D02D0000}"/>
    <cellStyle name="Comma 6 7 12" xfId="55398" xr:uid="{00000000-0005-0000-0000-0000D12D0000}"/>
    <cellStyle name="Comma 6 7 13" xfId="925" xr:uid="{00000000-0005-0000-0000-0000D22D0000}"/>
    <cellStyle name="Comma 6 7 2" xfId="1325" xr:uid="{00000000-0005-0000-0000-0000D32D0000}"/>
    <cellStyle name="Comma 6 7 2 10" xfId="55939" xr:uid="{00000000-0005-0000-0000-0000D42D0000}"/>
    <cellStyle name="Comma 6 7 2 2" xfId="2407" xr:uid="{00000000-0005-0000-0000-0000D52D0000}"/>
    <cellStyle name="Comma 6 7 2 2 2" xfId="6735" xr:uid="{00000000-0005-0000-0000-0000D62D0000}"/>
    <cellStyle name="Comma 6 7 2 2 2 2" xfId="13227" xr:uid="{00000000-0005-0000-0000-0000D72D0000}"/>
    <cellStyle name="Comma 6 7 2 2 2 2 2" xfId="28375" xr:uid="{00000000-0005-0000-0000-0000D82D0000}"/>
    <cellStyle name="Comma 6 7 2 2 2 2 2 2" xfId="54343" xr:uid="{00000000-0005-0000-0000-0000D92D0000}"/>
    <cellStyle name="Comma 6 7 2 2 2 2 3" xfId="39195" xr:uid="{00000000-0005-0000-0000-0000DA2D0000}"/>
    <cellStyle name="Comma 6 7 2 2 2 3" xfId="21883" xr:uid="{00000000-0005-0000-0000-0000DB2D0000}"/>
    <cellStyle name="Comma 6 7 2 2 2 3 2" xfId="47851" xr:uid="{00000000-0005-0000-0000-0000DC2D0000}"/>
    <cellStyle name="Comma 6 7 2 2 2 4" xfId="17555" xr:uid="{00000000-0005-0000-0000-0000DD2D0000}"/>
    <cellStyle name="Comma 6 7 2 2 2 4 2" xfId="43523" xr:uid="{00000000-0005-0000-0000-0000DE2D0000}"/>
    <cellStyle name="Comma 6 7 2 2 2 5" xfId="32703" xr:uid="{00000000-0005-0000-0000-0000DF2D0000}"/>
    <cellStyle name="Comma 6 7 2 2 2 6" xfId="59185" xr:uid="{00000000-0005-0000-0000-0000E02D0000}"/>
    <cellStyle name="Comma 6 7 2 2 3" xfId="11063" xr:uid="{00000000-0005-0000-0000-0000E12D0000}"/>
    <cellStyle name="Comma 6 7 2 2 3 2" xfId="26211" xr:uid="{00000000-0005-0000-0000-0000E22D0000}"/>
    <cellStyle name="Comma 6 7 2 2 3 2 2" xfId="52179" xr:uid="{00000000-0005-0000-0000-0000E32D0000}"/>
    <cellStyle name="Comma 6 7 2 2 3 3" xfId="37031" xr:uid="{00000000-0005-0000-0000-0000E42D0000}"/>
    <cellStyle name="Comma 6 7 2 2 4" xfId="8899" xr:uid="{00000000-0005-0000-0000-0000E52D0000}"/>
    <cellStyle name="Comma 6 7 2 2 4 2" xfId="24047" xr:uid="{00000000-0005-0000-0000-0000E62D0000}"/>
    <cellStyle name="Comma 6 7 2 2 4 2 2" xfId="50015" xr:uid="{00000000-0005-0000-0000-0000E72D0000}"/>
    <cellStyle name="Comma 6 7 2 2 4 3" xfId="34867" xr:uid="{00000000-0005-0000-0000-0000E82D0000}"/>
    <cellStyle name="Comma 6 7 2 2 5" xfId="19719" xr:uid="{00000000-0005-0000-0000-0000E92D0000}"/>
    <cellStyle name="Comma 6 7 2 2 5 2" xfId="45687" xr:uid="{00000000-0005-0000-0000-0000EA2D0000}"/>
    <cellStyle name="Comma 6 7 2 2 6" xfId="15391" xr:uid="{00000000-0005-0000-0000-0000EB2D0000}"/>
    <cellStyle name="Comma 6 7 2 2 6 2" xfId="41359" xr:uid="{00000000-0005-0000-0000-0000EC2D0000}"/>
    <cellStyle name="Comma 6 7 2 2 7" xfId="4571" xr:uid="{00000000-0005-0000-0000-0000ED2D0000}"/>
    <cellStyle name="Comma 6 7 2 2 8" xfId="30539" xr:uid="{00000000-0005-0000-0000-0000EE2D0000}"/>
    <cellStyle name="Comma 6 7 2 2 9" xfId="57021" xr:uid="{00000000-0005-0000-0000-0000EF2D0000}"/>
    <cellStyle name="Comma 6 7 2 3" xfId="5653" xr:uid="{00000000-0005-0000-0000-0000F02D0000}"/>
    <cellStyle name="Comma 6 7 2 3 2" xfId="12145" xr:uid="{00000000-0005-0000-0000-0000F12D0000}"/>
    <cellStyle name="Comma 6 7 2 3 2 2" xfId="27293" xr:uid="{00000000-0005-0000-0000-0000F22D0000}"/>
    <cellStyle name="Comma 6 7 2 3 2 2 2" xfId="53261" xr:uid="{00000000-0005-0000-0000-0000F32D0000}"/>
    <cellStyle name="Comma 6 7 2 3 2 3" xfId="38113" xr:uid="{00000000-0005-0000-0000-0000F42D0000}"/>
    <cellStyle name="Comma 6 7 2 3 3" xfId="20801" xr:uid="{00000000-0005-0000-0000-0000F52D0000}"/>
    <cellStyle name="Comma 6 7 2 3 3 2" xfId="46769" xr:uid="{00000000-0005-0000-0000-0000F62D0000}"/>
    <cellStyle name="Comma 6 7 2 3 4" xfId="16473" xr:uid="{00000000-0005-0000-0000-0000F72D0000}"/>
    <cellStyle name="Comma 6 7 2 3 4 2" xfId="42441" xr:uid="{00000000-0005-0000-0000-0000F82D0000}"/>
    <cellStyle name="Comma 6 7 2 3 5" xfId="31621" xr:uid="{00000000-0005-0000-0000-0000F92D0000}"/>
    <cellStyle name="Comma 6 7 2 3 6" xfId="58103" xr:uid="{00000000-0005-0000-0000-0000FA2D0000}"/>
    <cellStyle name="Comma 6 7 2 4" xfId="9981" xr:uid="{00000000-0005-0000-0000-0000FB2D0000}"/>
    <cellStyle name="Comma 6 7 2 4 2" xfId="25129" xr:uid="{00000000-0005-0000-0000-0000FC2D0000}"/>
    <cellStyle name="Comma 6 7 2 4 2 2" xfId="51097" xr:uid="{00000000-0005-0000-0000-0000FD2D0000}"/>
    <cellStyle name="Comma 6 7 2 4 3" xfId="35949" xr:uid="{00000000-0005-0000-0000-0000FE2D0000}"/>
    <cellStyle name="Comma 6 7 2 5" xfId="7817" xr:uid="{00000000-0005-0000-0000-0000FF2D0000}"/>
    <cellStyle name="Comma 6 7 2 5 2" xfId="22965" xr:uid="{00000000-0005-0000-0000-0000002E0000}"/>
    <cellStyle name="Comma 6 7 2 5 2 2" xfId="48933" xr:uid="{00000000-0005-0000-0000-0000012E0000}"/>
    <cellStyle name="Comma 6 7 2 5 3" xfId="33785" xr:uid="{00000000-0005-0000-0000-0000022E0000}"/>
    <cellStyle name="Comma 6 7 2 6" xfId="18637" xr:uid="{00000000-0005-0000-0000-0000032E0000}"/>
    <cellStyle name="Comma 6 7 2 6 2" xfId="44605" xr:uid="{00000000-0005-0000-0000-0000042E0000}"/>
    <cellStyle name="Comma 6 7 2 7" xfId="14309" xr:uid="{00000000-0005-0000-0000-0000052E0000}"/>
    <cellStyle name="Comma 6 7 2 7 2" xfId="40277" xr:uid="{00000000-0005-0000-0000-0000062E0000}"/>
    <cellStyle name="Comma 6 7 2 8" xfId="3489" xr:uid="{00000000-0005-0000-0000-0000072E0000}"/>
    <cellStyle name="Comma 6 7 2 9" xfId="29457" xr:uid="{00000000-0005-0000-0000-0000082E0000}"/>
    <cellStyle name="Comma 6 7 3" xfId="1866" xr:uid="{00000000-0005-0000-0000-0000092E0000}"/>
    <cellStyle name="Comma 6 7 3 2" xfId="6194" xr:uid="{00000000-0005-0000-0000-00000A2E0000}"/>
    <cellStyle name="Comma 6 7 3 2 2" xfId="12686" xr:uid="{00000000-0005-0000-0000-00000B2E0000}"/>
    <cellStyle name="Comma 6 7 3 2 2 2" xfId="27834" xr:uid="{00000000-0005-0000-0000-00000C2E0000}"/>
    <cellStyle name="Comma 6 7 3 2 2 2 2" xfId="53802" xr:uid="{00000000-0005-0000-0000-00000D2E0000}"/>
    <cellStyle name="Comma 6 7 3 2 2 3" xfId="38654" xr:uid="{00000000-0005-0000-0000-00000E2E0000}"/>
    <cellStyle name="Comma 6 7 3 2 3" xfId="21342" xr:uid="{00000000-0005-0000-0000-00000F2E0000}"/>
    <cellStyle name="Comma 6 7 3 2 3 2" xfId="47310" xr:uid="{00000000-0005-0000-0000-0000102E0000}"/>
    <cellStyle name="Comma 6 7 3 2 4" xfId="17014" xr:uid="{00000000-0005-0000-0000-0000112E0000}"/>
    <cellStyle name="Comma 6 7 3 2 4 2" xfId="42982" xr:uid="{00000000-0005-0000-0000-0000122E0000}"/>
    <cellStyle name="Comma 6 7 3 2 5" xfId="32162" xr:uid="{00000000-0005-0000-0000-0000132E0000}"/>
    <cellStyle name="Comma 6 7 3 2 6" xfId="58644" xr:uid="{00000000-0005-0000-0000-0000142E0000}"/>
    <cellStyle name="Comma 6 7 3 3" xfId="10522" xr:uid="{00000000-0005-0000-0000-0000152E0000}"/>
    <cellStyle name="Comma 6 7 3 3 2" xfId="25670" xr:uid="{00000000-0005-0000-0000-0000162E0000}"/>
    <cellStyle name="Comma 6 7 3 3 2 2" xfId="51638" xr:uid="{00000000-0005-0000-0000-0000172E0000}"/>
    <cellStyle name="Comma 6 7 3 3 3" xfId="36490" xr:uid="{00000000-0005-0000-0000-0000182E0000}"/>
    <cellStyle name="Comma 6 7 3 4" xfId="8358" xr:uid="{00000000-0005-0000-0000-0000192E0000}"/>
    <cellStyle name="Comma 6 7 3 4 2" xfId="23506" xr:uid="{00000000-0005-0000-0000-00001A2E0000}"/>
    <cellStyle name="Comma 6 7 3 4 2 2" xfId="49474" xr:uid="{00000000-0005-0000-0000-00001B2E0000}"/>
    <cellStyle name="Comma 6 7 3 4 3" xfId="34326" xr:uid="{00000000-0005-0000-0000-00001C2E0000}"/>
    <cellStyle name="Comma 6 7 3 5" xfId="19178" xr:uid="{00000000-0005-0000-0000-00001D2E0000}"/>
    <cellStyle name="Comma 6 7 3 5 2" xfId="45146" xr:uid="{00000000-0005-0000-0000-00001E2E0000}"/>
    <cellStyle name="Comma 6 7 3 6" xfId="14850" xr:uid="{00000000-0005-0000-0000-00001F2E0000}"/>
    <cellStyle name="Comma 6 7 3 6 2" xfId="40818" xr:uid="{00000000-0005-0000-0000-0000202E0000}"/>
    <cellStyle name="Comma 6 7 3 7" xfId="4030" xr:uid="{00000000-0005-0000-0000-0000212E0000}"/>
    <cellStyle name="Comma 6 7 3 8" xfId="29998" xr:uid="{00000000-0005-0000-0000-0000222E0000}"/>
    <cellStyle name="Comma 6 7 3 9" xfId="56480" xr:uid="{00000000-0005-0000-0000-0000232E0000}"/>
    <cellStyle name="Comma 6 7 4" xfId="5112" xr:uid="{00000000-0005-0000-0000-0000242E0000}"/>
    <cellStyle name="Comma 6 7 4 2" xfId="11604" xr:uid="{00000000-0005-0000-0000-0000252E0000}"/>
    <cellStyle name="Comma 6 7 4 2 2" xfId="26752" xr:uid="{00000000-0005-0000-0000-0000262E0000}"/>
    <cellStyle name="Comma 6 7 4 2 2 2" xfId="52720" xr:uid="{00000000-0005-0000-0000-0000272E0000}"/>
    <cellStyle name="Comma 6 7 4 2 3" xfId="37572" xr:uid="{00000000-0005-0000-0000-0000282E0000}"/>
    <cellStyle name="Comma 6 7 4 3" xfId="20260" xr:uid="{00000000-0005-0000-0000-0000292E0000}"/>
    <cellStyle name="Comma 6 7 4 3 2" xfId="46228" xr:uid="{00000000-0005-0000-0000-00002A2E0000}"/>
    <cellStyle name="Comma 6 7 4 4" xfId="15932" xr:uid="{00000000-0005-0000-0000-00002B2E0000}"/>
    <cellStyle name="Comma 6 7 4 4 2" xfId="41900" xr:uid="{00000000-0005-0000-0000-00002C2E0000}"/>
    <cellStyle name="Comma 6 7 4 5" xfId="31080" xr:uid="{00000000-0005-0000-0000-00002D2E0000}"/>
    <cellStyle name="Comma 6 7 4 6" xfId="57562" xr:uid="{00000000-0005-0000-0000-00002E2E0000}"/>
    <cellStyle name="Comma 6 7 5" xfId="9440" xr:uid="{00000000-0005-0000-0000-00002F2E0000}"/>
    <cellStyle name="Comma 6 7 5 2" xfId="24588" xr:uid="{00000000-0005-0000-0000-0000302E0000}"/>
    <cellStyle name="Comma 6 7 5 2 2" xfId="50556" xr:uid="{00000000-0005-0000-0000-0000312E0000}"/>
    <cellStyle name="Comma 6 7 5 3" xfId="35408" xr:uid="{00000000-0005-0000-0000-0000322E0000}"/>
    <cellStyle name="Comma 6 7 6" xfId="7276" xr:uid="{00000000-0005-0000-0000-0000332E0000}"/>
    <cellStyle name="Comma 6 7 6 2" xfId="22424" xr:uid="{00000000-0005-0000-0000-0000342E0000}"/>
    <cellStyle name="Comma 6 7 6 2 2" xfId="48392" xr:uid="{00000000-0005-0000-0000-0000352E0000}"/>
    <cellStyle name="Comma 6 7 6 3" xfId="33244" xr:uid="{00000000-0005-0000-0000-0000362E0000}"/>
    <cellStyle name="Comma 6 7 7" xfId="18096" xr:uid="{00000000-0005-0000-0000-0000372E0000}"/>
    <cellStyle name="Comma 6 7 7 2" xfId="44064" xr:uid="{00000000-0005-0000-0000-0000382E0000}"/>
    <cellStyle name="Comma 6 7 8" xfId="13768" xr:uid="{00000000-0005-0000-0000-0000392E0000}"/>
    <cellStyle name="Comma 6 7 8 2" xfId="39736" xr:uid="{00000000-0005-0000-0000-00003A2E0000}"/>
    <cellStyle name="Comma 6 7 9" xfId="2948" xr:uid="{00000000-0005-0000-0000-00003B2E0000}"/>
    <cellStyle name="Comma 6 8" xfId="203" xr:uid="{00000000-0005-0000-0000-00003C2E0000}"/>
    <cellStyle name="Comma 6 8 10" xfId="28917" xr:uid="{00000000-0005-0000-0000-00003D2E0000}"/>
    <cellStyle name="Comma 6 8 11" xfId="54879" xr:uid="{00000000-0005-0000-0000-00003E2E0000}"/>
    <cellStyle name="Comma 6 8 12" xfId="55399" xr:uid="{00000000-0005-0000-0000-00003F2E0000}"/>
    <cellStyle name="Comma 6 8 13" xfId="965" xr:uid="{00000000-0005-0000-0000-0000402E0000}"/>
    <cellStyle name="Comma 6 8 2" xfId="1326" xr:uid="{00000000-0005-0000-0000-0000412E0000}"/>
    <cellStyle name="Comma 6 8 2 10" xfId="55940" xr:uid="{00000000-0005-0000-0000-0000422E0000}"/>
    <cellStyle name="Comma 6 8 2 2" xfId="2408" xr:uid="{00000000-0005-0000-0000-0000432E0000}"/>
    <cellStyle name="Comma 6 8 2 2 2" xfId="6736" xr:uid="{00000000-0005-0000-0000-0000442E0000}"/>
    <cellStyle name="Comma 6 8 2 2 2 2" xfId="13228" xr:uid="{00000000-0005-0000-0000-0000452E0000}"/>
    <cellStyle name="Comma 6 8 2 2 2 2 2" xfId="28376" xr:uid="{00000000-0005-0000-0000-0000462E0000}"/>
    <cellStyle name="Comma 6 8 2 2 2 2 2 2" xfId="54344" xr:uid="{00000000-0005-0000-0000-0000472E0000}"/>
    <cellStyle name="Comma 6 8 2 2 2 2 3" xfId="39196" xr:uid="{00000000-0005-0000-0000-0000482E0000}"/>
    <cellStyle name="Comma 6 8 2 2 2 3" xfId="21884" xr:uid="{00000000-0005-0000-0000-0000492E0000}"/>
    <cellStyle name="Comma 6 8 2 2 2 3 2" xfId="47852" xr:uid="{00000000-0005-0000-0000-00004A2E0000}"/>
    <cellStyle name="Comma 6 8 2 2 2 4" xfId="17556" xr:uid="{00000000-0005-0000-0000-00004B2E0000}"/>
    <cellStyle name="Comma 6 8 2 2 2 4 2" xfId="43524" xr:uid="{00000000-0005-0000-0000-00004C2E0000}"/>
    <cellStyle name="Comma 6 8 2 2 2 5" xfId="32704" xr:uid="{00000000-0005-0000-0000-00004D2E0000}"/>
    <cellStyle name="Comma 6 8 2 2 2 6" xfId="59186" xr:uid="{00000000-0005-0000-0000-00004E2E0000}"/>
    <cellStyle name="Comma 6 8 2 2 3" xfId="11064" xr:uid="{00000000-0005-0000-0000-00004F2E0000}"/>
    <cellStyle name="Comma 6 8 2 2 3 2" xfId="26212" xr:uid="{00000000-0005-0000-0000-0000502E0000}"/>
    <cellStyle name="Comma 6 8 2 2 3 2 2" xfId="52180" xr:uid="{00000000-0005-0000-0000-0000512E0000}"/>
    <cellStyle name="Comma 6 8 2 2 3 3" xfId="37032" xr:uid="{00000000-0005-0000-0000-0000522E0000}"/>
    <cellStyle name="Comma 6 8 2 2 4" xfId="8900" xr:uid="{00000000-0005-0000-0000-0000532E0000}"/>
    <cellStyle name="Comma 6 8 2 2 4 2" xfId="24048" xr:uid="{00000000-0005-0000-0000-0000542E0000}"/>
    <cellStyle name="Comma 6 8 2 2 4 2 2" xfId="50016" xr:uid="{00000000-0005-0000-0000-0000552E0000}"/>
    <cellStyle name="Comma 6 8 2 2 4 3" xfId="34868" xr:uid="{00000000-0005-0000-0000-0000562E0000}"/>
    <cellStyle name="Comma 6 8 2 2 5" xfId="19720" xr:uid="{00000000-0005-0000-0000-0000572E0000}"/>
    <cellStyle name="Comma 6 8 2 2 5 2" xfId="45688" xr:uid="{00000000-0005-0000-0000-0000582E0000}"/>
    <cellStyle name="Comma 6 8 2 2 6" xfId="15392" xr:uid="{00000000-0005-0000-0000-0000592E0000}"/>
    <cellStyle name="Comma 6 8 2 2 6 2" xfId="41360" xr:uid="{00000000-0005-0000-0000-00005A2E0000}"/>
    <cellStyle name="Comma 6 8 2 2 7" xfId="4572" xr:uid="{00000000-0005-0000-0000-00005B2E0000}"/>
    <cellStyle name="Comma 6 8 2 2 8" xfId="30540" xr:uid="{00000000-0005-0000-0000-00005C2E0000}"/>
    <cellStyle name="Comma 6 8 2 2 9" xfId="57022" xr:uid="{00000000-0005-0000-0000-00005D2E0000}"/>
    <cellStyle name="Comma 6 8 2 3" xfId="5654" xr:uid="{00000000-0005-0000-0000-00005E2E0000}"/>
    <cellStyle name="Comma 6 8 2 3 2" xfId="12146" xr:uid="{00000000-0005-0000-0000-00005F2E0000}"/>
    <cellStyle name="Comma 6 8 2 3 2 2" xfId="27294" xr:uid="{00000000-0005-0000-0000-0000602E0000}"/>
    <cellStyle name="Comma 6 8 2 3 2 2 2" xfId="53262" xr:uid="{00000000-0005-0000-0000-0000612E0000}"/>
    <cellStyle name="Comma 6 8 2 3 2 3" xfId="38114" xr:uid="{00000000-0005-0000-0000-0000622E0000}"/>
    <cellStyle name="Comma 6 8 2 3 3" xfId="20802" xr:uid="{00000000-0005-0000-0000-0000632E0000}"/>
    <cellStyle name="Comma 6 8 2 3 3 2" xfId="46770" xr:uid="{00000000-0005-0000-0000-0000642E0000}"/>
    <cellStyle name="Comma 6 8 2 3 4" xfId="16474" xr:uid="{00000000-0005-0000-0000-0000652E0000}"/>
    <cellStyle name="Comma 6 8 2 3 4 2" xfId="42442" xr:uid="{00000000-0005-0000-0000-0000662E0000}"/>
    <cellStyle name="Comma 6 8 2 3 5" xfId="31622" xr:uid="{00000000-0005-0000-0000-0000672E0000}"/>
    <cellStyle name="Comma 6 8 2 3 6" xfId="58104" xr:uid="{00000000-0005-0000-0000-0000682E0000}"/>
    <cellStyle name="Comma 6 8 2 4" xfId="9982" xr:uid="{00000000-0005-0000-0000-0000692E0000}"/>
    <cellStyle name="Comma 6 8 2 4 2" xfId="25130" xr:uid="{00000000-0005-0000-0000-00006A2E0000}"/>
    <cellStyle name="Comma 6 8 2 4 2 2" xfId="51098" xr:uid="{00000000-0005-0000-0000-00006B2E0000}"/>
    <cellStyle name="Comma 6 8 2 4 3" xfId="35950" xr:uid="{00000000-0005-0000-0000-00006C2E0000}"/>
    <cellStyle name="Comma 6 8 2 5" xfId="7818" xr:uid="{00000000-0005-0000-0000-00006D2E0000}"/>
    <cellStyle name="Comma 6 8 2 5 2" xfId="22966" xr:uid="{00000000-0005-0000-0000-00006E2E0000}"/>
    <cellStyle name="Comma 6 8 2 5 2 2" xfId="48934" xr:uid="{00000000-0005-0000-0000-00006F2E0000}"/>
    <cellStyle name="Comma 6 8 2 5 3" xfId="33786" xr:uid="{00000000-0005-0000-0000-0000702E0000}"/>
    <cellStyle name="Comma 6 8 2 6" xfId="18638" xr:uid="{00000000-0005-0000-0000-0000712E0000}"/>
    <cellStyle name="Comma 6 8 2 6 2" xfId="44606" xr:uid="{00000000-0005-0000-0000-0000722E0000}"/>
    <cellStyle name="Comma 6 8 2 7" xfId="14310" xr:uid="{00000000-0005-0000-0000-0000732E0000}"/>
    <cellStyle name="Comma 6 8 2 7 2" xfId="40278" xr:uid="{00000000-0005-0000-0000-0000742E0000}"/>
    <cellStyle name="Comma 6 8 2 8" xfId="3490" xr:uid="{00000000-0005-0000-0000-0000752E0000}"/>
    <cellStyle name="Comma 6 8 2 9" xfId="29458" xr:uid="{00000000-0005-0000-0000-0000762E0000}"/>
    <cellStyle name="Comma 6 8 3" xfId="1867" xr:uid="{00000000-0005-0000-0000-0000772E0000}"/>
    <cellStyle name="Comma 6 8 3 2" xfId="6195" xr:uid="{00000000-0005-0000-0000-0000782E0000}"/>
    <cellStyle name="Comma 6 8 3 2 2" xfId="12687" xr:uid="{00000000-0005-0000-0000-0000792E0000}"/>
    <cellStyle name="Comma 6 8 3 2 2 2" xfId="27835" xr:uid="{00000000-0005-0000-0000-00007A2E0000}"/>
    <cellStyle name="Comma 6 8 3 2 2 2 2" xfId="53803" xr:uid="{00000000-0005-0000-0000-00007B2E0000}"/>
    <cellStyle name="Comma 6 8 3 2 2 3" xfId="38655" xr:uid="{00000000-0005-0000-0000-00007C2E0000}"/>
    <cellStyle name="Comma 6 8 3 2 3" xfId="21343" xr:uid="{00000000-0005-0000-0000-00007D2E0000}"/>
    <cellStyle name="Comma 6 8 3 2 3 2" xfId="47311" xr:uid="{00000000-0005-0000-0000-00007E2E0000}"/>
    <cellStyle name="Comma 6 8 3 2 4" xfId="17015" xr:uid="{00000000-0005-0000-0000-00007F2E0000}"/>
    <cellStyle name="Comma 6 8 3 2 4 2" xfId="42983" xr:uid="{00000000-0005-0000-0000-0000802E0000}"/>
    <cellStyle name="Comma 6 8 3 2 5" xfId="32163" xr:uid="{00000000-0005-0000-0000-0000812E0000}"/>
    <cellStyle name="Comma 6 8 3 2 6" xfId="58645" xr:uid="{00000000-0005-0000-0000-0000822E0000}"/>
    <cellStyle name="Comma 6 8 3 3" xfId="10523" xr:uid="{00000000-0005-0000-0000-0000832E0000}"/>
    <cellStyle name="Comma 6 8 3 3 2" xfId="25671" xr:uid="{00000000-0005-0000-0000-0000842E0000}"/>
    <cellStyle name="Comma 6 8 3 3 2 2" xfId="51639" xr:uid="{00000000-0005-0000-0000-0000852E0000}"/>
    <cellStyle name="Comma 6 8 3 3 3" xfId="36491" xr:uid="{00000000-0005-0000-0000-0000862E0000}"/>
    <cellStyle name="Comma 6 8 3 4" xfId="8359" xr:uid="{00000000-0005-0000-0000-0000872E0000}"/>
    <cellStyle name="Comma 6 8 3 4 2" xfId="23507" xr:uid="{00000000-0005-0000-0000-0000882E0000}"/>
    <cellStyle name="Comma 6 8 3 4 2 2" xfId="49475" xr:uid="{00000000-0005-0000-0000-0000892E0000}"/>
    <cellStyle name="Comma 6 8 3 4 3" xfId="34327" xr:uid="{00000000-0005-0000-0000-00008A2E0000}"/>
    <cellStyle name="Comma 6 8 3 5" xfId="19179" xr:uid="{00000000-0005-0000-0000-00008B2E0000}"/>
    <cellStyle name="Comma 6 8 3 5 2" xfId="45147" xr:uid="{00000000-0005-0000-0000-00008C2E0000}"/>
    <cellStyle name="Comma 6 8 3 6" xfId="14851" xr:uid="{00000000-0005-0000-0000-00008D2E0000}"/>
    <cellStyle name="Comma 6 8 3 6 2" xfId="40819" xr:uid="{00000000-0005-0000-0000-00008E2E0000}"/>
    <cellStyle name="Comma 6 8 3 7" xfId="4031" xr:uid="{00000000-0005-0000-0000-00008F2E0000}"/>
    <cellStyle name="Comma 6 8 3 8" xfId="29999" xr:uid="{00000000-0005-0000-0000-0000902E0000}"/>
    <cellStyle name="Comma 6 8 3 9" xfId="56481" xr:uid="{00000000-0005-0000-0000-0000912E0000}"/>
    <cellStyle name="Comma 6 8 4" xfId="5113" xr:uid="{00000000-0005-0000-0000-0000922E0000}"/>
    <cellStyle name="Comma 6 8 4 2" xfId="11605" xr:uid="{00000000-0005-0000-0000-0000932E0000}"/>
    <cellStyle name="Comma 6 8 4 2 2" xfId="26753" xr:uid="{00000000-0005-0000-0000-0000942E0000}"/>
    <cellStyle name="Comma 6 8 4 2 2 2" xfId="52721" xr:uid="{00000000-0005-0000-0000-0000952E0000}"/>
    <cellStyle name="Comma 6 8 4 2 3" xfId="37573" xr:uid="{00000000-0005-0000-0000-0000962E0000}"/>
    <cellStyle name="Comma 6 8 4 3" xfId="20261" xr:uid="{00000000-0005-0000-0000-0000972E0000}"/>
    <cellStyle name="Comma 6 8 4 3 2" xfId="46229" xr:uid="{00000000-0005-0000-0000-0000982E0000}"/>
    <cellStyle name="Comma 6 8 4 4" xfId="15933" xr:uid="{00000000-0005-0000-0000-0000992E0000}"/>
    <cellStyle name="Comma 6 8 4 4 2" xfId="41901" xr:uid="{00000000-0005-0000-0000-00009A2E0000}"/>
    <cellStyle name="Comma 6 8 4 5" xfId="31081" xr:uid="{00000000-0005-0000-0000-00009B2E0000}"/>
    <cellStyle name="Comma 6 8 4 6" xfId="57563" xr:uid="{00000000-0005-0000-0000-00009C2E0000}"/>
    <cellStyle name="Comma 6 8 5" xfId="9441" xr:uid="{00000000-0005-0000-0000-00009D2E0000}"/>
    <cellStyle name="Comma 6 8 5 2" xfId="24589" xr:uid="{00000000-0005-0000-0000-00009E2E0000}"/>
    <cellStyle name="Comma 6 8 5 2 2" xfId="50557" xr:uid="{00000000-0005-0000-0000-00009F2E0000}"/>
    <cellStyle name="Comma 6 8 5 3" xfId="35409" xr:uid="{00000000-0005-0000-0000-0000A02E0000}"/>
    <cellStyle name="Comma 6 8 6" xfId="7277" xr:uid="{00000000-0005-0000-0000-0000A12E0000}"/>
    <cellStyle name="Comma 6 8 6 2" xfId="22425" xr:uid="{00000000-0005-0000-0000-0000A22E0000}"/>
    <cellStyle name="Comma 6 8 6 2 2" xfId="48393" xr:uid="{00000000-0005-0000-0000-0000A32E0000}"/>
    <cellStyle name="Comma 6 8 6 3" xfId="33245" xr:uid="{00000000-0005-0000-0000-0000A42E0000}"/>
    <cellStyle name="Comma 6 8 7" xfId="18097" xr:uid="{00000000-0005-0000-0000-0000A52E0000}"/>
    <cellStyle name="Comma 6 8 7 2" xfId="44065" xr:uid="{00000000-0005-0000-0000-0000A62E0000}"/>
    <cellStyle name="Comma 6 8 8" xfId="13769" xr:uid="{00000000-0005-0000-0000-0000A72E0000}"/>
    <cellStyle name="Comma 6 8 8 2" xfId="39737" xr:uid="{00000000-0005-0000-0000-0000A82E0000}"/>
    <cellStyle name="Comma 6 8 9" xfId="2949" xr:uid="{00000000-0005-0000-0000-0000A92E0000}"/>
    <cellStyle name="Comma 6 9" xfId="204" xr:uid="{00000000-0005-0000-0000-0000AA2E0000}"/>
    <cellStyle name="Comma 6 9 10" xfId="28918" xr:uid="{00000000-0005-0000-0000-0000AB2E0000}"/>
    <cellStyle name="Comma 6 9 11" xfId="54880" xr:uid="{00000000-0005-0000-0000-0000AC2E0000}"/>
    <cellStyle name="Comma 6 9 12" xfId="55400" xr:uid="{00000000-0005-0000-0000-0000AD2E0000}"/>
    <cellStyle name="Comma 6 9 13" xfId="1005" xr:uid="{00000000-0005-0000-0000-0000AE2E0000}"/>
    <cellStyle name="Comma 6 9 2" xfId="1327" xr:uid="{00000000-0005-0000-0000-0000AF2E0000}"/>
    <cellStyle name="Comma 6 9 2 10" xfId="55941" xr:uid="{00000000-0005-0000-0000-0000B02E0000}"/>
    <cellStyle name="Comma 6 9 2 2" xfId="2409" xr:uid="{00000000-0005-0000-0000-0000B12E0000}"/>
    <cellStyle name="Comma 6 9 2 2 2" xfId="6737" xr:uid="{00000000-0005-0000-0000-0000B22E0000}"/>
    <cellStyle name="Comma 6 9 2 2 2 2" xfId="13229" xr:uid="{00000000-0005-0000-0000-0000B32E0000}"/>
    <cellStyle name="Comma 6 9 2 2 2 2 2" xfId="28377" xr:uid="{00000000-0005-0000-0000-0000B42E0000}"/>
    <cellStyle name="Comma 6 9 2 2 2 2 2 2" xfId="54345" xr:uid="{00000000-0005-0000-0000-0000B52E0000}"/>
    <cellStyle name="Comma 6 9 2 2 2 2 3" xfId="39197" xr:uid="{00000000-0005-0000-0000-0000B62E0000}"/>
    <cellStyle name="Comma 6 9 2 2 2 3" xfId="21885" xr:uid="{00000000-0005-0000-0000-0000B72E0000}"/>
    <cellStyle name="Comma 6 9 2 2 2 3 2" xfId="47853" xr:uid="{00000000-0005-0000-0000-0000B82E0000}"/>
    <cellStyle name="Comma 6 9 2 2 2 4" xfId="17557" xr:uid="{00000000-0005-0000-0000-0000B92E0000}"/>
    <cellStyle name="Comma 6 9 2 2 2 4 2" xfId="43525" xr:uid="{00000000-0005-0000-0000-0000BA2E0000}"/>
    <cellStyle name="Comma 6 9 2 2 2 5" xfId="32705" xr:uid="{00000000-0005-0000-0000-0000BB2E0000}"/>
    <cellStyle name="Comma 6 9 2 2 2 6" xfId="59187" xr:uid="{00000000-0005-0000-0000-0000BC2E0000}"/>
    <cellStyle name="Comma 6 9 2 2 3" xfId="11065" xr:uid="{00000000-0005-0000-0000-0000BD2E0000}"/>
    <cellStyle name="Comma 6 9 2 2 3 2" xfId="26213" xr:uid="{00000000-0005-0000-0000-0000BE2E0000}"/>
    <cellStyle name="Comma 6 9 2 2 3 2 2" xfId="52181" xr:uid="{00000000-0005-0000-0000-0000BF2E0000}"/>
    <cellStyle name="Comma 6 9 2 2 3 3" xfId="37033" xr:uid="{00000000-0005-0000-0000-0000C02E0000}"/>
    <cellStyle name="Comma 6 9 2 2 4" xfId="8901" xr:uid="{00000000-0005-0000-0000-0000C12E0000}"/>
    <cellStyle name="Comma 6 9 2 2 4 2" xfId="24049" xr:uid="{00000000-0005-0000-0000-0000C22E0000}"/>
    <cellStyle name="Comma 6 9 2 2 4 2 2" xfId="50017" xr:uid="{00000000-0005-0000-0000-0000C32E0000}"/>
    <cellStyle name="Comma 6 9 2 2 4 3" xfId="34869" xr:uid="{00000000-0005-0000-0000-0000C42E0000}"/>
    <cellStyle name="Comma 6 9 2 2 5" xfId="19721" xr:uid="{00000000-0005-0000-0000-0000C52E0000}"/>
    <cellStyle name="Comma 6 9 2 2 5 2" xfId="45689" xr:uid="{00000000-0005-0000-0000-0000C62E0000}"/>
    <cellStyle name="Comma 6 9 2 2 6" xfId="15393" xr:uid="{00000000-0005-0000-0000-0000C72E0000}"/>
    <cellStyle name="Comma 6 9 2 2 6 2" xfId="41361" xr:uid="{00000000-0005-0000-0000-0000C82E0000}"/>
    <cellStyle name="Comma 6 9 2 2 7" xfId="4573" xr:uid="{00000000-0005-0000-0000-0000C92E0000}"/>
    <cellStyle name="Comma 6 9 2 2 8" xfId="30541" xr:uid="{00000000-0005-0000-0000-0000CA2E0000}"/>
    <cellStyle name="Comma 6 9 2 2 9" xfId="57023" xr:uid="{00000000-0005-0000-0000-0000CB2E0000}"/>
    <cellStyle name="Comma 6 9 2 3" xfId="5655" xr:uid="{00000000-0005-0000-0000-0000CC2E0000}"/>
    <cellStyle name="Comma 6 9 2 3 2" xfId="12147" xr:uid="{00000000-0005-0000-0000-0000CD2E0000}"/>
    <cellStyle name="Comma 6 9 2 3 2 2" xfId="27295" xr:uid="{00000000-0005-0000-0000-0000CE2E0000}"/>
    <cellStyle name="Comma 6 9 2 3 2 2 2" xfId="53263" xr:uid="{00000000-0005-0000-0000-0000CF2E0000}"/>
    <cellStyle name="Comma 6 9 2 3 2 3" xfId="38115" xr:uid="{00000000-0005-0000-0000-0000D02E0000}"/>
    <cellStyle name="Comma 6 9 2 3 3" xfId="20803" xr:uid="{00000000-0005-0000-0000-0000D12E0000}"/>
    <cellStyle name="Comma 6 9 2 3 3 2" xfId="46771" xr:uid="{00000000-0005-0000-0000-0000D22E0000}"/>
    <cellStyle name="Comma 6 9 2 3 4" xfId="16475" xr:uid="{00000000-0005-0000-0000-0000D32E0000}"/>
    <cellStyle name="Comma 6 9 2 3 4 2" xfId="42443" xr:uid="{00000000-0005-0000-0000-0000D42E0000}"/>
    <cellStyle name="Comma 6 9 2 3 5" xfId="31623" xr:uid="{00000000-0005-0000-0000-0000D52E0000}"/>
    <cellStyle name="Comma 6 9 2 3 6" xfId="58105" xr:uid="{00000000-0005-0000-0000-0000D62E0000}"/>
    <cellStyle name="Comma 6 9 2 4" xfId="9983" xr:uid="{00000000-0005-0000-0000-0000D72E0000}"/>
    <cellStyle name="Comma 6 9 2 4 2" xfId="25131" xr:uid="{00000000-0005-0000-0000-0000D82E0000}"/>
    <cellStyle name="Comma 6 9 2 4 2 2" xfId="51099" xr:uid="{00000000-0005-0000-0000-0000D92E0000}"/>
    <cellStyle name="Comma 6 9 2 4 3" xfId="35951" xr:uid="{00000000-0005-0000-0000-0000DA2E0000}"/>
    <cellStyle name="Comma 6 9 2 5" xfId="7819" xr:uid="{00000000-0005-0000-0000-0000DB2E0000}"/>
    <cellStyle name="Comma 6 9 2 5 2" xfId="22967" xr:uid="{00000000-0005-0000-0000-0000DC2E0000}"/>
    <cellStyle name="Comma 6 9 2 5 2 2" xfId="48935" xr:uid="{00000000-0005-0000-0000-0000DD2E0000}"/>
    <cellStyle name="Comma 6 9 2 5 3" xfId="33787" xr:uid="{00000000-0005-0000-0000-0000DE2E0000}"/>
    <cellStyle name="Comma 6 9 2 6" xfId="18639" xr:uid="{00000000-0005-0000-0000-0000DF2E0000}"/>
    <cellStyle name="Comma 6 9 2 6 2" xfId="44607" xr:uid="{00000000-0005-0000-0000-0000E02E0000}"/>
    <cellStyle name="Comma 6 9 2 7" xfId="14311" xr:uid="{00000000-0005-0000-0000-0000E12E0000}"/>
    <cellStyle name="Comma 6 9 2 7 2" xfId="40279" xr:uid="{00000000-0005-0000-0000-0000E22E0000}"/>
    <cellStyle name="Comma 6 9 2 8" xfId="3491" xr:uid="{00000000-0005-0000-0000-0000E32E0000}"/>
    <cellStyle name="Comma 6 9 2 9" xfId="29459" xr:uid="{00000000-0005-0000-0000-0000E42E0000}"/>
    <cellStyle name="Comma 6 9 3" xfId="1868" xr:uid="{00000000-0005-0000-0000-0000E52E0000}"/>
    <cellStyle name="Comma 6 9 3 2" xfId="6196" xr:uid="{00000000-0005-0000-0000-0000E62E0000}"/>
    <cellStyle name="Comma 6 9 3 2 2" xfId="12688" xr:uid="{00000000-0005-0000-0000-0000E72E0000}"/>
    <cellStyle name="Comma 6 9 3 2 2 2" xfId="27836" xr:uid="{00000000-0005-0000-0000-0000E82E0000}"/>
    <cellStyle name="Comma 6 9 3 2 2 2 2" xfId="53804" xr:uid="{00000000-0005-0000-0000-0000E92E0000}"/>
    <cellStyle name="Comma 6 9 3 2 2 3" xfId="38656" xr:uid="{00000000-0005-0000-0000-0000EA2E0000}"/>
    <cellStyle name="Comma 6 9 3 2 3" xfId="21344" xr:uid="{00000000-0005-0000-0000-0000EB2E0000}"/>
    <cellStyle name="Comma 6 9 3 2 3 2" xfId="47312" xr:uid="{00000000-0005-0000-0000-0000EC2E0000}"/>
    <cellStyle name="Comma 6 9 3 2 4" xfId="17016" xr:uid="{00000000-0005-0000-0000-0000ED2E0000}"/>
    <cellStyle name="Comma 6 9 3 2 4 2" xfId="42984" xr:uid="{00000000-0005-0000-0000-0000EE2E0000}"/>
    <cellStyle name="Comma 6 9 3 2 5" xfId="32164" xr:uid="{00000000-0005-0000-0000-0000EF2E0000}"/>
    <cellStyle name="Comma 6 9 3 2 6" xfId="58646" xr:uid="{00000000-0005-0000-0000-0000F02E0000}"/>
    <cellStyle name="Comma 6 9 3 3" xfId="10524" xr:uid="{00000000-0005-0000-0000-0000F12E0000}"/>
    <cellStyle name="Comma 6 9 3 3 2" xfId="25672" xr:uid="{00000000-0005-0000-0000-0000F22E0000}"/>
    <cellStyle name="Comma 6 9 3 3 2 2" xfId="51640" xr:uid="{00000000-0005-0000-0000-0000F32E0000}"/>
    <cellStyle name="Comma 6 9 3 3 3" xfId="36492" xr:uid="{00000000-0005-0000-0000-0000F42E0000}"/>
    <cellStyle name="Comma 6 9 3 4" xfId="8360" xr:uid="{00000000-0005-0000-0000-0000F52E0000}"/>
    <cellStyle name="Comma 6 9 3 4 2" xfId="23508" xr:uid="{00000000-0005-0000-0000-0000F62E0000}"/>
    <cellStyle name="Comma 6 9 3 4 2 2" xfId="49476" xr:uid="{00000000-0005-0000-0000-0000F72E0000}"/>
    <cellStyle name="Comma 6 9 3 4 3" xfId="34328" xr:uid="{00000000-0005-0000-0000-0000F82E0000}"/>
    <cellStyle name="Comma 6 9 3 5" xfId="19180" xr:uid="{00000000-0005-0000-0000-0000F92E0000}"/>
    <cellStyle name="Comma 6 9 3 5 2" xfId="45148" xr:uid="{00000000-0005-0000-0000-0000FA2E0000}"/>
    <cellStyle name="Comma 6 9 3 6" xfId="14852" xr:uid="{00000000-0005-0000-0000-0000FB2E0000}"/>
    <cellStyle name="Comma 6 9 3 6 2" xfId="40820" xr:uid="{00000000-0005-0000-0000-0000FC2E0000}"/>
    <cellStyle name="Comma 6 9 3 7" xfId="4032" xr:uid="{00000000-0005-0000-0000-0000FD2E0000}"/>
    <cellStyle name="Comma 6 9 3 8" xfId="30000" xr:uid="{00000000-0005-0000-0000-0000FE2E0000}"/>
    <cellStyle name="Comma 6 9 3 9" xfId="56482" xr:uid="{00000000-0005-0000-0000-0000FF2E0000}"/>
    <cellStyle name="Comma 6 9 4" xfId="5114" xr:uid="{00000000-0005-0000-0000-0000002F0000}"/>
    <cellStyle name="Comma 6 9 4 2" xfId="11606" xr:uid="{00000000-0005-0000-0000-0000012F0000}"/>
    <cellStyle name="Comma 6 9 4 2 2" xfId="26754" xr:uid="{00000000-0005-0000-0000-0000022F0000}"/>
    <cellStyle name="Comma 6 9 4 2 2 2" xfId="52722" xr:uid="{00000000-0005-0000-0000-0000032F0000}"/>
    <cellStyle name="Comma 6 9 4 2 3" xfId="37574" xr:uid="{00000000-0005-0000-0000-0000042F0000}"/>
    <cellStyle name="Comma 6 9 4 3" xfId="20262" xr:uid="{00000000-0005-0000-0000-0000052F0000}"/>
    <cellStyle name="Comma 6 9 4 3 2" xfId="46230" xr:uid="{00000000-0005-0000-0000-0000062F0000}"/>
    <cellStyle name="Comma 6 9 4 4" xfId="15934" xr:uid="{00000000-0005-0000-0000-0000072F0000}"/>
    <cellStyle name="Comma 6 9 4 4 2" xfId="41902" xr:uid="{00000000-0005-0000-0000-0000082F0000}"/>
    <cellStyle name="Comma 6 9 4 5" xfId="31082" xr:uid="{00000000-0005-0000-0000-0000092F0000}"/>
    <cellStyle name="Comma 6 9 4 6" xfId="57564" xr:uid="{00000000-0005-0000-0000-00000A2F0000}"/>
    <cellStyle name="Comma 6 9 5" xfId="9442" xr:uid="{00000000-0005-0000-0000-00000B2F0000}"/>
    <cellStyle name="Comma 6 9 5 2" xfId="24590" xr:uid="{00000000-0005-0000-0000-00000C2F0000}"/>
    <cellStyle name="Comma 6 9 5 2 2" xfId="50558" xr:uid="{00000000-0005-0000-0000-00000D2F0000}"/>
    <cellStyle name="Comma 6 9 5 3" xfId="35410" xr:uid="{00000000-0005-0000-0000-00000E2F0000}"/>
    <cellStyle name="Comma 6 9 6" xfId="7278" xr:uid="{00000000-0005-0000-0000-00000F2F0000}"/>
    <cellStyle name="Comma 6 9 6 2" xfId="22426" xr:uid="{00000000-0005-0000-0000-0000102F0000}"/>
    <cellStyle name="Comma 6 9 6 2 2" xfId="48394" xr:uid="{00000000-0005-0000-0000-0000112F0000}"/>
    <cellStyle name="Comma 6 9 6 3" xfId="33246" xr:uid="{00000000-0005-0000-0000-0000122F0000}"/>
    <cellStyle name="Comma 6 9 7" xfId="18098" xr:uid="{00000000-0005-0000-0000-0000132F0000}"/>
    <cellStyle name="Comma 6 9 7 2" xfId="44066" xr:uid="{00000000-0005-0000-0000-0000142F0000}"/>
    <cellStyle name="Comma 6 9 8" xfId="13770" xr:uid="{00000000-0005-0000-0000-0000152F0000}"/>
    <cellStyle name="Comma 6 9 8 2" xfId="39738" xr:uid="{00000000-0005-0000-0000-0000162F0000}"/>
    <cellStyle name="Comma 6 9 9" xfId="2950" xr:uid="{00000000-0005-0000-0000-0000172F0000}"/>
    <cellStyle name="Comma 7" xfId="205" xr:uid="{00000000-0005-0000-0000-0000182F0000}"/>
    <cellStyle name="Comma 7 10" xfId="206" xr:uid="{00000000-0005-0000-0000-0000192F0000}"/>
    <cellStyle name="Comma 7 10 10" xfId="28920" xr:uid="{00000000-0005-0000-0000-00001A2F0000}"/>
    <cellStyle name="Comma 7 10 11" xfId="54882" xr:uid="{00000000-0005-0000-0000-00001B2F0000}"/>
    <cellStyle name="Comma 7 10 12" xfId="55402" xr:uid="{00000000-0005-0000-0000-00001C2F0000}"/>
    <cellStyle name="Comma 7 10 13" xfId="1048" xr:uid="{00000000-0005-0000-0000-00001D2F0000}"/>
    <cellStyle name="Comma 7 10 2" xfId="1329" xr:uid="{00000000-0005-0000-0000-00001E2F0000}"/>
    <cellStyle name="Comma 7 10 2 10" xfId="55943" xr:uid="{00000000-0005-0000-0000-00001F2F0000}"/>
    <cellStyle name="Comma 7 10 2 2" xfId="2411" xr:uid="{00000000-0005-0000-0000-0000202F0000}"/>
    <cellStyle name="Comma 7 10 2 2 2" xfId="6739" xr:uid="{00000000-0005-0000-0000-0000212F0000}"/>
    <cellStyle name="Comma 7 10 2 2 2 2" xfId="13231" xr:uid="{00000000-0005-0000-0000-0000222F0000}"/>
    <cellStyle name="Comma 7 10 2 2 2 2 2" xfId="28379" xr:uid="{00000000-0005-0000-0000-0000232F0000}"/>
    <cellStyle name="Comma 7 10 2 2 2 2 2 2" xfId="54347" xr:uid="{00000000-0005-0000-0000-0000242F0000}"/>
    <cellStyle name="Comma 7 10 2 2 2 2 3" xfId="39199" xr:uid="{00000000-0005-0000-0000-0000252F0000}"/>
    <cellStyle name="Comma 7 10 2 2 2 3" xfId="21887" xr:uid="{00000000-0005-0000-0000-0000262F0000}"/>
    <cellStyle name="Comma 7 10 2 2 2 3 2" xfId="47855" xr:uid="{00000000-0005-0000-0000-0000272F0000}"/>
    <cellStyle name="Comma 7 10 2 2 2 4" xfId="17559" xr:uid="{00000000-0005-0000-0000-0000282F0000}"/>
    <cellStyle name="Comma 7 10 2 2 2 4 2" xfId="43527" xr:uid="{00000000-0005-0000-0000-0000292F0000}"/>
    <cellStyle name="Comma 7 10 2 2 2 5" xfId="32707" xr:uid="{00000000-0005-0000-0000-00002A2F0000}"/>
    <cellStyle name="Comma 7 10 2 2 2 6" xfId="59189" xr:uid="{00000000-0005-0000-0000-00002B2F0000}"/>
    <cellStyle name="Comma 7 10 2 2 3" xfId="11067" xr:uid="{00000000-0005-0000-0000-00002C2F0000}"/>
    <cellStyle name="Comma 7 10 2 2 3 2" xfId="26215" xr:uid="{00000000-0005-0000-0000-00002D2F0000}"/>
    <cellStyle name="Comma 7 10 2 2 3 2 2" xfId="52183" xr:uid="{00000000-0005-0000-0000-00002E2F0000}"/>
    <cellStyle name="Comma 7 10 2 2 3 3" xfId="37035" xr:uid="{00000000-0005-0000-0000-00002F2F0000}"/>
    <cellStyle name="Comma 7 10 2 2 4" xfId="8903" xr:uid="{00000000-0005-0000-0000-0000302F0000}"/>
    <cellStyle name="Comma 7 10 2 2 4 2" xfId="24051" xr:uid="{00000000-0005-0000-0000-0000312F0000}"/>
    <cellStyle name="Comma 7 10 2 2 4 2 2" xfId="50019" xr:uid="{00000000-0005-0000-0000-0000322F0000}"/>
    <cellStyle name="Comma 7 10 2 2 4 3" xfId="34871" xr:uid="{00000000-0005-0000-0000-0000332F0000}"/>
    <cellStyle name="Comma 7 10 2 2 5" xfId="19723" xr:uid="{00000000-0005-0000-0000-0000342F0000}"/>
    <cellStyle name="Comma 7 10 2 2 5 2" xfId="45691" xr:uid="{00000000-0005-0000-0000-0000352F0000}"/>
    <cellStyle name="Comma 7 10 2 2 6" xfId="15395" xr:uid="{00000000-0005-0000-0000-0000362F0000}"/>
    <cellStyle name="Comma 7 10 2 2 6 2" xfId="41363" xr:uid="{00000000-0005-0000-0000-0000372F0000}"/>
    <cellStyle name="Comma 7 10 2 2 7" xfId="4575" xr:uid="{00000000-0005-0000-0000-0000382F0000}"/>
    <cellStyle name="Comma 7 10 2 2 8" xfId="30543" xr:uid="{00000000-0005-0000-0000-0000392F0000}"/>
    <cellStyle name="Comma 7 10 2 2 9" xfId="57025" xr:uid="{00000000-0005-0000-0000-00003A2F0000}"/>
    <cellStyle name="Comma 7 10 2 3" xfId="5657" xr:uid="{00000000-0005-0000-0000-00003B2F0000}"/>
    <cellStyle name="Comma 7 10 2 3 2" xfId="12149" xr:uid="{00000000-0005-0000-0000-00003C2F0000}"/>
    <cellStyle name="Comma 7 10 2 3 2 2" xfId="27297" xr:uid="{00000000-0005-0000-0000-00003D2F0000}"/>
    <cellStyle name="Comma 7 10 2 3 2 2 2" xfId="53265" xr:uid="{00000000-0005-0000-0000-00003E2F0000}"/>
    <cellStyle name="Comma 7 10 2 3 2 3" xfId="38117" xr:uid="{00000000-0005-0000-0000-00003F2F0000}"/>
    <cellStyle name="Comma 7 10 2 3 3" xfId="20805" xr:uid="{00000000-0005-0000-0000-0000402F0000}"/>
    <cellStyle name="Comma 7 10 2 3 3 2" xfId="46773" xr:uid="{00000000-0005-0000-0000-0000412F0000}"/>
    <cellStyle name="Comma 7 10 2 3 4" xfId="16477" xr:uid="{00000000-0005-0000-0000-0000422F0000}"/>
    <cellStyle name="Comma 7 10 2 3 4 2" xfId="42445" xr:uid="{00000000-0005-0000-0000-0000432F0000}"/>
    <cellStyle name="Comma 7 10 2 3 5" xfId="31625" xr:uid="{00000000-0005-0000-0000-0000442F0000}"/>
    <cellStyle name="Comma 7 10 2 3 6" xfId="58107" xr:uid="{00000000-0005-0000-0000-0000452F0000}"/>
    <cellStyle name="Comma 7 10 2 4" xfId="9985" xr:uid="{00000000-0005-0000-0000-0000462F0000}"/>
    <cellStyle name="Comma 7 10 2 4 2" xfId="25133" xr:uid="{00000000-0005-0000-0000-0000472F0000}"/>
    <cellStyle name="Comma 7 10 2 4 2 2" xfId="51101" xr:uid="{00000000-0005-0000-0000-0000482F0000}"/>
    <cellStyle name="Comma 7 10 2 4 3" xfId="35953" xr:uid="{00000000-0005-0000-0000-0000492F0000}"/>
    <cellStyle name="Comma 7 10 2 5" xfId="7821" xr:uid="{00000000-0005-0000-0000-00004A2F0000}"/>
    <cellStyle name="Comma 7 10 2 5 2" xfId="22969" xr:uid="{00000000-0005-0000-0000-00004B2F0000}"/>
    <cellStyle name="Comma 7 10 2 5 2 2" xfId="48937" xr:uid="{00000000-0005-0000-0000-00004C2F0000}"/>
    <cellStyle name="Comma 7 10 2 5 3" xfId="33789" xr:uid="{00000000-0005-0000-0000-00004D2F0000}"/>
    <cellStyle name="Comma 7 10 2 6" xfId="18641" xr:uid="{00000000-0005-0000-0000-00004E2F0000}"/>
    <cellStyle name="Comma 7 10 2 6 2" xfId="44609" xr:uid="{00000000-0005-0000-0000-00004F2F0000}"/>
    <cellStyle name="Comma 7 10 2 7" xfId="14313" xr:uid="{00000000-0005-0000-0000-0000502F0000}"/>
    <cellStyle name="Comma 7 10 2 7 2" xfId="40281" xr:uid="{00000000-0005-0000-0000-0000512F0000}"/>
    <cellStyle name="Comma 7 10 2 8" xfId="3493" xr:uid="{00000000-0005-0000-0000-0000522F0000}"/>
    <cellStyle name="Comma 7 10 2 9" xfId="29461" xr:uid="{00000000-0005-0000-0000-0000532F0000}"/>
    <cellStyle name="Comma 7 10 3" xfId="1870" xr:uid="{00000000-0005-0000-0000-0000542F0000}"/>
    <cellStyle name="Comma 7 10 3 2" xfId="6198" xr:uid="{00000000-0005-0000-0000-0000552F0000}"/>
    <cellStyle name="Comma 7 10 3 2 2" xfId="12690" xr:uid="{00000000-0005-0000-0000-0000562F0000}"/>
    <cellStyle name="Comma 7 10 3 2 2 2" xfId="27838" xr:uid="{00000000-0005-0000-0000-0000572F0000}"/>
    <cellStyle name="Comma 7 10 3 2 2 2 2" xfId="53806" xr:uid="{00000000-0005-0000-0000-0000582F0000}"/>
    <cellStyle name="Comma 7 10 3 2 2 3" xfId="38658" xr:uid="{00000000-0005-0000-0000-0000592F0000}"/>
    <cellStyle name="Comma 7 10 3 2 3" xfId="21346" xr:uid="{00000000-0005-0000-0000-00005A2F0000}"/>
    <cellStyle name="Comma 7 10 3 2 3 2" xfId="47314" xr:uid="{00000000-0005-0000-0000-00005B2F0000}"/>
    <cellStyle name="Comma 7 10 3 2 4" xfId="17018" xr:uid="{00000000-0005-0000-0000-00005C2F0000}"/>
    <cellStyle name="Comma 7 10 3 2 4 2" xfId="42986" xr:uid="{00000000-0005-0000-0000-00005D2F0000}"/>
    <cellStyle name="Comma 7 10 3 2 5" xfId="32166" xr:uid="{00000000-0005-0000-0000-00005E2F0000}"/>
    <cellStyle name="Comma 7 10 3 2 6" xfId="58648" xr:uid="{00000000-0005-0000-0000-00005F2F0000}"/>
    <cellStyle name="Comma 7 10 3 3" xfId="10526" xr:uid="{00000000-0005-0000-0000-0000602F0000}"/>
    <cellStyle name="Comma 7 10 3 3 2" xfId="25674" xr:uid="{00000000-0005-0000-0000-0000612F0000}"/>
    <cellStyle name="Comma 7 10 3 3 2 2" xfId="51642" xr:uid="{00000000-0005-0000-0000-0000622F0000}"/>
    <cellStyle name="Comma 7 10 3 3 3" xfId="36494" xr:uid="{00000000-0005-0000-0000-0000632F0000}"/>
    <cellStyle name="Comma 7 10 3 4" xfId="8362" xr:uid="{00000000-0005-0000-0000-0000642F0000}"/>
    <cellStyle name="Comma 7 10 3 4 2" xfId="23510" xr:uid="{00000000-0005-0000-0000-0000652F0000}"/>
    <cellStyle name="Comma 7 10 3 4 2 2" xfId="49478" xr:uid="{00000000-0005-0000-0000-0000662F0000}"/>
    <cellStyle name="Comma 7 10 3 4 3" xfId="34330" xr:uid="{00000000-0005-0000-0000-0000672F0000}"/>
    <cellStyle name="Comma 7 10 3 5" xfId="19182" xr:uid="{00000000-0005-0000-0000-0000682F0000}"/>
    <cellStyle name="Comma 7 10 3 5 2" xfId="45150" xr:uid="{00000000-0005-0000-0000-0000692F0000}"/>
    <cellStyle name="Comma 7 10 3 6" xfId="14854" xr:uid="{00000000-0005-0000-0000-00006A2F0000}"/>
    <cellStyle name="Comma 7 10 3 6 2" xfId="40822" xr:uid="{00000000-0005-0000-0000-00006B2F0000}"/>
    <cellStyle name="Comma 7 10 3 7" xfId="4034" xr:uid="{00000000-0005-0000-0000-00006C2F0000}"/>
    <cellStyle name="Comma 7 10 3 8" xfId="30002" xr:uid="{00000000-0005-0000-0000-00006D2F0000}"/>
    <cellStyle name="Comma 7 10 3 9" xfId="56484" xr:uid="{00000000-0005-0000-0000-00006E2F0000}"/>
    <cellStyle name="Comma 7 10 4" xfId="5116" xr:uid="{00000000-0005-0000-0000-00006F2F0000}"/>
    <cellStyle name="Comma 7 10 4 2" xfId="11608" xr:uid="{00000000-0005-0000-0000-0000702F0000}"/>
    <cellStyle name="Comma 7 10 4 2 2" xfId="26756" xr:uid="{00000000-0005-0000-0000-0000712F0000}"/>
    <cellStyle name="Comma 7 10 4 2 2 2" xfId="52724" xr:uid="{00000000-0005-0000-0000-0000722F0000}"/>
    <cellStyle name="Comma 7 10 4 2 3" xfId="37576" xr:uid="{00000000-0005-0000-0000-0000732F0000}"/>
    <cellStyle name="Comma 7 10 4 3" xfId="20264" xr:uid="{00000000-0005-0000-0000-0000742F0000}"/>
    <cellStyle name="Comma 7 10 4 3 2" xfId="46232" xr:uid="{00000000-0005-0000-0000-0000752F0000}"/>
    <cellStyle name="Comma 7 10 4 4" xfId="15936" xr:uid="{00000000-0005-0000-0000-0000762F0000}"/>
    <cellStyle name="Comma 7 10 4 4 2" xfId="41904" xr:uid="{00000000-0005-0000-0000-0000772F0000}"/>
    <cellStyle name="Comma 7 10 4 5" xfId="31084" xr:uid="{00000000-0005-0000-0000-0000782F0000}"/>
    <cellStyle name="Comma 7 10 4 6" xfId="57566" xr:uid="{00000000-0005-0000-0000-0000792F0000}"/>
    <cellStyle name="Comma 7 10 5" xfId="9444" xr:uid="{00000000-0005-0000-0000-00007A2F0000}"/>
    <cellStyle name="Comma 7 10 5 2" xfId="24592" xr:uid="{00000000-0005-0000-0000-00007B2F0000}"/>
    <cellStyle name="Comma 7 10 5 2 2" xfId="50560" xr:uid="{00000000-0005-0000-0000-00007C2F0000}"/>
    <cellStyle name="Comma 7 10 5 3" xfId="35412" xr:uid="{00000000-0005-0000-0000-00007D2F0000}"/>
    <cellStyle name="Comma 7 10 6" xfId="7280" xr:uid="{00000000-0005-0000-0000-00007E2F0000}"/>
    <cellStyle name="Comma 7 10 6 2" xfId="22428" xr:uid="{00000000-0005-0000-0000-00007F2F0000}"/>
    <cellStyle name="Comma 7 10 6 2 2" xfId="48396" xr:uid="{00000000-0005-0000-0000-0000802F0000}"/>
    <cellStyle name="Comma 7 10 6 3" xfId="33248" xr:uid="{00000000-0005-0000-0000-0000812F0000}"/>
    <cellStyle name="Comma 7 10 7" xfId="18100" xr:uid="{00000000-0005-0000-0000-0000822F0000}"/>
    <cellStyle name="Comma 7 10 7 2" xfId="44068" xr:uid="{00000000-0005-0000-0000-0000832F0000}"/>
    <cellStyle name="Comma 7 10 8" xfId="13772" xr:uid="{00000000-0005-0000-0000-0000842F0000}"/>
    <cellStyle name="Comma 7 10 8 2" xfId="39740" xr:uid="{00000000-0005-0000-0000-0000852F0000}"/>
    <cellStyle name="Comma 7 10 9" xfId="2952" xr:uid="{00000000-0005-0000-0000-0000862F0000}"/>
    <cellStyle name="Comma 7 11" xfId="207" xr:uid="{00000000-0005-0000-0000-0000872F0000}"/>
    <cellStyle name="Comma 7 11 10" xfId="28921" xr:uid="{00000000-0005-0000-0000-0000882F0000}"/>
    <cellStyle name="Comma 7 11 11" xfId="54883" xr:uid="{00000000-0005-0000-0000-0000892F0000}"/>
    <cellStyle name="Comma 7 11 12" xfId="55403" xr:uid="{00000000-0005-0000-0000-00008A2F0000}"/>
    <cellStyle name="Comma 7 11 13" xfId="1088" xr:uid="{00000000-0005-0000-0000-00008B2F0000}"/>
    <cellStyle name="Comma 7 11 2" xfId="1330" xr:uid="{00000000-0005-0000-0000-00008C2F0000}"/>
    <cellStyle name="Comma 7 11 2 10" xfId="55944" xr:uid="{00000000-0005-0000-0000-00008D2F0000}"/>
    <cellStyle name="Comma 7 11 2 2" xfId="2412" xr:uid="{00000000-0005-0000-0000-00008E2F0000}"/>
    <cellStyle name="Comma 7 11 2 2 2" xfId="6740" xr:uid="{00000000-0005-0000-0000-00008F2F0000}"/>
    <cellStyle name="Comma 7 11 2 2 2 2" xfId="13232" xr:uid="{00000000-0005-0000-0000-0000902F0000}"/>
    <cellStyle name="Comma 7 11 2 2 2 2 2" xfId="28380" xr:uid="{00000000-0005-0000-0000-0000912F0000}"/>
    <cellStyle name="Comma 7 11 2 2 2 2 2 2" xfId="54348" xr:uid="{00000000-0005-0000-0000-0000922F0000}"/>
    <cellStyle name="Comma 7 11 2 2 2 2 3" xfId="39200" xr:uid="{00000000-0005-0000-0000-0000932F0000}"/>
    <cellStyle name="Comma 7 11 2 2 2 3" xfId="21888" xr:uid="{00000000-0005-0000-0000-0000942F0000}"/>
    <cellStyle name="Comma 7 11 2 2 2 3 2" xfId="47856" xr:uid="{00000000-0005-0000-0000-0000952F0000}"/>
    <cellStyle name="Comma 7 11 2 2 2 4" xfId="17560" xr:uid="{00000000-0005-0000-0000-0000962F0000}"/>
    <cellStyle name="Comma 7 11 2 2 2 4 2" xfId="43528" xr:uid="{00000000-0005-0000-0000-0000972F0000}"/>
    <cellStyle name="Comma 7 11 2 2 2 5" xfId="32708" xr:uid="{00000000-0005-0000-0000-0000982F0000}"/>
    <cellStyle name="Comma 7 11 2 2 2 6" xfId="59190" xr:uid="{00000000-0005-0000-0000-0000992F0000}"/>
    <cellStyle name="Comma 7 11 2 2 3" xfId="11068" xr:uid="{00000000-0005-0000-0000-00009A2F0000}"/>
    <cellStyle name="Comma 7 11 2 2 3 2" xfId="26216" xr:uid="{00000000-0005-0000-0000-00009B2F0000}"/>
    <cellStyle name="Comma 7 11 2 2 3 2 2" xfId="52184" xr:uid="{00000000-0005-0000-0000-00009C2F0000}"/>
    <cellStyle name="Comma 7 11 2 2 3 3" xfId="37036" xr:uid="{00000000-0005-0000-0000-00009D2F0000}"/>
    <cellStyle name="Comma 7 11 2 2 4" xfId="8904" xr:uid="{00000000-0005-0000-0000-00009E2F0000}"/>
    <cellStyle name="Comma 7 11 2 2 4 2" xfId="24052" xr:uid="{00000000-0005-0000-0000-00009F2F0000}"/>
    <cellStyle name="Comma 7 11 2 2 4 2 2" xfId="50020" xr:uid="{00000000-0005-0000-0000-0000A02F0000}"/>
    <cellStyle name="Comma 7 11 2 2 4 3" xfId="34872" xr:uid="{00000000-0005-0000-0000-0000A12F0000}"/>
    <cellStyle name="Comma 7 11 2 2 5" xfId="19724" xr:uid="{00000000-0005-0000-0000-0000A22F0000}"/>
    <cellStyle name="Comma 7 11 2 2 5 2" xfId="45692" xr:uid="{00000000-0005-0000-0000-0000A32F0000}"/>
    <cellStyle name="Comma 7 11 2 2 6" xfId="15396" xr:uid="{00000000-0005-0000-0000-0000A42F0000}"/>
    <cellStyle name="Comma 7 11 2 2 6 2" xfId="41364" xr:uid="{00000000-0005-0000-0000-0000A52F0000}"/>
    <cellStyle name="Comma 7 11 2 2 7" xfId="4576" xr:uid="{00000000-0005-0000-0000-0000A62F0000}"/>
    <cellStyle name="Comma 7 11 2 2 8" xfId="30544" xr:uid="{00000000-0005-0000-0000-0000A72F0000}"/>
    <cellStyle name="Comma 7 11 2 2 9" xfId="57026" xr:uid="{00000000-0005-0000-0000-0000A82F0000}"/>
    <cellStyle name="Comma 7 11 2 3" xfId="5658" xr:uid="{00000000-0005-0000-0000-0000A92F0000}"/>
    <cellStyle name="Comma 7 11 2 3 2" xfId="12150" xr:uid="{00000000-0005-0000-0000-0000AA2F0000}"/>
    <cellStyle name="Comma 7 11 2 3 2 2" xfId="27298" xr:uid="{00000000-0005-0000-0000-0000AB2F0000}"/>
    <cellStyle name="Comma 7 11 2 3 2 2 2" xfId="53266" xr:uid="{00000000-0005-0000-0000-0000AC2F0000}"/>
    <cellStyle name="Comma 7 11 2 3 2 3" xfId="38118" xr:uid="{00000000-0005-0000-0000-0000AD2F0000}"/>
    <cellStyle name="Comma 7 11 2 3 3" xfId="20806" xr:uid="{00000000-0005-0000-0000-0000AE2F0000}"/>
    <cellStyle name="Comma 7 11 2 3 3 2" xfId="46774" xr:uid="{00000000-0005-0000-0000-0000AF2F0000}"/>
    <cellStyle name="Comma 7 11 2 3 4" xfId="16478" xr:uid="{00000000-0005-0000-0000-0000B02F0000}"/>
    <cellStyle name="Comma 7 11 2 3 4 2" xfId="42446" xr:uid="{00000000-0005-0000-0000-0000B12F0000}"/>
    <cellStyle name="Comma 7 11 2 3 5" xfId="31626" xr:uid="{00000000-0005-0000-0000-0000B22F0000}"/>
    <cellStyle name="Comma 7 11 2 3 6" xfId="58108" xr:uid="{00000000-0005-0000-0000-0000B32F0000}"/>
    <cellStyle name="Comma 7 11 2 4" xfId="9986" xr:uid="{00000000-0005-0000-0000-0000B42F0000}"/>
    <cellStyle name="Comma 7 11 2 4 2" xfId="25134" xr:uid="{00000000-0005-0000-0000-0000B52F0000}"/>
    <cellStyle name="Comma 7 11 2 4 2 2" xfId="51102" xr:uid="{00000000-0005-0000-0000-0000B62F0000}"/>
    <cellStyle name="Comma 7 11 2 4 3" xfId="35954" xr:uid="{00000000-0005-0000-0000-0000B72F0000}"/>
    <cellStyle name="Comma 7 11 2 5" xfId="7822" xr:uid="{00000000-0005-0000-0000-0000B82F0000}"/>
    <cellStyle name="Comma 7 11 2 5 2" xfId="22970" xr:uid="{00000000-0005-0000-0000-0000B92F0000}"/>
    <cellStyle name="Comma 7 11 2 5 2 2" xfId="48938" xr:uid="{00000000-0005-0000-0000-0000BA2F0000}"/>
    <cellStyle name="Comma 7 11 2 5 3" xfId="33790" xr:uid="{00000000-0005-0000-0000-0000BB2F0000}"/>
    <cellStyle name="Comma 7 11 2 6" xfId="18642" xr:uid="{00000000-0005-0000-0000-0000BC2F0000}"/>
    <cellStyle name="Comma 7 11 2 6 2" xfId="44610" xr:uid="{00000000-0005-0000-0000-0000BD2F0000}"/>
    <cellStyle name="Comma 7 11 2 7" xfId="14314" xr:uid="{00000000-0005-0000-0000-0000BE2F0000}"/>
    <cellStyle name="Comma 7 11 2 7 2" xfId="40282" xr:uid="{00000000-0005-0000-0000-0000BF2F0000}"/>
    <cellStyle name="Comma 7 11 2 8" xfId="3494" xr:uid="{00000000-0005-0000-0000-0000C02F0000}"/>
    <cellStyle name="Comma 7 11 2 9" xfId="29462" xr:uid="{00000000-0005-0000-0000-0000C12F0000}"/>
    <cellStyle name="Comma 7 11 3" xfId="1871" xr:uid="{00000000-0005-0000-0000-0000C22F0000}"/>
    <cellStyle name="Comma 7 11 3 2" xfId="6199" xr:uid="{00000000-0005-0000-0000-0000C32F0000}"/>
    <cellStyle name="Comma 7 11 3 2 2" xfId="12691" xr:uid="{00000000-0005-0000-0000-0000C42F0000}"/>
    <cellStyle name="Comma 7 11 3 2 2 2" xfId="27839" xr:uid="{00000000-0005-0000-0000-0000C52F0000}"/>
    <cellStyle name="Comma 7 11 3 2 2 2 2" xfId="53807" xr:uid="{00000000-0005-0000-0000-0000C62F0000}"/>
    <cellStyle name="Comma 7 11 3 2 2 3" xfId="38659" xr:uid="{00000000-0005-0000-0000-0000C72F0000}"/>
    <cellStyle name="Comma 7 11 3 2 3" xfId="21347" xr:uid="{00000000-0005-0000-0000-0000C82F0000}"/>
    <cellStyle name="Comma 7 11 3 2 3 2" xfId="47315" xr:uid="{00000000-0005-0000-0000-0000C92F0000}"/>
    <cellStyle name="Comma 7 11 3 2 4" xfId="17019" xr:uid="{00000000-0005-0000-0000-0000CA2F0000}"/>
    <cellStyle name="Comma 7 11 3 2 4 2" xfId="42987" xr:uid="{00000000-0005-0000-0000-0000CB2F0000}"/>
    <cellStyle name="Comma 7 11 3 2 5" xfId="32167" xr:uid="{00000000-0005-0000-0000-0000CC2F0000}"/>
    <cellStyle name="Comma 7 11 3 2 6" xfId="58649" xr:uid="{00000000-0005-0000-0000-0000CD2F0000}"/>
    <cellStyle name="Comma 7 11 3 3" xfId="10527" xr:uid="{00000000-0005-0000-0000-0000CE2F0000}"/>
    <cellStyle name="Comma 7 11 3 3 2" xfId="25675" xr:uid="{00000000-0005-0000-0000-0000CF2F0000}"/>
    <cellStyle name="Comma 7 11 3 3 2 2" xfId="51643" xr:uid="{00000000-0005-0000-0000-0000D02F0000}"/>
    <cellStyle name="Comma 7 11 3 3 3" xfId="36495" xr:uid="{00000000-0005-0000-0000-0000D12F0000}"/>
    <cellStyle name="Comma 7 11 3 4" xfId="8363" xr:uid="{00000000-0005-0000-0000-0000D22F0000}"/>
    <cellStyle name="Comma 7 11 3 4 2" xfId="23511" xr:uid="{00000000-0005-0000-0000-0000D32F0000}"/>
    <cellStyle name="Comma 7 11 3 4 2 2" xfId="49479" xr:uid="{00000000-0005-0000-0000-0000D42F0000}"/>
    <cellStyle name="Comma 7 11 3 4 3" xfId="34331" xr:uid="{00000000-0005-0000-0000-0000D52F0000}"/>
    <cellStyle name="Comma 7 11 3 5" xfId="19183" xr:uid="{00000000-0005-0000-0000-0000D62F0000}"/>
    <cellStyle name="Comma 7 11 3 5 2" xfId="45151" xr:uid="{00000000-0005-0000-0000-0000D72F0000}"/>
    <cellStyle name="Comma 7 11 3 6" xfId="14855" xr:uid="{00000000-0005-0000-0000-0000D82F0000}"/>
    <cellStyle name="Comma 7 11 3 6 2" xfId="40823" xr:uid="{00000000-0005-0000-0000-0000D92F0000}"/>
    <cellStyle name="Comma 7 11 3 7" xfId="4035" xr:uid="{00000000-0005-0000-0000-0000DA2F0000}"/>
    <cellStyle name="Comma 7 11 3 8" xfId="30003" xr:uid="{00000000-0005-0000-0000-0000DB2F0000}"/>
    <cellStyle name="Comma 7 11 3 9" xfId="56485" xr:uid="{00000000-0005-0000-0000-0000DC2F0000}"/>
    <cellStyle name="Comma 7 11 4" xfId="5117" xr:uid="{00000000-0005-0000-0000-0000DD2F0000}"/>
    <cellStyle name="Comma 7 11 4 2" xfId="11609" xr:uid="{00000000-0005-0000-0000-0000DE2F0000}"/>
    <cellStyle name="Comma 7 11 4 2 2" xfId="26757" xr:uid="{00000000-0005-0000-0000-0000DF2F0000}"/>
    <cellStyle name="Comma 7 11 4 2 2 2" xfId="52725" xr:uid="{00000000-0005-0000-0000-0000E02F0000}"/>
    <cellStyle name="Comma 7 11 4 2 3" xfId="37577" xr:uid="{00000000-0005-0000-0000-0000E12F0000}"/>
    <cellStyle name="Comma 7 11 4 3" xfId="20265" xr:uid="{00000000-0005-0000-0000-0000E22F0000}"/>
    <cellStyle name="Comma 7 11 4 3 2" xfId="46233" xr:uid="{00000000-0005-0000-0000-0000E32F0000}"/>
    <cellStyle name="Comma 7 11 4 4" xfId="15937" xr:uid="{00000000-0005-0000-0000-0000E42F0000}"/>
    <cellStyle name="Comma 7 11 4 4 2" xfId="41905" xr:uid="{00000000-0005-0000-0000-0000E52F0000}"/>
    <cellStyle name="Comma 7 11 4 5" xfId="31085" xr:uid="{00000000-0005-0000-0000-0000E62F0000}"/>
    <cellStyle name="Comma 7 11 4 6" xfId="57567" xr:uid="{00000000-0005-0000-0000-0000E72F0000}"/>
    <cellStyle name="Comma 7 11 5" xfId="9445" xr:uid="{00000000-0005-0000-0000-0000E82F0000}"/>
    <cellStyle name="Comma 7 11 5 2" xfId="24593" xr:uid="{00000000-0005-0000-0000-0000E92F0000}"/>
    <cellStyle name="Comma 7 11 5 2 2" xfId="50561" xr:uid="{00000000-0005-0000-0000-0000EA2F0000}"/>
    <cellStyle name="Comma 7 11 5 3" xfId="35413" xr:uid="{00000000-0005-0000-0000-0000EB2F0000}"/>
    <cellStyle name="Comma 7 11 6" xfId="7281" xr:uid="{00000000-0005-0000-0000-0000EC2F0000}"/>
    <cellStyle name="Comma 7 11 6 2" xfId="22429" xr:uid="{00000000-0005-0000-0000-0000ED2F0000}"/>
    <cellStyle name="Comma 7 11 6 2 2" xfId="48397" xr:uid="{00000000-0005-0000-0000-0000EE2F0000}"/>
    <cellStyle name="Comma 7 11 6 3" xfId="33249" xr:uid="{00000000-0005-0000-0000-0000EF2F0000}"/>
    <cellStyle name="Comma 7 11 7" xfId="18101" xr:uid="{00000000-0005-0000-0000-0000F02F0000}"/>
    <cellStyle name="Comma 7 11 7 2" xfId="44069" xr:uid="{00000000-0005-0000-0000-0000F12F0000}"/>
    <cellStyle name="Comma 7 11 8" xfId="13773" xr:uid="{00000000-0005-0000-0000-0000F22F0000}"/>
    <cellStyle name="Comma 7 11 8 2" xfId="39741" xr:uid="{00000000-0005-0000-0000-0000F32F0000}"/>
    <cellStyle name="Comma 7 11 9" xfId="2953" xr:uid="{00000000-0005-0000-0000-0000F42F0000}"/>
    <cellStyle name="Comma 7 12" xfId="208" xr:uid="{00000000-0005-0000-0000-0000F52F0000}"/>
    <cellStyle name="Comma 7 12 10" xfId="28922" xr:uid="{00000000-0005-0000-0000-0000F62F0000}"/>
    <cellStyle name="Comma 7 12 11" xfId="54884" xr:uid="{00000000-0005-0000-0000-0000F72F0000}"/>
    <cellStyle name="Comma 7 12 12" xfId="55404" xr:uid="{00000000-0005-0000-0000-0000F82F0000}"/>
    <cellStyle name="Comma 7 12 13" xfId="1128" xr:uid="{00000000-0005-0000-0000-0000F92F0000}"/>
    <cellStyle name="Comma 7 12 2" xfId="1331" xr:uid="{00000000-0005-0000-0000-0000FA2F0000}"/>
    <cellStyle name="Comma 7 12 2 10" xfId="55945" xr:uid="{00000000-0005-0000-0000-0000FB2F0000}"/>
    <cellStyle name="Comma 7 12 2 2" xfId="2413" xr:uid="{00000000-0005-0000-0000-0000FC2F0000}"/>
    <cellStyle name="Comma 7 12 2 2 2" xfId="6741" xr:uid="{00000000-0005-0000-0000-0000FD2F0000}"/>
    <cellStyle name="Comma 7 12 2 2 2 2" xfId="13233" xr:uid="{00000000-0005-0000-0000-0000FE2F0000}"/>
    <cellStyle name="Comma 7 12 2 2 2 2 2" xfId="28381" xr:uid="{00000000-0005-0000-0000-0000FF2F0000}"/>
    <cellStyle name="Comma 7 12 2 2 2 2 2 2" xfId="54349" xr:uid="{00000000-0005-0000-0000-000000300000}"/>
    <cellStyle name="Comma 7 12 2 2 2 2 3" xfId="39201" xr:uid="{00000000-0005-0000-0000-000001300000}"/>
    <cellStyle name="Comma 7 12 2 2 2 3" xfId="21889" xr:uid="{00000000-0005-0000-0000-000002300000}"/>
    <cellStyle name="Comma 7 12 2 2 2 3 2" xfId="47857" xr:uid="{00000000-0005-0000-0000-000003300000}"/>
    <cellStyle name="Comma 7 12 2 2 2 4" xfId="17561" xr:uid="{00000000-0005-0000-0000-000004300000}"/>
    <cellStyle name="Comma 7 12 2 2 2 4 2" xfId="43529" xr:uid="{00000000-0005-0000-0000-000005300000}"/>
    <cellStyle name="Comma 7 12 2 2 2 5" xfId="32709" xr:uid="{00000000-0005-0000-0000-000006300000}"/>
    <cellStyle name="Comma 7 12 2 2 2 6" xfId="59191" xr:uid="{00000000-0005-0000-0000-000007300000}"/>
    <cellStyle name="Comma 7 12 2 2 3" xfId="11069" xr:uid="{00000000-0005-0000-0000-000008300000}"/>
    <cellStyle name="Comma 7 12 2 2 3 2" xfId="26217" xr:uid="{00000000-0005-0000-0000-000009300000}"/>
    <cellStyle name="Comma 7 12 2 2 3 2 2" xfId="52185" xr:uid="{00000000-0005-0000-0000-00000A300000}"/>
    <cellStyle name="Comma 7 12 2 2 3 3" xfId="37037" xr:uid="{00000000-0005-0000-0000-00000B300000}"/>
    <cellStyle name="Comma 7 12 2 2 4" xfId="8905" xr:uid="{00000000-0005-0000-0000-00000C300000}"/>
    <cellStyle name="Comma 7 12 2 2 4 2" xfId="24053" xr:uid="{00000000-0005-0000-0000-00000D300000}"/>
    <cellStyle name="Comma 7 12 2 2 4 2 2" xfId="50021" xr:uid="{00000000-0005-0000-0000-00000E300000}"/>
    <cellStyle name="Comma 7 12 2 2 4 3" xfId="34873" xr:uid="{00000000-0005-0000-0000-00000F300000}"/>
    <cellStyle name="Comma 7 12 2 2 5" xfId="19725" xr:uid="{00000000-0005-0000-0000-000010300000}"/>
    <cellStyle name="Comma 7 12 2 2 5 2" xfId="45693" xr:uid="{00000000-0005-0000-0000-000011300000}"/>
    <cellStyle name="Comma 7 12 2 2 6" xfId="15397" xr:uid="{00000000-0005-0000-0000-000012300000}"/>
    <cellStyle name="Comma 7 12 2 2 6 2" xfId="41365" xr:uid="{00000000-0005-0000-0000-000013300000}"/>
    <cellStyle name="Comma 7 12 2 2 7" xfId="4577" xr:uid="{00000000-0005-0000-0000-000014300000}"/>
    <cellStyle name="Comma 7 12 2 2 8" xfId="30545" xr:uid="{00000000-0005-0000-0000-000015300000}"/>
    <cellStyle name="Comma 7 12 2 2 9" xfId="57027" xr:uid="{00000000-0005-0000-0000-000016300000}"/>
    <cellStyle name="Comma 7 12 2 3" xfId="5659" xr:uid="{00000000-0005-0000-0000-000017300000}"/>
    <cellStyle name="Comma 7 12 2 3 2" xfId="12151" xr:uid="{00000000-0005-0000-0000-000018300000}"/>
    <cellStyle name="Comma 7 12 2 3 2 2" xfId="27299" xr:uid="{00000000-0005-0000-0000-000019300000}"/>
    <cellStyle name="Comma 7 12 2 3 2 2 2" xfId="53267" xr:uid="{00000000-0005-0000-0000-00001A300000}"/>
    <cellStyle name="Comma 7 12 2 3 2 3" xfId="38119" xr:uid="{00000000-0005-0000-0000-00001B300000}"/>
    <cellStyle name="Comma 7 12 2 3 3" xfId="20807" xr:uid="{00000000-0005-0000-0000-00001C300000}"/>
    <cellStyle name="Comma 7 12 2 3 3 2" xfId="46775" xr:uid="{00000000-0005-0000-0000-00001D300000}"/>
    <cellStyle name="Comma 7 12 2 3 4" xfId="16479" xr:uid="{00000000-0005-0000-0000-00001E300000}"/>
    <cellStyle name="Comma 7 12 2 3 4 2" xfId="42447" xr:uid="{00000000-0005-0000-0000-00001F300000}"/>
    <cellStyle name="Comma 7 12 2 3 5" xfId="31627" xr:uid="{00000000-0005-0000-0000-000020300000}"/>
    <cellStyle name="Comma 7 12 2 3 6" xfId="58109" xr:uid="{00000000-0005-0000-0000-000021300000}"/>
    <cellStyle name="Comma 7 12 2 4" xfId="9987" xr:uid="{00000000-0005-0000-0000-000022300000}"/>
    <cellStyle name="Comma 7 12 2 4 2" xfId="25135" xr:uid="{00000000-0005-0000-0000-000023300000}"/>
    <cellStyle name="Comma 7 12 2 4 2 2" xfId="51103" xr:uid="{00000000-0005-0000-0000-000024300000}"/>
    <cellStyle name="Comma 7 12 2 4 3" xfId="35955" xr:uid="{00000000-0005-0000-0000-000025300000}"/>
    <cellStyle name="Comma 7 12 2 5" xfId="7823" xr:uid="{00000000-0005-0000-0000-000026300000}"/>
    <cellStyle name="Comma 7 12 2 5 2" xfId="22971" xr:uid="{00000000-0005-0000-0000-000027300000}"/>
    <cellStyle name="Comma 7 12 2 5 2 2" xfId="48939" xr:uid="{00000000-0005-0000-0000-000028300000}"/>
    <cellStyle name="Comma 7 12 2 5 3" xfId="33791" xr:uid="{00000000-0005-0000-0000-000029300000}"/>
    <cellStyle name="Comma 7 12 2 6" xfId="18643" xr:uid="{00000000-0005-0000-0000-00002A300000}"/>
    <cellStyle name="Comma 7 12 2 6 2" xfId="44611" xr:uid="{00000000-0005-0000-0000-00002B300000}"/>
    <cellStyle name="Comma 7 12 2 7" xfId="14315" xr:uid="{00000000-0005-0000-0000-00002C300000}"/>
    <cellStyle name="Comma 7 12 2 7 2" xfId="40283" xr:uid="{00000000-0005-0000-0000-00002D300000}"/>
    <cellStyle name="Comma 7 12 2 8" xfId="3495" xr:uid="{00000000-0005-0000-0000-00002E300000}"/>
    <cellStyle name="Comma 7 12 2 9" xfId="29463" xr:uid="{00000000-0005-0000-0000-00002F300000}"/>
    <cellStyle name="Comma 7 12 3" xfId="1872" xr:uid="{00000000-0005-0000-0000-000030300000}"/>
    <cellStyle name="Comma 7 12 3 2" xfId="6200" xr:uid="{00000000-0005-0000-0000-000031300000}"/>
    <cellStyle name="Comma 7 12 3 2 2" xfId="12692" xr:uid="{00000000-0005-0000-0000-000032300000}"/>
    <cellStyle name="Comma 7 12 3 2 2 2" xfId="27840" xr:uid="{00000000-0005-0000-0000-000033300000}"/>
    <cellStyle name="Comma 7 12 3 2 2 2 2" xfId="53808" xr:uid="{00000000-0005-0000-0000-000034300000}"/>
    <cellStyle name="Comma 7 12 3 2 2 3" xfId="38660" xr:uid="{00000000-0005-0000-0000-000035300000}"/>
    <cellStyle name="Comma 7 12 3 2 3" xfId="21348" xr:uid="{00000000-0005-0000-0000-000036300000}"/>
    <cellStyle name="Comma 7 12 3 2 3 2" xfId="47316" xr:uid="{00000000-0005-0000-0000-000037300000}"/>
    <cellStyle name="Comma 7 12 3 2 4" xfId="17020" xr:uid="{00000000-0005-0000-0000-000038300000}"/>
    <cellStyle name="Comma 7 12 3 2 4 2" xfId="42988" xr:uid="{00000000-0005-0000-0000-000039300000}"/>
    <cellStyle name="Comma 7 12 3 2 5" xfId="32168" xr:uid="{00000000-0005-0000-0000-00003A300000}"/>
    <cellStyle name="Comma 7 12 3 2 6" xfId="58650" xr:uid="{00000000-0005-0000-0000-00003B300000}"/>
    <cellStyle name="Comma 7 12 3 3" xfId="10528" xr:uid="{00000000-0005-0000-0000-00003C300000}"/>
    <cellStyle name="Comma 7 12 3 3 2" xfId="25676" xr:uid="{00000000-0005-0000-0000-00003D300000}"/>
    <cellStyle name="Comma 7 12 3 3 2 2" xfId="51644" xr:uid="{00000000-0005-0000-0000-00003E300000}"/>
    <cellStyle name="Comma 7 12 3 3 3" xfId="36496" xr:uid="{00000000-0005-0000-0000-00003F300000}"/>
    <cellStyle name="Comma 7 12 3 4" xfId="8364" xr:uid="{00000000-0005-0000-0000-000040300000}"/>
    <cellStyle name="Comma 7 12 3 4 2" xfId="23512" xr:uid="{00000000-0005-0000-0000-000041300000}"/>
    <cellStyle name="Comma 7 12 3 4 2 2" xfId="49480" xr:uid="{00000000-0005-0000-0000-000042300000}"/>
    <cellStyle name="Comma 7 12 3 4 3" xfId="34332" xr:uid="{00000000-0005-0000-0000-000043300000}"/>
    <cellStyle name="Comma 7 12 3 5" xfId="19184" xr:uid="{00000000-0005-0000-0000-000044300000}"/>
    <cellStyle name="Comma 7 12 3 5 2" xfId="45152" xr:uid="{00000000-0005-0000-0000-000045300000}"/>
    <cellStyle name="Comma 7 12 3 6" xfId="14856" xr:uid="{00000000-0005-0000-0000-000046300000}"/>
    <cellStyle name="Comma 7 12 3 6 2" xfId="40824" xr:uid="{00000000-0005-0000-0000-000047300000}"/>
    <cellStyle name="Comma 7 12 3 7" xfId="4036" xr:uid="{00000000-0005-0000-0000-000048300000}"/>
    <cellStyle name="Comma 7 12 3 8" xfId="30004" xr:uid="{00000000-0005-0000-0000-000049300000}"/>
    <cellStyle name="Comma 7 12 3 9" xfId="56486" xr:uid="{00000000-0005-0000-0000-00004A300000}"/>
    <cellStyle name="Comma 7 12 4" xfId="5118" xr:uid="{00000000-0005-0000-0000-00004B300000}"/>
    <cellStyle name="Comma 7 12 4 2" xfId="11610" xr:uid="{00000000-0005-0000-0000-00004C300000}"/>
    <cellStyle name="Comma 7 12 4 2 2" xfId="26758" xr:uid="{00000000-0005-0000-0000-00004D300000}"/>
    <cellStyle name="Comma 7 12 4 2 2 2" xfId="52726" xr:uid="{00000000-0005-0000-0000-00004E300000}"/>
    <cellStyle name="Comma 7 12 4 2 3" xfId="37578" xr:uid="{00000000-0005-0000-0000-00004F300000}"/>
    <cellStyle name="Comma 7 12 4 3" xfId="20266" xr:uid="{00000000-0005-0000-0000-000050300000}"/>
    <cellStyle name="Comma 7 12 4 3 2" xfId="46234" xr:uid="{00000000-0005-0000-0000-000051300000}"/>
    <cellStyle name="Comma 7 12 4 4" xfId="15938" xr:uid="{00000000-0005-0000-0000-000052300000}"/>
    <cellStyle name="Comma 7 12 4 4 2" xfId="41906" xr:uid="{00000000-0005-0000-0000-000053300000}"/>
    <cellStyle name="Comma 7 12 4 5" xfId="31086" xr:uid="{00000000-0005-0000-0000-000054300000}"/>
    <cellStyle name="Comma 7 12 4 6" xfId="57568" xr:uid="{00000000-0005-0000-0000-000055300000}"/>
    <cellStyle name="Comma 7 12 5" xfId="9446" xr:uid="{00000000-0005-0000-0000-000056300000}"/>
    <cellStyle name="Comma 7 12 5 2" xfId="24594" xr:uid="{00000000-0005-0000-0000-000057300000}"/>
    <cellStyle name="Comma 7 12 5 2 2" xfId="50562" xr:uid="{00000000-0005-0000-0000-000058300000}"/>
    <cellStyle name="Comma 7 12 5 3" xfId="35414" xr:uid="{00000000-0005-0000-0000-000059300000}"/>
    <cellStyle name="Comma 7 12 6" xfId="7282" xr:uid="{00000000-0005-0000-0000-00005A300000}"/>
    <cellStyle name="Comma 7 12 6 2" xfId="22430" xr:uid="{00000000-0005-0000-0000-00005B300000}"/>
    <cellStyle name="Comma 7 12 6 2 2" xfId="48398" xr:uid="{00000000-0005-0000-0000-00005C300000}"/>
    <cellStyle name="Comma 7 12 6 3" xfId="33250" xr:uid="{00000000-0005-0000-0000-00005D300000}"/>
    <cellStyle name="Comma 7 12 7" xfId="18102" xr:uid="{00000000-0005-0000-0000-00005E300000}"/>
    <cellStyle name="Comma 7 12 7 2" xfId="44070" xr:uid="{00000000-0005-0000-0000-00005F300000}"/>
    <cellStyle name="Comma 7 12 8" xfId="13774" xr:uid="{00000000-0005-0000-0000-000060300000}"/>
    <cellStyle name="Comma 7 12 8 2" xfId="39742" xr:uid="{00000000-0005-0000-0000-000061300000}"/>
    <cellStyle name="Comma 7 12 9" xfId="2954" xr:uid="{00000000-0005-0000-0000-000062300000}"/>
    <cellStyle name="Comma 7 13" xfId="209" xr:uid="{00000000-0005-0000-0000-000063300000}"/>
    <cellStyle name="Comma 7 13 10" xfId="28923" xr:uid="{00000000-0005-0000-0000-000064300000}"/>
    <cellStyle name="Comma 7 13 11" xfId="54885" xr:uid="{00000000-0005-0000-0000-000065300000}"/>
    <cellStyle name="Comma 7 13 12" xfId="55405" xr:uid="{00000000-0005-0000-0000-000066300000}"/>
    <cellStyle name="Comma 7 13 13" xfId="1168" xr:uid="{00000000-0005-0000-0000-000067300000}"/>
    <cellStyle name="Comma 7 13 2" xfId="1332" xr:uid="{00000000-0005-0000-0000-000068300000}"/>
    <cellStyle name="Comma 7 13 2 10" xfId="55946" xr:uid="{00000000-0005-0000-0000-000069300000}"/>
    <cellStyle name="Comma 7 13 2 2" xfId="2414" xr:uid="{00000000-0005-0000-0000-00006A300000}"/>
    <cellStyle name="Comma 7 13 2 2 2" xfId="6742" xr:uid="{00000000-0005-0000-0000-00006B300000}"/>
    <cellStyle name="Comma 7 13 2 2 2 2" xfId="13234" xr:uid="{00000000-0005-0000-0000-00006C300000}"/>
    <cellStyle name="Comma 7 13 2 2 2 2 2" xfId="28382" xr:uid="{00000000-0005-0000-0000-00006D300000}"/>
    <cellStyle name="Comma 7 13 2 2 2 2 2 2" xfId="54350" xr:uid="{00000000-0005-0000-0000-00006E300000}"/>
    <cellStyle name="Comma 7 13 2 2 2 2 3" xfId="39202" xr:uid="{00000000-0005-0000-0000-00006F300000}"/>
    <cellStyle name="Comma 7 13 2 2 2 3" xfId="21890" xr:uid="{00000000-0005-0000-0000-000070300000}"/>
    <cellStyle name="Comma 7 13 2 2 2 3 2" xfId="47858" xr:uid="{00000000-0005-0000-0000-000071300000}"/>
    <cellStyle name="Comma 7 13 2 2 2 4" xfId="17562" xr:uid="{00000000-0005-0000-0000-000072300000}"/>
    <cellStyle name="Comma 7 13 2 2 2 4 2" xfId="43530" xr:uid="{00000000-0005-0000-0000-000073300000}"/>
    <cellStyle name="Comma 7 13 2 2 2 5" xfId="32710" xr:uid="{00000000-0005-0000-0000-000074300000}"/>
    <cellStyle name="Comma 7 13 2 2 2 6" xfId="59192" xr:uid="{00000000-0005-0000-0000-000075300000}"/>
    <cellStyle name="Comma 7 13 2 2 3" xfId="11070" xr:uid="{00000000-0005-0000-0000-000076300000}"/>
    <cellStyle name="Comma 7 13 2 2 3 2" xfId="26218" xr:uid="{00000000-0005-0000-0000-000077300000}"/>
    <cellStyle name="Comma 7 13 2 2 3 2 2" xfId="52186" xr:uid="{00000000-0005-0000-0000-000078300000}"/>
    <cellStyle name="Comma 7 13 2 2 3 3" xfId="37038" xr:uid="{00000000-0005-0000-0000-000079300000}"/>
    <cellStyle name="Comma 7 13 2 2 4" xfId="8906" xr:uid="{00000000-0005-0000-0000-00007A300000}"/>
    <cellStyle name="Comma 7 13 2 2 4 2" xfId="24054" xr:uid="{00000000-0005-0000-0000-00007B300000}"/>
    <cellStyle name="Comma 7 13 2 2 4 2 2" xfId="50022" xr:uid="{00000000-0005-0000-0000-00007C300000}"/>
    <cellStyle name="Comma 7 13 2 2 4 3" xfId="34874" xr:uid="{00000000-0005-0000-0000-00007D300000}"/>
    <cellStyle name="Comma 7 13 2 2 5" xfId="19726" xr:uid="{00000000-0005-0000-0000-00007E300000}"/>
    <cellStyle name="Comma 7 13 2 2 5 2" xfId="45694" xr:uid="{00000000-0005-0000-0000-00007F300000}"/>
    <cellStyle name="Comma 7 13 2 2 6" xfId="15398" xr:uid="{00000000-0005-0000-0000-000080300000}"/>
    <cellStyle name="Comma 7 13 2 2 6 2" xfId="41366" xr:uid="{00000000-0005-0000-0000-000081300000}"/>
    <cellStyle name="Comma 7 13 2 2 7" xfId="4578" xr:uid="{00000000-0005-0000-0000-000082300000}"/>
    <cellStyle name="Comma 7 13 2 2 8" xfId="30546" xr:uid="{00000000-0005-0000-0000-000083300000}"/>
    <cellStyle name="Comma 7 13 2 2 9" xfId="57028" xr:uid="{00000000-0005-0000-0000-000084300000}"/>
    <cellStyle name="Comma 7 13 2 3" xfId="5660" xr:uid="{00000000-0005-0000-0000-000085300000}"/>
    <cellStyle name="Comma 7 13 2 3 2" xfId="12152" xr:uid="{00000000-0005-0000-0000-000086300000}"/>
    <cellStyle name="Comma 7 13 2 3 2 2" xfId="27300" xr:uid="{00000000-0005-0000-0000-000087300000}"/>
    <cellStyle name="Comma 7 13 2 3 2 2 2" xfId="53268" xr:uid="{00000000-0005-0000-0000-000088300000}"/>
    <cellStyle name="Comma 7 13 2 3 2 3" xfId="38120" xr:uid="{00000000-0005-0000-0000-000089300000}"/>
    <cellStyle name="Comma 7 13 2 3 3" xfId="20808" xr:uid="{00000000-0005-0000-0000-00008A300000}"/>
    <cellStyle name="Comma 7 13 2 3 3 2" xfId="46776" xr:uid="{00000000-0005-0000-0000-00008B300000}"/>
    <cellStyle name="Comma 7 13 2 3 4" xfId="16480" xr:uid="{00000000-0005-0000-0000-00008C300000}"/>
    <cellStyle name="Comma 7 13 2 3 4 2" xfId="42448" xr:uid="{00000000-0005-0000-0000-00008D300000}"/>
    <cellStyle name="Comma 7 13 2 3 5" xfId="31628" xr:uid="{00000000-0005-0000-0000-00008E300000}"/>
    <cellStyle name="Comma 7 13 2 3 6" xfId="58110" xr:uid="{00000000-0005-0000-0000-00008F300000}"/>
    <cellStyle name="Comma 7 13 2 4" xfId="9988" xr:uid="{00000000-0005-0000-0000-000090300000}"/>
    <cellStyle name="Comma 7 13 2 4 2" xfId="25136" xr:uid="{00000000-0005-0000-0000-000091300000}"/>
    <cellStyle name="Comma 7 13 2 4 2 2" xfId="51104" xr:uid="{00000000-0005-0000-0000-000092300000}"/>
    <cellStyle name="Comma 7 13 2 4 3" xfId="35956" xr:uid="{00000000-0005-0000-0000-000093300000}"/>
    <cellStyle name="Comma 7 13 2 5" xfId="7824" xr:uid="{00000000-0005-0000-0000-000094300000}"/>
    <cellStyle name="Comma 7 13 2 5 2" xfId="22972" xr:uid="{00000000-0005-0000-0000-000095300000}"/>
    <cellStyle name="Comma 7 13 2 5 2 2" xfId="48940" xr:uid="{00000000-0005-0000-0000-000096300000}"/>
    <cellStyle name="Comma 7 13 2 5 3" xfId="33792" xr:uid="{00000000-0005-0000-0000-000097300000}"/>
    <cellStyle name="Comma 7 13 2 6" xfId="18644" xr:uid="{00000000-0005-0000-0000-000098300000}"/>
    <cellStyle name="Comma 7 13 2 6 2" xfId="44612" xr:uid="{00000000-0005-0000-0000-000099300000}"/>
    <cellStyle name="Comma 7 13 2 7" xfId="14316" xr:uid="{00000000-0005-0000-0000-00009A300000}"/>
    <cellStyle name="Comma 7 13 2 7 2" xfId="40284" xr:uid="{00000000-0005-0000-0000-00009B300000}"/>
    <cellStyle name="Comma 7 13 2 8" xfId="3496" xr:uid="{00000000-0005-0000-0000-00009C300000}"/>
    <cellStyle name="Comma 7 13 2 9" xfId="29464" xr:uid="{00000000-0005-0000-0000-00009D300000}"/>
    <cellStyle name="Comma 7 13 3" xfId="1873" xr:uid="{00000000-0005-0000-0000-00009E300000}"/>
    <cellStyle name="Comma 7 13 3 2" xfId="6201" xr:uid="{00000000-0005-0000-0000-00009F300000}"/>
    <cellStyle name="Comma 7 13 3 2 2" xfId="12693" xr:uid="{00000000-0005-0000-0000-0000A0300000}"/>
    <cellStyle name="Comma 7 13 3 2 2 2" xfId="27841" xr:uid="{00000000-0005-0000-0000-0000A1300000}"/>
    <cellStyle name="Comma 7 13 3 2 2 2 2" xfId="53809" xr:uid="{00000000-0005-0000-0000-0000A2300000}"/>
    <cellStyle name="Comma 7 13 3 2 2 3" xfId="38661" xr:uid="{00000000-0005-0000-0000-0000A3300000}"/>
    <cellStyle name="Comma 7 13 3 2 3" xfId="21349" xr:uid="{00000000-0005-0000-0000-0000A4300000}"/>
    <cellStyle name="Comma 7 13 3 2 3 2" xfId="47317" xr:uid="{00000000-0005-0000-0000-0000A5300000}"/>
    <cellStyle name="Comma 7 13 3 2 4" xfId="17021" xr:uid="{00000000-0005-0000-0000-0000A6300000}"/>
    <cellStyle name="Comma 7 13 3 2 4 2" xfId="42989" xr:uid="{00000000-0005-0000-0000-0000A7300000}"/>
    <cellStyle name="Comma 7 13 3 2 5" xfId="32169" xr:uid="{00000000-0005-0000-0000-0000A8300000}"/>
    <cellStyle name="Comma 7 13 3 2 6" xfId="58651" xr:uid="{00000000-0005-0000-0000-0000A9300000}"/>
    <cellStyle name="Comma 7 13 3 3" xfId="10529" xr:uid="{00000000-0005-0000-0000-0000AA300000}"/>
    <cellStyle name="Comma 7 13 3 3 2" xfId="25677" xr:uid="{00000000-0005-0000-0000-0000AB300000}"/>
    <cellStyle name="Comma 7 13 3 3 2 2" xfId="51645" xr:uid="{00000000-0005-0000-0000-0000AC300000}"/>
    <cellStyle name="Comma 7 13 3 3 3" xfId="36497" xr:uid="{00000000-0005-0000-0000-0000AD300000}"/>
    <cellStyle name="Comma 7 13 3 4" xfId="8365" xr:uid="{00000000-0005-0000-0000-0000AE300000}"/>
    <cellStyle name="Comma 7 13 3 4 2" xfId="23513" xr:uid="{00000000-0005-0000-0000-0000AF300000}"/>
    <cellStyle name="Comma 7 13 3 4 2 2" xfId="49481" xr:uid="{00000000-0005-0000-0000-0000B0300000}"/>
    <cellStyle name="Comma 7 13 3 4 3" xfId="34333" xr:uid="{00000000-0005-0000-0000-0000B1300000}"/>
    <cellStyle name="Comma 7 13 3 5" xfId="19185" xr:uid="{00000000-0005-0000-0000-0000B2300000}"/>
    <cellStyle name="Comma 7 13 3 5 2" xfId="45153" xr:uid="{00000000-0005-0000-0000-0000B3300000}"/>
    <cellStyle name="Comma 7 13 3 6" xfId="14857" xr:uid="{00000000-0005-0000-0000-0000B4300000}"/>
    <cellStyle name="Comma 7 13 3 6 2" xfId="40825" xr:uid="{00000000-0005-0000-0000-0000B5300000}"/>
    <cellStyle name="Comma 7 13 3 7" xfId="4037" xr:uid="{00000000-0005-0000-0000-0000B6300000}"/>
    <cellStyle name="Comma 7 13 3 8" xfId="30005" xr:uid="{00000000-0005-0000-0000-0000B7300000}"/>
    <cellStyle name="Comma 7 13 3 9" xfId="56487" xr:uid="{00000000-0005-0000-0000-0000B8300000}"/>
    <cellStyle name="Comma 7 13 4" xfId="5119" xr:uid="{00000000-0005-0000-0000-0000B9300000}"/>
    <cellStyle name="Comma 7 13 4 2" xfId="11611" xr:uid="{00000000-0005-0000-0000-0000BA300000}"/>
    <cellStyle name="Comma 7 13 4 2 2" xfId="26759" xr:uid="{00000000-0005-0000-0000-0000BB300000}"/>
    <cellStyle name="Comma 7 13 4 2 2 2" xfId="52727" xr:uid="{00000000-0005-0000-0000-0000BC300000}"/>
    <cellStyle name="Comma 7 13 4 2 3" xfId="37579" xr:uid="{00000000-0005-0000-0000-0000BD300000}"/>
    <cellStyle name="Comma 7 13 4 3" xfId="20267" xr:uid="{00000000-0005-0000-0000-0000BE300000}"/>
    <cellStyle name="Comma 7 13 4 3 2" xfId="46235" xr:uid="{00000000-0005-0000-0000-0000BF300000}"/>
    <cellStyle name="Comma 7 13 4 4" xfId="15939" xr:uid="{00000000-0005-0000-0000-0000C0300000}"/>
    <cellStyle name="Comma 7 13 4 4 2" xfId="41907" xr:uid="{00000000-0005-0000-0000-0000C1300000}"/>
    <cellStyle name="Comma 7 13 4 5" xfId="31087" xr:uid="{00000000-0005-0000-0000-0000C2300000}"/>
    <cellStyle name="Comma 7 13 4 6" xfId="57569" xr:uid="{00000000-0005-0000-0000-0000C3300000}"/>
    <cellStyle name="Comma 7 13 5" xfId="9447" xr:uid="{00000000-0005-0000-0000-0000C4300000}"/>
    <cellStyle name="Comma 7 13 5 2" xfId="24595" xr:uid="{00000000-0005-0000-0000-0000C5300000}"/>
    <cellStyle name="Comma 7 13 5 2 2" xfId="50563" xr:uid="{00000000-0005-0000-0000-0000C6300000}"/>
    <cellStyle name="Comma 7 13 5 3" xfId="35415" xr:uid="{00000000-0005-0000-0000-0000C7300000}"/>
    <cellStyle name="Comma 7 13 6" xfId="7283" xr:uid="{00000000-0005-0000-0000-0000C8300000}"/>
    <cellStyle name="Comma 7 13 6 2" xfId="22431" xr:uid="{00000000-0005-0000-0000-0000C9300000}"/>
    <cellStyle name="Comma 7 13 6 2 2" xfId="48399" xr:uid="{00000000-0005-0000-0000-0000CA300000}"/>
    <cellStyle name="Comma 7 13 6 3" xfId="33251" xr:uid="{00000000-0005-0000-0000-0000CB300000}"/>
    <cellStyle name="Comma 7 13 7" xfId="18103" xr:uid="{00000000-0005-0000-0000-0000CC300000}"/>
    <cellStyle name="Comma 7 13 7 2" xfId="44071" xr:uid="{00000000-0005-0000-0000-0000CD300000}"/>
    <cellStyle name="Comma 7 13 8" xfId="13775" xr:uid="{00000000-0005-0000-0000-0000CE300000}"/>
    <cellStyle name="Comma 7 13 8 2" xfId="39743" xr:uid="{00000000-0005-0000-0000-0000CF300000}"/>
    <cellStyle name="Comma 7 13 9" xfId="2955" xr:uid="{00000000-0005-0000-0000-0000D0300000}"/>
    <cellStyle name="Comma 7 14" xfId="1328" xr:uid="{00000000-0005-0000-0000-0000D1300000}"/>
    <cellStyle name="Comma 7 14 10" xfId="55942" xr:uid="{00000000-0005-0000-0000-0000D2300000}"/>
    <cellStyle name="Comma 7 14 2" xfId="2410" xr:uid="{00000000-0005-0000-0000-0000D3300000}"/>
    <cellStyle name="Comma 7 14 2 2" xfId="6738" xr:uid="{00000000-0005-0000-0000-0000D4300000}"/>
    <cellStyle name="Comma 7 14 2 2 2" xfId="13230" xr:uid="{00000000-0005-0000-0000-0000D5300000}"/>
    <cellStyle name="Comma 7 14 2 2 2 2" xfId="28378" xr:uid="{00000000-0005-0000-0000-0000D6300000}"/>
    <cellStyle name="Comma 7 14 2 2 2 2 2" xfId="54346" xr:uid="{00000000-0005-0000-0000-0000D7300000}"/>
    <cellStyle name="Comma 7 14 2 2 2 3" xfId="39198" xr:uid="{00000000-0005-0000-0000-0000D8300000}"/>
    <cellStyle name="Comma 7 14 2 2 3" xfId="21886" xr:uid="{00000000-0005-0000-0000-0000D9300000}"/>
    <cellStyle name="Comma 7 14 2 2 3 2" xfId="47854" xr:uid="{00000000-0005-0000-0000-0000DA300000}"/>
    <cellStyle name="Comma 7 14 2 2 4" xfId="17558" xr:uid="{00000000-0005-0000-0000-0000DB300000}"/>
    <cellStyle name="Comma 7 14 2 2 4 2" xfId="43526" xr:uid="{00000000-0005-0000-0000-0000DC300000}"/>
    <cellStyle name="Comma 7 14 2 2 5" xfId="32706" xr:uid="{00000000-0005-0000-0000-0000DD300000}"/>
    <cellStyle name="Comma 7 14 2 2 6" xfId="59188" xr:uid="{00000000-0005-0000-0000-0000DE300000}"/>
    <cellStyle name="Comma 7 14 2 3" xfId="11066" xr:uid="{00000000-0005-0000-0000-0000DF300000}"/>
    <cellStyle name="Comma 7 14 2 3 2" xfId="26214" xr:uid="{00000000-0005-0000-0000-0000E0300000}"/>
    <cellStyle name="Comma 7 14 2 3 2 2" xfId="52182" xr:uid="{00000000-0005-0000-0000-0000E1300000}"/>
    <cellStyle name="Comma 7 14 2 3 3" xfId="37034" xr:uid="{00000000-0005-0000-0000-0000E2300000}"/>
    <cellStyle name="Comma 7 14 2 4" xfId="8902" xr:uid="{00000000-0005-0000-0000-0000E3300000}"/>
    <cellStyle name="Comma 7 14 2 4 2" xfId="24050" xr:uid="{00000000-0005-0000-0000-0000E4300000}"/>
    <cellStyle name="Comma 7 14 2 4 2 2" xfId="50018" xr:uid="{00000000-0005-0000-0000-0000E5300000}"/>
    <cellStyle name="Comma 7 14 2 4 3" xfId="34870" xr:uid="{00000000-0005-0000-0000-0000E6300000}"/>
    <cellStyle name="Comma 7 14 2 5" xfId="19722" xr:uid="{00000000-0005-0000-0000-0000E7300000}"/>
    <cellStyle name="Comma 7 14 2 5 2" xfId="45690" xr:uid="{00000000-0005-0000-0000-0000E8300000}"/>
    <cellStyle name="Comma 7 14 2 6" xfId="15394" xr:uid="{00000000-0005-0000-0000-0000E9300000}"/>
    <cellStyle name="Comma 7 14 2 6 2" xfId="41362" xr:uid="{00000000-0005-0000-0000-0000EA300000}"/>
    <cellStyle name="Comma 7 14 2 7" xfId="4574" xr:uid="{00000000-0005-0000-0000-0000EB300000}"/>
    <cellStyle name="Comma 7 14 2 8" xfId="30542" xr:uid="{00000000-0005-0000-0000-0000EC300000}"/>
    <cellStyle name="Comma 7 14 2 9" xfId="57024" xr:uid="{00000000-0005-0000-0000-0000ED300000}"/>
    <cellStyle name="Comma 7 14 3" xfId="5656" xr:uid="{00000000-0005-0000-0000-0000EE300000}"/>
    <cellStyle name="Comma 7 14 3 2" xfId="12148" xr:uid="{00000000-0005-0000-0000-0000EF300000}"/>
    <cellStyle name="Comma 7 14 3 2 2" xfId="27296" xr:uid="{00000000-0005-0000-0000-0000F0300000}"/>
    <cellStyle name="Comma 7 14 3 2 2 2" xfId="53264" xr:uid="{00000000-0005-0000-0000-0000F1300000}"/>
    <cellStyle name="Comma 7 14 3 2 3" xfId="38116" xr:uid="{00000000-0005-0000-0000-0000F2300000}"/>
    <cellStyle name="Comma 7 14 3 3" xfId="20804" xr:uid="{00000000-0005-0000-0000-0000F3300000}"/>
    <cellStyle name="Comma 7 14 3 3 2" xfId="46772" xr:uid="{00000000-0005-0000-0000-0000F4300000}"/>
    <cellStyle name="Comma 7 14 3 4" xfId="16476" xr:uid="{00000000-0005-0000-0000-0000F5300000}"/>
    <cellStyle name="Comma 7 14 3 4 2" xfId="42444" xr:uid="{00000000-0005-0000-0000-0000F6300000}"/>
    <cellStyle name="Comma 7 14 3 5" xfId="31624" xr:uid="{00000000-0005-0000-0000-0000F7300000}"/>
    <cellStyle name="Comma 7 14 3 6" xfId="58106" xr:uid="{00000000-0005-0000-0000-0000F8300000}"/>
    <cellStyle name="Comma 7 14 4" xfId="9984" xr:uid="{00000000-0005-0000-0000-0000F9300000}"/>
    <cellStyle name="Comma 7 14 4 2" xfId="25132" xr:uid="{00000000-0005-0000-0000-0000FA300000}"/>
    <cellStyle name="Comma 7 14 4 2 2" xfId="51100" xr:uid="{00000000-0005-0000-0000-0000FB300000}"/>
    <cellStyle name="Comma 7 14 4 3" xfId="35952" xr:uid="{00000000-0005-0000-0000-0000FC300000}"/>
    <cellStyle name="Comma 7 14 5" xfId="7820" xr:uid="{00000000-0005-0000-0000-0000FD300000}"/>
    <cellStyle name="Comma 7 14 5 2" xfId="22968" xr:uid="{00000000-0005-0000-0000-0000FE300000}"/>
    <cellStyle name="Comma 7 14 5 2 2" xfId="48936" xr:uid="{00000000-0005-0000-0000-0000FF300000}"/>
    <cellStyle name="Comma 7 14 5 3" xfId="33788" xr:uid="{00000000-0005-0000-0000-000000310000}"/>
    <cellStyle name="Comma 7 14 6" xfId="18640" xr:uid="{00000000-0005-0000-0000-000001310000}"/>
    <cellStyle name="Comma 7 14 6 2" xfId="44608" xr:uid="{00000000-0005-0000-0000-000002310000}"/>
    <cellStyle name="Comma 7 14 7" xfId="14312" xr:uid="{00000000-0005-0000-0000-000003310000}"/>
    <cellStyle name="Comma 7 14 7 2" xfId="40280" xr:uid="{00000000-0005-0000-0000-000004310000}"/>
    <cellStyle name="Comma 7 14 8" xfId="3492" xr:uid="{00000000-0005-0000-0000-000005310000}"/>
    <cellStyle name="Comma 7 14 9" xfId="29460" xr:uid="{00000000-0005-0000-0000-000006310000}"/>
    <cellStyle name="Comma 7 15" xfId="1869" xr:uid="{00000000-0005-0000-0000-000007310000}"/>
    <cellStyle name="Comma 7 15 2" xfId="6197" xr:uid="{00000000-0005-0000-0000-000008310000}"/>
    <cellStyle name="Comma 7 15 2 2" xfId="12689" xr:uid="{00000000-0005-0000-0000-000009310000}"/>
    <cellStyle name="Comma 7 15 2 2 2" xfId="27837" xr:uid="{00000000-0005-0000-0000-00000A310000}"/>
    <cellStyle name="Comma 7 15 2 2 2 2" xfId="53805" xr:uid="{00000000-0005-0000-0000-00000B310000}"/>
    <cellStyle name="Comma 7 15 2 2 3" xfId="38657" xr:uid="{00000000-0005-0000-0000-00000C310000}"/>
    <cellStyle name="Comma 7 15 2 3" xfId="21345" xr:uid="{00000000-0005-0000-0000-00000D310000}"/>
    <cellStyle name="Comma 7 15 2 3 2" xfId="47313" xr:uid="{00000000-0005-0000-0000-00000E310000}"/>
    <cellStyle name="Comma 7 15 2 4" xfId="17017" xr:uid="{00000000-0005-0000-0000-00000F310000}"/>
    <cellStyle name="Comma 7 15 2 4 2" xfId="42985" xr:uid="{00000000-0005-0000-0000-000010310000}"/>
    <cellStyle name="Comma 7 15 2 5" xfId="32165" xr:uid="{00000000-0005-0000-0000-000011310000}"/>
    <cellStyle name="Comma 7 15 2 6" xfId="58647" xr:uid="{00000000-0005-0000-0000-000012310000}"/>
    <cellStyle name="Comma 7 15 3" xfId="10525" xr:uid="{00000000-0005-0000-0000-000013310000}"/>
    <cellStyle name="Comma 7 15 3 2" xfId="25673" xr:uid="{00000000-0005-0000-0000-000014310000}"/>
    <cellStyle name="Comma 7 15 3 2 2" xfId="51641" xr:uid="{00000000-0005-0000-0000-000015310000}"/>
    <cellStyle name="Comma 7 15 3 3" xfId="36493" xr:uid="{00000000-0005-0000-0000-000016310000}"/>
    <cellStyle name="Comma 7 15 4" xfId="8361" xr:uid="{00000000-0005-0000-0000-000017310000}"/>
    <cellStyle name="Comma 7 15 4 2" xfId="23509" xr:uid="{00000000-0005-0000-0000-000018310000}"/>
    <cellStyle name="Comma 7 15 4 2 2" xfId="49477" xr:uid="{00000000-0005-0000-0000-000019310000}"/>
    <cellStyle name="Comma 7 15 4 3" xfId="34329" xr:uid="{00000000-0005-0000-0000-00001A310000}"/>
    <cellStyle name="Comma 7 15 5" xfId="19181" xr:uid="{00000000-0005-0000-0000-00001B310000}"/>
    <cellStyle name="Comma 7 15 5 2" xfId="45149" xr:uid="{00000000-0005-0000-0000-00001C310000}"/>
    <cellStyle name="Comma 7 15 6" xfId="14853" xr:uid="{00000000-0005-0000-0000-00001D310000}"/>
    <cellStyle name="Comma 7 15 6 2" xfId="40821" xr:uid="{00000000-0005-0000-0000-00001E310000}"/>
    <cellStyle name="Comma 7 15 7" xfId="4033" xr:uid="{00000000-0005-0000-0000-00001F310000}"/>
    <cellStyle name="Comma 7 15 8" xfId="30001" xr:uid="{00000000-0005-0000-0000-000020310000}"/>
    <cellStyle name="Comma 7 15 9" xfId="56483" xr:uid="{00000000-0005-0000-0000-000021310000}"/>
    <cellStyle name="Comma 7 16" xfId="5115" xr:uid="{00000000-0005-0000-0000-000022310000}"/>
    <cellStyle name="Comma 7 16 2" xfId="11607" xr:uid="{00000000-0005-0000-0000-000023310000}"/>
    <cellStyle name="Comma 7 16 2 2" xfId="26755" xr:uid="{00000000-0005-0000-0000-000024310000}"/>
    <cellStyle name="Comma 7 16 2 2 2" xfId="52723" xr:uid="{00000000-0005-0000-0000-000025310000}"/>
    <cellStyle name="Comma 7 16 2 3" xfId="37575" xr:uid="{00000000-0005-0000-0000-000026310000}"/>
    <cellStyle name="Comma 7 16 3" xfId="20263" xr:uid="{00000000-0005-0000-0000-000027310000}"/>
    <cellStyle name="Comma 7 16 3 2" xfId="46231" xr:uid="{00000000-0005-0000-0000-000028310000}"/>
    <cellStyle name="Comma 7 16 4" xfId="15935" xr:uid="{00000000-0005-0000-0000-000029310000}"/>
    <cellStyle name="Comma 7 16 4 2" xfId="41903" xr:uid="{00000000-0005-0000-0000-00002A310000}"/>
    <cellStyle name="Comma 7 16 5" xfId="31083" xr:uid="{00000000-0005-0000-0000-00002B310000}"/>
    <cellStyle name="Comma 7 16 6" xfId="57565" xr:uid="{00000000-0005-0000-0000-00002C310000}"/>
    <cellStyle name="Comma 7 17" xfId="9443" xr:uid="{00000000-0005-0000-0000-00002D310000}"/>
    <cellStyle name="Comma 7 17 2" xfId="24591" xr:uid="{00000000-0005-0000-0000-00002E310000}"/>
    <cellStyle name="Comma 7 17 2 2" xfId="50559" xr:uid="{00000000-0005-0000-0000-00002F310000}"/>
    <cellStyle name="Comma 7 17 3" xfId="35411" xr:uid="{00000000-0005-0000-0000-000030310000}"/>
    <cellStyle name="Comma 7 18" xfId="7279" xr:uid="{00000000-0005-0000-0000-000031310000}"/>
    <cellStyle name="Comma 7 18 2" xfId="22427" xr:uid="{00000000-0005-0000-0000-000032310000}"/>
    <cellStyle name="Comma 7 18 2 2" xfId="48395" xr:uid="{00000000-0005-0000-0000-000033310000}"/>
    <cellStyle name="Comma 7 18 3" xfId="33247" xr:uid="{00000000-0005-0000-0000-000034310000}"/>
    <cellStyle name="Comma 7 19" xfId="18099" xr:uid="{00000000-0005-0000-0000-000035310000}"/>
    <cellStyle name="Comma 7 19 2" xfId="44067" xr:uid="{00000000-0005-0000-0000-000036310000}"/>
    <cellStyle name="Comma 7 2" xfId="210" xr:uid="{00000000-0005-0000-0000-000037310000}"/>
    <cellStyle name="Comma 7 2 10" xfId="2956" xr:uid="{00000000-0005-0000-0000-000038310000}"/>
    <cellStyle name="Comma 7 2 11" xfId="28924" xr:uid="{00000000-0005-0000-0000-000039310000}"/>
    <cellStyle name="Comma 7 2 12" xfId="54886" xr:uid="{00000000-0005-0000-0000-00003A310000}"/>
    <cellStyle name="Comma 7 2 13" xfId="55406" xr:uid="{00000000-0005-0000-0000-00003B310000}"/>
    <cellStyle name="Comma 7 2 14" xfId="728" xr:uid="{00000000-0005-0000-0000-00003C310000}"/>
    <cellStyle name="Comma 7 2 2" xfId="211" xr:uid="{00000000-0005-0000-0000-00003D310000}"/>
    <cellStyle name="Comma 7 2 2 10" xfId="28925" xr:uid="{00000000-0005-0000-0000-00003E310000}"/>
    <cellStyle name="Comma 7 2 2 11" xfId="54887" xr:uid="{00000000-0005-0000-0000-00003F310000}"/>
    <cellStyle name="Comma 7 2 2 12" xfId="55407" xr:uid="{00000000-0005-0000-0000-000040310000}"/>
    <cellStyle name="Comma 7 2 2 13" xfId="1196" xr:uid="{00000000-0005-0000-0000-000041310000}"/>
    <cellStyle name="Comma 7 2 2 2" xfId="1334" xr:uid="{00000000-0005-0000-0000-000042310000}"/>
    <cellStyle name="Comma 7 2 2 2 10" xfId="55948" xr:uid="{00000000-0005-0000-0000-000043310000}"/>
    <cellStyle name="Comma 7 2 2 2 2" xfId="2416" xr:uid="{00000000-0005-0000-0000-000044310000}"/>
    <cellStyle name="Comma 7 2 2 2 2 2" xfId="6744" xr:uid="{00000000-0005-0000-0000-000045310000}"/>
    <cellStyle name="Comma 7 2 2 2 2 2 2" xfId="13236" xr:uid="{00000000-0005-0000-0000-000046310000}"/>
    <cellStyle name="Comma 7 2 2 2 2 2 2 2" xfId="28384" xr:uid="{00000000-0005-0000-0000-000047310000}"/>
    <cellStyle name="Comma 7 2 2 2 2 2 2 2 2" xfId="54352" xr:uid="{00000000-0005-0000-0000-000048310000}"/>
    <cellStyle name="Comma 7 2 2 2 2 2 2 3" xfId="39204" xr:uid="{00000000-0005-0000-0000-000049310000}"/>
    <cellStyle name="Comma 7 2 2 2 2 2 3" xfId="21892" xr:uid="{00000000-0005-0000-0000-00004A310000}"/>
    <cellStyle name="Comma 7 2 2 2 2 2 3 2" xfId="47860" xr:uid="{00000000-0005-0000-0000-00004B310000}"/>
    <cellStyle name="Comma 7 2 2 2 2 2 4" xfId="17564" xr:uid="{00000000-0005-0000-0000-00004C310000}"/>
    <cellStyle name="Comma 7 2 2 2 2 2 4 2" xfId="43532" xr:uid="{00000000-0005-0000-0000-00004D310000}"/>
    <cellStyle name="Comma 7 2 2 2 2 2 5" xfId="32712" xr:uid="{00000000-0005-0000-0000-00004E310000}"/>
    <cellStyle name="Comma 7 2 2 2 2 2 6" xfId="59194" xr:uid="{00000000-0005-0000-0000-00004F310000}"/>
    <cellStyle name="Comma 7 2 2 2 2 3" xfId="11072" xr:uid="{00000000-0005-0000-0000-000050310000}"/>
    <cellStyle name="Comma 7 2 2 2 2 3 2" xfId="26220" xr:uid="{00000000-0005-0000-0000-000051310000}"/>
    <cellStyle name="Comma 7 2 2 2 2 3 2 2" xfId="52188" xr:uid="{00000000-0005-0000-0000-000052310000}"/>
    <cellStyle name="Comma 7 2 2 2 2 3 3" xfId="37040" xr:uid="{00000000-0005-0000-0000-000053310000}"/>
    <cellStyle name="Comma 7 2 2 2 2 4" xfId="8908" xr:uid="{00000000-0005-0000-0000-000054310000}"/>
    <cellStyle name="Comma 7 2 2 2 2 4 2" xfId="24056" xr:uid="{00000000-0005-0000-0000-000055310000}"/>
    <cellStyle name="Comma 7 2 2 2 2 4 2 2" xfId="50024" xr:uid="{00000000-0005-0000-0000-000056310000}"/>
    <cellStyle name="Comma 7 2 2 2 2 4 3" xfId="34876" xr:uid="{00000000-0005-0000-0000-000057310000}"/>
    <cellStyle name="Comma 7 2 2 2 2 5" xfId="19728" xr:uid="{00000000-0005-0000-0000-000058310000}"/>
    <cellStyle name="Comma 7 2 2 2 2 5 2" xfId="45696" xr:uid="{00000000-0005-0000-0000-000059310000}"/>
    <cellStyle name="Comma 7 2 2 2 2 6" xfId="15400" xr:uid="{00000000-0005-0000-0000-00005A310000}"/>
    <cellStyle name="Comma 7 2 2 2 2 6 2" xfId="41368" xr:uid="{00000000-0005-0000-0000-00005B310000}"/>
    <cellStyle name="Comma 7 2 2 2 2 7" xfId="4580" xr:uid="{00000000-0005-0000-0000-00005C310000}"/>
    <cellStyle name="Comma 7 2 2 2 2 8" xfId="30548" xr:uid="{00000000-0005-0000-0000-00005D310000}"/>
    <cellStyle name="Comma 7 2 2 2 2 9" xfId="57030" xr:uid="{00000000-0005-0000-0000-00005E310000}"/>
    <cellStyle name="Comma 7 2 2 2 3" xfId="5662" xr:uid="{00000000-0005-0000-0000-00005F310000}"/>
    <cellStyle name="Comma 7 2 2 2 3 2" xfId="12154" xr:uid="{00000000-0005-0000-0000-000060310000}"/>
    <cellStyle name="Comma 7 2 2 2 3 2 2" xfId="27302" xr:uid="{00000000-0005-0000-0000-000061310000}"/>
    <cellStyle name="Comma 7 2 2 2 3 2 2 2" xfId="53270" xr:uid="{00000000-0005-0000-0000-000062310000}"/>
    <cellStyle name="Comma 7 2 2 2 3 2 3" xfId="38122" xr:uid="{00000000-0005-0000-0000-000063310000}"/>
    <cellStyle name="Comma 7 2 2 2 3 3" xfId="20810" xr:uid="{00000000-0005-0000-0000-000064310000}"/>
    <cellStyle name="Comma 7 2 2 2 3 3 2" xfId="46778" xr:uid="{00000000-0005-0000-0000-000065310000}"/>
    <cellStyle name="Comma 7 2 2 2 3 4" xfId="16482" xr:uid="{00000000-0005-0000-0000-000066310000}"/>
    <cellStyle name="Comma 7 2 2 2 3 4 2" xfId="42450" xr:uid="{00000000-0005-0000-0000-000067310000}"/>
    <cellStyle name="Comma 7 2 2 2 3 5" xfId="31630" xr:uid="{00000000-0005-0000-0000-000068310000}"/>
    <cellStyle name="Comma 7 2 2 2 3 6" xfId="58112" xr:uid="{00000000-0005-0000-0000-000069310000}"/>
    <cellStyle name="Comma 7 2 2 2 4" xfId="9990" xr:uid="{00000000-0005-0000-0000-00006A310000}"/>
    <cellStyle name="Comma 7 2 2 2 4 2" xfId="25138" xr:uid="{00000000-0005-0000-0000-00006B310000}"/>
    <cellStyle name="Comma 7 2 2 2 4 2 2" xfId="51106" xr:uid="{00000000-0005-0000-0000-00006C310000}"/>
    <cellStyle name="Comma 7 2 2 2 4 3" xfId="35958" xr:uid="{00000000-0005-0000-0000-00006D310000}"/>
    <cellStyle name="Comma 7 2 2 2 5" xfId="7826" xr:uid="{00000000-0005-0000-0000-00006E310000}"/>
    <cellStyle name="Comma 7 2 2 2 5 2" xfId="22974" xr:uid="{00000000-0005-0000-0000-00006F310000}"/>
    <cellStyle name="Comma 7 2 2 2 5 2 2" xfId="48942" xr:uid="{00000000-0005-0000-0000-000070310000}"/>
    <cellStyle name="Comma 7 2 2 2 5 3" xfId="33794" xr:uid="{00000000-0005-0000-0000-000071310000}"/>
    <cellStyle name="Comma 7 2 2 2 6" xfId="18646" xr:uid="{00000000-0005-0000-0000-000072310000}"/>
    <cellStyle name="Comma 7 2 2 2 6 2" xfId="44614" xr:uid="{00000000-0005-0000-0000-000073310000}"/>
    <cellStyle name="Comma 7 2 2 2 7" xfId="14318" xr:uid="{00000000-0005-0000-0000-000074310000}"/>
    <cellStyle name="Comma 7 2 2 2 7 2" xfId="40286" xr:uid="{00000000-0005-0000-0000-000075310000}"/>
    <cellStyle name="Comma 7 2 2 2 8" xfId="3498" xr:uid="{00000000-0005-0000-0000-000076310000}"/>
    <cellStyle name="Comma 7 2 2 2 9" xfId="29466" xr:uid="{00000000-0005-0000-0000-000077310000}"/>
    <cellStyle name="Comma 7 2 2 3" xfId="1875" xr:uid="{00000000-0005-0000-0000-000078310000}"/>
    <cellStyle name="Comma 7 2 2 3 2" xfId="6203" xr:uid="{00000000-0005-0000-0000-000079310000}"/>
    <cellStyle name="Comma 7 2 2 3 2 2" xfId="12695" xr:uid="{00000000-0005-0000-0000-00007A310000}"/>
    <cellStyle name="Comma 7 2 2 3 2 2 2" xfId="27843" xr:uid="{00000000-0005-0000-0000-00007B310000}"/>
    <cellStyle name="Comma 7 2 2 3 2 2 2 2" xfId="53811" xr:uid="{00000000-0005-0000-0000-00007C310000}"/>
    <cellStyle name="Comma 7 2 2 3 2 2 3" xfId="38663" xr:uid="{00000000-0005-0000-0000-00007D310000}"/>
    <cellStyle name="Comma 7 2 2 3 2 3" xfId="21351" xr:uid="{00000000-0005-0000-0000-00007E310000}"/>
    <cellStyle name="Comma 7 2 2 3 2 3 2" xfId="47319" xr:uid="{00000000-0005-0000-0000-00007F310000}"/>
    <cellStyle name="Comma 7 2 2 3 2 4" xfId="17023" xr:uid="{00000000-0005-0000-0000-000080310000}"/>
    <cellStyle name="Comma 7 2 2 3 2 4 2" xfId="42991" xr:uid="{00000000-0005-0000-0000-000081310000}"/>
    <cellStyle name="Comma 7 2 2 3 2 5" xfId="32171" xr:uid="{00000000-0005-0000-0000-000082310000}"/>
    <cellStyle name="Comma 7 2 2 3 2 6" xfId="58653" xr:uid="{00000000-0005-0000-0000-000083310000}"/>
    <cellStyle name="Comma 7 2 2 3 3" xfId="10531" xr:uid="{00000000-0005-0000-0000-000084310000}"/>
    <cellStyle name="Comma 7 2 2 3 3 2" xfId="25679" xr:uid="{00000000-0005-0000-0000-000085310000}"/>
    <cellStyle name="Comma 7 2 2 3 3 2 2" xfId="51647" xr:uid="{00000000-0005-0000-0000-000086310000}"/>
    <cellStyle name="Comma 7 2 2 3 3 3" xfId="36499" xr:uid="{00000000-0005-0000-0000-000087310000}"/>
    <cellStyle name="Comma 7 2 2 3 4" xfId="8367" xr:uid="{00000000-0005-0000-0000-000088310000}"/>
    <cellStyle name="Comma 7 2 2 3 4 2" xfId="23515" xr:uid="{00000000-0005-0000-0000-000089310000}"/>
    <cellStyle name="Comma 7 2 2 3 4 2 2" xfId="49483" xr:uid="{00000000-0005-0000-0000-00008A310000}"/>
    <cellStyle name="Comma 7 2 2 3 4 3" xfId="34335" xr:uid="{00000000-0005-0000-0000-00008B310000}"/>
    <cellStyle name="Comma 7 2 2 3 5" xfId="19187" xr:uid="{00000000-0005-0000-0000-00008C310000}"/>
    <cellStyle name="Comma 7 2 2 3 5 2" xfId="45155" xr:uid="{00000000-0005-0000-0000-00008D310000}"/>
    <cellStyle name="Comma 7 2 2 3 6" xfId="14859" xr:uid="{00000000-0005-0000-0000-00008E310000}"/>
    <cellStyle name="Comma 7 2 2 3 6 2" xfId="40827" xr:uid="{00000000-0005-0000-0000-00008F310000}"/>
    <cellStyle name="Comma 7 2 2 3 7" xfId="4039" xr:uid="{00000000-0005-0000-0000-000090310000}"/>
    <cellStyle name="Comma 7 2 2 3 8" xfId="30007" xr:uid="{00000000-0005-0000-0000-000091310000}"/>
    <cellStyle name="Comma 7 2 2 3 9" xfId="56489" xr:uid="{00000000-0005-0000-0000-000092310000}"/>
    <cellStyle name="Comma 7 2 2 4" xfId="5121" xr:uid="{00000000-0005-0000-0000-000093310000}"/>
    <cellStyle name="Comma 7 2 2 4 2" xfId="11613" xr:uid="{00000000-0005-0000-0000-000094310000}"/>
    <cellStyle name="Comma 7 2 2 4 2 2" xfId="26761" xr:uid="{00000000-0005-0000-0000-000095310000}"/>
    <cellStyle name="Comma 7 2 2 4 2 2 2" xfId="52729" xr:uid="{00000000-0005-0000-0000-000096310000}"/>
    <cellStyle name="Comma 7 2 2 4 2 3" xfId="37581" xr:uid="{00000000-0005-0000-0000-000097310000}"/>
    <cellStyle name="Comma 7 2 2 4 3" xfId="20269" xr:uid="{00000000-0005-0000-0000-000098310000}"/>
    <cellStyle name="Comma 7 2 2 4 3 2" xfId="46237" xr:uid="{00000000-0005-0000-0000-000099310000}"/>
    <cellStyle name="Comma 7 2 2 4 4" xfId="15941" xr:uid="{00000000-0005-0000-0000-00009A310000}"/>
    <cellStyle name="Comma 7 2 2 4 4 2" xfId="41909" xr:uid="{00000000-0005-0000-0000-00009B310000}"/>
    <cellStyle name="Comma 7 2 2 4 5" xfId="31089" xr:uid="{00000000-0005-0000-0000-00009C310000}"/>
    <cellStyle name="Comma 7 2 2 4 6" xfId="57571" xr:uid="{00000000-0005-0000-0000-00009D310000}"/>
    <cellStyle name="Comma 7 2 2 5" xfId="9449" xr:uid="{00000000-0005-0000-0000-00009E310000}"/>
    <cellStyle name="Comma 7 2 2 5 2" xfId="24597" xr:uid="{00000000-0005-0000-0000-00009F310000}"/>
    <cellStyle name="Comma 7 2 2 5 2 2" xfId="50565" xr:uid="{00000000-0005-0000-0000-0000A0310000}"/>
    <cellStyle name="Comma 7 2 2 5 3" xfId="35417" xr:uid="{00000000-0005-0000-0000-0000A1310000}"/>
    <cellStyle name="Comma 7 2 2 6" xfId="7285" xr:uid="{00000000-0005-0000-0000-0000A2310000}"/>
    <cellStyle name="Comma 7 2 2 6 2" xfId="22433" xr:uid="{00000000-0005-0000-0000-0000A3310000}"/>
    <cellStyle name="Comma 7 2 2 6 2 2" xfId="48401" xr:uid="{00000000-0005-0000-0000-0000A4310000}"/>
    <cellStyle name="Comma 7 2 2 6 3" xfId="33253" xr:uid="{00000000-0005-0000-0000-0000A5310000}"/>
    <cellStyle name="Comma 7 2 2 7" xfId="18105" xr:uid="{00000000-0005-0000-0000-0000A6310000}"/>
    <cellStyle name="Comma 7 2 2 7 2" xfId="44073" xr:uid="{00000000-0005-0000-0000-0000A7310000}"/>
    <cellStyle name="Comma 7 2 2 8" xfId="13777" xr:uid="{00000000-0005-0000-0000-0000A8310000}"/>
    <cellStyle name="Comma 7 2 2 8 2" xfId="39745" xr:uid="{00000000-0005-0000-0000-0000A9310000}"/>
    <cellStyle name="Comma 7 2 2 9" xfId="2957" xr:uid="{00000000-0005-0000-0000-0000AA310000}"/>
    <cellStyle name="Comma 7 2 3" xfId="1333" xr:uid="{00000000-0005-0000-0000-0000AB310000}"/>
    <cellStyle name="Comma 7 2 3 10" xfId="55947" xr:uid="{00000000-0005-0000-0000-0000AC310000}"/>
    <cellStyle name="Comma 7 2 3 2" xfId="2415" xr:uid="{00000000-0005-0000-0000-0000AD310000}"/>
    <cellStyle name="Comma 7 2 3 2 2" xfId="6743" xr:uid="{00000000-0005-0000-0000-0000AE310000}"/>
    <cellStyle name="Comma 7 2 3 2 2 2" xfId="13235" xr:uid="{00000000-0005-0000-0000-0000AF310000}"/>
    <cellStyle name="Comma 7 2 3 2 2 2 2" xfId="28383" xr:uid="{00000000-0005-0000-0000-0000B0310000}"/>
    <cellStyle name="Comma 7 2 3 2 2 2 2 2" xfId="54351" xr:uid="{00000000-0005-0000-0000-0000B1310000}"/>
    <cellStyle name="Comma 7 2 3 2 2 2 3" xfId="39203" xr:uid="{00000000-0005-0000-0000-0000B2310000}"/>
    <cellStyle name="Comma 7 2 3 2 2 3" xfId="21891" xr:uid="{00000000-0005-0000-0000-0000B3310000}"/>
    <cellStyle name="Comma 7 2 3 2 2 3 2" xfId="47859" xr:uid="{00000000-0005-0000-0000-0000B4310000}"/>
    <cellStyle name="Comma 7 2 3 2 2 4" xfId="17563" xr:uid="{00000000-0005-0000-0000-0000B5310000}"/>
    <cellStyle name="Comma 7 2 3 2 2 4 2" xfId="43531" xr:uid="{00000000-0005-0000-0000-0000B6310000}"/>
    <cellStyle name="Comma 7 2 3 2 2 5" xfId="32711" xr:uid="{00000000-0005-0000-0000-0000B7310000}"/>
    <cellStyle name="Comma 7 2 3 2 2 6" xfId="59193" xr:uid="{00000000-0005-0000-0000-0000B8310000}"/>
    <cellStyle name="Comma 7 2 3 2 3" xfId="11071" xr:uid="{00000000-0005-0000-0000-0000B9310000}"/>
    <cellStyle name="Comma 7 2 3 2 3 2" xfId="26219" xr:uid="{00000000-0005-0000-0000-0000BA310000}"/>
    <cellStyle name="Comma 7 2 3 2 3 2 2" xfId="52187" xr:uid="{00000000-0005-0000-0000-0000BB310000}"/>
    <cellStyle name="Comma 7 2 3 2 3 3" xfId="37039" xr:uid="{00000000-0005-0000-0000-0000BC310000}"/>
    <cellStyle name="Comma 7 2 3 2 4" xfId="8907" xr:uid="{00000000-0005-0000-0000-0000BD310000}"/>
    <cellStyle name="Comma 7 2 3 2 4 2" xfId="24055" xr:uid="{00000000-0005-0000-0000-0000BE310000}"/>
    <cellStyle name="Comma 7 2 3 2 4 2 2" xfId="50023" xr:uid="{00000000-0005-0000-0000-0000BF310000}"/>
    <cellStyle name="Comma 7 2 3 2 4 3" xfId="34875" xr:uid="{00000000-0005-0000-0000-0000C0310000}"/>
    <cellStyle name="Comma 7 2 3 2 5" xfId="19727" xr:uid="{00000000-0005-0000-0000-0000C1310000}"/>
    <cellStyle name="Comma 7 2 3 2 5 2" xfId="45695" xr:uid="{00000000-0005-0000-0000-0000C2310000}"/>
    <cellStyle name="Comma 7 2 3 2 6" xfId="15399" xr:uid="{00000000-0005-0000-0000-0000C3310000}"/>
    <cellStyle name="Comma 7 2 3 2 6 2" xfId="41367" xr:uid="{00000000-0005-0000-0000-0000C4310000}"/>
    <cellStyle name="Comma 7 2 3 2 7" xfId="4579" xr:uid="{00000000-0005-0000-0000-0000C5310000}"/>
    <cellStyle name="Comma 7 2 3 2 8" xfId="30547" xr:uid="{00000000-0005-0000-0000-0000C6310000}"/>
    <cellStyle name="Comma 7 2 3 2 9" xfId="57029" xr:uid="{00000000-0005-0000-0000-0000C7310000}"/>
    <cellStyle name="Comma 7 2 3 3" xfId="5661" xr:uid="{00000000-0005-0000-0000-0000C8310000}"/>
    <cellStyle name="Comma 7 2 3 3 2" xfId="12153" xr:uid="{00000000-0005-0000-0000-0000C9310000}"/>
    <cellStyle name="Comma 7 2 3 3 2 2" xfId="27301" xr:uid="{00000000-0005-0000-0000-0000CA310000}"/>
    <cellStyle name="Comma 7 2 3 3 2 2 2" xfId="53269" xr:uid="{00000000-0005-0000-0000-0000CB310000}"/>
    <cellStyle name="Comma 7 2 3 3 2 3" xfId="38121" xr:uid="{00000000-0005-0000-0000-0000CC310000}"/>
    <cellStyle name="Comma 7 2 3 3 3" xfId="20809" xr:uid="{00000000-0005-0000-0000-0000CD310000}"/>
    <cellStyle name="Comma 7 2 3 3 3 2" xfId="46777" xr:uid="{00000000-0005-0000-0000-0000CE310000}"/>
    <cellStyle name="Comma 7 2 3 3 4" xfId="16481" xr:uid="{00000000-0005-0000-0000-0000CF310000}"/>
    <cellStyle name="Comma 7 2 3 3 4 2" xfId="42449" xr:uid="{00000000-0005-0000-0000-0000D0310000}"/>
    <cellStyle name="Comma 7 2 3 3 5" xfId="31629" xr:uid="{00000000-0005-0000-0000-0000D1310000}"/>
    <cellStyle name="Comma 7 2 3 3 6" xfId="58111" xr:uid="{00000000-0005-0000-0000-0000D2310000}"/>
    <cellStyle name="Comma 7 2 3 4" xfId="9989" xr:uid="{00000000-0005-0000-0000-0000D3310000}"/>
    <cellStyle name="Comma 7 2 3 4 2" xfId="25137" xr:uid="{00000000-0005-0000-0000-0000D4310000}"/>
    <cellStyle name="Comma 7 2 3 4 2 2" xfId="51105" xr:uid="{00000000-0005-0000-0000-0000D5310000}"/>
    <cellStyle name="Comma 7 2 3 4 3" xfId="35957" xr:uid="{00000000-0005-0000-0000-0000D6310000}"/>
    <cellStyle name="Comma 7 2 3 5" xfId="7825" xr:uid="{00000000-0005-0000-0000-0000D7310000}"/>
    <cellStyle name="Comma 7 2 3 5 2" xfId="22973" xr:uid="{00000000-0005-0000-0000-0000D8310000}"/>
    <cellStyle name="Comma 7 2 3 5 2 2" xfId="48941" xr:uid="{00000000-0005-0000-0000-0000D9310000}"/>
    <cellStyle name="Comma 7 2 3 5 3" xfId="33793" xr:uid="{00000000-0005-0000-0000-0000DA310000}"/>
    <cellStyle name="Comma 7 2 3 6" xfId="18645" xr:uid="{00000000-0005-0000-0000-0000DB310000}"/>
    <cellStyle name="Comma 7 2 3 6 2" xfId="44613" xr:uid="{00000000-0005-0000-0000-0000DC310000}"/>
    <cellStyle name="Comma 7 2 3 7" xfId="14317" xr:uid="{00000000-0005-0000-0000-0000DD310000}"/>
    <cellStyle name="Comma 7 2 3 7 2" xfId="40285" xr:uid="{00000000-0005-0000-0000-0000DE310000}"/>
    <cellStyle name="Comma 7 2 3 8" xfId="3497" xr:uid="{00000000-0005-0000-0000-0000DF310000}"/>
    <cellStyle name="Comma 7 2 3 9" xfId="29465" xr:uid="{00000000-0005-0000-0000-0000E0310000}"/>
    <cellStyle name="Comma 7 2 4" xfId="1874" xr:uid="{00000000-0005-0000-0000-0000E1310000}"/>
    <cellStyle name="Comma 7 2 4 2" xfId="6202" xr:uid="{00000000-0005-0000-0000-0000E2310000}"/>
    <cellStyle name="Comma 7 2 4 2 2" xfId="12694" xr:uid="{00000000-0005-0000-0000-0000E3310000}"/>
    <cellStyle name="Comma 7 2 4 2 2 2" xfId="27842" xr:uid="{00000000-0005-0000-0000-0000E4310000}"/>
    <cellStyle name="Comma 7 2 4 2 2 2 2" xfId="53810" xr:uid="{00000000-0005-0000-0000-0000E5310000}"/>
    <cellStyle name="Comma 7 2 4 2 2 3" xfId="38662" xr:uid="{00000000-0005-0000-0000-0000E6310000}"/>
    <cellStyle name="Comma 7 2 4 2 3" xfId="21350" xr:uid="{00000000-0005-0000-0000-0000E7310000}"/>
    <cellStyle name="Comma 7 2 4 2 3 2" xfId="47318" xr:uid="{00000000-0005-0000-0000-0000E8310000}"/>
    <cellStyle name="Comma 7 2 4 2 4" xfId="17022" xr:uid="{00000000-0005-0000-0000-0000E9310000}"/>
    <cellStyle name="Comma 7 2 4 2 4 2" xfId="42990" xr:uid="{00000000-0005-0000-0000-0000EA310000}"/>
    <cellStyle name="Comma 7 2 4 2 5" xfId="32170" xr:uid="{00000000-0005-0000-0000-0000EB310000}"/>
    <cellStyle name="Comma 7 2 4 2 6" xfId="58652" xr:uid="{00000000-0005-0000-0000-0000EC310000}"/>
    <cellStyle name="Comma 7 2 4 3" xfId="10530" xr:uid="{00000000-0005-0000-0000-0000ED310000}"/>
    <cellStyle name="Comma 7 2 4 3 2" xfId="25678" xr:uid="{00000000-0005-0000-0000-0000EE310000}"/>
    <cellStyle name="Comma 7 2 4 3 2 2" xfId="51646" xr:uid="{00000000-0005-0000-0000-0000EF310000}"/>
    <cellStyle name="Comma 7 2 4 3 3" xfId="36498" xr:uid="{00000000-0005-0000-0000-0000F0310000}"/>
    <cellStyle name="Comma 7 2 4 4" xfId="8366" xr:uid="{00000000-0005-0000-0000-0000F1310000}"/>
    <cellStyle name="Comma 7 2 4 4 2" xfId="23514" xr:uid="{00000000-0005-0000-0000-0000F2310000}"/>
    <cellStyle name="Comma 7 2 4 4 2 2" xfId="49482" xr:uid="{00000000-0005-0000-0000-0000F3310000}"/>
    <cellStyle name="Comma 7 2 4 4 3" xfId="34334" xr:uid="{00000000-0005-0000-0000-0000F4310000}"/>
    <cellStyle name="Comma 7 2 4 5" xfId="19186" xr:uid="{00000000-0005-0000-0000-0000F5310000}"/>
    <cellStyle name="Comma 7 2 4 5 2" xfId="45154" xr:uid="{00000000-0005-0000-0000-0000F6310000}"/>
    <cellStyle name="Comma 7 2 4 6" xfId="14858" xr:uid="{00000000-0005-0000-0000-0000F7310000}"/>
    <cellStyle name="Comma 7 2 4 6 2" xfId="40826" xr:uid="{00000000-0005-0000-0000-0000F8310000}"/>
    <cellStyle name="Comma 7 2 4 7" xfId="4038" xr:uid="{00000000-0005-0000-0000-0000F9310000}"/>
    <cellStyle name="Comma 7 2 4 8" xfId="30006" xr:uid="{00000000-0005-0000-0000-0000FA310000}"/>
    <cellStyle name="Comma 7 2 4 9" xfId="56488" xr:uid="{00000000-0005-0000-0000-0000FB310000}"/>
    <cellStyle name="Comma 7 2 5" xfId="5120" xr:uid="{00000000-0005-0000-0000-0000FC310000}"/>
    <cellStyle name="Comma 7 2 5 2" xfId="11612" xr:uid="{00000000-0005-0000-0000-0000FD310000}"/>
    <cellStyle name="Comma 7 2 5 2 2" xfId="26760" xr:uid="{00000000-0005-0000-0000-0000FE310000}"/>
    <cellStyle name="Comma 7 2 5 2 2 2" xfId="52728" xr:uid="{00000000-0005-0000-0000-0000FF310000}"/>
    <cellStyle name="Comma 7 2 5 2 3" xfId="37580" xr:uid="{00000000-0005-0000-0000-000000320000}"/>
    <cellStyle name="Comma 7 2 5 3" xfId="20268" xr:uid="{00000000-0005-0000-0000-000001320000}"/>
    <cellStyle name="Comma 7 2 5 3 2" xfId="46236" xr:uid="{00000000-0005-0000-0000-000002320000}"/>
    <cellStyle name="Comma 7 2 5 4" xfId="15940" xr:uid="{00000000-0005-0000-0000-000003320000}"/>
    <cellStyle name="Comma 7 2 5 4 2" xfId="41908" xr:uid="{00000000-0005-0000-0000-000004320000}"/>
    <cellStyle name="Comma 7 2 5 5" xfId="31088" xr:uid="{00000000-0005-0000-0000-000005320000}"/>
    <cellStyle name="Comma 7 2 5 6" xfId="57570" xr:uid="{00000000-0005-0000-0000-000006320000}"/>
    <cellStyle name="Comma 7 2 6" xfId="9448" xr:uid="{00000000-0005-0000-0000-000007320000}"/>
    <cellStyle name="Comma 7 2 6 2" xfId="24596" xr:uid="{00000000-0005-0000-0000-000008320000}"/>
    <cellStyle name="Comma 7 2 6 2 2" xfId="50564" xr:uid="{00000000-0005-0000-0000-000009320000}"/>
    <cellStyle name="Comma 7 2 6 3" xfId="35416" xr:uid="{00000000-0005-0000-0000-00000A320000}"/>
    <cellStyle name="Comma 7 2 7" xfId="7284" xr:uid="{00000000-0005-0000-0000-00000B320000}"/>
    <cellStyle name="Comma 7 2 7 2" xfId="22432" xr:uid="{00000000-0005-0000-0000-00000C320000}"/>
    <cellStyle name="Comma 7 2 7 2 2" xfId="48400" xr:uid="{00000000-0005-0000-0000-00000D320000}"/>
    <cellStyle name="Comma 7 2 7 3" xfId="33252" xr:uid="{00000000-0005-0000-0000-00000E320000}"/>
    <cellStyle name="Comma 7 2 8" xfId="18104" xr:uid="{00000000-0005-0000-0000-00000F320000}"/>
    <cellStyle name="Comma 7 2 8 2" xfId="44072" xr:uid="{00000000-0005-0000-0000-000010320000}"/>
    <cellStyle name="Comma 7 2 9" xfId="13776" xr:uid="{00000000-0005-0000-0000-000011320000}"/>
    <cellStyle name="Comma 7 2 9 2" xfId="39744" xr:uid="{00000000-0005-0000-0000-000012320000}"/>
    <cellStyle name="Comma 7 20" xfId="13771" xr:uid="{00000000-0005-0000-0000-000013320000}"/>
    <cellStyle name="Comma 7 20 2" xfId="39739" xr:uid="{00000000-0005-0000-0000-000014320000}"/>
    <cellStyle name="Comma 7 21" xfId="2951" xr:uid="{00000000-0005-0000-0000-000015320000}"/>
    <cellStyle name="Comma 7 22" xfId="28919" xr:uid="{00000000-0005-0000-0000-000016320000}"/>
    <cellStyle name="Comma 7 23" xfId="54881" xr:uid="{00000000-0005-0000-0000-000017320000}"/>
    <cellStyle name="Comma 7 24" xfId="55401" xr:uid="{00000000-0005-0000-0000-000018320000}"/>
    <cellStyle name="Comma 7 25" xfId="688" xr:uid="{00000000-0005-0000-0000-000019320000}"/>
    <cellStyle name="Comma 7 3" xfId="212" xr:uid="{00000000-0005-0000-0000-00001A320000}"/>
    <cellStyle name="Comma 7 3 10" xfId="28926" xr:uid="{00000000-0005-0000-0000-00001B320000}"/>
    <cellStyle name="Comma 7 3 11" xfId="54888" xr:uid="{00000000-0005-0000-0000-00001C320000}"/>
    <cellStyle name="Comma 7 3 12" xfId="55408" xr:uid="{00000000-0005-0000-0000-00001D320000}"/>
    <cellStyle name="Comma 7 3 13" xfId="768" xr:uid="{00000000-0005-0000-0000-00001E320000}"/>
    <cellStyle name="Comma 7 3 2" xfId="1335" xr:uid="{00000000-0005-0000-0000-00001F320000}"/>
    <cellStyle name="Comma 7 3 2 10" xfId="55949" xr:uid="{00000000-0005-0000-0000-000020320000}"/>
    <cellStyle name="Comma 7 3 2 2" xfId="2417" xr:uid="{00000000-0005-0000-0000-000021320000}"/>
    <cellStyle name="Comma 7 3 2 2 2" xfId="6745" xr:uid="{00000000-0005-0000-0000-000022320000}"/>
    <cellStyle name="Comma 7 3 2 2 2 2" xfId="13237" xr:uid="{00000000-0005-0000-0000-000023320000}"/>
    <cellStyle name="Comma 7 3 2 2 2 2 2" xfId="28385" xr:uid="{00000000-0005-0000-0000-000024320000}"/>
    <cellStyle name="Comma 7 3 2 2 2 2 2 2" xfId="54353" xr:uid="{00000000-0005-0000-0000-000025320000}"/>
    <cellStyle name="Comma 7 3 2 2 2 2 3" xfId="39205" xr:uid="{00000000-0005-0000-0000-000026320000}"/>
    <cellStyle name="Comma 7 3 2 2 2 3" xfId="21893" xr:uid="{00000000-0005-0000-0000-000027320000}"/>
    <cellStyle name="Comma 7 3 2 2 2 3 2" xfId="47861" xr:uid="{00000000-0005-0000-0000-000028320000}"/>
    <cellStyle name="Comma 7 3 2 2 2 4" xfId="17565" xr:uid="{00000000-0005-0000-0000-000029320000}"/>
    <cellStyle name="Comma 7 3 2 2 2 4 2" xfId="43533" xr:uid="{00000000-0005-0000-0000-00002A320000}"/>
    <cellStyle name="Comma 7 3 2 2 2 5" xfId="32713" xr:uid="{00000000-0005-0000-0000-00002B320000}"/>
    <cellStyle name="Comma 7 3 2 2 2 6" xfId="59195" xr:uid="{00000000-0005-0000-0000-00002C320000}"/>
    <cellStyle name="Comma 7 3 2 2 3" xfId="11073" xr:uid="{00000000-0005-0000-0000-00002D320000}"/>
    <cellStyle name="Comma 7 3 2 2 3 2" xfId="26221" xr:uid="{00000000-0005-0000-0000-00002E320000}"/>
    <cellStyle name="Comma 7 3 2 2 3 2 2" xfId="52189" xr:uid="{00000000-0005-0000-0000-00002F320000}"/>
    <cellStyle name="Comma 7 3 2 2 3 3" xfId="37041" xr:uid="{00000000-0005-0000-0000-000030320000}"/>
    <cellStyle name="Comma 7 3 2 2 4" xfId="8909" xr:uid="{00000000-0005-0000-0000-000031320000}"/>
    <cellStyle name="Comma 7 3 2 2 4 2" xfId="24057" xr:uid="{00000000-0005-0000-0000-000032320000}"/>
    <cellStyle name="Comma 7 3 2 2 4 2 2" xfId="50025" xr:uid="{00000000-0005-0000-0000-000033320000}"/>
    <cellStyle name="Comma 7 3 2 2 4 3" xfId="34877" xr:uid="{00000000-0005-0000-0000-000034320000}"/>
    <cellStyle name="Comma 7 3 2 2 5" xfId="19729" xr:uid="{00000000-0005-0000-0000-000035320000}"/>
    <cellStyle name="Comma 7 3 2 2 5 2" xfId="45697" xr:uid="{00000000-0005-0000-0000-000036320000}"/>
    <cellStyle name="Comma 7 3 2 2 6" xfId="15401" xr:uid="{00000000-0005-0000-0000-000037320000}"/>
    <cellStyle name="Comma 7 3 2 2 6 2" xfId="41369" xr:uid="{00000000-0005-0000-0000-000038320000}"/>
    <cellStyle name="Comma 7 3 2 2 7" xfId="4581" xr:uid="{00000000-0005-0000-0000-000039320000}"/>
    <cellStyle name="Comma 7 3 2 2 8" xfId="30549" xr:uid="{00000000-0005-0000-0000-00003A320000}"/>
    <cellStyle name="Comma 7 3 2 2 9" xfId="57031" xr:uid="{00000000-0005-0000-0000-00003B320000}"/>
    <cellStyle name="Comma 7 3 2 3" xfId="5663" xr:uid="{00000000-0005-0000-0000-00003C320000}"/>
    <cellStyle name="Comma 7 3 2 3 2" xfId="12155" xr:uid="{00000000-0005-0000-0000-00003D320000}"/>
    <cellStyle name="Comma 7 3 2 3 2 2" xfId="27303" xr:uid="{00000000-0005-0000-0000-00003E320000}"/>
    <cellStyle name="Comma 7 3 2 3 2 2 2" xfId="53271" xr:uid="{00000000-0005-0000-0000-00003F320000}"/>
    <cellStyle name="Comma 7 3 2 3 2 3" xfId="38123" xr:uid="{00000000-0005-0000-0000-000040320000}"/>
    <cellStyle name="Comma 7 3 2 3 3" xfId="20811" xr:uid="{00000000-0005-0000-0000-000041320000}"/>
    <cellStyle name="Comma 7 3 2 3 3 2" xfId="46779" xr:uid="{00000000-0005-0000-0000-000042320000}"/>
    <cellStyle name="Comma 7 3 2 3 4" xfId="16483" xr:uid="{00000000-0005-0000-0000-000043320000}"/>
    <cellStyle name="Comma 7 3 2 3 4 2" xfId="42451" xr:uid="{00000000-0005-0000-0000-000044320000}"/>
    <cellStyle name="Comma 7 3 2 3 5" xfId="31631" xr:uid="{00000000-0005-0000-0000-000045320000}"/>
    <cellStyle name="Comma 7 3 2 3 6" xfId="58113" xr:uid="{00000000-0005-0000-0000-000046320000}"/>
    <cellStyle name="Comma 7 3 2 4" xfId="9991" xr:uid="{00000000-0005-0000-0000-000047320000}"/>
    <cellStyle name="Comma 7 3 2 4 2" xfId="25139" xr:uid="{00000000-0005-0000-0000-000048320000}"/>
    <cellStyle name="Comma 7 3 2 4 2 2" xfId="51107" xr:uid="{00000000-0005-0000-0000-000049320000}"/>
    <cellStyle name="Comma 7 3 2 4 3" xfId="35959" xr:uid="{00000000-0005-0000-0000-00004A320000}"/>
    <cellStyle name="Comma 7 3 2 5" xfId="7827" xr:uid="{00000000-0005-0000-0000-00004B320000}"/>
    <cellStyle name="Comma 7 3 2 5 2" xfId="22975" xr:uid="{00000000-0005-0000-0000-00004C320000}"/>
    <cellStyle name="Comma 7 3 2 5 2 2" xfId="48943" xr:uid="{00000000-0005-0000-0000-00004D320000}"/>
    <cellStyle name="Comma 7 3 2 5 3" xfId="33795" xr:uid="{00000000-0005-0000-0000-00004E320000}"/>
    <cellStyle name="Comma 7 3 2 6" xfId="18647" xr:uid="{00000000-0005-0000-0000-00004F320000}"/>
    <cellStyle name="Comma 7 3 2 6 2" xfId="44615" xr:uid="{00000000-0005-0000-0000-000050320000}"/>
    <cellStyle name="Comma 7 3 2 7" xfId="14319" xr:uid="{00000000-0005-0000-0000-000051320000}"/>
    <cellStyle name="Comma 7 3 2 7 2" xfId="40287" xr:uid="{00000000-0005-0000-0000-000052320000}"/>
    <cellStyle name="Comma 7 3 2 8" xfId="3499" xr:uid="{00000000-0005-0000-0000-000053320000}"/>
    <cellStyle name="Comma 7 3 2 9" xfId="29467" xr:uid="{00000000-0005-0000-0000-000054320000}"/>
    <cellStyle name="Comma 7 3 3" xfId="1876" xr:uid="{00000000-0005-0000-0000-000055320000}"/>
    <cellStyle name="Comma 7 3 3 2" xfId="6204" xr:uid="{00000000-0005-0000-0000-000056320000}"/>
    <cellStyle name="Comma 7 3 3 2 2" xfId="12696" xr:uid="{00000000-0005-0000-0000-000057320000}"/>
    <cellStyle name="Comma 7 3 3 2 2 2" xfId="27844" xr:uid="{00000000-0005-0000-0000-000058320000}"/>
    <cellStyle name="Comma 7 3 3 2 2 2 2" xfId="53812" xr:uid="{00000000-0005-0000-0000-000059320000}"/>
    <cellStyle name="Comma 7 3 3 2 2 3" xfId="38664" xr:uid="{00000000-0005-0000-0000-00005A320000}"/>
    <cellStyle name="Comma 7 3 3 2 3" xfId="21352" xr:uid="{00000000-0005-0000-0000-00005B320000}"/>
    <cellStyle name="Comma 7 3 3 2 3 2" xfId="47320" xr:uid="{00000000-0005-0000-0000-00005C320000}"/>
    <cellStyle name="Comma 7 3 3 2 4" xfId="17024" xr:uid="{00000000-0005-0000-0000-00005D320000}"/>
    <cellStyle name="Comma 7 3 3 2 4 2" xfId="42992" xr:uid="{00000000-0005-0000-0000-00005E320000}"/>
    <cellStyle name="Comma 7 3 3 2 5" xfId="32172" xr:uid="{00000000-0005-0000-0000-00005F320000}"/>
    <cellStyle name="Comma 7 3 3 2 6" xfId="58654" xr:uid="{00000000-0005-0000-0000-000060320000}"/>
    <cellStyle name="Comma 7 3 3 3" xfId="10532" xr:uid="{00000000-0005-0000-0000-000061320000}"/>
    <cellStyle name="Comma 7 3 3 3 2" xfId="25680" xr:uid="{00000000-0005-0000-0000-000062320000}"/>
    <cellStyle name="Comma 7 3 3 3 2 2" xfId="51648" xr:uid="{00000000-0005-0000-0000-000063320000}"/>
    <cellStyle name="Comma 7 3 3 3 3" xfId="36500" xr:uid="{00000000-0005-0000-0000-000064320000}"/>
    <cellStyle name="Comma 7 3 3 4" xfId="8368" xr:uid="{00000000-0005-0000-0000-000065320000}"/>
    <cellStyle name="Comma 7 3 3 4 2" xfId="23516" xr:uid="{00000000-0005-0000-0000-000066320000}"/>
    <cellStyle name="Comma 7 3 3 4 2 2" xfId="49484" xr:uid="{00000000-0005-0000-0000-000067320000}"/>
    <cellStyle name="Comma 7 3 3 4 3" xfId="34336" xr:uid="{00000000-0005-0000-0000-000068320000}"/>
    <cellStyle name="Comma 7 3 3 5" xfId="19188" xr:uid="{00000000-0005-0000-0000-000069320000}"/>
    <cellStyle name="Comma 7 3 3 5 2" xfId="45156" xr:uid="{00000000-0005-0000-0000-00006A320000}"/>
    <cellStyle name="Comma 7 3 3 6" xfId="14860" xr:uid="{00000000-0005-0000-0000-00006B320000}"/>
    <cellStyle name="Comma 7 3 3 6 2" xfId="40828" xr:uid="{00000000-0005-0000-0000-00006C320000}"/>
    <cellStyle name="Comma 7 3 3 7" xfId="4040" xr:uid="{00000000-0005-0000-0000-00006D320000}"/>
    <cellStyle name="Comma 7 3 3 8" xfId="30008" xr:uid="{00000000-0005-0000-0000-00006E320000}"/>
    <cellStyle name="Comma 7 3 3 9" xfId="56490" xr:uid="{00000000-0005-0000-0000-00006F320000}"/>
    <cellStyle name="Comma 7 3 4" xfId="5122" xr:uid="{00000000-0005-0000-0000-000070320000}"/>
    <cellStyle name="Comma 7 3 4 2" xfId="11614" xr:uid="{00000000-0005-0000-0000-000071320000}"/>
    <cellStyle name="Comma 7 3 4 2 2" xfId="26762" xr:uid="{00000000-0005-0000-0000-000072320000}"/>
    <cellStyle name="Comma 7 3 4 2 2 2" xfId="52730" xr:uid="{00000000-0005-0000-0000-000073320000}"/>
    <cellStyle name="Comma 7 3 4 2 3" xfId="37582" xr:uid="{00000000-0005-0000-0000-000074320000}"/>
    <cellStyle name="Comma 7 3 4 3" xfId="20270" xr:uid="{00000000-0005-0000-0000-000075320000}"/>
    <cellStyle name="Comma 7 3 4 3 2" xfId="46238" xr:uid="{00000000-0005-0000-0000-000076320000}"/>
    <cellStyle name="Comma 7 3 4 4" xfId="15942" xr:uid="{00000000-0005-0000-0000-000077320000}"/>
    <cellStyle name="Comma 7 3 4 4 2" xfId="41910" xr:uid="{00000000-0005-0000-0000-000078320000}"/>
    <cellStyle name="Comma 7 3 4 5" xfId="31090" xr:uid="{00000000-0005-0000-0000-000079320000}"/>
    <cellStyle name="Comma 7 3 4 6" xfId="57572" xr:uid="{00000000-0005-0000-0000-00007A320000}"/>
    <cellStyle name="Comma 7 3 5" xfId="9450" xr:uid="{00000000-0005-0000-0000-00007B320000}"/>
    <cellStyle name="Comma 7 3 5 2" xfId="24598" xr:uid="{00000000-0005-0000-0000-00007C320000}"/>
    <cellStyle name="Comma 7 3 5 2 2" xfId="50566" xr:uid="{00000000-0005-0000-0000-00007D320000}"/>
    <cellStyle name="Comma 7 3 5 3" xfId="35418" xr:uid="{00000000-0005-0000-0000-00007E320000}"/>
    <cellStyle name="Comma 7 3 6" xfId="7286" xr:uid="{00000000-0005-0000-0000-00007F320000}"/>
    <cellStyle name="Comma 7 3 6 2" xfId="22434" xr:uid="{00000000-0005-0000-0000-000080320000}"/>
    <cellStyle name="Comma 7 3 6 2 2" xfId="48402" xr:uid="{00000000-0005-0000-0000-000081320000}"/>
    <cellStyle name="Comma 7 3 6 3" xfId="33254" xr:uid="{00000000-0005-0000-0000-000082320000}"/>
    <cellStyle name="Comma 7 3 7" xfId="18106" xr:uid="{00000000-0005-0000-0000-000083320000}"/>
    <cellStyle name="Comma 7 3 7 2" xfId="44074" xr:uid="{00000000-0005-0000-0000-000084320000}"/>
    <cellStyle name="Comma 7 3 8" xfId="13778" xr:uid="{00000000-0005-0000-0000-000085320000}"/>
    <cellStyle name="Comma 7 3 8 2" xfId="39746" xr:uid="{00000000-0005-0000-0000-000086320000}"/>
    <cellStyle name="Comma 7 3 9" xfId="2958" xr:uid="{00000000-0005-0000-0000-000087320000}"/>
    <cellStyle name="Comma 7 4" xfId="213" xr:uid="{00000000-0005-0000-0000-000088320000}"/>
    <cellStyle name="Comma 7 4 10" xfId="28927" xr:uid="{00000000-0005-0000-0000-000089320000}"/>
    <cellStyle name="Comma 7 4 11" xfId="54889" xr:uid="{00000000-0005-0000-0000-00008A320000}"/>
    <cellStyle name="Comma 7 4 12" xfId="55409" xr:uid="{00000000-0005-0000-0000-00008B320000}"/>
    <cellStyle name="Comma 7 4 13" xfId="808" xr:uid="{00000000-0005-0000-0000-00008C320000}"/>
    <cellStyle name="Comma 7 4 2" xfId="1336" xr:uid="{00000000-0005-0000-0000-00008D320000}"/>
    <cellStyle name="Comma 7 4 2 10" xfId="55950" xr:uid="{00000000-0005-0000-0000-00008E320000}"/>
    <cellStyle name="Comma 7 4 2 2" xfId="2418" xr:uid="{00000000-0005-0000-0000-00008F320000}"/>
    <cellStyle name="Comma 7 4 2 2 2" xfId="6746" xr:uid="{00000000-0005-0000-0000-000090320000}"/>
    <cellStyle name="Comma 7 4 2 2 2 2" xfId="13238" xr:uid="{00000000-0005-0000-0000-000091320000}"/>
    <cellStyle name="Comma 7 4 2 2 2 2 2" xfId="28386" xr:uid="{00000000-0005-0000-0000-000092320000}"/>
    <cellStyle name="Comma 7 4 2 2 2 2 2 2" xfId="54354" xr:uid="{00000000-0005-0000-0000-000093320000}"/>
    <cellStyle name="Comma 7 4 2 2 2 2 3" xfId="39206" xr:uid="{00000000-0005-0000-0000-000094320000}"/>
    <cellStyle name="Comma 7 4 2 2 2 3" xfId="21894" xr:uid="{00000000-0005-0000-0000-000095320000}"/>
    <cellStyle name="Comma 7 4 2 2 2 3 2" xfId="47862" xr:uid="{00000000-0005-0000-0000-000096320000}"/>
    <cellStyle name="Comma 7 4 2 2 2 4" xfId="17566" xr:uid="{00000000-0005-0000-0000-000097320000}"/>
    <cellStyle name="Comma 7 4 2 2 2 4 2" xfId="43534" xr:uid="{00000000-0005-0000-0000-000098320000}"/>
    <cellStyle name="Comma 7 4 2 2 2 5" xfId="32714" xr:uid="{00000000-0005-0000-0000-000099320000}"/>
    <cellStyle name="Comma 7 4 2 2 2 6" xfId="59196" xr:uid="{00000000-0005-0000-0000-00009A320000}"/>
    <cellStyle name="Comma 7 4 2 2 3" xfId="11074" xr:uid="{00000000-0005-0000-0000-00009B320000}"/>
    <cellStyle name="Comma 7 4 2 2 3 2" xfId="26222" xr:uid="{00000000-0005-0000-0000-00009C320000}"/>
    <cellStyle name="Comma 7 4 2 2 3 2 2" xfId="52190" xr:uid="{00000000-0005-0000-0000-00009D320000}"/>
    <cellStyle name="Comma 7 4 2 2 3 3" xfId="37042" xr:uid="{00000000-0005-0000-0000-00009E320000}"/>
    <cellStyle name="Comma 7 4 2 2 4" xfId="8910" xr:uid="{00000000-0005-0000-0000-00009F320000}"/>
    <cellStyle name="Comma 7 4 2 2 4 2" xfId="24058" xr:uid="{00000000-0005-0000-0000-0000A0320000}"/>
    <cellStyle name="Comma 7 4 2 2 4 2 2" xfId="50026" xr:uid="{00000000-0005-0000-0000-0000A1320000}"/>
    <cellStyle name="Comma 7 4 2 2 4 3" xfId="34878" xr:uid="{00000000-0005-0000-0000-0000A2320000}"/>
    <cellStyle name="Comma 7 4 2 2 5" xfId="19730" xr:uid="{00000000-0005-0000-0000-0000A3320000}"/>
    <cellStyle name="Comma 7 4 2 2 5 2" xfId="45698" xr:uid="{00000000-0005-0000-0000-0000A4320000}"/>
    <cellStyle name="Comma 7 4 2 2 6" xfId="15402" xr:uid="{00000000-0005-0000-0000-0000A5320000}"/>
    <cellStyle name="Comma 7 4 2 2 6 2" xfId="41370" xr:uid="{00000000-0005-0000-0000-0000A6320000}"/>
    <cellStyle name="Comma 7 4 2 2 7" xfId="4582" xr:uid="{00000000-0005-0000-0000-0000A7320000}"/>
    <cellStyle name="Comma 7 4 2 2 8" xfId="30550" xr:uid="{00000000-0005-0000-0000-0000A8320000}"/>
    <cellStyle name="Comma 7 4 2 2 9" xfId="57032" xr:uid="{00000000-0005-0000-0000-0000A9320000}"/>
    <cellStyle name="Comma 7 4 2 3" xfId="5664" xr:uid="{00000000-0005-0000-0000-0000AA320000}"/>
    <cellStyle name="Comma 7 4 2 3 2" xfId="12156" xr:uid="{00000000-0005-0000-0000-0000AB320000}"/>
    <cellStyle name="Comma 7 4 2 3 2 2" xfId="27304" xr:uid="{00000000-0005-0000-0000-0000AC320000}"/>
    <cellStyle name="Comma 7 4 2 3 2 2 2" xfId="53272" xr:uid="{00000000-0005-0000-0000-0000AD320000}"/>
    <cellStyle name="Comma 7 4 2 3 2 3" xfId="38124" xr:uid="{00000000-0005-0000-0000-0000AE320000}"/>
    <cellStyle name="Comma 7 4 2 3 3" xfId="20812" xr:uid="{00000000-0005-0000-0000-0000AF320000}"/>
    <cellStyle name="Comma 7 4 2 3 3 2" xfId="46780" xr:uid="{00000000-0005-0000-0000-0000B0320000}"/>
    <cellStyle name="Comma 7 4 2 3 4" xfId="16484" xr:uid="{00000000-0005-0000-0000-0000B1320000}"/>
    <cellStyle name="Comma 7 4 2 3 4 2" xfId="42452" xr:uid="{00000000-0005-0000-0000-0000B2320000}"/>
    <cellStyle name="Comma 7 4 2 3 5" xfId="31632" xr:uid="{00000000-0005-0000-0000-0000B3320000}"/>
    <cellStyle name="Comma 7 4 2 3 6" xfId="58114" xr:uid="{00000000-0005-0000-0000-0000B4320000}"/>
    <cellStyle name="Comma 7 4 2 4" xfId="9992" xr:uid="{00000000-0005-0000-0000-0000B5320000}"/>
    <cellStyle name="Comma 7 4 2 4 2" xfId="25140" xr:uid="{00000000-0005-0000-0000-0000B6320000}"/>
    <cellStyle name="Comma 7 4 2 4 2 2" xfId="51108" xr:uid="{00000000-0005-0000-0000-0000B7320000}"/>
    <cellStyle name="Comma 7 4 2 4 3" xfId="35960" xr:uid="{00000000-0005-0000-0000-0000B8320000}"/>
    <cellStyle name="Comma 7 4 2 5" xfId="7828" xr:uid="{00000000-0005-0000-0000-0000B9320000}"/>
    <cellStyle name="Comma 7 4 2 5 2" xfId="22976" xr:uid="{00000000-0005-0000-0000-0000BA320000}"/>
    <cellStyle name="Comma 7 4 2 5 2 2" xfId="48944" xr:uid="{00000000-0005-0000-0000-0000BB320000}"/>
    <cellStyle name="Comma 7 4 2 5 3" xfId="33796" xr:uid="{00000000-0005-0000-0000-0000BC320000}"/>
    <cellStyle name="Comma 7 4 2 6" xfId="18648" xr:uid="{00000000-0005-0000-0000-0000BD320000}"/>
    <cellStyle name="Comma 7 4 2 6 2" xfId="44616" xr:uid="{00000000-0005-0000-0000-0000BE320000}"/>
    <cellStyle name="Comma 7 4 2 7" xfId="14320" xr:uid="{00000000-0005-0000-0000-0000BF320000}"/>
    <cellStyle name="Comma 7 4 2 7 2" xfId="40288" xr:uid="{00000000-0005-0000-0000-0000C0320000}"/>
    <cellStyle name="Comma 7 4 2 8" xfId="3500" xr:uid="{00000000-0005-0000-0000-0000C1320000}"/>
    <cellStyle name="Comma 7 4 2 9" xfId="29468" xr:uid="{00000000-0005-0000-0000-0000C2320000}"/>
    <cellStyle name="Comma 7 4 3" xfId="1877" xr:uid="{00000000-0005-0000-0000-0000C3320000}"/>
    <cellStyle name="Comma 7 4 3 2" xfId="6205" xr:uid="{00000000-0005-0000-0000-0000C4320000}"/>
    <cellStyle name="Comma 7 4 3 2 2" xfId="12697" xr:uid="{00000000-0005-0000-0000-0000C5320000}"/>
    <cellStyle name="Comma 7 4 3 2 2 2" xfId="27845" xr:uid="{00000000-0005-0000-0000-0000C6320000}"/>
    <cellStyle name="Comma 7 4 3 2 2 2 2" xfId="53813" xr:uid="{00000000-0005-0000-0000-0000C7320000}"/>
    <cellStyle name="Comma 7 4 3 2 2 3" xfId="38665" xr:uid="{00000000-0005-0000-0000-0000C8320000}"/>
    <cellStyle name="Comma 7 4 3 2 3" xfId="21353" xr:uid="{00000000-0005-0000-0000-0000C9320000}"/>
    <cellStyle name="Comma 7 4 3 2 3 2" xfId="47321" xr:uid="{00000000-0005-0000-0000-0000CA320000}"/>
    <cellStyle name="Comma 7 4 3 2 4" xfId="17025" xr:uid="{00000000-0005-0000-0000-0000CB320000}"/>
    <cellStyle name="Comma 7 4 3 2 4 2" xfId="42993" xr:uid="{00000000-0005-0000-0000-0000CC320000}"/>
    <cellStyle name="Comma 7 4 3 2 5" xfId="32173" xr:uid="{00000000-0005-0000-0000-0000CD320000}"/>
    <cellStyle name="Comma 7 4 3 2 6" xfId="58655" xr:uid="{00000000-0005-0000-0000-0000CE320000}"/>
    <cellStyle name="Comma 7 4 3 3" xfId="10533" xr:uid="{00000000-0005-0000-0000-0000CF320000}"/>
    <cellStyle name="Comma 7 4 3 3 2" xfId="25681" xr:uid="{00000000-0005-0000-0000-0000D0320000}"/>
    <cellStyle name="Comma 7 4 3 3 2 2" xfId="51649" xr:uid="{00000000-0005-0000-0000-0000D1320000}"/>
    <cellStyle name="Comma 7 4 3 3 3" xfId="36501" xr:uid="{00000000-0005-0000-0000-0000D2320000}"/>
    <cellStyle name="Comma 7 4 3 4" xfId="8369" xr:uid="{00000000-0005-0000-0000-0000D3320000}"/>
    <cellStyle name="Comma 7 4 3 4 2" xfId="23517" xr:uid="{00000000-0005-0000-0000-0000D4320000}"/>
    <cellStyle name="Comma 7 4 3 4 2 2" xfId="49485" xr:uid="{00000000-0005-0000-0000-0000D5320000}"/>
    <cellStyle name="Comma 7 4 3 4 3" xfId="34337" xr:uid="{00000000-0005-0000-0000-0000D6320000}"/>
    <cellStyle name="Comma 7 4 3 5" xfId="19189" xr:uid="{00000000-0005-0000-0000-0000D7320000}"/>
    <cellStyle name="Comma 7 4 3 5 2" xfId="45157" xr:uid="{00000000-0005-0000-0000-0000D8320000}"/>
    <cellStyle name="Comma 7 4 3 6" xfId="14861" xr:uid="{00000000-0005-0000-0000-0000D9320000}"/>
    <cellStyle name="Comma 7 4 3 6 2" xfId="40829" xr:uid="{00000000-0005-0000-0000-0000DA320000}"/>
    <cellStyle name="Comma 7 4 3 7" xfId="4041" xr:uid="{00000000-0005-0000-0000-0000DB320000}"/>
    <cellStyle name="Comma 7 4 3 8" xfId="30009" xr:uid="{00000000-0005-0000-0000-0000DC320000}"/>
    <cellStyle name="Comma 7 4 3 9" xfId="56491" xr:uid="{00000000-0005-0000-0000-0000DD320000}"/>
    <cellStyle name="Comma 7 4 4" xfId="5123" xr:uid="{00000000-0005-0000-0000-0000DE320000}"/>
    <cellStyle name="Comma 7 4 4 2" xfId="11615" xr:uid="{00000000-0005-0000-0000-0000DF320000}"/>
    <cellStyle name="Comma 7 4 4 2 2" xfId="26763" xr:uid="{00000000-0005-0000-0000-0000E0320000}"/>
    <cellStyle name="Comma 7 4 4 2 2 2" xfId="52731" xr:uid="{00000000-0005-0000-0000-0000E1320000}"/>
    <cellStyle name="Comma 7 4 4 2 3" xfId="37583" xr:uid="{00000000-0005-0000-0000-0000E2320000}"/>
    <cellStyle name="Comma 7 4 4 3" xfId="20271" xr:uid="{00000000-0005-0000-0000-0000E3320000}"/>
    <cellStyle name="Comma 7 4 4 3 2" xfId="46239" xr:uid="{00000000-0005-0000-0000-0000E4320000}"/>
    <cellStyle name="Comma 7 4 4 4" xfId="15943" xr:uid="{00000000-0005-0000-0000-0000E5320000}"/>
    <cellStyle name="Comma 7 4 4 4 2" xfId="41911" xr:uid="{00000000-0005-0000-0000-0000E6320000}"/>
    <cellStyle name="Comma 7 4 4 5" xfId="31091" xr:uid="{00000000-0005-0000-0000-0000E7320000}"/>
    <cellStyle name="Comma 7 4 4 6" xfId="57573" xr:uid="{00000000-0005-0000-0000-0000E8320000}"/>
    <cellStyle name="Comma 7 4 5" xfId="9451" xr:uid="{00000000-0005-0000-0000-0000E9320000}"/>
    <cellStyle name="Comma 7 4 5 2" xfId="24599" xr:uid="{00000000-0005-0000-0000-0000EA320000}"/>
    <cellStyle name="Comma 7 4 5 2 2" xfId="50567" xr:uid="{00000000-0005-0000-0000-0000EB320000}"/>
    <cellStyle name="Comma 7 4 5 3" xfId="35419" xr:uid="{00000000-0005-0000-0000-0000EC320000}"/>
    <cellStyle name="Comma 7 4 6" xfId="7287" xr:uid="{00000000-0005-0000-0000-0000ED320000}"/>
    <cellStyle name="Comma 7 4 6 2" xfId="22435" xr:uid="{00000000-0005-0000-0000-0000EE320000}"/>
    <cellStyle name="Comma 7 4 6 2 2" xfId="48403" xr:uid="{00000000-0005-0000-0000-0000EF320000}"/>
    <cellStyle name="Comma 7 4 6 3" xfId="33255" xr:uid="{00000000-0005-0000-0000-0000F0320000}"/>
    <cellStyle name="Comma 7 4 7" xfId="18107" xr:uid="{00000000-0005-0000-0000-0000F1320000}"/>
    <cellStyle name="Comma 7 4 7 2" xfId="44075" xr:uid="{00000000-0005-0000-0000-0000F2320000}"/>
    <cellStyle name="Comma 7 4 8" xfId="13779" xr:uid="{00000000-0005-0000-0000-0000F3320000}"/>
    <cellStyle name="Comma 7 4 8 2" xfId="39747" xr:uid="{00000000-0005-0000-0000-0000F4320000}"/>
    <cellStyle name="Comma 7 4 9" xfId="2959" xr:uid="{00000000-0005-0000-0000-0000F5320000}"/>
    <cellStyle name="Comma 7 5" xfId="214" xr:uid="{00000000-0005-0000-0000-0000F6320000}"/>
    <cellStyle name="Comma 7 5 10" xfId="28928" xr:uid="{00000000-0005-0000-0000-0000F7320000}"/>
    <cellStyle name="Comma 7 5 11" xfId="54890" xr:uid="{00000000-0005-0000-0000-0000F8320000}"/>
    <cellStyle name="Comma 7 5 12" xfId="55410" xr:uid="{00000000-0005-0000-0000-0000F9320000}"/>
    <cellStyle name="Comma 7 5 13" xfId="848" xr:uid="{00000000-0005-0000-0000-0000FA320000}"/>
    <cellStyle name="Comma 7 5 2" xfId="1337" xr:uid="{00000000-0005-0000-0000-0000FB320000}"/>
    <cellStyle name="Comma 7 5 2 10" xfId="55951" xr:uid="{00000000-0005-0000-0000-0000FC320000}"/>
    <cellStyle name="Comma 7 5 2 2" xfId="2419" xr:uid="{00000000-0005-0000-0000-0000FD320000}"/>
    <cellStyle name="Comma 7 5 2 2 2" xfId="6747" xr:uid="{00000000-0005-0000-0000-0000FE320000}"/>
    <cellStyle name="Comma 7 5 2 2 2 2" xfId="13239" xr:uid="{00000000-0005-0000-0000-0000FF320000}"/>
    <cellStyle name="Comma 7 5 2 2 2 2 2" xfId="28387" xr:uid="{00000000-0005-0000-0000-000000330000}"/>
    <cellStyle name="Comma 7 5 2 2 2 2 2 2" xfId="54355" xr:uid="{00000000-0005-0000-0000-000001330000}"/>
    <cellStyle name="Comma 7 5 2 2 2 2 3" xfId="39207" xr:uid="{00000000-0005-0000-0000-000002330000}"/>
    <cellStyle name="Comma 7 5 2 2 2 3" xfId="21895" xr:uid="{00000000-0005-0000-0000-000003330000}"/>
    <cellStyle name="Comma 7 5 2 2 2 3 2" xfId="47863" xr:uid="{00000000-0005-0000-0000-000004330000}"/>
    <cellStyle name="Comma 7 5 2 2 2 4" xfId="17567" xr:uid="{00000000-0005-0000-0000-000005330000}"/>
    <cellStyle name="Comma 7 5 2 2 2 4 2" xfId="43535" xr:uid="{00000000-0005-0000-0000-000006330000}"/>
    <cellStyle name="Comma 7 5 2 2 2 5" xfId="32715" xr:uid="{00000000-0005-0000-0000-000007330000}"/>
    <cellStyle name="Comma 7 5 2 2 2 6" xfId="59197" xr:uid="{00000000-0005-0000-0000-000008330000}"/>
    <cellStyle name="Comma 7 5 2 2 3" xfId="11075" xr:uid="{00000000-0005-0000-0000-000009330000}"/>
    <cellStyle name="Comma 7 5 2 2 3 2" xfId="26223" xr:uid="{00000000-0005-0000-0000-00000A330000}"/>
    <cellStyle name="Comma 7 5 2 2 3 2 2" xfId="52191" xr:uid="{00000000-0005-0000-0000-00000B330000}"/>
    <cellStyle name="Comma 7 5 2 2 3 3" xfId="37043" xr:uid="{00000000-0005-0000-0000-00000C330000}"/>
    <cellStyle name="Comma 7 5 2 2 4" xfId="8911" xr:uid="{00000000-0005-0000-0000-00000D330000}"/>
    <cellStyle name="Comma 7 5 2 2 4 2" xfId="24059" xr:uid="{00000000-0005-0000-0000-00000E330000}"/>
    <cellStyle name="Comma 7 5 2 2 4 2 2" xfId="50027" xr:uid="{00000000-0005-0000-0000-00000F330000}"/>
    <cellStyle name="Comma 7 5 2 2 4 3" xfId="34879" xr:uid="{00000000-0005-0000-0000-000010330000}"/>
    <cellStyle name="Comma 7 5 2 2 5" xfId="19731" xr:uid="{00000000-0005-0000-0000-000011330000}"/>
    <cellStyle name="Comma 7 5 2 2 5 2" xfId="45699" xr:uid="{00000000-0005-0000-0000-000012330000}"/>
    <cellStyle name="Comma 7 5 2 2 6" xfId="15403" xr:uid="{00000000-0005-0000-0000-000013330000}"/>
    <cellStyle name="Comma 7 5 2 2 6 2" xfId="41371" xr:uid="{00000000-0005-0000-0000-000014330000}"/>
    <cellStyle name="Comma 7 5 2 2 7" xfId="4583" xr:uid="{00000000-0005-0000-0000-000015330000}"/>
    <cellStyle name="Comma 7 5 2 2 8" xfId="30551" xr:uid="{00000000-0005-0000-0000-000016330000}"/>
    <cellStyle name="Comma 7 5 2 2 9" xfId="57033" xr:uid="{00000000-0005-0000-0000-000017330000}"/>
    <cellStyle name="Comma 7 5 2 3" xfId="5665" xr:uid="{00000000-0005-0000-0000-000018330000}"/>
    <cellStyle name="Comma 7 5 2 3 2" xfId="12157" xr:uid="{00000000-0005-0000-0000-000019330000}"/>
    <cellStyle name="Comma 7 5 2 3 2 2" xfId="27305" xr:uid="{00000000-0005-0000-0000-00001A330000}"/>
    <cellStyle name="Comma 7 5 2 3 2 2 2" xfId="53273" xr:uid="{00000000-0005-0000-0000-00001B330000}"/>
    <cellStyle name="Comma 7 5 2 3 2 3" xfId="38125" xr:uid="{00000000-0005-0000-0000-00001C330000}"/>
    <cellStyle name="Comma 7 5 2 3 3" xfId="20813" xr:uid="{00000000-0005-0000-0000-00001D330000}"/>
    <cellStyle name="Comma 7 5 2 3 3 2" xfId="46781" xr:uid="{00000000-0005-0000-0000-00001E330000}"/>
    <cellStyle name="Comma 7 5 2 3 4" xfId="16485" xr:uid="{00000000-0005-0000-0000-00001F330000}"/>
    <cellStyle name="Comma 7 5 2 3 4 2" xfId="42453" xr:uid="{00000000-0005-0000-0000-000020330000}"/>
    <cellStyle name="Comma 7 5 2 3 5" xfId="31633" xr:uid="{00000000-0005-0000-0000-000021330000}"/>
    <cellStyle name="Comma 7 5 2 3 6" xfId="58115" xr:uid="{00000000-0005-0000-0000-000022330000}"/>
    <cellStyle name="Comma 7 5 2 4" xfId="9993" xr:uid="{00000000-0005-0000-0000-000023330000}"/>
    <cellStyle name="Comma 7 5 2 4 2" xfId="25141" xr:uid="{00000000-0005-0000-0000-000024330000}"/>
    <cellStyle name="Comma 7 5 2 4 2 2" xfId="51109" xr:uid="{00000000-0005-0000-0000-000025330000}"/>
    <cellStyle name="Comma 7 5 2 4 3" xfId="35961" xr:uid="{00000000-0005-0000-0000-000026330000}"/>
    <cellStyle name="Comma 7 5 2 5" xfId="7829" xr:uid="{00000000-0005-0000-0000-000027330000}"/>
    <cellStyle name="Comma 7 5 2 5 2" xfId="22977" xr:uid="{00000000-0005-0000-0000-000028330000}"/>
    <cellStyle name="Comma 7 5 2 5 2 2" xfId="48945" xr:uid="{00000000-0005-0000-0000-000029330000}"/>
    <cellStyle name="Comma 7 5 2 5 3" xfId="33797" xr:uid="{00000000-0005-0000-0000-00002A330000}"/>
    <cellStyle name="Comma 7 5 2 6" xfId="18649" xr:uid="{00000000-0005-0000-0000-00002B330000}"/>
    <cellStyle name="Comma 7 5 2 6 2" xfId="44617" xr:uid="{00000000-0005-0000-0000-00002C330000}"/>
    <cellStyle name="Comma 7 5 2 7" xfId="14321" xr:uid="{00000000-0005-0000-0000-00002D330000}"/>
    <cellStyle name="Comma 7 5 2 7 2" xfId="40289" xr:uid="{00000000-0005-0000-0000-00002E330000}"/>
    <cellStyle name="Comma 7 5 2 8" xfId="3501" xr:uid="{00000000-0005-0000-0000-00002F330000}"/>
    <cellStyle name="Comma 7 5 2 9" xfId="29469" xr:uid="{00000000-0005-0000-0000-000030330000}"/>
    <cellStyle name="Comma 7 5 3" xfId="1878" xr:uid="{00000000-0005-0000-0000-000031330000}"/>
    <cellStyle name="Comma 7 5 3 2" xfId="6206" xr:uid="{00000000-0005-0000-0000-000032330000}"/>
    <cellStyle name="Comma 7 5 3 2 2" xfId="12698" xr:uid="{00000000-0005-0000-0000-000033330000}"/>
    <cellStyle name="Comma 7 5 3 2 2 2" xfId="27846" xr:uid="{00000000-0005-0000-0000-000034330000}"/>
    <cellStyle name="Comma 7 5 3 2 2 2 2" xfId="53814" xr:uid="{00000000-0005-0000-0000-000035330000}"/>
    <cellStyle name="Comma 7 5 3 2 2 3" xfId="38666" xr:uid="{00000000-0005-0000-0000-000036330000}"/>
    <cellStyle name="Comma 7 5 3 2 3" xfId="21354" xr:uid="{00000000-0005-0000-0000-000037330000}"/>
    <cellStyle name="Comma 7 5 3 2 3 2" xfId="47322" xr:uid="{00000000-0005-0000-0000-000038330000}"/>
    <cellStyle name="Comma 7 5 3 2 4" xfId="17026" xr:uid="{00000000-0005-0000-0000-000039330000}"/>
    <cellStyle name="Comma 7 5 3 2 4 2" xfId="42994" xr:uid="{00000000-0005-0000-0000-00003A330000}"/>
    <cellStyle name="Comma 7 5 3 2 5" xfId="32174" xr:uid="{00000000-0005-0000-0000-00003B330000}"/>
    <cellStyle name="Comma 7 5 3 2 6" xfId="58656" xr:uid="{00000000-0005-0000-0000-00003C330000}"/>
    <cellStyle name="Comma 7 5 3 3" xfId="10534" xr:uid="{00000000-0005-0000-0000-00003D330000}"/>
    <cellStyle name="Comma 7 5 3 3 2" xfId="25682" xr:uid="{00000000-0005-0000-0000-00003E330000}"/>
    <cellStyle name="Comma 7 5 3 3 2 2" xfId="51650" xr:uid="{00000000-0005-0000-0000-00003F330000}"/>
    <cellStyle name="Comma 7 5 3 3 3" xfId="36502" xr:uid="{00000000-0005-0000-0000-000040330000}"/>
    <cellStyle name="Comma 7 5 3 4" xfId="8370" xr:uid="{00000000-0005-0000-0000-000041330000}"/>
    <cellStyle name="Comma 7 5 3 4 2" xfId="23518" xr:uid="{00000000-0005-0000-0000-000042330000}"/>
    <cellStyle name="Comma 7 5 3 4 2 2" xfId="49486" xr:uid="{00000000-0005-0000-0000-000043330000}"/>
    <cellStyle name="Comma 7 5 3 4 3" xfId="34338" xr:uid="{00000000-0005-0000-0000-000044330000}"/>
    <cellStyle name="Comma 7 5 3 5" xfId="19190" xr:uid="{00000000-0005-0000-0000-000045330000}"/>
    <cellStyle name="Comma 7 5 3 5 2" xfId="45158" xr:uid="{00000000-0005-0000-0000-000046330000}"/>
    <cellStyle name="Comma 7 5 3 6" xfId="14862" xr:uid="{00000000-0005-0000-0000-000047330000}"/>
    <cellStyle name="Comma 7 5 3 6 2" xfId="40830" xr:uid="{00000000-0005-0000-0000-000048330000}"/>
    <cellStyle name="Comma 7 5 3 7" xfId="4042" xr:uid="{00000000-0005-0000-0000-000049330000}"/>
    <cellStyle name="Comma 7 5 3 8" xfId="30010" xr:uid="{00000000-0005-0000-0000-00004A330000}"/>
    <cellStyle name="Comma 7 5 3 9" xfId="56492" xr:uid="{00000000-0005-0000-0000-00004B330000}"/>
    <cellStyle name="Comma 7 5 4" xfId="5124" xr:uid="{00000000-0005-0000-0000-00004C330000}"/>
    <cellStyle name="Comma 7 5 4 2" xfId="11616" xr:uid="{00000000-0005-0000-0000-00004D330000}"/>
    <cellStyle name="Comma 7 5 4 2 2" xfId="26764" xr:uid="{00000000-0005-0000-0000-00004E330000}"/>
    <cellStyle name="Comma 7 5 4 2 2 2" xfId="52732" xr:uid="{00000000-0005-0000-0000-00004F330000}"/>
    <cellStyle name="Comma 7 5 4 2 3" xfId="37584" xr:uid="{00000000-0005-0000-0000-000050330000}"/>
    <cellStyle name="Comma 7 5 4 3" xfId="20272" xr:uid="{00000000-0005-0000-0000-000051330000}"/>
    <cellStyle name="Comma 7 5 4 3 2" xfId="46240" xr:uid="{00000000-0005-0000-0000-000052330000}"/>
    <cellStyle name="Comma 7 5 4 4" xfId="15944" xr:uid="{00000000-0005-0000-0000-000053330000}"/>
    <cellStyle name="Comma 7 5 4 4 2" xfId="41912" xr:uid="{00000000-0005-0000-0000-000054330000}"/>
    <cellStyle name="Comma 7 5 4 5" xfId="31092" xr:uid="{00000000-0005-0000-0000-000055330000}"/>
    <cellStyle name="Comma 7 5 4 6" xfId="57574" xr:uid="{00000000-0005-0000-0000-000056330000}"/>
    <cellStyle name="Comma 7 5 5" xfId="9452" xr:uid="{00000000-0005-0000-0000-000057330000}"/>
    <cellStyle name="Comma 7 5 5 2" xfId="24600" xr:uid="{00000000-0005-0000-0000-000058330000}"/>
    <cellStyle name="Comma 7 5 5 2 2" xfId="50568" xr:uid="{00000000-0005-0000-0000-000059330000}"/>
    <cellStyle name="Comma 7 5 5 3" xfId="35420" xr:uid="{00000000-0005-0000-0000-00005A330000}"/>
    <cellStyle name="Comma 7 5 6" xfId="7288" xr:uid="{00000000-0005-0000-0000-00005B330000}"/>
    <cellStyle name="Comma 7 5 6 2" xfId="22436" xr:uid="{00000000-0005-0000-0000-00005C330000}"/>
    <cellStyle name="Comma 7 5 6 2 2" xfId="48404" xr:uid="{00000000-0005-0000-0000-00005D330000}"/>
    <cellStyle name="Comma 7 5 6 3" xfId="33256" xr:uid="{00000000-0005-0000-0000-00005E330000}"/>
    <cellStyle name="Comma 7 5 7" xfId="18108" xr:uid="{00000000-0005-0000-0000-00005F330000}"/>
    <cellStyle name="Comma 7 5 7 2" xfId="44076" xr:uid="{00000000-0005-0000-0000-000060330000}"/>
    <cellStyle name="Comma 7 5 8" xfId="13780" xr:uid="{00000000-0005-0000-0000-000061330000}"/>
    <cellStyle name="Comma 7 5 8 2" xfId="39748" xr:uid="{00000000-0005-0000-0000-000062330000}"/>
    <cellStyle name="Comma 7 5 9" xfId="2960" xr:uid="{00000000-0005-0000-0000-000063330000}"/>
    <cellStyle name="Comma 7 6" xfId="215" xr:uid="{00000000-0005-0000-0000-000064330000}"/>
    <cellStyle name="Comma 7 6 10" xfId="28929" xr:uid="{00000000-0005-0000-0000-000065330000}"/>
    <cellStyle name="Comma 7 6 11" xfId="54891" xr:uid="{00000000-0005-0000-0000-000066330000}"/>
    <cellStyle name="Comma 7 6 12" xfId="55411" xr:uid="{00000000-0005-0000-0000-000067330000}"/>
    <cellStyle name="Comma 7 6 13" xfId="888" xr:uid="{00000000-0005-0000-0000-000068330000}"/>
    <cellStyle name="Comma 7 6 2" xfId="1338" xr:uid="{00000000-0005-0000-0000-000069330000}"/>
    <cellStyle name="Comma 7 6 2 10" xfId="55952" xr:uid="{00000000-0005-0000-0000-00006A330000}"/>
    <cellStyle name="Comma 7 6 2 2" xfId="2420" xr:uid="{00000000-0005-0000-0000-00006B330000}"/>
    <cellStyle name="Comma 7 6 2 2 2" xfId="6748" xr:uid="{00000000-0005-0000-0000-00006C330000}"/>
    <cellStyle name="Comma 7 6 2 2 2 2" xfId="13240" xr:uid="{00000000-0005-0000-0000-00006D330000}"/>
    <cellStyle name="Comma 7 6 2 2 2 2 2" xfId="28388" xr:uid="{00000000-0005-0000-0000-00006E330000}"/>
    <cellStyle name="Comma 7 6 2 2 2 2 2 2" xfId="54356" xr:uid="{00000000-0005-0000-0000-00006F330000}"/>
    <cellStyle name="Comma 7 6 2 2 2 2 3" xfId="39208" xr:uid="{00000000-0005-0000-0000-000070330000}"/>
    <cellStyle name="Comma 7 6 2 2 2 3" xfId="21896" xr:uid="{00000000-0005-0000-0000-000071330000}"/>
    <cellStyle name="Comma 7 6 2 2 2 3 2" xfId="47864" xr:uid="{00000000-0005-0000-0000-000072330000}"/>
    <cellStyle name="Comma 7 6 2 2 2 4" xfId="17568" xr:uid="{00000000-0005-0000-0000-000073330000}"/>
    <cellStyle name="Comma 7 6 2 2 2 4 2" xfId="43536" xr:uid="{00000000-0005-0000-0000-000074330000}"/>
    <cellStyle name="Comma 7 6 2 2 2 5" xfId="32716" xr:uid="{00000000-0005-0000-0000-000075330000}"/>
    <cellStyle name="Comma 7 6 2 2 2 6" xfId="59198" xr:uid="{00000000-0005-0000-0000-000076330000}"/>
    <cellStyle name="Comma 7 6 2 2 3" xfId="11076" xr:uid="{00000000-0005-0000-0000-000077330000}"/>
    <cellStyle name="Comma 7 6 2 2 3 2" xfId="26224" xr:uid="{00000000-0005-0000-0000-000078330000}"/>
    <cellStyle name="Comma 7 6 2 2 3 2 2" xfId="52192" xr:uid="{00000000-0005-0000-0000-000079330000}"/>
    <cellStyle name="Comma 7 6 2 2 3 3" xfId="37044" xr:uid="{00000000-0005-0000-0000-00007A330000}"/>
    <cellStyle name="Comma 7 6 2 2 4" xfId="8912" xr:uid="{00000000-0005-0000-0000-00007B330000}"/>
    <cellStyle name="Comma 7 6 2 2 4 2" xfId="24060" xr:uid="{00000000-0005-0000-0000-00007C330000}"/>
    <cellStyle name="Comma 7 6 2 2 4 2 2" xfId="50028" xr:uid="{00000000-0005-0000-0000-00007D330000}"/>
    <cellStyle name="Comma 7 6 2 2 4 3" xfId="34880" xr:uid="{00000000-0005-0000-0000-00007E330000}"/>
    <cellStyle name="Comma 7 6 2 2 5" xfId="19732" xr:uid="{00000000-0005-0000-0000-00007F330000}"/>
    <cellStyle name="Comma 7 6 2 2 5 2" xfId="45700" xr:uid="{00000000-0005-0000-0000-000080330000}"/>
    <cellStyle name="Comma 7 6 2 2 6" xfId="15404" xr:uid="{00000000-0005-0000-0000-000081330000}"/>
    <cellStyle name="Comma 7 6 2 2 6 2" xfId="41372" xr:uid="{00000000-0005-0000-0000-000082330000}"/>
    <cellStyle name="Comma 7 6 2 2 7" xfId="4584" xr:uid="{00000000-0005-0000-0000-000083330000}"/>
    <cellStyle name="Comma 7 6 2 2 8" xfId="30552" xr:uid="{00000000-0005-0000-0000-000084330000}"/>
    <cellStyle name="Comma 7 6 2 2 9" xfId="57034" xr:uid="{00000000-0005-0000-0000-000085330000}"/>
    <cellStyle name="Comma 7 6 2 3" xfId="5666" xr:uid="{00000000-0005-0000-0000-000086330000}"/>
    <cellStyle name="Comma 7 6 2 3 2" xfId="12158" xr:uid="{00000000-0005-0000-0000-000087330000}"/>
    <cellStyle name="Comma 7 6 2 3 2 2" xfId="27306" xr:uid="{00000000-0005-0000-0000-000088330000}"/>
    <cellStyle name="Comma 7 6 2 3 2 2 2" xfId="53274" xr:uid="{00000000-0005-0000-0000-000089330000}"/>
    <cellStyle name="Comma 7 6 2 3 2 3" xfId="38126" xr:uid="{00000000-0005-0000-0000-00008A330000}"/>
    <cellStyle name="Comma 7 6 2 3 3" xfId="20814" xr:uid="{00000000-0005-0000-0000-00008B330000}"/>
    <cellStyle name="Comma 7 6 2 3 3 2" xfId="46782" xr:uid="{00000000-0005-0000-0000-00008C330000}"/>
    <cellStyle name="Comma 7 6 2 3 4" xfId="16486" xr:uid="{00000000-0005-0000-0000-00008D330000}"/>
    <cellStyle name="Comma 7 6 2 3 4 2" xfId="42454" xr:uid="{00000000-0005-0000-0000-00008E330000}"/>
    <cellStyle name="Comma 7 6 2 3 5" xfId="31634" xr:uid="{00000000-0005-0000-0000-00008F330000}"/>
    <cellStyle name="Comma 7 6 2 3 6" xfId="58116" xr:uid="{00000000-0005-0000-0000-000090330000}"/>
    <cellStyle name="Comma 7 6 2 4" xfId="9994" xr:uid="{00000000-0005-0000-0000-000091330000}"/>
    <cellStyle name="Comma 7 6 2 4 2" xfId="25142" xr:uid="{00000000-0005-0000-0000-000092330000}"/>
    <cellStyle name="Comma 7 6 2 4 2 2" xfId="51110" xr:uid="{00000000-0005-0000-0000-000093330000}"/>
    <cellStyle name="Comma 7 6 2 4 3" xfId="35962" xr:uid="{00000000-0005-0000-0000-000094330000}"/>
    <cellStyle name="Comma 7 6 2 5" xfId="7830" xr:uid="{00000000-0005-0000-0000-000095330000}"/>
    <cellStyle name="Comma 7 6 2 5 2" xfId="22978" xr:uid="{00000000-0005-0000-0000-000096330000}"/>
    <cellStyle name="Comma 7 6 2 5 2 2" xfId="48946" xr:uid="{00000000-0005-0000-0000-000097330000}"/>
    <cellStyle name="Comma 7 6 2 5 3" xfId="33798" xr:uid="{00000000-0005-0000-0000-000098330000}"/>
    <cellStyle name="Comma 7 6 2 6" xfId="18650" xr:uid="{00000000-0005-0000-0000-000099330000}"/>
    <cellStyle name="Comma 7 6 2 6 2" xfId="44618" xr:uid="{00000000-0005-0000-0000-00009A330000}"/>
    <cellStyle name="Comma 7 6 2 7" xfId="14322" xr:uid="{00000000-0005-0000-0000-00009B330000}"/>
    <cellStyle name="Comma 7 6 2 7 2" xfId="40290" xr:uid="{00000000-0005-0000-0000-00009C330000}"/>
    <cellStyle name="Comma 7 6 2 8" xfId="3502" xr:uid="{00000000-0005-0000-0000-00009D330000}"/>
    <cellStyle name="Comma 7 6 2 9" xfId="29470" xr:uid="{00000000-0005-0000-0000-00009E330000}"/>
    <cellStyle name="Comma 7 6 3" xfId="1879" xr:uid="{00000000-0005-0000-0000-00009F330000}"/>
    <cellStyle name="Comma 7 6 3 2" xfId="6207" xr:uid="{00000000-0005-0000-0000-0000A0330000}"/>
    <cellStyle name="Comma 7 6 3 2 2" xfId="12699" xr:uid="{00000000-0005-0000-0000-0000A1330000}"/>
    <cellStyle name="Comma 7 6 3 2 2 2" xfId="27847" xr:uid="{00000000-0005-0000-0000-0000A2330000}"/>
    <cellStyle name="Comma 7 6 3 2 2 2 2" xfId="53815" xr:uid="{00000000-0005-0000-0000-0000A3330000}"/>
    <cellStyle name="Comma 7 6 3 2 2 3" xfId="38667" xr:uid="{00000000-0005-0000-0000-0000A4330000}"/>
    <cellStyle name="Comma 7 6 3 2 3" xfId="21355" xr:uid="{00000000-0005-0000-0000-0000A5330000}"/>
    <cellStyle name="Comma 7 6 3 2 3 2" xfId="47323" xr:uid="{00000000-0005-0000-0000-0000A6330000}"/>
    <cellStyle name="Comma 7 6 3 2 4" xfId="17027" xr:uid="{00000000-0005-0000-0000-0000A7330000}"/>
    <cellStyle name="Comma 7 6 3 2 4 2" xfId="42995" xr:uid="{00000000-0005-0000-0000-0000A8330000}"/>
    <cellStyle name="Comma 7 6 3 2 5" xfId="32175" xr:uid="{00000000-0005-0000-0000-0000A9330000}"/>
    <cellStyle name="Comma 7 6 3 2 6" xfId="58657" xr:uid="{00000000-0005-0000-0000-0000AA330000}"/>
    <cellStyle name="Comma 7 6 3 3" xfId="10535" xr:uid="{00000000-0005-0000-0000-0000AB330000}"/>
    <cellStyle name="Comma 7 6 3 3 2" xfId="25683" xr:uid="{00000000-0005-0000-0000-0000AC330000}"/>
    <cellStyle name="Comma 7 6 3 3 2 2" xfId="51651" xr:uid="{00000000-0005-0000-0000-0000AD330000}"/>
    <cellStyle name="Comma 7 6 3 3 3" xfId="36503" xr:uid="{00000000-0005-0000-0000-0000AE330000}"/>
    <cellStyle name="Comma 7 6 3 4" xfId="8371" xr:uid="{00000000-0005-0000-0000-0000AF330000}"/>
    <cellStyle name="Comma 7 6 3 4 2" xfId="23519" xr:uid="{00000000-0005-0000-0000-0000B0330000}"/>
    <cellStyle name="Comma 7 6 3 4 2 2" xfId="49487" xr:uid="{00000000-0005-0000-0000-0000B1330000}"/>
    <cellStyle name="Comma 7 6 3 4 3" xfId="34339" xr:uid="{00000000-0005-0000-0000-0000B2330000}"/>
    <cellStyle name="Comma 7 6 3 5" xfId="19191" xr:uid="{00000000-0005-0000-0000-0000B3330000}"/>
    <cellStyle name="Comma 7 6 3 5 2" xfId="45159" xr:uid="{00000000-0005-0000-0000-0000B4330000}"/>
    <cellStyle name="Comma 7 6 3 6" xfId="14863" xr:uid="{00000000-0005-0000-0000-0000B5330000}"/>
    <cellStyle name="Comma 7 6 3 6 2" xfId="40831" xr:uid="{00000000-0005-0000-0000-0000B6330000}"/>
    <cellStyle name="Comma 7 6 3 7" xfId="4043" xr:uid="{00000000-0005-0000-0000-0000B7330000}"/>
    <cellStyle name="Comma 7 6 3 8" xfId="30011" xr:uid="{00000000-0005-0000-0000-0000B8330000}"/>
    <cellStyle name="Comma 7 6 3 9" xfId="56493" xr:uid="{00000000-0005-0000-0000-0000B9330000}"/>
    <cellStyle name="Comma 7 6 4" xfId="5125" xr:uid="{00000000-0005-0000-0000-0000BA330000}"/>
    <cellStyle name="Comma 7 6 4 2" xfId="11617" xr:uid="{00000000-0005-0000-0000-0000BB330000}"/>
    <cellStyle name="Comma 7 6 4 2 2" xfId="26765" xr:uid="{00000000-0005-0000-0000-0000BC330000}"/>
    <cellStyle name="Comma 7 6 4 2 2 2" xfId="52733" xr:uid="{00000000-0005-0000-0000-0000BD330000}"/>
    <cellStyle name="Comma 7 6 4 2 3" xfId="37585" xr:uid="{00000000-0005-0000-0000-0000BE330000}"/>
    <cellStyle name="Comma 7 6 4 3" xfId="20273" xr:uid="{00000000-0005-0000-0000-0000BF330000}"/>
    <cellStyle name="Comma 7 6 4 3 2" xfId="46241" xr:uid="{00000000-0005-0000-0000-0000C0330000}"/>
    <cellStyle name="Comma 7 6 4 4" xfId="15945" xr:uid="{00000000-0005-0000-0000-0000C1330000}"/>
    <cellStyle name="Comma 7 6 4 4 2" xfId="41913" xr:uid="{00000000-0005-0000-0000-0000C2330000}"/>
    <cellStyle name="Comma 7 6 4 5" xfId="31093" xr:uid="{00000000-0005-0000-0000-0000C3330000}"/>
    <cellStyle name="Comma 7 6 4 6" xfId="57575" xr:uid="{00000000-0005-0000-0000-0000C4330000}"/>
    <cellStyle name="Comma 7 6 5" xfId="9453" xr:uid="{00000000-0005-0000-0000-0000C5330000}"/>
    <cellStyle name="Comma 7 6 5 2" xfId="24601" xr:uid="{00000000-0005-0000-0000-0000C6330000}"/>
    <cellStyle name="Comma 7 6 5 2 2" xfId="50569" xr:uid="{00000000-0005-0000-0000-0000C7330000}"/>
    <cellStyle name="Comma 7 6 5 3" xfId="35421" xr:uid="{00000000-0005-0000-0000-0000C8330000}"/>
    <cellStyle name="Comma 7 6 6" xfId="7289" xr:uid="{00000000-0005-0000-0000-0000C9330000}"/>
    <cellStyle name="Comma 7 6 6 2" xfId="22437" xr:uid="{00000000-0005-0000-0000-0000CA330000}"/>
    <cellStyle name="Comma 7 6 6 2 2" xfId="48405" xr:uid="{00000000-0005-0000-0000-0000CB330000}"/>
    <cellStyle name="Comma 7 6 6 3" xfId="33257" xr:uid="{00000000-0005-0000-0000-0000CC330000}"/>
    <cellStyle name="Comma 7 6 7" xfId="18109" xr:uid="{00000000-0005-0000-0000-0000CD330000}"/>
    <cellStyle name="Comma 7 6 7 2" xfId="44077" xr:uid="{00000000-0005-0000-0000-0000CE330000}"/>
    <cellStyle name="Comma 7 6 8" xfId="13781" xr:uid="{00000000-0005-0000-0000-0000CF330000}"/>
    <cellStyle name="Comma 7 6 8 2" xfId="39749" xr:uid="{00000000-0005-0000-0000-0000D0330000}"/>
    <cellStyle name="Comma 7 6 9" xfId="2961" xr:uid="{00000000-0005-0000-0000-0000D1330000}"/>
    <cellStyle name="Comma 7 7" xfId="216" xr:uid="{00000000-0005-0000-0000-0000D2330000}"/>
    <cellStyle name="Comma 7 7 10" xfId="28930" xr:uid="{00000000-0005-0000-0000-0000D3330000}"/>
    <cellStyle name="Comma 7 7 11" xfId="54892" xr:uid="{00000000-0005-0000-0000-0000D4330000}"/>
    <cellStyle name="Comma 7 7 12" xfId="55412" xr:uid="{00000000-0005-0000-0000-0000D5330000}"/>
    <cellStyle name="Comma 7 7 13" xfId="928" xr:uid="{00000000-0005-0000-0000-0000D6330000}"/>
    <cellStyle name="Comma 7 7 2" xfId="1339" xr:uid="{00000000-0005-0000-0000-0000D7330000}"/>
    <cellStyle name="Comma 7 7 2 10" xfId="55953" xr:uid="{00000000-0005-0000-0000-0000D8330000}"/>
    <cellStyle name="Comma 7 7 2 2" xfId="2421" xr:uid="{00000000-0005-0000-0000-0000D9330000}"/>
    <cellStyle name="Comma 7 7 2 2 2" xfId="6749" xr:uid="{00000000-0005-0000-0000-0000DA330000}"/>
    <cellStyle name="Comma 7 7 2 2 2 2" xfId="13241" xr:uid="{00000000-0005-0000-0000-0000DB330000}"/>
    <cellStyle name="Comma 7 7 2 2 2 2 2" xfId="28389" xr:uid="{00000000-0005-0000-0000-0000DC330000}"/>
    <cellStyle name="Comma 7 7 2 2 2 2 2 2" xfId="54357" xr:uid="{00000000-0005-0000-0000-0000DD330000}"/>
    <cellStyle name="Comma 7 7 2 2 2 2 3" xfId="39209" xr:uid="{00000000-0005-0000-0000-0000DE330000}"/>
    <cellStyle name="Comma 7 7 2 2 2 3" xfId="21897" xr:uid="{00000000-0005-0000-0000-0000DF330000}"/>
    <cellStyle name="Comma 7 7 2 2 2 3 2" xfId="47865" xr:uid="{00000000-0005-0000-0000-0000E0330000}"/>
    <cellStyle name="Comma 7 7 2 2 2 4" xfId="17569" xr:uid="{00000000-0005-0000-0000-0000E1330000}"/>
    <cellStyle name="Comma 7 7 2 2 2 4 2" xfId="43537" xr:uid="{00000000-0005-0000-0000-0000E2330000}"/>
    <cellStyle name="Comma 7 7 2 2 2 5" xfId="32717" xr:uid="{00000000-0005-0000-0000-0000E3330000}"/>
    <cellStyle name="Comma 7 7 2 2 2 6" xfId="59199" xr:uid="{00000000-0005-0000-0000-0000E4330000}"/>
    <cellStyle name="Comma 7 7 2 2 3" xfId="11077" xr:uid="{00000000-0005-0000-0000-0000E5330000}"/>
    <cellStyle name="Comma 7 7 2 2 3 2" xfId="26225" xr:uid="{00000000-0005-0000-0000-0000E6330000}"/>
    <cellStyle name="Comma 7 7 2 2 3 2 2" xfId="52193" xr:uid="{00000000-0005-0000-0000-0000E7330000}"/>
    <cellStyle name="Comma 7 7 2 2 3 3" xfId="37045" xr:uid="{00000000-0005-0000-0000-0000E8330000}"/>
    <cellStyle name="Comma 7 7 2 2 4" xfId="8913" xr:uid="{00000000-0005-0000-0000-0000E9330000}"/>
    <cellStyle name="Comma 7 7 2 2 4 2" xfId="24061" xr:uid="{00000000-0005-0000-0000-0000EA330000}"/>
    <cellStyle name="Comma 7 7 2 2 4 2 2" xfId="50029" xr:uid="{00000000-0005-0000-0000-0000EB330000}"/>
    <cellStyle name="Comma 7 7 2 2 4 3" xfId="34881" xr:uid="{00000000-0005-0000-0000-0000EC330000}"/>
    <cellStyle name="Comma 7 7 2 2 5" xfId="19733" xr:uid="{00000000-0005-0000-0000-0000ED330000}"/>
    <cellStyle name="Comma 7 7 2 2 5 2" xfId="45701" xr:uid="{00000000-0005-0000-0000-0000EE330000}"/>
    <cellStyle name="Comma 7 7 2 2 6" xfId="15405" xr:uid="{00000000-0005-0000-0000-0000EF330000}"/>
    <cellStyle name="Comma 7 7 2 2 6 2" xfId="41373" xr:uid="{00000000-0005-0000-0000-0000F0330000}"/>
    <cellStyle name="Comma 7 7 2 2 7" xfId="4585" xr:uid="{00000000-0005-0000-0000-0000F1330000}"/>
    <cellStyle name="Comma 7 7 2 2 8" xfId="30553" xr:uid="{00000000-0005-0000-0000-0000F2330000}"/>
    <cellStyle name="Comma 7 7 2 2 9" xfId="57035" xr:uid="{00000000-0005-0000-0000-0000F3330000}"/>
    <cellStyle name="Comma 7 7 2 3" xfId="5667" xr:uid="{00000000-0005-0000-0000-0000F4330000}"/>
    <cellStyle name="Comma 7 7 2 3 2" xfId="12159" xr:uid="{00000000-0005-0000-0000-0000F5330000}"/>
    <cellStyle name="Comma 7 7 2 3 2 2" xfId="27307" xr:uid="{00000000-0005-0000-0000-0000F6330000}"/>
    <cellStyle name="Comma 7 7 2 3 2 2 2" xfId="53275" xr:uid="{00000000-0005-0000-0000-0000F7330000}"/>
    <cellStyle name="Comma 7 7 2 3 2 3" xfId="38127" xr:uid="{00000000-0005-0000-0000-0000F8330000}"/>
    <cellStyle name="Comma 7 7 2 3 3" xfId="20815" xr:uid="{00000000-0005-0000-0000-0000F9330000}"/>
    <cellStyle name="Comma 7 7 2 3 3 2" xfId="46783" xr:uid="{00000000-0005-0000-0000-0000FA330000}"/>
    <cellStyle name="Comma 7 7 2 3 4" xfId="16487" xr:uid="{00000000-0005-0000-0000-0000FB330000}"/>
    <cellStyle name="Comma 7 7 2 3 4 2" xfId="42455" xr:uid="{00000000-0005-0000-0000-0000FC330000}"/>
    <cellStyle name="Comma 7 7 2 3 5" xfId="31635" xr:uid="{00000000-0005-0000-0000-0000FD330000}"/>
    <cellStyle name="Comma 7 7 2 3 6" xfId="58117" xr:uid="{00000000-0005-0000-0000-0000FE330000}"/>
    <cellStyle name="Comma 7 7 2 4" xfId="9995" xr:uid="{00000000-0005-0000-0000-0000FF330000}"/>
    <cellStyle name="Comma 7 7 2 4 2" xfId="25143" xr:uid="{00000000-0005-0000-0000-000000340000}"/>
    <cellStyle name="Comma 7 7 2 4 2 2" xfId="51111" xr:uid="{00000000-0005-0000-0000-000001340000}"/>
    <cellStyle name="Comma 7 7 2 4 3" xfId="35963" xr:uid="{00000000-0005-0000-0000-000002340000}"/>
    <cellStyle name="Comma 7 7 2 5" xfId="7831" xr:uid="{00000000-0005-0000-0000-000003340000}"/>
    <cellStyle name="Comma 7 7 2 5 2" xfId="22979" xr:uid="{00000000-0005-0000-0000-000004340000}"/>
    <cellStyle name="Comma 7 7 2 5 2 2" xfId="48947" xr:uid="{00000000-0005-0000-0000-000005340000}"/>
    <cellStyle name="Comma 7 7 2 5 3" xfId="33799" xr:uid="{00000000-0005-0000-0000-000006340000}"/>
    <cellStyle name="Comma 7 7 2 6" xfId="18651" xr:uid="{00000000-0005-0000-0000-000007340000}"/>
    <cellStyle name="Comma 7 7 2 6 2" xfId="44619" xr:uid="{00000000-0005-0000-0000-000008340000}"/>
    <cellStyle name="Comma 7 7 2 7" xfId="14323" xr:uid="{00000000-0005-0000-0000-000009340000}"/>
    <cellStyle name="Comma 7 7 2 7 2" xfId="40291" xr:uid="{00000000-0005-0000-0000-00000A340000}"/>
    <cellStyle name="Comma 7 7 2 8" xfId="3503" xr:uid="{00000000-0005-0000-0000-00000B340000}"/>
    <cellStyle name="Comma 7 7 2 9" xfId="29471" xr:uid="{00000000-0005-0000-0000-00000C340000}"/>
    <cellStyle name="Comma 7 7 3" xfId="1880" xr:uid="{00000000-0005-0000-0000-00000D340000}"/>
    <cellStyle name="Comma 7 7 3 2" xfId="6208" xr:uid="{00000000-0005-0000-0000-00000E340000}"/>
    <cellStyle name="Comma 7 7 3 2 2" xfId="12700" xr:uid="{00000000-0005-0000-0000-00000F340000}"/>
    <cellStyle name="Comma 7 7 3 2 2 2" xfId="27848" xr:uid="{00000000-0005-0000-0000-000010340000}"/>
    <cellStyle name="Comma 7 7 3 2 2 2 2" xfId="53816" xr:uid="{00000000-0005-0000-0000-000011340000}"/>
    <cellStyle name="Comma 7 7 3 2 2 3" xfId="38668" xr:uid="{00000000-0005-0000-0000-000012340000}"/>
    <cellStyle name="Comma 7 7 3 2 3" xfId="21356" xr:uid="{00000000-0005-0000-0000-000013340000}"/>
    <cellStyle name="Comma 7 7 3 2 3 2" xfId="47324" xr:uid="{00000000-0005-0000-0000-000014340000}"/>
    <cellStyle name="Comma 7 7 3 2 4" xfId="17028" xr:uid="{00000000-0005-0000-0000-000015340000}"/>
    <cellStyle name="Comma 7 7 3 2 4 2" xfId="42996" xr:uid="{00000000-0005-0000-0000-000016340000}"/>
    <cellStyle name="Comma 7 7 3 2 5" xfId="32176" xr:uid="{00000000-0005-0000-0000-000017340000}"/>
    <cellStyle name="Comma 7 7 3 2 6" xfId="58658" xr:uid="{00000000-0005-0000-0000-000018340000}"/>
    <cellStyle name="Comma 7 7 3 3" xfId="10536" xr:uid="{00000000-0005-0000-0000-000019340000}"/>
    <cellStyle name="Comma 7 7 3 3 2" xfId="25684" xr:uid="{00000000-0005-0000-0000-00001A340000}"/>
    <cellStyle name="Comma 7 7 3 3 2 2" xfId="51652" xr:uid="{00000000-0005-0000-0000-00001B340000}"/>
    <cellStyle name="Comma 7 7 3 3 3" xfId="36504" xr:uid="{00000000-0005-0000-0000-00001C340000}"/>
    <cellStyle name="Comma 7 7 3 4" xfId="8372" xr:uid="{00000000-0005-0000-0000-00001D340000}"/>
    <cellStyle name="Comma 7 7 3 4 2" xfId="23520" xr:uid="{00000000-0005-0000-0000-00001E340000}"/>
    <cellStyle name="Comma 7 7 3 4 2 2" xfId="49488" xr:uid="{00000000-0005-0000-0000-00001F340000}"/>
    <cellStyle name="Comma 7 7 3 4 3" xfId="34340" xr:uid="{00000000-0005-0000-0000-000020340000}"/>
    <cellStyle name="Comma 7 7 3 5" xfId="19192" xr:uid="{00000000-0005-0000-0000-000021340000}"/>
    <cellStyle name="Comma 7 7 3 5 2" xfId="45160" xr:uid="{00000000-0005-0000-0000-000022340000}"/>
    <cellStyle name="Comma 7 7 3 6" xfId="14864" xr:uid="{00000000-0005-0000-0000-000023340000}"/>
    <cellStyle name="Comma 7 7 3 6 2" xfId="40832" xr:uid="{00000000-0005-0000-0000-000024340000}"/>
    <cellStyle name="Comma 7 7 3 7" xfId="4044" xr:uid="{00000000-0005-0000-0000-000025340000}"/>
    <cellStyle name="Comma 7 7 3 8" xfId="30012" xr:uid="{00000000-0005-0000-0000-000026340000}"/>
    <cellStyle name="Comma 7 7 3 9" xfId="56494" xr:uid="{00000000-0005-0000-0000-000027340000}"/>
    <cellStyle name="Comma 7 7 4" xfId="5126" xr:uid="{00000000-0005-0000-0000-000028340000}"/>
    <cellStyle name="Comma 7 7 4 2" xfId="11618" xr:uid="{00000000-0005-0000-0000-000029340000}"/>
    <cellStyle name="Comma 7 7 4 2 2" xfId="26766" xr:uid="{00000000-0005-0000-0000-00002A340000}"/>
    <cellStyle name="Comma 7 7 4 2 2 2" xfId="52734" xr:uid="{00000000-0005-0000-0000-00002B340000}"/>
    <cellStyle name="Comma 7 7 4 2 3" xfId="37586" xr:uid="{00000000-0005-0000-0000-00002C340000}"/>
    <cellStyle name="Comma 7 7 4 3" xfId="20274" xr:uid="{00000000-0005-0000-0000-00002D340000}"/>
    <cellStyle name="Comma 7 7 4 3 2" xfId="46242" xr:uid="{00000000-0005-0000-0000-00002E340000}"/>
    <cellStyle name="Comma 7 7 4 4" xfId="15946" xr:uid="{00000000-0005-0000-0000-00002F340000}"/>
    <cellStyle name="Comma 7 7 4 4 2" xfId="41914" xr:uid="{00000000-0005-0000-0000-000030340000}"/>
    <cellStyle name="Comma 7 7 4 5" xfId="31094" xr:uid="{00000000-0005-0000-0000-000031340000}"/>
    <cellStyle name="Comma 7 7 4 6" xfId="57576" xr:uid="{00000000-0005-0000-0000-000032340000}"/>
    <cellStyle name="Comma 7 7 5" xfId="9454" xr:uid="{00000000-0005-0000-0000-000033340000}"/>
    <cellStyle name="Comma 7 7 5 2" xfId="24602" xr:uid="{00000000-0005-0000-0000-000034340000}"/>
    <cellStyle name="Comma 7 7 5 2 2" xfId="50570" xr:uid="{00000000-0005-0000-0000-000035340000}"/>
    <cellStyle name="Comma 7 7 5 3" xfId="35422" xr:uid="{00000000-0005-0000-0000-000036340000}"/>
    <cellStyle name="Comma 7 7 6" xfId="7290" xr:uid="{00000000-0005-0000-0000-000037340000}"/>
    <cellStyle name="Comma 7 7 6 2" xfId="22438" xr:uid="{00000000-0005-0000-0000-000038340000}"/>
    <cellStyle name="Comma 7 7 6 2 2" xfId="48406" xr:uid="{00000000-0005-0000-0000-000039340000}"/>
    <cellStyle name="Comma 7 7 6 3" xfId="33258" xr:uid="{00000000-0005-0000-0000-00003A340000}"/>
    <cellStyle name="Comma 7 7 7" xfId="18110" xr:uid="{00000000-0005-0000-0000-00003B340000}"/>
    <cellStyle name="Comma 7 7 7 2" xfId="44078" xr:uid="{00000000-0005-0000-0000-00003C340000}"/>
    <cellStyle name="Comma 7 7 8" xfId="13782" xr:uid="{00000000-0005-0000-0000-00003D340000}"/>
    <cellStyle name="Comma 7 7 8 2" xfId="39750" xr:uid="{00000000-0005-0000-0000-00003E340000}"/>
    <cellStyle name="Comma 7 7 9" xfId="2962" xr:uid="{00000000-0005-0000-0000-00003F340000}"/>
    <cellStyle name="Comma 7 8" xfId="217" xr:uid="{00000000-0005-0000-0000-000040340000}"/>
    <cellStyle name="Comma 7 8 10" xfId="28931" xr:uid="{00000000-0005-0000-0000-000041340000}"/>
    <cellStyle name="Comma 7 8 11" xfId="54893" xr:uid="{00000000-0005-0000-0000-000042340000}"/>
    <cellStyle name="Comma 7 8 12" xfId="55413" xr:uid="{00000000-0005-0000-0000-000043340000}"/>
    <cellStyle name="Comma 7 8 13" xfId="968" xr:uid="{00000000-0005-0000-0000-000044340000}"/>
    <cellStyle name="Comma 7 8 2" xfId="1340" xr:uid="{00000000-0005-0000-0000-000045340000}"/>
    <cellStyle name="Comma 7 8 2 10" xfId="55954" xr:uid="{00000000-0005-0000-0000-000046340000}"/>
    <cellStyle name="Comma 7 8 2 2" xfId="2422" xr:uid="{00000000-0005-0000-0000-000047340000}"/>
    <cellStyle name="Comma 7 8 2 2 2" xfId="6750" xr:uid="{00000000-0005-0000-0000-000048340000}"/>
    <cellStyle name="Comma 7 8 2 2 2 2" xfId="13242" xr:uid="{00000000-0005-0000-0000-000049340000}"/>
    <cellStyle name="Comma 7 8 2 2 2 2 2" xfId="28390" xr:uid="{00000000-0005-0000-0000-00004A340000}"/>
    <cellStyle name="Comma 7 8 2 2 2 2 2 2" xfId="54358" xr:uid="{00000000-0005-0000-0000-00004B340000}"/>
    <cellStyle name="Comma 7 8 2 2 2 2 3" xfId="39210" xr:uid="{00000000-0005-0000-0000-00004C340000}"/>
    <cellStyle name="Comma 7 8 2 2 2 3" xfId="21898" xr:uid="{00000000-0005-0000-0000-00004D340000}"/>
    <cellStyle name="Comma 7 8 2 2 2 3 2" xfId="47866" xr:uid="{00000000-0005-0000-0000-00004E340000}"/>
    <cellStyle name="Comma 7 8 2 2 2 4" xfId="17570" xr:uid="{00000000-0005-0000-0000-00004F340000}"/>
    <cellStyle name="Comma 7 8 2 2 2 4 2" xfId="43538" xr:uid="{00000000-0005-0000-0000-000050340000}"/>
    <cellStyle name="Comma 7 8 2 2 2 5" xfId="32718" xr:uid="{00000000-0005-0000-0000-000051340000}"/>
    <cellStyle name="Comma 7 8 2 2 2 6" xfId="59200" xr:uid="{00000000-0005-0000-0000-000052340000}"/>
    <cellStyle name="Comma 7 8 2 2 3" xfId="11078" xr:uid="{00000000-0005-0000-0000-000053340000}"/>
    <cellStyle name="Comma 7 8 2 2 3 2" xfId="26226" xr:uid="{00000000-0005-0000-0000-000054340000}"/>
    <cellStyle name="Comma 7 8 2 2 3 2 2" xfId="52194" xr:uid="{00000000-0005-0000-0000-000055340000}"/>
    <cellStyle name="Comma 7 8 2 2 3 3" xfId="37046" xr:uid="{00000000-0005-0000-0000-000056340000}"/>
    <cellStyle name="Comma 7 8 2 2 4" xfId="8914" xr:uid="{00000000-0005-0000-0000-000057340000}"/>
    <cellStyle name="Comma 7 8 2 2 4 2" xfId="24062" xr:uid="{00000000-0005-0000-0000-000058340000}"/>
    <cellStyle name="Comma 7 8 2 2 4 2 2" xfId="50030" xr:uid="{00000000-0005-0000-0000-000059340000}"/>
    <cellStyle name="Comma 7 8 2 2 4 3" xfId="34882" xr:uid="{00000000-0005-0000-0000-00005A340000}"/>
    <cellStyle name="Comma 7 8 2 2 5" xfId="19734" xr:uid="{00000000-0005-0000-0000-00005B340000}"/>
    <cellStyle name="Comma 7 8 2 2 5 2" xfId="45702" xr:uid="{00000000-0005-0000-0000-00005C340000}"/>
    <cellStyle name="Comma 7 8 2 2 6" xfId="15406" xr:uid="{00000000-0005-0000-0000-00005D340000}"/>
    <cellStyle name="Comma 7 8 2 2 6 2" xfId="41374" xr:uid="{00000000-0005-0000-0000-00005E340000}"/>
    <cellStyle name="Comma 7 8 2 2 7" xfId="4586" xr:uid="{00000000-0005-0000-0000-00005F340000}"/>
    <cellStyle name="Comma 7 8 2 2 8" xfId="30554" xr:uid="{00000000-0005-0000-0000-000060340000}"/>
    <cellStyle name="Comma 7 8 2 2 9" xfId="57036" xr:uid="{00000000-0005-0000-0000-000061340000}"/>
    <cellStyle name="Comma 7 8 2 3" xfId="5668" xr:uid="{00000000-0005-0000-0000-000062340000}"/>
    <cellStyle name="Comma 7 8 2 3 2" xfId="12160" xr:uid="{00000000-0005-0000-0000-000063340000}"/>
    <cellStyle name="Comma 7 8 2 3 2 2" xfId="27308" xr:uid="{00000000-0005-0000-0000-000064340000}"/>
    <cellStyle name="Comma 7 8 2 3 2 2 2" xfId="53276" xr:uid="{00000000-0005-0000-0000-000065340000}"/>
    <cellStyle name="Comma 7 8 2 3 2 3" xfId="38128" xr:uid="{00000000-0005-0000-0000-000066340000}"/>
    <cellStyle name="Comma 7 8 2 3 3" xfId="20816" xr:uid="{00000000-0005-0000-0000-000067340000}"/>
    <cellStyle name="Comma 7 8 2 3 3 2" xfId="46784" xr:uid="{00000000-0005-0000-0000-000068340000}"/>
    <cellStyle name="Comma 7 8 2 3 4" xfId="16488" xr:uid="{00000000-0005-0000-0000-000069340000}"/>
    <cellStyle name="Comma 7 8 2 3 4 2" xfId="42456" xr:uid="{00000000-0005-0000-0000-00006A340000}"/>
    <cellStyle name="Comma 7 8 2 3 5" xfId="31636" xr:uid="{00000000-0005-0000-0000-00006B340000}"/>
    <cellStyle name="Comma 7 8 2 3 6" xfId="58118" xr:uid="{00000000-0005-0000-0000-00006C340000}"/>
    <cellStyle name="Comma 7 8 2 4" xfId="9996" xr:uid="{00000000-0005-0000-0000-00006D340000}"/>
    <cellStyle name="Comma 7 8 2 4 2" xfId="25144" xr:uid="{00000000-0005-0000-0000-00006E340000}"/>
    <cellStyle name="Comma 7 8 2 4 2 2" xfId="51112" xr:uid="{00000000-0005-0000-0000-00006F340000}"/>
    <cellStyle name="Comma 7 8 2 4 3" xfId="35964" xr:uid="{00000000-0005-0000-0000-000070340000}"/>
    <cellStyle name="Comma 7 8 2 5" xfId="7832" xr:uid="{00000000-0005-0000-0000-000071340000}"/>
    <cellStyle name="Comma 7 8 2 5 2" xfId="22980" xr:uid="{00000000-0005-0000-0000-000072340000}"/>
    <cellStyle name="Comma 7 8 2 5 2 2" xfId="48948" xr:uid="{00000000-0005-0000-0000-000073340000}"/>
    <cellStyle name="Comma 7 8 2 5 3" xfId="33800" xr:uid="{00000000-0005-0000-0000-000074340000}"/>
    <cellStyle name="Comma 7 8 2 6" xfId="18652" xr:uid="{00000000-0005-0000-0000-000075340000}"/>
    <cellStyle name="Comma 7 8 2 6 2" xfId="44620" xr:uid="{00000000-0005-0000-0000-000076340000}"/>
    <cellStyle name="Comma 7 8 2 7" xfId="14324" xr:uid="{00000000-0005-0000-0000-000077340000}"/>
    <cellStyle name="Comma 7 8 2 7 2" xfId="40292" xr:uid="{00000000-0005-0000-0000-000078340000}"/>
    <cellStyle name="Comma 7 8 2 8" xfId="3504" xr:uid="{00000000-0005-0000-0000-000079340000}"/>
    <cellStyle name="Comma 7 8 2 9" xfId="29472" xr:uid="{00000000-0005-0000-0000-00007A340000}"/>
    <cellStyle name="Comma 7 8 3" xfId="1881" xr:uid="{00000000-0005-0000-0000-00007B340000}"/>
    <cellStyle name="Comma 7 8 3 2" xfId="6209" xr:uid="{00000000-0005-0000-0000-00007C340000}"/>
    <cellStyle name="Comma 7 8 3 2 2" xfId="12701" xr:uid="{00000000-0005-0000-0000-00007D340000}"/>
    <cellStyle name="Comma 7 8 3 2 2 2" xfId="27849" xr:uid="{00000000-0005-0000-0000-00007E340000}"/>
    <cellStyle name="Comma 7 8 3 2 2 2 2" xfId="53817" xr:uid="{00000000-0005-0000-0000-00007F340000}"/>
    <cellStyle name="Comma 7 8 3 2 2 3" xfId="38669" xr:uid="{00000000-0005-0000-0000-000080340000}"/>
    <cellStyle name="Comma 7 8 3 2 3" xfId="21357" xr:uid="{00000000-0005-0000-0000-000081340000}"/>
    <cellStyle name="Comma 7 8 3 2 3 2" xfId="47325" xr:uid="{00000000-0005-0000-0000-000082340000}"/>
    <cellStyle name="Comma 7 8 3 2 4" xfId="17029" xr:uid="{00000000-0005-0000-0000-000083340000}"/>
    <cellStyle name="Comma 7 8 3 2 4 2" xfId="42997" xr:uid="{00000000-0005-0000-0000-000084340000}"/>
    <cellStyle name="Comma 7 8 3 2 5" xfId="32177" xr:uid="{00000000-0005-0000-0000-000085340000}"/>
    <cellStyle name="Comma 7 8 3 2 6" xfId="58659" xr:uid="{00000000-0005-0000-0000-000086340000}"/>
    <cellStyle name="Comma 7 8 3 3" xfId="10537" xr:uid="{00000000-0005-0000-0000-000087340000}"/>
    <cellStyle name="Comma 7 8 3 3 2" xfId="25685" xr:uid="{00000000-0005-0000-0000-000088340000}"/>
    <cellStyle name="Comma 7 8 3 3 2 2" xfId="51653" xr:uid="{00000000-0005-0000-0000-000089340000}"/>
    <cellStyle name="Comma 7 8 3 3 3" xfId="36505" xr:uid="{00000000-0005-0000-0000-00008A340000}"/>
    <cellStyle name="Comma 7 8 3 4" xfId="8373" xr:uid="{00000000-0005-0000-0000-00008B340000}"/>
    <cellStyle name="Comma 7 8 3 4 2" xfId="23521" xr:uid="{00000000-0005-0000-0000-00008C340000}"/>
    <cellStyle name="Comma 7 8 3 4 2 2" xfId="49489" xr:uid="{00000000-0005-0000-0000-00008D340000}"/>
    <cellStyle name="Comma 7 8 3 4 3" xfId="34341" xr:uid="{00000000-0005-0000-0000-00008E340000}"/>
    <cellStyle name="Comma 7 8 3 5" xfId="19193" xr:uid="{00000000-0005-0000-0000-00008F340000}"/>
    <cellStyle name="Comma 7 8 3 5 2" xfId="45161" xr:uid="{00000000-0005-0000-0000-000090340000}"/>
    <cellStyle name="Comma 7 8 3 6" xfId="14865" xr:uid="{00000000-0005-0000-0000-000091340000}"/>
    <cellStyle name="Comma 7 8 3 6 2" xfId="40833" xr:uid="{00000000-0005-0000-0000-000092340000}"/>
    <cellStyle name="Comma 7 8 3 7" xfId="4045" xr:uid="{00000000-0005-0000-0000-000093340000}"/>
    <cellStyle name="Comma 7 8 3 8" xfId="30013" xr:uid="{00000000-0005-0000-0000-000094340000}"/>
    <cellStyle name="Comma 7 8 3 9" xfId="56495" xr:uid="{00000000-0005-0000-0000-000095340000}"/>
    <cellStyle name="Comma 7 8 4" xfId="5127" xr:uid="{00000000-0005-0000-0000-000096340000}"/>
    <cellStyle name="Comma 7 8 4 2" xfId="11619" xr:uid="{00000000-0005-0000-0000-000097340000}"/>
    <cellStyle name="Comma 7 8 4 2 2" xfId="26767" xr:uid="{00000000-0005-0000-0000-000098340000}"/>
    <cellStyle name="Comma 7 8 4 2 2 2" xfId="52735" xr:uid="{00000000-0005-0000-0000-000099340000}"/>
    <cellStyle name="Comma 7 8 4 2 3" xfId="37587" xr:uid="{00000000-0005-0000-0000-00009A340000}"/>
    <cellStyle name="Comma 7 8 4 3" xfId="20275" xr:uid="{00000000-0005-0000-0000-00009B340000}"/>
    <cellStyle name="Comma 7 8 4 3 2" xfId="46243" xr:uid="{00000000-0005-0000-0000-00009C340000}"/>
    <cellStyle name="Comma 7 8 4 4" xfId="15947" xr:uid="{00000000-0005-0000-0000-00009D340000}"/>
    <cellStyle name="Comma 7 8 4 4 2" xfId="41915" xr:uid="{00000000-0005-0000-0000-00009E340000}"/>
    <cellStyle name="Comma 7 8 4 5" xfId="31095" xr:uid="{00000000-0005-0000-0000-00009F340000}"/>
    <cellStyle name="Comma 7 8 4 6" xfId="57577" xr:uid="{00000000-0005-0000-0000-0000A0340000}"/>
    <cellStyle name="Comma 7 8 5" xfId="9455" xr:uid="{00000000-0005-0000-0000-0000A1340000}"/>
    <cellStyle name="Comma 7 8 5 2" xfId="24603" xr:uid="{00000000-0005-0000-0000-0000A2340000}"/>
    <cellStyle name="Comma 7 8 5 2 2" xfId="50571" xr:uid="{00000000-0005-0000-0000-0000A3340000}"/>
    <cellStyle name="Comma 7 8 5 3" xfId="35423" xr:uid="{00000000-0005-0000-0000-0000A4340000}"/>
    <cellStyle name="Comma 7 8 6" xfId="7291" xr:uid="{00000000-0005-0000-0000-0000A5340000}"/>
    <cellStyle name="Comma 7 8 6 2" xfId="22439" xr:uid="{00000000-0005-0000-0000-0000A6340000}"/>
    <cellStyle name="Comma 7 8 6 2 2" xfId="48407" xr:uid="{00000000-0005-0000-0000-0000A7340000}"/>
    <cellStyle name="Comma 7 8 6 3" xfId="33259" xr:uid="{00000000-0005-0000-0000-0000A8340000}"/>
    <cellStyle name="Comma 7 8 7" xfId="18111" xr:uid="{00000000-0005-0000-0000-0000A9340000}"/>
    <cellStyle name="Comma 7 8 7 2" xfId="44079" xr:uid="{00000000-0005-0000-0000-0000AA340000}"/>
    <cellStyle name="Comma 7 8 8" xfId="13783" xr:uid="{00000000-0005-0000-0000-0000AB340000}"/>
    <cellStyle name="Comma 7 8 8 2" xfId="39751" xr:uid="{00000000-0005-0000-0000-0000AC340000}"/>
    <cellStyle name="Comma 7 8 9" xfId="2963" xr:uid="{00000000-0005-0000-0000-0000AD340000}"/>
    <cellStyle name="Comma 7 9" xfId="218" xr:uid="{00000000-0005-0000-0000-0000AE340000}"/>
    <cellStyle name="Comma 7 9 10" xfId="28932" xr:uid="{00000000-0005-0000-0000-0000AF340000}"/>
    <cellStyle name="Comma 7 9 11" xfId="54894" xr:uid="{00000000-0005-0000-0000-0000B0340000}"/>
    <cellStyle name="Comma 7 9 12" xfId="55414" xr:uid="{00000000-0005-0000-0000-0000B1340000}"/>
    <cellStyle name="Comma 7 9 13" xfId="1008" xr:uid="{00000000-0005-0000-0000-0000B2340000}"/>
    <cellStyle name="Comma 7 9 2" xfId="1341" xr:uid="{00000000-0005-0000-0000-0000B3340000}"/>
    <cellStyle name="Comma 7 9 2 10" xfId="55955" xr:uid="{00000000-0005-0000-0000-0000B4340000}"/>
    <cellStyle name="Comma 7 9 2 2" xfId="2423" xr:uid="{00000000-0005-0000-0000-0000B5340000}"/>
    <cellStyle name="Comma 7 9 2 2 2" xfId="6751" xr:uid="{00000000-0005-0000-0000-0000B6340000}"/>
    <cellStyle name="Comma 7 9 2 2 2 2" xfId="13243" xr:uid="{00000000-0005-0000-0000-0000B7340000}"/>
    <cellStyle name="Comma 7 9 2 2 2 2 2" xfId="28391" xr:uid="{00000000-0005-0000-0000-0000B8340000}"/>
    <cellStyle name="Comma 7 9 2 2 2 2 2 2" xfId="54359" xr:uid="{00000000-0005-0000-0000-0000B9340000}"/>
    <cellStyle name="Comma 7 9 2 2 2 2 3" xfId="39211" xr:uid="{00000000-0005-0000-0000-0000BA340000}"/>
    <cellStyle name="Comma 7 9 2 2 2 3" xfId="21899" xr:uid="{00000000-0005-0000-0000-0000BB340000}"/>
    <cellStyle name="Comma 7 9 2 2 2 3 2" xfId="47867" xr:uid="{00000000-0005-0000-0000-0000BC340000}"/>
    <cellStyle name="Comma 7 9 2 2 2 4" xfId="17571" xr:uid="{00000000-0005-0000-0000-0000BD340000}"/>
    <cellStyle name="Comma 7 9 2 2 2 4 2" xfId="43539" xr:uid="{00000000-0005-0000-0000-0000BE340000}"/>
    <cellStyle name="Comma 7 9 2 2 2 5" xfId="32719" xr:uid="{00000000-0005-0000-0000-0000BF340000}"/>
    <cellStyle name="Comma 7 9 2 2 2 6" xfId="59201" xr:uid="{00000000-0005-0000-0000-0000C0340000}"/>
    <cellStyle name="Comma 7 9 2 2 3" xfId="11079" xr:uid="{00000000-0005-0000-0000-0000C1340000}"/>
    <cellStyle name="Comma 7 9 2 2 3 2" xfId="26227" xr:uid="{00000000-0005-0000-0000-0000C2340000}"/>
    <cellStyle name="Comma 7 9 2 2 3 2 2" xfId="52195" xr:uid="{00000000-0005-0000-0000-0000C3340000}"/>
    <cellStyle name="Comma 7 9 2 2 3 3" xfId="37047" xr:uid="{00000000-0005-0000-0000-0000C4340000}"/>
    <cellStyle name="Comma 7 9 2 2 4" xfId="8915" xr:uid="{00000000-0005-0000-0000-0000C5340000}"/>
    <cellStyle name="Comma 7 9 2 2 4 2" xfId="24063" xr:uid="{00000000-0005-0000-0000-0000C6340000}"/>
    <cellStyle name="Comma 7 9 2 2 4 2 2" xfId="50031" xr:uid="{00000000-0005-0000-0000-0000C7340000}"/>
    <cellStyle name="Comma 7 9 2 2 4 3" xfId="34883" xr:uid="{00000000-0005-0000-0000-0000C8340000}"/>
    <cellStyle name="Comma 7 9 2 2 5" xfId="19735" xr:uid="{00000000-0005-0000-0000-0000C9340000}"/>
    <cellStyle name="Comma 7 9 2 2 5 2" xfId="45703" xr:uid="{00000000-0005-0000-0000-0000CA340000}"/>
    <cellStyle name="Comma 7 9 2 2 6" xfId="15407" xr:uid="{00000000-0005-0000-0000-0000CB340000}"/>
    <cellStyle name="Comma 7 9 2 2 6 2" xfId="41375" xr:uid="{00000000-0005-0000-0000-0000CC340000}"/>
    <cellStyle name="Comma 7 9 2 2 7" xfId="4587" xr:uid="{00000000-0005-0000-0000-0000CD340000}"/>
    <cellStyle name="Comma 7 9 2 2 8" xfId="30555" xr:uid="{00000000-0005-0000-0000-0000CE340000}"/>
    <cellStyle name="Comma 7 9 2 2 9" xfId="57037" xr:uid="{00000000-0005-0000-0000-0000CF340000}"/>
    <cellStyle name="Comma 7 9 2 3" xfId="5669" xr:uid="{00000000-0005-0000-0000-0000D0340000}"/>
    <cellStyle name="Comma 7 9 2 3 2" xfId="12161" xr:uid="{00000000-0005-0000-0000-0000D1340000}"/>
    <cellStyle name="Comma 7 9 2 3 2 2" xfId="27309" xr:uid="{00000000-0005-0000-0000-0000D2340000}"/>
    <cellStyle name="Comma 7 9 2 3 2 2 2" xfId="53277" xr:uid="{00000000-0005-0000-0000-0000D3340000}"/>
    <cellStyle name="Comma 7 9 2 3 2 3" xfId="38129" xr:uid="{00000000-0005-0000-0000-0000D4340000}"/>
    <cellStyle name="Comma 7 9 2 3 3" xfId="20817" xr:uid="{00000000-0005-0000-0000-0000D5340000}"/>
    <cellStyle name="Comma 7 9 2 3 3 2" xfId="46785" xr:uid="{00000000-0005-0000-0000-0000D6340000}"/>
    <cellStyle name="Comma 7 9 2 3 4" xfId="16489" xr:uid="{00000000-0005-0000-0000-0000D7340000}"/>
    <cellStyle name="Comma 7 9 2 3 4 2" xfId="42457" xr:uid="{00000000-0005-0000-0000-0000D8340000}"/>
    <cellStyle name="Comma 7 9 2 3 5" xfId="31637" xr:uid="{00000000-0005-0000-0000-0000D9340000}"/>
    <cellStyle name="Comma 7 9 2 3 6" xfId="58119" xr:uid="{00000000-0005-0000-0000-0000DA340000}"/>
    <cellStyle name="Comma 7 9 2 4" xfId="9997" xr:uid="{00000000-0005-0000-0000-0000DB340000}"/>
    <cellStyle name="Comma 7 9 2 4 2" xfId="25145" xr:uid="{00000000-0005-0000-0000-0000DC340000}"/>
    <cellStyle name="Comma 7 9 2 4 2 2" xfId="51113" xr:uid="{00000000-0005-0000-0000-0000DD340000}"/>
    <cellStyle name="Comma 7 9 2 4 3" xfId="35965" xr:uid="{00000000-0005-0000-0000-0000DE340000}"/>
    <cellStyle name="Comma 7 9 2 5" xfId="7833" xr:uid="{00000000-0005-0000-0000-0000DF340000}"/>
    <cellStyle name="Comma 7 9 2 5 2" xfId="22981" xr:uid="{00000000-0005-0000-0000-0000E0340000}"/>
    <cellStyle name="Comma 7 9 2 5 2 2" xfId="48949" xr:uid="{00000000-0005-0000-0000-0000E1340000}"/>
    <cellStyle name="Comma 7 9 2 5 3" xfId="33801" xr:uid="{00000000-0005-0000-0000-0000E2340000}"/>
    <cellStyle name="Comma 7 9 2 6" xfId="18653" xr:uid="{00000000-0005-0000-0000-0000E3340000}"/>
    <cellStyle name="Comma 7 9 2 6 2" xfId="44621" xr:uid="{00000000-0005-0000-0000-0000E4340000}"/>
    <cellStyle name="Comma 7 9 2 7" xfId="14325" xr:uid="{00000000-0005-0000-0000-0000E5340000}"/>
    <cellStyle name="Comma 7 9 2 7 2" xfId="40293" xr:uid="{00000000-0005-0000-0000-0000E6340000}"/>
    <cellStyle name="Comma 7 9 2 8" xfId="3505" xr:uid="{00000000-0005-0000-0000-0000E7340000}"/>
    <cellStyle name="Comma 7 9 2 9" xfId="29473" xr:uid="{00000000-0005-0000-0000-0000E8340000}"/>
    <cellStyle name="Comma 7 9 3" xfId="1882" xr:uid="{00000000-0005-0000-0000-0000E9340000}"/>
    <cellStyle name="Comma 7 9 3 2" xfId="6210" xr:uid="{00000000-0005-0000-0000-0000EA340000}"/>
    <cellStyle name="Comma 7 9 3 2 2" xfId="12702" xr:uid="{00000000-0005-0000-0000-0000EB340000}"/>
    <cellStyle name="Comma 7 9 3 2 2 2" xfId="27850" xr:uid="{00000000-0005-0000-0000-0000EC340000}"/>
    <cellStyle name="Comma 7 9 3 2 2 2 2" xfId="53818" xr:uid="{00000000-0005-0000-0000-0000ED340000}"/>
    <cellStyle name="Comma 7 9 3 2 2 3" xfId="38670" xr:uid="{00000000-0005-0000-0000-0000EE340000}"/>
    <cellStyle name="Comma 7 9 3 2 3" xfId="21358" xr:uid="{00000000-0005-0000-0000-0000EF340000}"/>
    <cellStyle name="Comma 7 9 3 2 3 2" xfId="47326" xr:uid="{00000000-0005-0000-0000-0000F0340000}"/>
    <cellStyle name="Comma 7 9 3 2 4" xfId="17030" xr:uid="{00000000-0005-0000-0000-0000F1340000}"/>
    <cellStyle name="Comma 7 9 3 2 4 2" xfId="42998" xr:uid="{00000000-0005-0000-0000-0000F2340000}"/>
    <cellStyle name="Comma 7 9 3 2 5" xfId="32178" xr:uid="{00000000-0005-0000-0000-0000F3340000}"/>
    <cellStyle name="Comma 7 9 3 2 6" xfId="58660" xr:uid="{00000000-0005-0000-0000-0000F4340000}"/>
    <cellStyle name="Comma 7 9 3 3" xfId="10538" xr:uid="{00000000-0005-0000-0000-0000F5340000}"/>
    <cellStyle name="Comma 7 9 3 3 2" xfId="25686" xr:uid="{00000000-0005-0000-0000-0000F6340000}"/>
    <cellStyle name="Comma 7 9 3 3 2 2" xfId="51654" xr:uid="{00000000-0005-0000-0000-0000F7340000}"/>
    <cellStyle name="Comma 7 9 3 3 3" xfId="36506" xr:uid="{00000000-0005-0000-0000-0000F8340000}"/>
    <cellStyle name="Comma 7 9 3 4" xfId="8374" xr:uid="{00000000-0005-0000-0000-0000F9340000}"/>
    <cellStyle name="Comma 7 9 3 4 2" xfId="23522" xr:uid="{00000000-0005-0000-0000-0000FA340000}"/>
    <cellStyle name="Comma 7 9 3 4 2 2" xfId="49490" xr:uid="{00000000-0005-0000-0000-0000FB340000}"/>
    <cellStyle name="Comma 7 9 3 4 3" xfId="34342" xr:uid="{00000000-0005-0000-0000-0000FC340000}"/>
    <cellStyle name="Comma 7 9 3 5" xfId="19194" xr:uid="{00000000-0005-0000-0000-0000FD340000}"/>
    <cellStyle name="Comma 7 9 3 5 2" xfId="45162" xr:uid="{00000000-0005-0000-0000-0000FE340000}"/>
    <cellStyle name="Comma 7 9 3 6" xfId="14866" xr:uid="{00000000-0005-0000-0000-0000FF340000}"/>
    <cellStyle name="Comma 7 9 3 6 2" xfId="40834" xr:uid="{00000000-0005-0000-0000-000000350000}"/>
    <cellStyle name="Comma 7 9 3 7" xfId="4046" xr:uid="{00000000-0005-0000-0000-000001350000}"/>
    <cellStyle name="Comma 7 9 3 8" xfId="30014" xr:uid="{00000000-0005-0000-0000-000002350000}"/>
    <cellStyle name="Comma 7 9 3 9" xfId="56496" xr:uid="{00000000-0005-0000-0000-000003350000}"/>
    <cellStyle name="Comma 7 9 4" xfId="5128" xr:uid="{00000000-0005-0000-0000-000004350000}"/>
    <cellStyle name="Comma 7 9 4 2" xfId="11620" xr:uid="{00000000-0005-0000-0000-000005350000}"/>
    <cellStyle name="Comma 7 9 4 2 2" xfId="26768" xr:uid="{00000000-0005-0000-0000-000006350000}"/>
    <cellStyle name="Comma 7 9 4 2 2 2" xfId="52736" xr:uid="{00000000-0005-0000-0000-000007350000}"/>
    <cellStyle name="Comma 7 9 4 2 3" xfId="37588" xr:uid="{00000000-0005-0000-0000-000008350000}"/>
    <cellStyle name="Comma 7 9 4 3" xfId="20276" xr:uid="{00000000-0005-0000-0000-000009350000}"/>
    <cellStyle name="Comma 7 9 4 3 2" xfId="46244" xr:uid="{00000000-0005-0000-0000-00000A350000}"/>
    <cellStyle name="Comma 7 9 4 4" xfId="15948" xr:uid="{00000000-0005-0000-0000-00000B350000}"/>
    <cellStyle name="Comma 7 9 4 4 2" xfId="41916" xr:uid="{00000000-0005-0000-0000-00000C350000}"/>
    <cellStyle name="Comma 7 9 4 5" xfId="31096" xr:uid="{00000000-0005-0000-0000-00000D350000}"/>
    <cellStyle name="Comma 7 9 4 6" xfId="57578" xr:uid="{00000000-0005-0000-0000-00000E350000}"/>
    <cellStyle name="Comma 7 9 5" xfId="9456" xr:uid="{00000000-0005-0000-0000-00000F350000}"/>
    <cellStyle name="Comma 7 9 5 2" xfId="24604" xr:uid="{00000000-0005-0000-0000-000010350000}"/>
    <cellStyle name="Comma 7 9 5 2 2" xfId="50572" xr:uid="{00000000-0005-0000-0000-000011350000}"/>
    <cellStyle name="Comma 7 9 5 3" xfId="35424" xr:uid="{00000000-0005-0000-0000-000012350000}"/>
    <cellStyle name="Comma 7 9 6" xfId="7292" xr:uid="{00000000-0005-0000-0000-000013350000}"/>
    <cellStyle name="Comma 7 9 6 2" xfId="22440" xr:uid="{00000000-0005-0000-0000-000014350000}"/>
    <cellStyle name="Comma 7 9 6 2 2" xfId="48408" xr:uid="{00000000-0005-0000-0000-000015350000}"/>
    <cellStyle name="Comma 7 9 6 3" xfId="33260" xr:uid="{00000000-0005-0000-0000-000016350000}"/>
    <cellStyle name="Comma 7 9 7" xfId="18112" xr:uid="{00000000-0005-0000-0000-000017350000}"/>
    <cellStyle name="Comma 7 9 7 2" xfId="44080" xr:uid="{00000000-0005-0000-0000-000018350000}"/>
    <cellStyle name="Comma 7 9 8" xfId="13784" xr:uid="{00000000-0005-0000-0000-000019350000}"/>
    <cellStyle name="Comma 7 9 8 2" xfId="39752" xr:uid="{00000000-0005-0000-0000-00001A350000}"/>
    <cellStyle name="Comma 7 9 9" xfId="2964" xr:uid="{00000000-0005-0000-0000-00001B350000}"/>
    <cellStyle name="Comma 8" xfId="219" xr:uid="{00000000-0005-0000-0000-00001C350000}"/>
    <cellStyle name="Comma 8 10" xfId="220" xr:uid="{00000000-0005-0000-0000-00001D350000}"/>
    <cellStyle name="Comma 8 10 10" xfId="28934" xr:uid="{00000000-0005-0000-0000-00001E350000}"/>
    <cellStyle name="Comma 8 10 11" xfId="54896" xr:uid="{00000000-0005-0000-0000-00001F350000}"/>
    <cellStyle name="Comma 8 10 12" xfId="55416" xr:uid="{00000000-0005-0000-0000-000020350000}"/>
    <cellStyle name="Comma 8 10 13" xfId="1051" xr:uid="{00000000-0005-0000-0000-000021350000}"/>
    <cellStyle name="Comma 8 10 2" xfId="1343" xr:uid="{00000000-0005-0000-0000-000022350000}"/>
    <cellStyle name="Comma 8 10 2 10" xfId="55957" xr:uid="{00000000-0005-0000-0000-000023350000}"/>
    <cellStyle name="Comma 8 10 2 2" xfId="2425" xr:uid="{00000000-0005-0000-0000-000024350000}"/>
    <cellStyle name="Comma 8 10 2 2 2" xfId="6753" xr:uid="{00000000-0005-0000-0000-000025350000}"/>
    <cellStyle name="Comma 8 10 2 2 2 2" xfId="13245" xr:uid="{00000000-0005-0000-0000-000026350000}"/>
    <cellStyle name="Comma 8 10 2 2 2 2 2" xfId="28393" xr:uid="{00000000-0005-0000-0000-000027350000}"/>
    <cellStyle name="Comma 8 10 2 2 2 2 2 2" xfId="54361" xr:uid="{00000000-0005-0000-0000-000028350000}"/>
    <cellStyle name="Comma 8 10 2 2 2 2 3" xfId="39213" xr:uid="{00000000-0005-0000-0000-000029350000}"/>
    <cellStyle name="Comma 8 10 2 2 2 3" xfId="21901" xr:uid="{00000000-0005-0000-0000-00002A350000}"/>
    <cellStyle name="Comma 8 10 2 2 2 3 2" xfId="47869" xr:uid="{00000000-0005-0000-0000-00002B350000}"/>
    <cellStyle name="Comma 8 10 2 2 2 4" xfId="17573" xr:uid="{00000000-0005-0000-0000-00002C350000}"/>
    <cellStyle name="Comma 8 10 2 2 2 4 2" xfId="43541" xr:uid="{00000000-0005-0000-0000-00002D350000}"/>
    <cellStyle name="Comma 8 10 2 2 2 5" xfId="32721" xr:uid="{00000000-0005-0000-0000-00002E350000}"/>
    <cellStyle name="Comma 8 10 2 2 2 6" xfId="59203" xr:uid="{00000000-0005-0000-0000-00002F350000}"/>
    <cellStyle name="Comma 8 10 2 2 3" xfId="11081" xr:uid="{00000000-0005-0000-0000-000030350000}"/>
    <cellStyle name="Comma 8 10 2 2 3 2" xfId="26229" xr:uid="{00000000-0005-0000-0000-000031350000}"/>
    <cellStyle name="Comma 8 10 2 2 3 2 2" xfId="52197" xr:uid="{00000000-0005-0000-0000-000032350000}"/>
    <cellStyle name="Comma 8 10 2 2 3 3" xfId="37049" xr:uid="{00000000-0005-0000-0000-000033350000}"/>
    <cellStyle name="Comma 8 10 2 2 4" xfId="8917" xr:uid="{00000000-0005-0000-0000-000034350000}"/>
    <cellStyle name="Comma 8 10 2 2 4 2" xfId="24065" xr:uid="{00000000-0005-0000-0000-000035350000}"/>
    <cellStyle name="Comma 8 10 2 2 4 2 2" xfId="50033" xr:uid="{00000000-0005-0000-0000-000036350000}"/>
    <cellStyle name="Comma 8 10 2 2 4 3" xfId="34885" xr:uid="{00000000-0005-0000-0000-000037350000}"/>
    <cellStyle name="Comma 8 10 2 2 5" xfId="19737" xr:uid="{00000000-0005-0000-0000-000038350000}"/>
    <cellStyle name="Comma 8 10 2 2 5 2" xfId="45705" xr:uid="{00000000-0005-0000-0000-000039350000}"/>
    <cellStyle name="Comma 8 10 2 2 6" xfId="15409" xr:uid="{00000000-0005-0000-0000-00003A350000}"/>
    <cellStyle name="Comma 8 10 2 2 6 2" xfId="41377" xr:uid="{00000000-0005-0000-0000-00003B350000}"/>
    <cellStyle name="Comma 8 10 2 2 7" xfId="4589" xr:uid="{00000000-0005-0000-0000-00003C350000}"/>
    <cellStyle name="Comma 8 10 2 2 8" xfId="30557" xr:uid="{00000000-0005-0000-0000-00003D350000}"/>
    <cellStyle name="Comma 8 10 2 2 9" xfId="57039" xr:uid="{00000000-0005-0000-0000-00003E350000}"/>
    <cellStyle name="Comma 8 10 2 3" xfId="5671" xr:uid="{00000000-0005-0000-0000-00003F350000}"/>
    <cellStyle name="Comma 8 10 2 3 2" xfId="12163" xr:uid="{00000000-0005-0000-0000-000040350000}"/>
    <cellStyle name="Comma 8 10 2 3 2 2" xfId="27311" xr:uid="{00000000-0005-0000-0000-000041350000}"/>
    <cellStyle name="Comma 8 10 2 3 2 2 2" xfId="53279" xr:uid="{00000000-0005-0000-0000-000042350000}"/>
    <cellStyle name="Comma 8 10 2 3 2 3" xfId="38131" xr:uid="{00000000-0005-0000-0000-000043350000}"/>
    <cellStyle name="Comma 8 10 2 3 3" xfId="20819" xr:uid="{00000000-0005-0000-0000-000044350000}"/>
    <cellStyle name="Comma 8 10 2 3 3 2" xfId="46787" xr:uid="{00000000-0005-0000-0000-000045350000}"/>
    <cellStyle name="Comma 8 10 2 3 4" xfId="16491" xr:uid="{00000000-0005-0000-0000-000046350000}"/>
    <cellStyle name="Comma 8 10 2 3 4 2" xfId="42459" xr:uid="{00000000-0005-0000-0000-000047350000}"/>
    <cellStyle name="Comma 8 10 2 3 5" xfId="31639" xr:uid="{00000000-0005-0000-0000-000048350000}"/>
    <cellStyle name="Comma 8 10 2 3 6" xfId="58121" xr:uid="{00000000-0005-0000-0000-000049350000}"/>
    <cellStyle name="Comma 8 10 2 4" xfId="9999" xr:uid="{00000000-0005-0000-0000-00004A350000}"/>
    <cellStyle name="Comma 8 10 2 4 2" xfId="25147" xr:uid="{00000000-0005-0000-0000-00004B350000}"/>
    <cellStyle name="Comma 8 10 2 4 2 2" xfId="51115" xr:uid="{00000000-0005-0000-0000-00004C350000}"/>
    <cellStyle name="Comma 8 10 2 4 3" xfId="35967" xr:uid="{00000000-0005-0000-0000-00004D350000}"/>
    <cellStyle name="Comma 8 10 2 5" xfId="7835" xr:uid="{00000000-0005-0000-0000-00004E350000}"/>
    <cellStyle name="Comma 8 10 2 5 2" xfId="22983" xr:uid="{00000000-0005-0000-0000-00004F350000}"/>
    <cellStyle name="Comma 8 10 2 5 2 2" xfId="48951" xr:uid="{00000000-0005-0000-0000-000050350000}"/>
    <cellStyle name="Comma 8 10 2 5 3" xfId="33803" xr:uid="{00000000-0005-0000-0000-000051350000}"/>
    <cellStyle name="Comma 8 10 2 6" xfId="18655" xr:uid="{00000000-0005-0000-0000-000052350000}"/>
    <cellStyle name="Comma 8 10 2 6 2" xfId="44623" xr:uid="{00000000-0005-0000-0000-000053350000}"/>
    <cellStyle name="Comma 8 10 2 7" xfId="14327" xr:uid="{00000000-0005-0000-0000-000054350000}"/>
    <cellStyle name="Comma 8 10 2 7 2" xfId="40295" xr:uid="{00000000-0005-0000-0000-000055350000}"/>
    <cellStyle name="Comma 8 10 2 8" xfId="3507" xr:uid="{00000000-0005-0000-0000-000056350000}"/>
    <cellStyle name="Comma 8 10 2 9" xfId="29475" xr:uid="{00000000-0005-0000-0000-000057350000}"/>
    <cellStyle name="Comma 8 10 3" xfId="1884" xr:uid="{00000000-0005-0000-0000-000058350000}"/>
    <cellStyle name="Comma 8 10 3 2" xfId="6212" xr:uid="{00000000-0005-0000-0000-000059350000}"/>
    <cellStyle name="Comma 8 10 3 2 2" xfId="12704" xr:uid="{00000000-0005-0000-0000-00005A350000}"/>
    <cellStyle name="Comma 8 10 3 2 2 2" xfId="27852" xr:uid="{00000000-0005-0000-0000-00005B350000}"/>
    <cellStyle name="Comma 8 10 3 2 2 2 2" xfId="53820" xr:uid="{00000000-0005-0000-0000-00005C350000}"/>
    <cellStyle name="Comma 8 10 3 2 2 3" xfId="38672" xr:uid="{00000000-0005-0000-0000-00005D350000}"/>
    <cellStyle name="Comma 8 10 3 2 3" xfId="21360" xr:uid="{00000000-0005-0000-0000-00005E350000}"/>
    <cellStyle name="Comma 8 10 3 2 3 2" xfId="47328" xr:uid="{00000000-0005-0000-0000-00005F350000}"/>
    <cellStyle name="Comma 8 10 3 2 4" xfId="17032" xr:uid="{00000000-0005-0000-0000-000060350000}"/>
    <cellStyle name="Comma 8 10 3 2 4 2" xfId="43000" xr:uid="{00000000-0005-0000-0000-000061350000}"/>
    <cellStyle name="Comma 8 10 3 2 5" xfId="32180" xr:uid="{00000000-0005-0000-0000-000062350000}"/>
    <cellStyle name="Comma 8 10 3 2 6" xfId="58662" xr:uid="{00000000-0005-0000-0000-000063350000}"/>
    <cellStyle name="Comma 8 10 3 3" xfId="10540" xr:uid="{00000000-0005-0000-0000-000064350000}"/>
    <cellStyle name="Comma 8 10 3 3 2" xfId="25688" xr:uid="{00000000-0005-0000-0000-000065350000}"/>
    <cellStyle name="Comma 8 10 3 3 2 2" xfId="51656" xr:uid="{00000000-0005-0000-0000-000066350000}"/>
    <cellStyle name="Comma 8 10 3 3 3" xfId="36508" xr:uid="{00000000-0005-0000-0000-000067350000}"/>
    <cellStyle name="Comma 8 10 3 4" xfId="8376" xr:uid="{00000000-0005-0000-0000-000068350000}"/>
    <cellStyle name="Comma 8 10 3 4 2" xfId="23524" xr:uid="{00000000-0005-0000-0000-000069350000}"/>
    <cellStyle name="Comma 8 10 3 4 2 2" xfId="49492" xr:uid="{00000000-0005-0000-0000-00006A350000}"/>
    <cellStyle name="Comma 8 10 3 4 3" xfId="34344" xr:uid="{00000000-0005-0000-0000-00006B350000}"/>
    <cellStyle name="Comma 8 10 3 5" xfId="19196" xr:uid="{00000000-0005-0000-0000-00006C350000}"/>
    <cellStyle name="Comma 8 10 3 5 2" xfId="45164" xr:uid="{00000000-0005-0000-0000-00006D350000}"/>
    <cellStyle name="Comma 8 10 3 6" xfId="14868" xr:uid="{00000000-0005-0000-0000-00006E350000}"/>
    <cellStyle name="Comma 8 10 3 6 2" xfId="40836" xr:uid="{00000000-0005-0000-0000-00006F350000}"/>
    <cellStyle name="Comma 8 10 3 7" xfId="4048" xr:uid="{00000000-0005-0000-0000-000070350000}"/>
    <cellStyle name="Comma 8 10 3 8" xfId="30016" xr:uid="{00000000-0005-0000-0000-000071350000}"/>
    <cellStyle name="Comma 8 10 3 9" xfId="56498" xr:uid="{00000000-0005-0000-0000-000072350000}"/>
    <cellStyle name="Comma 8 10 4" xfId="5130" xr:uid="{00000000-0005-0000-0000-000073350000}"/>
    <cellStyle name="Comma 8 10 4 2" xfId="11622" xr:uid="{00000000-0005-0000-0000-000074350000}"/>
    <cellStyle name="Comma 8 10 4 2 2" xfId="26770" xr:uid="{00000000-0005-0000-0000-000075350000}"/>
    <cellStyle name="Comma 8 10 4 2 2 2" xfId="52738" xr:uid="{00000000-0005-0000-0000-000076350000}"/>
    <cellStyle name="Comma 8 10 4 2 3" xfId="37590" xr:uid="{00000000-0005-0000-0000-000077350000}"/>
    <cellStyle name="Comma 8 10 4 3" xfId="20278" xr:uid="{00000000-0005-0000-0000-000078350000}"/>
    <cellStyle name="Comma 8 10 4 3 2" xfId="46246" xr:uid="{00000000-0005-0000-0000-000079350000}"/>
    <cellStyle name="Comma 8 10 4 4" xfId="15950" xr:uid="{00000000-0005-0000-0000-00007A350000}"/>
    <cellStyle name="Comma 8 10 4 4 2" xfId="41918" xr:uid="{00000000-0005-0000-0000-00007B350000}"/>
    <cellStyle name="Comma 8 10 4 5" xfId="31098" xr:uid="{00000000-0005-0000-0000-00007C350000}"/>
    <cellStyle name="Comma 8 10 4 6" xfId="57580" xr:uid="{00000000-0005-0000-0000-00007D350000}"/>
    <cellStyle name="Comma 8 10 5" xfId="9458" xr:uid="{00000000-0005-0000-0000-00007E350000}"/>
    <cellStyle name="Comma 8 10 5 2" xfId="24606" xr:uid="{00000000-0005-0000-0000-00007F350000}"/>
    <cellStyle name="Comma 8 10 5 2 2" xfId="50574" xr:uid="{00000000-0005-0000-0000-000080350000}"/>
    <cellStyle name="Comma 8 10 5 3" xfId="35426" xr:uid="{00000000-0005-0000-0000-000081350000}"/>
    <cellStyle name="Comma 8 10 6" xfId="7294" xr:uid="{00000000-0005-0000-0000-000082350000}"/>
    <cellStyle name="Comma 8 10 6 2" xfId="22442" xr:uid="{00000000-0005-0000-0000-000083350000}"/>
    <cellStyle name="Comma 8 10 6 2 2" xfId="48410" xr:uid="{00000000-0005-0000-0000-000084350000}"/>
    <cellStyle name="Comma 8 10 6 3" xfId="33262" xr:uid="{00000000-0005-0000-0000-000085350000}"/>
    <cellStyle name="Comma 8 10 7" xfId="18114" xr:uid="{00000000-0005-0000-0000-000086350000}"/>
    <cellStyle name="Comma 8 10 7 2" xfId="44082" xr:uid="{00000000-0005-0000-0000-000087350000}"/>
    <cellStyle name="Comma 8 10 8" xfId="13786" xr:uid="{00000000-0005-0000-0000-000088350000}"/>
    <cellStyle name="Comma 8 10 8 2" xfId="39754" xr:uid="{00000000-0005-0000-0000-000089350000}"/>
    <cellStyle name="Comma 8 10 9" xfId="2966" xr:uid="{00000000-0005-0000-0000-00008A350000}"/>
    <cellStyle name="Comma 8 11" xfId="221" xr:uid="{00000000-0005-0000-0000-00008B350000}"/>
    <cellStyle name="Comma 8 11 10" xfId="28935" xr:uid="{00000000-0005-0000-0000-00008C350000}"/>
    <cellStyle name="Comma 8 11 11" xfId="54897" xr:uid="{00000000-0005-0000-0000-00008D350000}"/>
    <cellStyle name="Comma 8 11 12" xfId="55417" xr:uid="{00000000-0005-0000-0000-00008E350000}"/>
    <cellStyle name="Comma 8 11 13" xfId="1091" xr:uid="{00000000-0005-0000-0000-00008F350000}"/>
    <cellStyle name="Comma 8 11 2" xfId="1344" xr:uid="{00000000-0005-0000-0000-000090350000}"/>
    <cellStyle name="Comma 8 11 2 10" xfId="55958" xr:uid="{00000000-0005-0000-0000-000091350000}"/>
    <cellStyle name="Comma 8 11 2 2" xfId="2426" xr:uid="{00000000-0005-0000-0000-000092350000}"/>
    <cellStyle name="Comma 8 11 2 2 2" xfId="6754" xr:uid="{00000000-0005-0000-0000-000093350000}"/>
    <cellStyle name="Comma 8 11 2 2 2 2" xfId="13246" xr:uid="{00000000-0005-0000-0000-000094350000}"/>
    <cellStyle name="Comma 8 11 2 2 2 2 2" xfId="28394" xr:uid="{00000000-0005-0000-0000-000095350000}"/>
    <cellStyle name="Comma 8 11 2 2 2 2 2 2" xfId="54362" xr:uid="{00000000-0005-0000-0000-000096350000}"/>
    <cellStyle name="Comma 8 11 2 2 2 2 3" xfId="39214" xr:uid="{00000000-0005-0000-0000-000097350000}"/>
    <cellStyle name="Comma 8 11 2 2 2 3" xfId="21902" xr:uid="{00000000-0005-0000-0000-000098350000}"/>
    <cellStyle name="Comma 8 11 2 2 2 3 2" xfId="47870" xr:uid="{00000000-0005-0000-0000-000099350000}"/>
    <cellStyle name="Comma 8 11 2 2 2 4" xfId="17574" xr:uid="{00000000-0005-0000-0000-00009A350000}"/>
    <cellStyle name="Comma 8 11 2 2 2 4 2" xfId="43542" xr:uid="{00000000-0005-0000-0000-00009B350000}"/>
    <cellStyle name="Comma 8 11 2 2 2 5" xfId="32722" xr:uid="{00000000-0005-0000-0000-00009C350000}"/>
    <cellStyle name="Comma 8 11 2 2 2 6" xfId="59204" xr:uid="{00000000-0005-0000-0000-00009D350000}"/>
    <cellStyle name="Comma 8 11 2 2 3" xfId="11082" xr:uid="{00000000-0005-0000-0000-00009E350000}"/>
    <cellStyle name="Comma 8 11 2 2 3 2" xfId="26230" xr:uid="{00000000-0005-0000-0000-00009F350000}"/>
    <cellStyle name="Comma 8 11 2 2 3 2 2" xfId="52198" xr:uid="{00000000-0005-0000-0000-0000A0350000}"/>
    <cellStyle name="Comma 8 11 2 2 3 3" xfId="37050" xr:uid="{00000000-0005-0000-0000-0000A1350000}"/>
    <cellStyle name="Comma 8 11 2 2 4" xfId="8918" xr:uid="{00000000-0005-0000-0000-0000A2350000}"/>
    <cellStyle name="Comma 8 11 2 2 4 2" xfId="24066" xr:uid="{00000000-0005-0000-0000-0000A3350000}"/>
    <cellStyle name="Comma 8 11 2 2 4 2 2" xfId="50034" xr:uid="{00000000-0005-0000-0000-0000A4350000}"/>
    <cellStyle name="Comma 8 11 2 2 4 3" xfId="34886" xr:uid="{00000000-0005-0000-0000-0000A5350000}"/>
    <cellStyle name="Comma 8 11 2 2 5" xfId="19738" xr:uid="{00000000-0005-0000-0000-0000A6350000}"/>
    <cellStyle name="Comma 8 11 2 2 5 2" xfId="45706" xr:uid="{00000000-0005-0000-0000-0000A7350000}"/>
    <cellStyle name="Comma 8 11 2 2 6" xfId="15410" xr:uid="{00000000-0005-0000-0000-0000A8350000}"/>
    <cellStyle name="Comma 8 11 2 2 6 2" xfId="41378" xr:uid="{00000000-0005-0000-0000-0000A9350000}"/>
    <cellStyle name="Comma 8 11 2 2 7" xfId="4590" xr:uid="{00000000-0005-0000-0000-0000AA350000}"/>
    <cellStyle name="Comma 8 11 2 2 8" xfId="30558" xr:uid="{00000000-0005-0000-0000-0000AB350000}"/>
    <cellStyle name="Comma 8 11 2 2 9" xfId="57040" xr:uid="{00000000-0005-0000-0000-0000AC350000}"/>
    <cellStyle name="Comma 8 11 2 3" xfId="5672" xr:uid="{00000000-0005-0000-0000-0000AD350000}"/>
    <cellStyle name="Comma 8 11 2 3 2" xfId="12164" xr:uid="{00000000-0005-0000-0000-0000AE350000}"/>
    <cellStyle name="Comma 8 11 2 3 2 2" xfId="27312" xr:uid="{00000000-0005-0000-0000-0000AF350000}"/>
    <cellStyle name="Comma 8 11 2 3 2 2 2" xfId="53280" xr:uid="{00000000-0005-0000-0000-0000B0350000}"/>
    <cellStyle name="Comma 8 11 2 3 2 3" xfId="38132" xr:uid="{00000000-0005-0000-0000-0000B1350000}"/>
    <cellStyle name="Comma 8 11 2 3 3" xfId="20820" xr:uid="{00000000-0005-0000-0000-0000B2350000}"/>
    <cellStyle name="Comma 8 11 2 3 3 2" xfId="46788" xr:uid="{00000000-0005-0000-0000-0000B3350000}"/>
    <cellStyle name="Comma 8 11 2 3 4" xfId="16492" xr:uid="{00000000-0005-0000-0000-0000B4350000}"/>
    <cellStyle name="Comma 8 11 2 3 4 2" xfId="42460" xr:uid="{00000000-0005-0000-0000-0000B5350000}"/>
    <cellStyle name="Comma 8 11 2 3 5" xfId="31640" xr:uid="{00000000-0005-0000-0000-0000B6350000}"/>
    <cellStyle name="Comma 8 11 2 3 6" xfId="58122" xr:uid="{00000000-0005-0000-0000-0000B7350000}"/>
    <cellStyle name="Comma 8 11 2 4" xfId="10000" xr:uid="{00000000-0005-0000-0000-0000B8350000}"/>
    <cellStyle name="Comma 8 11 2 4 2" xfId="25148" xr:uid="{00000000-0005-0000-0000-0000B9350000}"/>
    <cellStyle name="Comma 8 11 2 4 2 2" xfId="51116" xr:uid="{00000000-0005-0000-0000-0000BA350000}"/>
    <cellStyle name="Comma 8 11 2 4 3" xfId="35968" xr:uid="{00000000-0005-0000-0000-0000BB350000}"/>
    <cellStyle name="Comma 8 11 2 5" xfId="7836" xr:uid="{00000000-0005-0000-0000-0000BC350000}"/>
    <cellStyle name="Comma 8 11 2 5 2" xfId="22984" xr:uid="{00000000-0005-0000-0000-0000BD350000}"/>
    <cellStyle name="Comma 8 11 2 5 2 2" xfId="48952" xr:uid="{00000000-0005-0000-0000-0000BE350000}"/>
    <cellStyle name="Comma 8 11 2 5 3" xfId="33804" xr:uid="{00000000-0005-0000-0000-0000BF350000}"/>
    <cellStyle name="Comma 8 11 2 6" xfId="18656" xr:uid="{00000000-0005-0000-0000-0000C0350000}"/>
    <cellStyle name="Comma 8 11 2 6 2" xfId="44624" xr:uid="{00000000-0005-0000-0000-0000C1350000}"/>
    <cellStyle name="Comma 8 11 2 7" xfId="14328" xr:uid="{00000000-0005-0000-0000-0000C2350000}"/>
    <cellStyle name="Comma 8 11 2 7 2" xfId="40296" xr:uid="{00000000-0005-0000-0000-0000C3350000}"/>
    <cellStyle name="Comma 8 11 2 8" xfId="3508" xr:uid="{00000000-0005-0000-0000-0000C4350000}"/>
    <cellStyle name="Comma 8 11 2 9" xfId="29476" xr:uid="{00000000-0005-0000-0000-0000C5350000}"/>
    <cellStyle name="Comma 8 11 3" xfId="1885" xr:uid="{00000000-0005-0000-0000-0000C6350000}"/>
    <cellStyle name="Comma 8 11 3 2" xfId="6213" xr:uid="{00000000-0005-0000-0000-0000C7350000}"/>
    <cellStyle name="Comma 8 11 3 2 2" xfId="12705" xr:uid="{00000000-0005-0000-0000-0000C8350000}"/>
    <cellStyle name="Comma 8 11 3 2 2 2" xfId="27853" xr:uid="{00000000-0005-0000-0000-0000C9350000}"/>
    <cellStyle name="Comma 8 11 3 2 2 2 2" xfId="53821" xr:uid="{00000000-0005-0000-0000-0000CA350000}"/>
    <cellStyle name="Comma 8 11 3 2 2 3" xfId="38673" xr:uid="{00000000-0005-0000-0000-0000CB350000}"/>
    <cellStyle name="Comma 8 11 3 2 3" xfId="21361" xr:uid="{00000000-0005-0000-0000-0000CC350000}"/>
    <cellStyle name="Comma 8 11 3 2 3 2" xfId="47329" xr:uid="{00000000-0005-0000-0000-0000CD350000}"/>
    <cellStyle name="Comma 8 11 3 2 4" xfId="17033" xr:uid="{00000000-0005-0000-0000-0000CE350000}"/>
    <cellStyle name="Comma 8 11 3 2 4 2" xfId="43001" xr:uid="{00000000-0005-0000-0000-0000CF350000}"/>
    <cellStyle name="Comma 8 11 3 2 5" xfId="32181" xr:uid="{00000000-0005-0000-0000-0000D0350000}"/>
    <cellStyle name="Comma 8 11 3 2 6" xfId="58663" xr:uid="{00000000-0005-0000-0000-0000D1350000}"/>
    <cellStyle name="Comma 8 11 3 3" xfId="10541" xr:uid="{00000000-0005-0000-0000-0000D2350000}"/>
    <cellStyle name="Comma 8 11 3 3 2" xfId="25689" xr:uid="{00000000-0005-0000-0000-0000D3350000}"/>
    <cellStyle name="Comma 8 11 3 3 2 2" xfId="51657" xr:uid="{00000000-0005-0000-0000-0000D4350000}"/>
    <cellStyle name="Comma 8 11 3 3 3" xfId="36509" xr:uid="{00000000-0005-0000-0000-0000D5350000}"/>
    <cellStyle name="Comma 8 11 3 4" xfId="8377" xr:uid="{00000000-0005-0000-0000-0000D6350000}"/>
    <cellStyle name="Comma 8 11 3 4 2" xfId="23525" xr:uid="{00000000-0005-0000-0000-0000D7350000}"/>
    <cellStyle name="Comma 8 11 3 4 2 2" xfId="49493" xr:uid="{00000000-0005-0000-0000-0000D8350000}"/>
    <cellStyle name="Comma 8 11 3 4 3" xfId="34345" xr:uid="{00000000-0005-0000-0000-0000D9350000}"/>
    <cellStyle name="Comma 8 11 3 5" xfId="19197" xr:uid="{00000000-0005-0000-0000-0000DA350000}"/>
    <cellStyle name="Comma 8 11 3 5 2" xfId="45165" xr:uid="{00000000-0005-0000-0000-0000DB350000}"/>
    <cellStyle name="Comma 8 11 3 6" xfId="14869" xr:uid="{00000000-0005-0000-0000-0000DC350000}"/>
    <cellStyle name="Comma 8 11 3 6 2" xfId="40837" xr:uid="{00000000-0005-0000-0000-0000DD350000}"/>
    <cellStyle name="Comma 8 11 3 7" xfId="4049" xr:uid="{00000000-0005-0000-0000-0000DE350000}"/>
    <cellStyle name="Comma 8 11 3 8" xfId="30017" xr:uid="{00000000-0005-0000-0000-0000DF350000}"/>
    <cellStyle name="Comma 8 11 3 9" xfId="56499" xr:uid="{00000000-0005-0000-0000-0000E0350000}"/>
    <cellStyle name="Comma 8 11 4" xfId="5131" xr:uid="{00000000-0005-0000-0000-0000E1350000}"/>
    <cellStyle name="Comma 8 11 4 2" xfId="11623" xr:uid="{00000000-0005-0000-0000-0000E2350000}"/>
    <cellStyle name="Comma 8 11 4 2 2" xfId="26771" xr:uid="{00000000-0005-0000-0000-0000E3350000}"/>
    <cellStyle name="Comma 8 11 4 2 2 2" xfId="52739" xr:uid="{00000000-0005-0000-0000-0000E4350000}"/>
    <cellStyle name="Comma 8 11 4 2 3" xfId="37591" xr:uid="{00000000-0005-0000-0000-0000E5350000}"/>
    <cellStyle name="Comma 8 11 4 3" xfId="20279" xr:uid="{00000000-0005-0000-0000-0000E6350000}"/>
    <cellStyle name="Comma 8 11 4 3 2" xfId="46247" xr:uid="{00000000-0005-0000-0000-0000E7350000}"/>
    <cellStyle name="Comma 8 11 4 4" xfId="15951" xr:uid="{00000000-0005-0000-0000-0000E8350000}"/>
    <cellStyle name="Comma 8 11 4 4 2" xfId="41919" xr:uid="{00000000-0005-0000-0000-0000E9350000}"/>
    <cellStyle name="Comma 8 11 4 5" xfId="31099" xr:uid="{00000000-0005-0000-0000-0000EA350000}"/>
    <cellStyle name="Comma 8 11 4 6" xfId="57581" xr:uid="{00000000-0005-0000-0000-0000EB350000}"/>
    <cellStyle name="Comma 8 11 5" xfId="9459" xr:uid="{00000000-0005-0000-0000-0000EC350000}"/>
    <cellStyle name="Comma 8 11 5 2" xfId="24607" xr:uid="{00000000-0005-0000-0000-0000ED350000}"/>
    <cellStyle name="Comma 8 11 5 2 2" xfId="50575" xr:uid="{00000000-0005-0000-0000-0000EE350000}"/>
    <cellStyle name="Comma 8 11 5 3" xfId="35427" xr:uid="{00000000-0005-0000-0000-0000EF350000}"/>
    <cellStyle name="Comma 8 11 6" xfId="7295" xr:uid="{00000000-0005-0000-0000-0000F0350000}"/>
    <cellStyle name="Comma 8 11 6 2" xfId="22443" xr:uid="{00000000-0005-0000-0000-0000F1350000}"/>
    <cellStyle name="Comma 8 11 6 2 2" xfId="48411" xr:uid="{00000000-0005-0000-0000-0000F2350000}"/>
    <cellStyle name="Comma 8 11 6 3" xfId="33263" xr:uid="{00000000-0005-0000-0000-0000F3350000}"/>
    <cellStyle name="Comma 8 11 7" xfId="18115" xr:uid="{00000000-0005-0000-0000-0000F4350000}"/>
    <cellStyle name="Comma 8 11 7 2" xfId="44083" xr:uid="{00000000-0005-0000-0000-0000F5350000}"/>
    <cellStyle name="Comma 8 11 8" xfId="13787" xr:uid="{00000000-0005-0000-0000-0000F6350000}"/>
    <cellStyle name="Comma 8 11 8 2" xfId="39755" xr:uid="{00000000-0005-0000-0000-0000F7350000}"/>
    <cellStyle name="Comma 8 11 9" xfId="2967" xr:uid="{00000000-0005-0000-0000-0000F8350000}"/>
    <cellStyle name="Comma 8 12" xfId="222" xr:uid="{00000000-0005-0000-0000-0000F9350000}"/>
    <cellStyle name="Comma 8 12 10" xfId="28936" xr:uid="{00000000-0005-0000-0000-0000FA350000}"/>
    <cellStyle name="Comma 8 12 11" xfId="54898" xr:uid="{00000000-0005-0000-0000-0000FB350000}"/>
    <cellStyle name="Comma 8 12 12" xfId="55418" xr:uid="{00000000-0005-0000-0000-0000FC350000}"/>
    <cellStyle name="Comma 8 12 13" xfId="1131" xr:uid="{00000000-0005-0000-0000-0000FD350000}"/>
    <cellStyle name="Comma 8 12 2" xfId="1345" xr:uid="{00000000-0005-0000-0000-0000FE350000}"/>
    <cellStyle name="Comma 8 12 2 10" xfId="55959" xr:uid="{00000000-0005-0000-0000-0000FF350000}"/>
    <cellStyle name="Comma 8 12 2 2" xfId="2427" xr:uid="{00000000-0005-0000-0000-000000360000}"/>
    <cellStyle name="Comma 8 12 2 2 2" xfId="6755" xr:uid="{00000000-0005-0000-0000-000001360000}"/>
    <cellStyle name="Comma 8 12 2 2 2 2" xfId="13247" xr:uid="{00000000-0005-0000-0000-000002360000}"/>
    <cellStyle name="Comma 8 12 2 2 2 2 2" xfId="28395" xr:uid="{00000000-0005-0000-0000-000003360000}"/>
    <cellStyle name="Comma 8 12 2 2 2 2 2 2" xfId="54363" xr:uid="{00000000-0005-0000-0000-000004360000}"/>
    <cellStyle name="Comma 8 12 2 2 2 2 3" xfId="39215" xr:uid="{00000000-0005-0000-0000-000005360000}"/>
    <cellStyle name="Comma 8 12 2 2 2 3" xfId="21903" xr:uid="{00000000-0005-0000-0000-000006360000}"/>
    <cellStyle name="Comma 8 12 2 2 2 3 2" xfId="47871" xr:uid="{00000000-0005-0000-0000-000007360000}"/>
    <cellStyle name="Comma 8 12 2 2 2 4" xfId="17575" xr:uid="{00000000-0005-0000-0000-000008360000}"/>
    <cellStyle name="Comma 8 12 2 2 2 4 2" xfId="43543" xr:uid="{00000000-0005-0000-0000-000009360000}"/>
    <cellStyle name="Comma 8 12 2 2 2 5" xfId="32723" xr:uid="{00000000-0005-0000-0000-00000A360000}"/>
    <cellStyle name="Comma 8 12 2 2 2 6" xfId="59205" xr:uid="{00000000-0005-0000-0000-00000B360000}"/>
    <cellStyle name="Comma 8 12 2 2 3" xfId="11083" xr:uid="{00000000-0005-0000-0000-00000C360000}"/>
    <cellStyle name="Comma 8 12 2 2 3 2" xfId="26231" xr:uid="{00000000-0005-0000-0000-00000D360000}"/>
    <cellStyle name="Comma 8 12 2 2 3 2 2" xfId="52199" xr:uid="{00000000-0005-0000-0000-00000E360000}"/>
    <cellStyle name="Comma 8 12 2 2 3 3" xfId="37051" xr:uid="{00000000-0005-0000-0000-00000F360000}"/>
    <cellStyle name="Comma 8 12 2 2 4" xfId="8919" xr:uid="{00000000-0005-0000-0000-000010360000}"/>
    <cellStyle name="Comma 8 12 2 2 4 2" xfId="24067" xr:uid="{00000000-0005-0000-0000-000011360000}"/>
    <cellStyle name="Comma 8 12 2 2 4 2 2" xfId="50035" xr:uid="{00000000-0005-0000-0000-000012360000}"/>
    <cellStyle name="Comma 8 12 2 2 4 3" xfId="34887" xr:uid="{00000000-0005-0000-0000-000013360000}"/>
    <cellStyle name="Comma 8 12 2 2 5" xfId="19739" xr:uid="{00000000-0005-0000-0000-000014360000}"/>
    <cellStyle name="Comma 8 12 2 2 5 2" xfId="45707" xr:uid="{00000000-0005-0000-0000-000015360000}"/>
    <cellStyle name="Comma 8 12 2 2 6" xfId="15411" xr:uid="{00000000-0005-0000-0000-000016360000}"/>
    <cellStyle name="Comma 8 12 2 2 6 2" xfId="41379" xr:uid="{00000000-0005-0000-0000-000017360000}"/>
    <cellStyle name="Comma 8 12 2 2 7" xfId="4591" xr:uid="{00000000-0005-0000-0000-000018360000}"/>
    <cellStyle name="Comma 8 12 2 2 8" xfId="30559" xr:uid="{00000000-0005-0000-0000-000019360000}"/>
    <cellStyle name="Comma 8 12 2 2 9" xfId="57041" xr:uid="{00000000-0005-0000-0000-00001A360000}"/>
    <cellStyle name="Comma 8 12 2 3" xfId="5673" xr:uid="{00000000-0005-0000-0000-00001B360000}"/>
    <cellStyle name="Comma 8 12 2 3 2" xfId="12165" xr:uid="{00000000-0005-0000-0000-00001C360000}"/>
    <cellStyle name="Comma 8 12 2 3 2 2" xfId="27313" xr:uid="{00000000-0005-0000-0000-00001D360000}"/>
    <cellStyle name="Comma 8 12 2 3 2 2 2" xfId="53281" xr:uid="{00000000-0005-0000-0000-00001E360000}"/>
    <cellStyle name="Comma 8 12 2 3 2 3" xfId="38133" xr:uid="{00000000-0005-0000-0000-00001F360000}"/>
    <cellStyle name="Comma 8 12 2 3 3" xfId="20821" xr:uid="{00000000-0005-0000-0000-000020360000}"/>
    <cellStyle name="Comma 8 12 2 3 3 2" xfId="46789" xr:uid="{00000000-0005-0000-0000-000021360000}"/>
    <cellStyle name="Comma 8 12 2 3 4" xfId="16493" xr:uid="{00000000-0005-0000-0000-000022360000}"/>
    <cellStyle name="Comma 8 12 2 3 4 2" xfId="42461" xr:uid="{00000000-0005-0000-0000-000023360000}"/>
    <cellStyle name="Comma 8 12 2 3 5" xfId="31641" xr:uid="{00000000-0005-0000-0000-000024360000}"/>
    <cellStyle name="Comma 8 12 2 3 6" xfId="58123" xr:uid="{00000000-0005-0000-0000-000025360000}"/>
    <cellStyle name="Comma 8 12 2 4" xfId="10001" xr:uid="{00000000-0005-0000-0000-000026360000}"/>
    <cellStyle name="Comma 8 12 2 4 2" xfId="25149" xr:uid="{00000000-0005-0000-0000-000027360000}"/>
    <cellStyle name="Comma 8 12 2 4 2 2" xfId="51117" xr:uid="{00000000-0005-0000-0000-000028360000}"/>
    <cellStyle name="Comma 8 12 2 4 3" xfId="35969" xr:uid="{00000000-0005-0000-0000-000029360000}"/>
    <cellStyle name="Comma 8 12 2 5" xfId="7837" xr:uid="{00000000-0005-0000-0000-00002A360000}"/>
    <cellStyle name="Comma 8 12 2 5 2" xfId="22985" xr:uid="{00000000-0005-0000-0000-00002B360000}"/>
    <cellStyle name="Comma 8 12 2 5 2 2" xfId="48953" xr:uid="{00000000-0005-0000-0000-00002C360000}"/>
    <cellStyle name="Comma 8 12 2 5 3" xfId="33805" xr:uid="{00000000-0005-0000-0000-00002D360000}"/>
    <cellStyle name="Comma 8 12 2 6" xfId="18657" xr:uid="{00000000-0005-0000-0000-00002E360000}"/>
    <cellStyle name="Comma 8 12 2 6 2" xfId="44625" xr:uid="{00000000-0005-0000-0000-00002F360000}"/>
    <cellStyle name="Comma 8 12 2 7" xfId="14329" xr:uid="{00000000-0005-0000-0000-000030360000}"/>
    <cellStyle name="Comma 8 12 2 7 2" xfId="40297" xr:uid="{00000000-0005-0000-0000-000031360000}"/>
    <cellStyle name="Comma 8 12 2 8" xfId="3509" xr:uid="{00000000-0005-0000-0000-000032360000}"/>
    <cellStyle name="Comma 8 12 2 9" xfId="29477" xr:uid="{00000000-0005-0000-0000-000033360000}"/>
    <cellStyle name="Comma 8 12 3" xfId="1886" xr:uid="{00000000-0005-0000-0000-000034360000}"/>
    <cellStyle name="Comma 8 12 3 2" xfId="6214" xr:uid="{00000000-0005-0000-0000-000035360000}"/>
    <cellStyle name="Comma 8 12 3 2 2" xfId="12706" xr:uid="{00000000-0005-0000-0000-000036360000}"/>
    <cellStyle name="Comma 8 12 3 2 2 2" xfId="27854" xr:uid="{00000000-0005-0000-0000-000037360000}"/>
    <cellStyle name="Comma 8 12 3 2 2 2 2" xfId="53822" xr:uid="{00000000-0005-0000-0000-000038360000}"/>
    <cellStyle name="Comma 8 12 3 2 2 3" xfId="38674" xr:uid="{00000000-0005-0000-0000-000039360000}"/>
    <cellStyle name="Comma 8 12 3 2 3" xfId="21362" xr:uid="{00000000-0005-0000-0000-00003A360000}"/>
    <cellStyle name="Comma 8 12 3 2 3 2" xfId="47330" xr:uid="{00000000-0005-0000-0000-00003B360000}"/>
    <cellStyle name="Comma 8 12 3 2 4" xfId="17034" xr:uid="{00000000-0005-0000-0000-00003C360000}"/>
    <cellStyle name="Comma 8 12 3 2 4 2" xfId="43002" xr:uid="{00000000-0005-0000-0000-00003D360000}"/>
    <cellStyle name="Comma 8 12 3 2 5" xfId="32182" xr:uid="{00000000-0005-0000-0000-00003E360000}"/>
    <cellStyle name="Comma 8 12 3 2 6" xfId="58664" xr:uid="{00000000-0005-0000-0000-00003F360000}"/>
    <cellStyle name="Comma 8 12 3 3" xfId="10542" xr:uid="{00000000-0005-0000-0000-000040360000}"/>
    <cellStyle name="Comma 8 12 3 3 2" xfId="25690" xr:uid="{00000000-0005-0000-0000-000041360000}"/>
    <cellStyle name="Comma 8 12 3 3 2 2" xfId="51658" xr:uid="{00000000-0005-0000-0000-000042360000}"/>
    <cellStyle name="Comma 8 12 3 3 3" xfId="36510" xr:uid="{00000000-0005-0000-0000-000043360000}"/>
    <cellStyle name="Comma 8 12 3 4" xfId="8378" xr:uid="{00000000-0005-0000-0000-000044360000}"/>
    <cellStyle name="Comma 8 12 3 4 2" xfId="23526" xr:uid="{00000000-0005-0000-0000-000045360000}"/>
    <cellStyle name="Comma 8 12 3 4 2 2" xfId="49494" xr:uid="{00000000-0005-0000-0000-000046360000}"/>
    <cellStyle name="Comma 8 12 3 4 3" xfId="34346" xr:uid="{00000000-0005-0000-0000-000047360000}"/>
    <cellStyle name="Comma 8 12 3 5" xfId="19198" xr:uid="{00000000-0005-0000-0000-000048360000}"/>
    <cellStyle name="Comma 8 12 3 5 2" xfId="45166" xr:uid="{00000000-0005-0000-0000-000049360000}"/>
    <cellStyle name="Comma 8 12 3 6" xfId="14870" xr:uid="{00000000-0005-0000-0000-00004A360000}"/>
    <cellStyle name="Comma 8 12 3 6 2" xfId="40838" xr:uid="{00000000-0005-0000-0000-00004B360000}"/>
    <cellStyle name="Comma 8 12 3 7" xfId="4050" xr:uid="{00000000-0005-0000-0000-00004C360000}"/>
    <cellStyle name="Comma 8 12 3 8" xfId="30018" xr:uid="{00000000-0005-0000-0000-00004D360000}"/>
    <cellStyle name="Comma 8 12 3 9" xfId="56500" xr:uid="{00000000-0005-0000-0000-00004E360000}"/>
    <cellStyle name="Comma 8 12 4" xfId="5132" xr:uid="{00000000-0005-0000-0000-00004F360000}"/>
    <cellStyle name="Comma 8 12 4 2" xfId="11624" xr:uid="{00000000-0005-0000-0000-000050360000}"/>
    <cellStyle name="Comma 8 12 4 2 2" xfId="26772" xr:uid="{00000000-0005-0000-0000-000051360000}"/>
    <cellStyle name="Comma 8 12 4 2 2 2" xfId="52740" xr:uid="{00000000-0005-0000-0000-000052360000}"/>
    <cellStyle name="Comma 8 12 4 2 3" xfId="37592" xr:uid="{00000000-0005-0000-0000-000053360000}"/>
    <cellStyle name="Comma 8 12 4 3" xfId="20280" xr:uid="{00000000-0005-0000-0000-000054360000}"/>
    <cellStyle name="Comma 8 12 4 3 2" xfId="46248" xr:uid="{00000000-0005-0000-0000-000055360000}"/>
    <cellStyle name="Comma 8 12 4 4" xfId="15952" xr:uid="{00000000-0005-0000-0000-000056360000}"/>
    <cellStyle name="Comma 8 12 4 4 2" xfId="41920" xr:uid="{00000000-0005-0000-0000-000057360000}"/>
    <cellStyle name="Comma 8 12 4 5" xfId="31100" xr:uid="{00000000-0005-0000-0000-000058360000}"/>
    <cellStyle name="Comma 8 12 4 6" xfId="57582" xr:uid="{00000000-0005-0000-0000-000059360000}"/>
    <cellStyle name="Comma 8 12 5" xfId="9460" xr:uid="{00000000-0005-0000-0000-00005A360000}"/>
    <cellStyle name="Comma 8 12 5 2" xfId="24608" xr:uid="{00000000-0005-0000-0000-00005B360000}"/>
    <cellStyle name="Comma 8 12 5 2 2" xfId="50576" xr:uid="{00000000-0005-0000-0000-00005C360000}"/>
    <cellStyle name="Comma 8 12 5 3" xfId="35428" xr:uid="{00000000-0005-0000-0000-00005D360000}"/>
    <cellStyle name="Comma 8 12 6" xfId="7296" xr:uid="{00000000-0005-0000-0000-00005E360000}"/>
    <cellStyle name="Comma 8 12 6 2" xfId="22444" xr:uid="{00000000-0005-0000-0000-00005F360000}"/>
    <cellStyle name="Comma 8 12 6 2 2" xfId="48412" xr:uid="{00000000-0005-0000-0000-000060360000}"/>
    <cellStyle name="Comma 8 12 6 3" xfId="33264" xr:uid="{00000000-0005-0000-0000-000061360000}"/>
    <cellStyle name="Comma 8 12 7" xfId="18116" xr:uid="{00000000-0005-0000-0000-000062360000}"/>
    <cellStyle name="Comma 8 12 7 2" xfId="44084" xr:uid="{00000000-0005-0000-0000-000063360000}"/>
    <cellStyle name="Comma 8 12 8" xfId="13788" xr:uid="{00000000-0005-0000-0000-000064360000}"/>
    <cellStyle name="Comma 8 12 8 2" xfId="39756" xr:uid="{00000000-0005-0000-0000-000065360000}"/>
    <cellStyle name="Comma 8 12 9" xfId="2968" xr:uid="{00000000-0005-0000-0000-000066360000}"/>
    <cellStyle name="Comma 8 13" xfId="223" xr:uid="{00000000-0005-0000-0000-000067360000}"/>
    <cellStyle name="Comma 8 13 10" xfId="28937" xr:uid="{00000000-0005-0000-0000-000068360000}"/>
    <cellStyle name="Comma 8 13 11" xfId="54899" xr:uid="{00000000-0005-0000-0000-000069360000}"/>
    <cellStyle name="Comma 8 13 12" xfId="55419" xr:uid="{00000000-0005-0000-0000-00006A360000}"/>
    <cellStyle name="Comma 8 13 13" xfId="1171" xr:uid="{00000000-0005-0000-0000-00006B360000}"/>
    <cellStyle name="Comma 8 13 2" xfId="1346" xr:uid="{00000000-0005-0000-0000-00006C360000}"/>
    <cellStyle name="Comma 8 13 2 10" xfId="55960" xr:uid="{00000000-0005-0000-0000-00006D360000}"/>
    <cellStyle name="Comma 8 13 2 2" xfId="2428" xr:uid="{00000000-0005-0000-0000-00006E360000}"/>
    <cellStyle name="Comma 8 13 2 2 2" xfId="6756" xr:uid="{00000000-0005-0000-0000-00006F360000}"/>
    <cellStyle name="Comma 8 13 2 2 2 2" xfId="13248" xr:uid="{00000000-0005-0000-0000-000070360000}"/>
    <cellStyle name="Comma 8 13 2 2 2 2 2" xfId="28396" xr:uid="{00000000-0005-0000-0000-000071360000}"/>
    <cellStyle name="Comma 8 13 2 2 2 2 2 2" xfId="54364" xr:uid="{00000000-0005-0000-0000-000072360000}"/>
    <cellStyle name="Comma 8 13 2 2 2 2 3" xfId="39216" xr:uid="{00000000-0005-0000-0000-000073360000}"/>
    <cellStyle name="Comma 8 13 2 2 2 3" xfId="21904" xr:uid="{00000000-0005-0000-0000-000074360000}"/>
    <cellStyle name="Comma 8 13 2 2 2 3 2" xfId="47872" xr:uid="{00000000-0005-0000-0000-000075360000}"/>
    <cellStyle name="Comma 8 13 2 2 2 4" xfId="17576" xr:uid="{00000000-0005-0000-0000-000076360000}"/>
    <cellStyle name="Comma 8 13 2 2 2 4 2" xfId="43544" xr:uid="{00000000-0005-0000-0000-000077360000}"/>
    <cellStyle name="Comma 8 13 2 2 2 5" xfId="32724" xr:uid="{00000000-0005-0000-0000-000078360000}"/>
    <cellStyle name="Comma 8 13 2 2 2 6" xfId="59206" xr:uid="{00000000-0005-0000-0000-000079360000}"/>
    <cellStyle name="Comma 8 13 2 2 3" xfId="11084" xr:uid="{00000000-0005-0000-0000-00007A360000}"/>
    <cellStyle name="Comma 8 13 2 2 3 2" xfId="26232" xr:uid="{00000000-0005-0000-0000-00007B360000}"/>
    <cellStyle name="Comma 8 13 2 2 3 2 2" xfId="52200" xr:uid="{00000000-0005-0000-0000-00007C360000}"/>
    <cellStyle name="Comma 8 13 2 2 3 3" xfId="37052" xr:uid="{00000000-0005-0000-0000-00007D360000}"/>
    <cellStyle name="Comma 8 13 2 2 4" xfId="8920" xr:uid="{00000000-0005-0000-0000-00007E360000}"/>
    <cellStyle name="Comma 8 13 2 2 4 2" xfId="24068" xr:uid="{00000000-0005-0000-0000-00007F360000}"/>
    <cellStyle name="Comma 8 13 2 2 4 2 2" xfId="50036" xr:uid="{00000000-0005-0000-0000-000080360000}"/>
    <cellStyle name="Comma 8 13 2 2 4 3" xfId="34888" xr:uid="{00000000-0005-0000-0000-000081360000}"/>
    <cellStyle name="Comma 8 13 2 2 5" xfId="19740" xr:uid="{00000000-0005-0000-0000-000082360000}"/>
    <cellStyle name="Comma 8 13 2 2 5 2" xfId="45708" xr:uid="{00000000-0005-0000-0000-000083360000}"/>
    <cellStyle name="Comma 8 13 2 2 6" xfId="15412" xr:uid="{00000000-0005-0000-0000-000084360000}"/>
    <cellStyle name="Comma 8 13 2 2 6 2" xfId="41380" xr:uid="{00000000-0005-0000-0000-000085360000}"/>
    <cellStyle name="Comma 8 13 2 2 7" xfId="4592" xr:uid="{00000000-0005-0000-0000-000086360000}"/>
    <cellStyle name="Comma 8 13 2 2 8" xfId="30560" xr:uid="{00000000-0005-0000-0000-000087360000}"/>
    <cellStyle name="Comma 8 13 2 2 9" xfId="57042" xr:uid="{00000000-0005-0000-0000-000088360000}"/>
    <cellStyle name="Comma 8 13 2 3" xfId="5674" xr:uid="{00000000-0005-0000-0000-000089360000}"/>
    <cellStyle name="Comma 8 13 2 3 2" xfId="12166" xr:uid="{00000000-0005-0000-0000-00008A360000}"/>
    <cellStyle name="Comma 8 13 2 3 2 2" xfId="27314" xr:uid="{00000000-0005-0000-0000-00008B360000}"/>
    <cellStyle name="Comma 8 13 2 3 2 2 2" xfId="53282" xr:uid="{00000000-0005-0000-0000-00008C360000}"/>
    <cellStyle name="Comma 8 13 2 3 2 3" xfId="38134" xr:uid="{00000000-0005-0000-0000-00008D360000}"/>
    <cellStyle name="Comma 8 13 2 3 3" xfId="20822" xr:uid="{00000000-0005-0000-0000-00008E360000}"/>
    <cellStyle name="Comma 8 13 2 3 3 2" xfId="46790" xr:uid="{00000000-0005-0000-0000-00008F360000}"/>
    <cellStyle name="Comma 8 13 2 3 4" xfId="16494" xr:uid="{00000000-0005-0000-0000-000090360000}"/>
    <cellStyle name="Comma 8 13 2 3 4 2" xfId="42462" xr:uid="{00000000-0005-0000-0000-000091360000}"/>
    <cellStyle name="Comma 8 13 2 3 5" xfId="31642" xr:uid="{00000000-0005-0000-0000-000092360000}"/>
    <cellStyle name="Comma 8 13 2 3 6" xfId="58124" xr:uid="{00000000-0005-0000-0000-000093360000}"/>
    <cellStyle name="Comma 8 13 2 4" xfId="10002" xr:uid="{00000000-0005-0000-0000-000094360000}"/>
    <cellStyle name="Comma 8 13 2 4 2" xfId="25150" xr:uid="{00000000-0005-0000-0000-000095360000}"/>
    <cellStyle name="Comma 8 13 2 4 2 2" xfId="51118" xr:uid="{00000000-0005-0000-0000-000096360000}"/>
    <cellStyle name="Comma 8 13 2 4 3" xfId="35970" xr:uid="{00000000-0005-0000-0000-000097360000}"/>
    <cellStyle name="Comma 8 13 2 5" xfId="7838" xr:uid="{00000000-0005-0000-0000-000098360000}"/>
    <cellStyle name="Comma 8 13 2 5 2" xfId="22986" xr:uid="{00000000-0005-0000-0000-000099360000}"/>
    <cellStyle name="Comma 8 13 2 5 2 2" xfId="48954" xr:uid="{00000000-0005-0000-0000-00009A360000}"/>
    <cellStyle name="Comma 8 13 2 5 3" xfId="33806" xr:uid="{00000000-0005-0000-0000-00009B360000}"/>
    <cellStyle name="Comma 8 13 2 6" xfId="18658" xr:uid="{00000000-0005-0000-0000-00009C360000}"/>
    <cellStyle name="Comma 8 13 2 6 2" xfId="44626" xr:uid="{00000000-0005-0000-0000-00009D360000}"/>
    <cellStyle name="Comma 8 13 2 7" xfId="14330" xr:uid="{00000000-0005-0000-0000-00009E360000}"/>
    <cellStyle name="Comma 8 13 2 7 2" xfId="40298" xr:uid="{00000000-0005-0000-0000-00009F360000}"/>
    <cellStyle name="Comma 8 13 2 8" xfId="3510" xr:uid="{00000000-0005-0000-0000-0000A0360000}"/>
    <cellStyle name="Comma 8 13 2 9" xfId="29478" xr:uid="{00000000-0005-0000-0000-0000A1360000}"/>
    <cellStyle name="Comma 8 13 3" xfId="1887" xr:uid="{00000000-0005-0000-0000-0000A2360000}"/>
    <cellStyle name="Comma 8 13 3 2" xfId="6215" xr:uid="{00000000-0005-0000-0000-0000A3360000}"/>
    <cellStyle name="Comma 8 13 3 2 2" xfId="12707" xr:uid="{00000000-0005-0000-0000-0000A4360000}"/>
    <cellStyle name="Comma 8 13 3 2 2 2" xfId="27855" xr:uid="{00000000-0005-0000-0000-0000A5360000}"/>
    <cellStyle name="Comma 8 13 3 2 2 2 2" xfId="53823" xr:uid="{00000000-0005-0000-0000-0000A6360000}"/>
    <cellStyle name="Comma 8 13 3 2 2 3" xfId="38675" xr:uid="{00000000-0005-0000-0000-0000A7360000}"/>
    <cellStyle name="Comma 8 13 3 2 3" xfId="21363" xr:uid="{00000000-0005-0000-0000-0000A8360000}"/>
    <cellStyle name="Comma 8 13 3 2 3 2" xfId="47331" xr:uid="{00000000-0005-0000-0000-0000A9360000}"/>
    <cellStyle name="Comma 8 13 3 2 4" xfId="17035" xr:uid="{00000000-0005-0000-0000-0000AA360000}"/>
    <cellStyle name="Comma 8 13 3 2 4 2" xfId="43003" xr:uid="{00000000-0005-0000-0000-0000AB360000}"/>
    <cellStyle name="Comma 8 13 3 2 5" xfId="32183" xr:uid="{00000000-0005-0000-0000-0000AC360000}"/>
    <cellStyle name="Comma 8 13 3 2 6" xfId="58665" xr:uid="{00000000-0005-0000-0000-0000AD360000}"/>
    <cellStyle name="Comma 8 13 3 3" xfId="10543" xr:uid="{00000000-0005-0000-0000-0000AE360000}"/>
    <cellStyle name="Comma 8 13 3 3 2" xfId="25691" xr:uid="{00000000-0005-0000-0000-0000AF360000}"/>
    <cellStyle name="Comma 8 13 3 3 2 2" xfId="51659" xr:uid="{00000000-0005-0000-0000-0000B0360000}"/>
    <cellStyle name="Comma 8 13 3 3 3" xfId="36511" xr:uid="{00000000-0005-0000-0000-0000B1360000}"/>
    <cellStyle name="Comma 8 13 3 4" xfId="8379" xr:uid="{00000000-0005-0000-0000-0000B2360000}"/>
    <cellStyle name="Comma 8 13 3 4 2" xfId="23527" xr:uid="{00000000-0005-0000-0000-0000B3360000}"/>
    <cellStyle name="Comma 8 13 3 4 2 2" xfId="49495" xr:uid="{00000000-0005-0000-0000-0000B4360000}"/>
    <cellStyle name="Comma 8 13 3 4 3" xfId="34347" xr:uid="{00000000-0005-0000-0000-0000B5360000}"/>
    <cellStyle name="Comma 8 13 3 5" xfId="19199" xr:uid="{00000000-0005-0000-0000-0000B6360000}"/>
    <cellStyle name="Comma 8 13 3 5 2" xfId="45167" xr:uid="{00000000-0005-0000-0000-0000B7360000}"/>
    <cellStyle name="Comma 8 13 3 6" xfId="14871" xr:uid="{00000000-0005-0000-0000-0000B8360000}"/>
    <cellStyle name="Comma 8 13 3 6 2" xfId="40839" xr:uid="{00000000-0005-0000-0000-0000B9360000}"/>
    <cellStyle name="Comma 8 13 3 7" xfId="4051" xr:uid="{00000000-0005-0000-0000-0000BA360000}"/>
    <cellStyle name="Comma 8 13 3 8" xfId="30019" xr:uid="{00000000-0005-0000-0000-0000BB360000}"/>
    <cellStyle name="Comma 8 13 3 9" xfId="56501" xr:uid="{00000000-0005-0000-0000-0000BC360000}"/>
    <cellStyle name="Comma 8 13 4" xfId="5133" xr:uid="{00000000-0005-0000-0000-0000BD360000}"/>
    <cellStyle name="Comma 8 13 4 2" xfId="11625" xr:uid="{00000000-0005-0000-0000-0000BE360000}"/>
    <cellStyle name="Comma 8 13 4 2 2" xfId="26773" xr:uid="{00000000-0005-0000-0000-0000BF360000}"/>
    <cellStyle name="Comma 8 13 4 2 2 2" xfId="52741" xr:uid="{00000000-0005-0000-0000-0000C0360000}"/>
    <cellStyle name="Comma 8 13 4 2 3" xfId="37593" xr:uid="{00000000-0005-0000-0000-0000C1360000}"/>
    <cellStyle name="Comma 8 13 4 3" xfId="20281" xr:uid="{00000000-0005-0000-0000-0000C2360000}"/>
    <cellStyle name="Comma 8 13 4 3 2" xfId="46249" xr:uid="{00000000-0005-0000-0000-0000C3360000}"/>
    <cellStyle name="Comma 8 13 4 4" xfId="15953" xr:uid="{00000000-0005-0000-0000-0000C4360000}"/>
    <cellStyle name="Comma 8 13 4 4 2" xfId="41921" xr:uid="{00000000-0005-0000-0000-0000C5360000}"/>
    <cellStyle name="Comma 8 13 4 5" xfId="31101" xr:uid="{00000000-0005-0000-0000-0000C6360000}"/>
    <cellStyle name="Comma 8 13 4 6" xfId="57583" xr:uid="{00000000-0005-0000-0000-0000C7360000}"/>
    <cellStyle name="Comma 8 13 5" xfId="9461" xr:uid="{00000000-0005-0000-0000-0000C8360000}"/>
    <cellStyle name="Comma 8 13 5 2" xfId="24609" xr:uid="{00000000-0005-0000-0000-0000C9360000}"/>
    <cellStyle name="Comma 8 13 5 2 2" xfId="50577" xr:uid="{00000000-0005-0000-0000-0000CA360000}"/>
    <cellStyle name="Comma 8 13 5 3" xfId="35429" xr:uid="{00000000-0005-0000-0000-0000CB360000}"/>
    <cellStyle name="Comma 8 13 6" xfId="7297" xr:uid="{00000000-0005-0000-0000-0000CC360000}"/>
    <cellStyle name="Comma 8 13 6 2" xfId="22445" xr:uid="{00000000-0005-0000-0000-0000CD360000}"/>
    <cellStyle name="Comma 8 13 6 2 2" xfId="48413" xr:uid="{00000000-0005-0000-0000-0000CE360000}"/>
    <cellStyle name="Comma 8 13 6 3" xfId="33265" xr:uid="{00000000-0005-0000-0000-0000CF360000}"/>
    <cellStyle name="Comma 8 13 7" xfId="18117" xr:uid="{00000000-0005-0000-0000-0000D0360000}"/>
    <cellStyle name="Comma 8 13 7 2" xfId="44085" xr:uid="{00000000-0005-0000-0000-0000D1360000}"/>
    <cellStyle name="Comma 8 13 8" xfId="13789" xr:uid="{00000000-0005-0000-0000-0000D2360000}"/>
    <cellStyle name="Comma 8 13 8 2" xfId="39757" xr:uid="{00000000-0005-0000-0000-0000D3360000}"/>
    <cellStyle name="Comma 8 13 9" xfId="2969" xr:uid="{00000000-0005-0000-0000-0000D4360000}"/>
    <cellStyle name="Comma 8 14" xfId="1342" xr:uid="{00000000-0005-0000-0000-0000D5360000}"/>
    <cellStyle name="Comma 8 14 10" xfId="55956" xr:uid="{00000000-0005-0000-0000-0000D6360000}"/>
    <cellStyle name="Comma 8 14 2" xfId="2424" xr:uid="{00000000-0005-0000-0000-0000D7360000}"/>
    <cellStyle name="Comma 8 14 2 2" xfId="6752" xr:uid="{00000000-0005-0000-0000-0000D8360000}"/>
    <cellStyle name="Comma 8 14 2 2 2" xfId="13244" xr:uid="{00000000-0005-0000-0000-0000D9360000}"/>
    <cellStyle name="Comma 8 14 2 2 2 2" xfId="28392" xr:uid="{00000000-0005-0000-0000-0000DA360000}"/>
    <cellStyle name="Comma 8 14 2 2 2 2 2" xfId="54360" xr:uid="{00000000-0005-0000-0000-0000DB360000}"/>
    <cellStyle name="Comma 8 14 2 2 2 3" xfId="39212" xr:uid="{00000000-0005-0000-0000-0000DC360000}"/>
    <cellStyle name="Comma 8 14 2 2 3" xfId="21900" xr:uid="{00000000-0005-0000-0000-0000DD360000}"/>
    <cellStyle name="Comma 8 14 2 2 3 2" xfId="47868" xr:uid="{00000000-0005-0000-0000-0000DE360000}"/>
    <cellStyle name="Comma 8 14 2 2 4" xfId="17572" xr:uid="{00000000-0005-0000-0000-0000DF360000}"/>
    <cellStyle name="Comma 8 14 2 2 4 2" xfId="43540" xr:uid="{00000000-0005-0000-0000-0000E0360000}"/>
    <cellStyle name="Comma 8 14 2 2 5" xfId="32720" xr:uid="{00000000-0005-0000-0000-0000E1360000}"/>
    <cellStyle name="Comma 8 14 2 2 6" xfId="59202" xr:uid="{00000000-0005-0000-0000-0000E2360000}"/>
    <cellStyle name="Comma 8 14 2 3" xfId="11080" xr:uid="{00000000-0005-0000-0000-0000E3360000}"/>
    <cellStyle name="Comma 8 14 2 3 2" xfId="26228" xr:uid="{00000000-0005-0000-0000-0000E4360000}"/>
    <cellStyle name="Comma 8 14 2 3 2 2" xfId="52196" xr:uid="{00000000-0005-0000-0000-0000E5360000}"/>
    <cellStyle name="Comma 8 14 2 3 3" xfId="37048" xr:uid="{00000000-0005-0000-0000-0000E6360000}"/>
    <cellStyle name="Comma 8 14 2 4" xfId="8916" xr:uid="{00000000-0005-0000-0000-0000E7360000}"/>
    <cellStyle name="Comma 8 14 2 4 2" xfId="24064" xr:uid="{00000000-0005-0000-0000-0000E8360000}"/>
    <cellStyle name="Comma 8 14 2 4 2 2" xfId="50032" xr:uid="{00000000-0005-0000-0000-0000E9360000}"/>
    <cellStyle name="Comma 8 14 2 4 3" xfId="34884" xr:uid="{00000000-0005-0000-0000-0000EA360000}"/>
    <cellStyle name="Comma 8 14 2 5" xfId="19736" xr:uid="{00000000-0005-0000-0000-0000EB360000}"/>
    <cellStyle name="Comma 8 14 2 5 2" xfId="45704" xr:uid="{00000000-0005-0000-0000-0000EC360000}"/>
    <cellStyle name="Comma 8 14 2 6" xfId="15408" xr:uid="{00000000-0005-0000-0000-0000ED360000}"/>
    <cellStyle name="Comma 8 14 2 6 2" xfId="41376" xr:uid="{00000000-0005-0000-0000-0000EE360000}"/>
    <cellStyle name="Comma 8 14 2 7" xfId="4588" xr:uid="{00000000-0005-0000-0000-0000EF360000}"/>
    <cellStyle name="Comma 8 14 2 8" xfId="30556" xr:uid="{00000000-0005-0000-0000-0000F0360000}"/>
    <cellStyle name="Comma 8 14 2 9" xfId="57038" xr:uid="{00000000-0005-0000-0000-0000F1360000}"/>
    <cellStyle name="Comma 8 14 3" xfId="5670" xr:uid="{00000000-0005-0000-0000-0000F2360000}"/>
    <cellStyle name="Comma 8 14 3 2" xfId="12162" xr:uid="{00000000-0005-0000-0000-0000F3360000}"/>
    <cellStyle name="Comma 8 14 3 2 2" xfId="27310" xr:uid="{00000000-0005-0000-0000-0000F4360000}"/>
    <cellStyle name="Comma 8 14 3 2 2 2" xfId="53278" xr:uid="{00000000-0005-0000-0000-0000F5360000}"/>
    <cellStyle name="Comma 8 14 3 2 3" xfId="38130" xr:uid="{00000000-0005-0000-0000-0000F6360000}"/>
    <cellStyle name="Comma 8 14 3 3" xfId="20818" xr:uid="{00000000-0005-0000-0000-0000F7360000}"/>
    <cellStyle name="Comma 8 14 3 3 2" xfId="46786" xr:uid="{00000000-0005-0000-0000-0000F8360000}"/>
    <cellStyle name="Comma 8 14 3 4" xfId="16490" xr:uid="{00000000-0005-0000-0000-0000F9360000}"/>
    <cellStyle name="Comma 8 14 3 4 2" xfId="42458" xr:uid="{00000000-0005-0000-0000-0000FA360000}"/>
    <cellStyle name="Comma 8 14 3 5" xfId="31638" xr:uid="{00000000-0005-0000-0000-0000FB360000}"/>
    <cellStyle name="Comma 8 14 3 6" xfId="58120" xr:uid="{00000000-0005-0000-0000-0000FC360000}"/>
    <cellStyle name="Comma 8 14 4" xfId="9998" xr:uid="{00000000-0005-0000-0000-0000FD360000}"/>
    <cellStyle name="Comma 8 14 4 2" xfId="25146" xr:uid="{00000000-0005-0000-0000-0000FE360000}"/>
    <cellStyle name="Comma 8 14 4 2 2" xfId="51114" xr:uid="{00000000-0005-0000-0000-0000FF360000}"/>
    <cellStyle name="Comma 8 14 4 3" xfId="35966" xr:uid="{00000000-0005-0000-0000-000000370000}"/>
    <cellStyle name="Comma 8 14 5" xfId="7834" xr:uid="{00000000-0005-0000-0000-000001370000}"/>
    <cellStyle name="Comma 8 14 5 2" xfId="22982" xr:uid="{00000000-0005-0000-0000-000002370000}"/>
    <cellStyle name="Comma 8 14 5 2 2" xfId="48950" xr:uid="{00000000-0005-0000-0000-000003370000}"/>
    <cellStyle name="Comma 8 14 5 3" xfId="33802" xr:uid="{00000000-0005-0000-0000-000004370000}"/>
    <cellStyle name="Comma 8 14 6" xfId="18654" xr:uid="{00000000-0005-0000-0000-000005370000}"/>
    <cellStyle name="Comma 8 14 6 2" xfId="44622" xr:uid="{00000000-0005-0000-0000-000006370000}"/>
    <cellStyle name="Comma 8 14 7" xfId="14326" xr:uid="{00000000-0005-0000-0000-000007370000}"/>
    <cellStyle name="Comma 8 14 7 2" xfId="40294" xr:uid="{00000000-0005-0000-0000-000008370000}"/>
    <cellStyle name="Comma 8 14 8" xfId="3506" xr:uid="{00000000-0005-0000-0000-000009370000}"/>
    <cellStyle name="Comma 8 14 9" xfId="29474" xr:uid="{00000000-0005-0000-0000-00000A370000}"/>
    <cellStyle name="Comma 8 15" xfId="1883" xr:uid="{00000000-0005-0000-0000-00000B370000}"/>
    <cellStyle name="Comma 8 15 2" xfId="6211" xr:uid="{00000000-0005-0000-0000-00000C370000}"/>
    <cellStyle name="Comma 8 15 2 2" xfId="12703" xr:uid="{00000000-0005-0000-0000-00000D370000}"/>
    <cellStyle name="Comma 8 15 2 2 2" xfId="27851" xr:uid="{00000000-0005-0000-0000-00000E370000}"/>
    <cellStyle name="Comma 8 15 2 2 2 2" xfId="53819" xr:uid="{00000000-0005-0000-0000-00000F370000}"/>
    <cellStyle name="Comma 8 15 2 2 3" xfId="38671" xr:uid="{00000000-0005-0000-0000-000010370000}"/>
    <cellStyle name="Comma 8 15 2 3" xfId="21359" xr:uid="{00000000-0005-0000-0000-000011370000}"/>
    <cellStyle name="Comma 8 15 2 3 2" xfId="47327" xr:uid="{00000000-0005-0000-0000-000012370000}"/>
    <cellStyle name="Comma 8 15 2 4" xfId="17031" xr:uid="{00000000-0005-0000-0000-000013370000}"/>
    <cellStyle name="Comma 8 15 2 4 2" xfId="42999" xr:uid="{00000000-0005-0000-0000-000014370000}"/>
    <cellStyle name="Comma 8 15 2 5" xfId="32179" xr:uid="{00000000-0005-0000-0000-000015370000}"/>
    <cellStyle name="Comma 8 15 2 6" xfId="58661" xr:uid="{00000000-0005-0000-0000-000016370000}"/>
    <cellStyle name="Comma 8 15 3" xfId="10539" xr:uid="{00000000-0005-0000-0000-000017370000}"/>
    <cellStyle name="Comma 8 15 3 2" xfId="25687" xr:uid="{00000000-0005-0000-0000-000018370000}"/>
    <cellStyle name="Comma 8 15 3 2 2" xfId="51655" xr:uid="{00000000-0005-0000-0000-000019370000}"/>
    <cellStyle name="Comma 8 15 3 3" xfId="36507" xr:uid="{00000000-0005-0000-0000-00001A370000}"/>
    <cellStyle name="Comma 8 15 4" xfId="8375" xr:uid="{00000000-0005-0000-0000-00001B370000}"/>
    <cellStyle name="Comma 8 15 4 2" xfId="23523" xr:uid="{00000000-0005-0000-0000-00001C370000}"/>
    <cellStyle name="Comma 8 15 4 2 2" xfId="49491" xr:uid="{00000000-0005-0000-0000-00001D370000}"/>
    <cellStyle name="Comma 8 15 4 3" xfId="34343" xr:uid="{00000000-0005-0000-0000-00001E370000}"/>
    <cellStyle name="Comma 8 15 5" xfId="19195" xr:uid="{00000000-0005-0000-0000-00001F370000}"/>
    <cellStyle name="Comma 8 15 5 2" xfId="45163" xr:uid="{00000000-0005-0000-0000-000020370000}"/>
    <cellStyle name="Comma 8 15 6" xfId="14867" xr:uid="{00000000-0005-0000-0000-000021370000}"/>
    <cellStyle name="Comma 8 15 6 2" xfId="40835" xr:uid="{00000000-0005-0000-0000-000022370000}"/>
    <cellStyle name="Comma 8 15 7" xfId="4047" xr:uid="{00000000-0005-0000-0000-000023370000}"/>
    <cellStyle name="Comma 8 15 8" xfId="30015" xr:uid="{00000000-0005-0000-0000-000024370000}"/>
    <cellStyle name="Comma 8 15 9" xfId="56497" xr:uid="{00000000-0005-0000-0000-000025370000}"/>
    <cellStyle name="Comma 8 16" xfId="5129" xr:uid="{00000000-0005-0000-0000-000026370000}"/>
    <cellStyle name="Comma 8 16 2" xfId="11621" xr:uid="{00000000-0005-0000-0000-000027370000}"/>
    <cellStyle name="Comma 8 16 2 2" xfId="26769" xr:uid="{00000000-0005-0000-0000-000028370000}"/>
    <cellStyle name="Comma 8 16 2 2 2" xfId="52737" xr:uid="{00000000-0005-0000-0000-000029370000}"/>
    <cellStyle name="Comma 8 16 2 3" xfId="37589" xr:uid="{00000000-0005-0000-0000-00002A370000}"/>
    <cellStyle name="Comma 8 16 3" xfId="20277" xr:uid="{00000000-0005-0000-0000-00002B370000}"/>
    <cellStyle name="Comma 8 16 3 2" xfId="46245" xr:uid="{00000000-0005-0000-0000-00002C370000}"/>
    <cellStyle name="Comma 8 16 4" xfId="15949" xr:uid="{00000000-0005-0000-0000-00002D370000}"/>
    <cellStyle name="Comma 8 16 4 2" xfId="41917" xr:uid="{00000000-0005-0000-0000-00002E370000}"/>
    <cellStyle name="Comma 8 16 5" xfId="31097" xr:uid="{00000000-0005-0000-0000-00002F370000}"/>
    <cellStyle name="Comma 8 16 6" xfId="57579" xr:uid="{00000000-0005-0000-0000-000030370000}"/>
    <cellStyle name="Comma 8 17" xfId="9457" xr:uid="{00000000-0005-0000-0000-000031370000}"/>
    <cellStyle name="Comma 8 17 2" xfId="24605" xr:uid="{00000000-0005-0000-0000-000032370000}"/>
    <cellStyle name="Comma 8 17 2 2" xfId="50573" xr:uid="{00000000-0005-0000-0000-000033370000}"/>
    <cellStyle name="Comma 8 17 3" xfId="35425" xr:uid="{00000000-0005-0000-0000-000034370000}"/>
    <cellStyle name="Comma 8 18" xfId="7293" xr:uid="{00000000-0005-0000-0000-000035370000}"/>
    <cellStyle name="Comma 8 18 2" xfId="22441" xr:uid="{00000000-0005-0000-0000-000036370000}"/>
    <cellStyle name="Comma 8 18 2 2" xfId="48409" xr:uid="{00000000-0005-0000-0000-000037370000}"/>
    <cellStyle name="Comma 8 18 3" xfId="33261" xr:uid="{00000000-0005-0000-0000-000038370000}"/>
    <cellStyle name="Comma 8 19" xfId="18113" xr:uid="{00000000-0005-0000-0000-000039370000}"/>
    <cellStyle name="Comma 8 19 2" xfId="44081" xr:uid="{00000000-0005-0000-0000-00003A370000}"/>
    <cellStyle name="Comma 8 2" xfId="224" xr:uid="{00000000-0005-0000-0000-00003B370000}"/>
    <cellStyle name="Comma 8 2 10" xfId="2970" xr:uid="{00000000-0005-0000-0000-00003C370000}"/>
    <cellStyle name="Comma 8 2 11" xfId="28938" xr:uid="{00000000-0005-0000-0000-00003D370000}"/>
    <cellStyle name="Comma 8 2 12" xfId="54900" xr:uid="{00000000-0005-0000-0000-00003E370000}"/>
    <cellStyle name="Comma 8 2 13" xfId="55420" xr:uid="{00000000-0005-0000-0000-00003F370000}"/>
    <cellStyle name="Comma 8 2 14" xfId="731" xr:uid="{00000000-0005-0000-0000-000040370000}"/>
    <cellStyle name="Comma 8 2 2" xfId="225" xr:uid="{00000000-0005-0000-0000-000041370000}"/>
    <cellStyle name="Comma 8 2 2 10" xfId="28939" xr:uid="{00000000-0005-0000-0000-000042370000}"/>
    <cellStyle name="Comma 8 2 2 11" xfId="54901" xr:uid="{00000000-0005-0000-0000-000043370000}"/>
    <cellStyle name="Comma 8 2 2 12" xfId="55421" xr:uid="{00000000-0005-0000-0000-000044370000}"/>
    <cellStyle name="Comma 8 2 2 13" xfId="1197" xr:uid="{00000000-0005-0000-0000-000045370000}"/>
    <cellStyle name="Comma 8 2 2 2" xfId="1348" xr:uid="{00000000-0005-0000-0000-000046370000}"/>
    <cellStyle name="Comma 8 2 2 2 10" xfId="55962" xr:uid="{00000000-0005-0000-0000-000047370000}"/>
    <cellStyle name="Comma 8 2 2 2 2" xfId="2430" xr:uid="{00000000-0005-0000-0000-000048370000}"/>
    <cellStyle name="Comma 8 2 2 2 2 2" xfId="6758" xr:uid="{00000000-0005-0000-0000-000049370000}"/>
    <cellStyle name="Comma 8 2 2 2 2 2 2" xfId="13250" xr:uid="{00000000-0005-0000-0000-00004A370000}"/>
    <cellStyle name="Comma 8 2 2 2 2 2 2 2" xfId="28398" xr:uid="{00000000-0005-0000-0000-00004B370000}"/>
    <cellStyle name="Comma 8 2 2 2 2 2 2 2 2" xfId="54366" xr:uid="{00000000-0005-0000-0000-00004C370000}"/>
    <cellStyle name="Comma 8 2 2 2 2 2 2 3" xfId="39218" xr:uid="{00000000-0005-0000-0000-00004D370000}"/>
    <cellStyle name="Comma 8 2 2 2 2 2 3" xfId="21906" xr:uid="{00000000-0005-0000-0000-00004E370000}"/>
    <cellStyle name="Comma 8 2 2 2 2 2 3 2" xfId="47874" xr:uid="{00000000-0005-0000-0000-00004F370000}"/>
    <cellStyle name="Comma 8 2 2 2 2 2 4" xfId="17578" xr:uid="{00000000-0005-0000-0000-000050370000}"/>
    <cellStyle name="Comma 8 2 2 2 2 2 4 2" xfId="43546" xr:uid="{00000000-0005-0000-0000-000051370000}"/>
    <cellStyle name="Comma 8 2 2 2 2 2 5" xfId="32726" xr:uid="{00000000-0005-0000-0000-000052370000}"/>
    <cellStyle name="Comma 8 2 2 2 2 2 6" xfId="59208" xr:uid="{00000000-0005-0000-0000-000053370000}"/>
    <cellStyle name="Comma 8 2 2 2 2 3" xfId="11086" xr:uid="{00000000-0005-0000-0000-000054370000}"/>
    <cellStyle name="Comma 8 2 2 2 2 3 2" xfId="26234" xr:uid="{00000000-0005-0000-0000-000055370000}"/>
    <cellStyle name="Comma 8 2 2 2 2 3 2 2" xfId="52202" xr:uid="{00000000-0005-0000-0000-000056370000}"/>
    <cellStyle name="Comma 8 2 2 2 2 3 3" xfId="37054" xr:uid="{00000000-0005-0000-0000-000057370000}"/>
    <cellStyle name="Comma 8 2 2 2 2 4" xfId="8922" xr:uid="{00000000-0005-0000-0000-000058370000}"/>
    <cellStyle name="Comma 8 2 2 2 2 4 2" xfId="24070" xr:uid="{00000000-0005-0000-0000-000059370000}"/>
    <cellStyle name="Comma 8 2 2 2 2 4 2 2" xfId="50038" xr:uid="{00000000-0005-0000-0000-00005A370000}"/>
    <cellStyle name="Comma 8 2 2 2 2 4 3" xfId="34890" xr:uid="{00000000-0005-0000-0000-00005B370000}"/>
    <cellStyle name="Comma 8 2 2 2 2 5" xfId="19742" xr:uid="{00000000-0005-0000-0000-00005C370000}"/>
    <cellStyle name="Comma 8 2 2 2 2 5 2" xfId="45710" xr:uid="{00000000-0005-0000-0000-00005D370000}"/>
    <cellStyle name="Comma 8 2 2 2 2 6" xfId="15414" xr:uid="{00000000-0005-0000-0000-00005E370000}"/>
    <cellStyle name="Comma 8 2 2 2 2 6 2" xfId="41382" xr:uid="{00000000-0005-0000-0000-00005F370000}"/>
    <cellStyle name="Comma 8 2 2 2 2 7" xfId="4594" xr:uid="{00000000-0005-0000-0000-000060370000}"/>
    <cellStyle name="Comma 8 2 2 2 2 8" xfId="30562" xr:uid="{00000000-0005-0000-0000-000061370000}"/>
    <cellStyle name="Comma 8 2 2 2 2 9" xfId="57044" xr:uid="{00000000-0005-0000-0000-000062370000}"/>
    <cellStyle name="Comma 8 2 2 2 3" xfId="5676" xr:uid="{00000000-0005-0000-0000-000063370000}"/>
    <cellStyle name="Comma 8 2 2 2 3 2" xfId="12168" xr:uid="{00000000-0005-0000-0000-000064370000}"/>
    <cellStyle name="Comma 8 2 2 2 3 2 2" xfId="27316" xr:uid="{00000000-0005-0000-0000-000065370000}"/>
    <cellStyle name="Comma 8 2 2 2 3 2 2 2" xfId="53284" xr:uid="{00000000-0005-0000-0000-000066370000}"/>
    <cellStyle name="Comma 8 2 2 2 3 2 3" xfId="38136" xr:uid="{00000000-0005-0000-0000-000067370000}"/>
    <cellStyle name="Comma 8 2 2 2 3 3" xfId="20824" xr:uid="{00000000-0005-0000-0000-000068370000}"/>
    <cellStyle name="Comma 8 2 2 2 3 3 2" xfId="46792" xr:uid="{00000000-0005-0000-0000-000069370000}"/>
    <cellStyle name="Comma 8 2 2 2 3 4" xfId="16496" xr:uid="{00000000-0005-0000-0000-00006A370000}"/>
    <cellStyle name="Comma 8 2 2 2 3 4 2" xfId="42464" xr:uid="{00000000-0005-0000-0000-00006B370000}"/>
    <cellStyle name="Comma 8 2 2 2 3 5" xfId="31644" xr:uid="{00000000-0005-0000-0000-00006C370000}"/>
    <cellStyle name="Comma 8 2 2 2 3 6" xfId="58126" xr:uid="{00000000-0005-0000-0000-00006D370000}"/>
    <cellStyle name="Comma 8 2 2 2 4" xfId="10004" xr:uid="{00000000-0005-0000-0000-00006E370000}"/>
    <cellStyle name="Comma 8 2 2 2 4 2" xfId="25152" xr:uid="{00000000-0005-0000-0000-00006F370000}"/>
    <cellStyle name="Comma 8 2 2 2 4 2 2" xfId="51120" xr:uid="{00000000-0005-0000-0000-000070370000}"/>
    <cellStyle name="Comma 8 2 2 2 4 3" xfId="35972" xr:uid="{00000000-0005-0000-0000-000071370000}"/>
    <cellStyle name="Comma 8 2 2 2 5" xfId="7840" xr:uid="{00000000-0005-0000-0000-000072370000}"/>
    <cellStyle name="Comma 8 2 2 2 5 2" xfId="22988" xr:uid="{00000000-0005-0000-0000-000073370000}"/>
    <cellStyle name="Comma 8 2 2 2 5 2 2" xfId="48956" xr:uid="{00000000-0005-0000-0000-000074370000}"/>
    <cellStyle name="Comma 8 2 2 2 5 3" xfId="33808" xr:uid="{00000000-0005-0000-0000-000075370000}"/>
    <cellStyle name="Comma 8 2 2 2 6" xfId="18660" xr:uid="{00000000-0005-0000-0000-000076370000}"/>
    <cellStyle name="Comma 8 2 2 2 6 2" xfId="44628" xr:uid="{00000000-0005-0000-0000-000077370000}"/>
    <cellStyle name="Comma 8 2 2 2 7" xfId="14332" xr:uid="{00000000-0005-0000-0000-000078370000}"/>
    <cellStyle name="Comma 8 2 2 2 7 2" xfId="40300" xr:uid="{00000000-0005-0000-0000-000079370000}"/>
    <cellStyle name="Comma 8 2 2 2 8" xfId="3512" xr:uid="{00000000-0005-0000-0000-00007A370000}"/>
    <cellStyle name="Comma 8 2 2 2 9" xfId="29480" xr:uid="{00000000-0005-0000-0000-00007B370000}"/>
    <cellStyle name="Comma 8 2 2 3" xfId="1889" xr:uid="{00000000-0005-0000-0000-00007C370000}"/>
    <cellStyle name="Comma 8 2 2 3 2" xfId="6217" xr:uid="{00000000-0005-0000-0000-00007D370000}"/>
    <cellStyle name="Comma 8 2 2 3 2 2" xfId="12709" xr:uid="{00000000-0005-0000-0000-00007E370000}"/>
    <cellStyle name="Comma 8 2 2 3 2 2 2" xfId="27857" xr:uid="{00000000-0005-0000-0000-00007F370000}"/>
    <cellStyle name="Comma 8 2 2 3 2 2 2 2" xfId="53825" xr:uid="{00000000-0005-0000-0000-000080370000}"/>
    <cellStyle name="Comma 8 2 2 3 2 2 3" xfId="38677" xr:uid="{00000000-0005-0000-0000-000081370000}"/>
    <cellStyle name="Comma 8 2 2 3 2 3" xfId="21365" xr:uid="{00000000-0005-0000-0000-000082370000}"/>
    <cellStyle name="Comma 8 2 2 3 2 3 2" xfId="47333" xr:uid="{00000000-0005-0000-0000-000083370000}"/>
    <cellStyle name="Comma 8 2 2 3 2 4" xfId="17037" xr:uid="{00000000-0005-0000-0000-000084370000}"/>
    <cellStyle name="Comma 8 2 2 3 2 4 2" xfId="43005" xr:uid="{00000000-0005-0000-0000-000085370000}"/>
    <cellStyle name="Comma 8 2 2 3 2 5" xfId="32185" xr:uid="{00000000-0005-0000-0000-000086370000}"/>
    <cellStyle name="Comma 8 2 2 3 2 6" xfId="58667" xr:uid="{00000000-0005-0000-0000-000087370000}"/>
    <cellStyle name="Comma 8 2 2 3 3" xfId="10545" xr:uid="{00000000-0005-0000-0000-000088370000}"/>
    <cellStyle name="Comma 8 2 2 3 3 2" xfId="25693" xr:uid="{00000000-0005-0000-0000-000089370000}"/>
    <cellStyle name="Comma 8 2 2 3 3 2 2" xfId="51661" xr:uid="{00000000-0005-0000-0000-00008A370000}"/>
    <cellStyle name="Comma 8 2 2 3 3 3" xfId="36513" xr:uid="{00000000-0005-0000-0000-00008B370000}"/>
    <cellStyle name="Comma 8 2 2 3 4" xfId="8381" xr:uid="{00000000-0005-0000-0000-00008C370000}"/>
    <cellStyle name="Comma 8 2 2 3 4 2" xfId="23529" xr:uid="{00000000-0005-0000-0000-00008D370000}"/>
    <cellStyle name="Comma 8 2 2 3 4 2 2" xfId="49497" xr:uid="{00000000-0005-0000-0000-00008E370000}"/>
    <cellStyle name="Comma 8 2 2 3 4 3" xfId="34349" xr:uid="{00000000-0005-0000-0000-00008F370000}"/>
    <cellStyle name="Comma 8 2 2 3 5" xfId="19201" xr:uid="{00000000-0005-0000-0000-000090370000}"/>
    <cellStyle name="Comma 8 2 2 3 5 2" xfId="45169" xr:uid="{00000000-0005-0000-0000-000091370000}"/>
    <cellStyle name="Comma 8 2 2 3 6" xfId="14873" xr:uid="{00000000-0005-0000-0000-000092370000}"/>
    <cellStyle name="Comma 8 2 2 3 6 2" xfId="40841" xr:uid="{00000000-0005-0000-0000-000093370000}"/>
    <cellStyle name="Comma 8 2 2 3 7" xfId="4053" xr:uid="{00000000-0005-0000-0000-000094370000}"/>
    <cellStyle name="Comma 8 2 2 3 8" xfId="30021" xr:uid="{00000000-0005-0000-0000-000095370000}"/>
    <cellStyle name="Comma 8 2 2 3 9" xfId="56503" xr:uid="{00000000-0005-0000-0000-000096370000}"/>
    <cellStyle name="Comma 8 2 2 4" xfId="5135" xr:uid="{00000000-0005-0000-0000-000097370000}"/>
    <cellStyle name="Comma 8 2 2 4 2" xfId="11627" xr:uid="{00000000-0005-0000-0000-000098370000}"/>
    <cellStyle name="Comma 8 2 2 4 2 2" xfId="26775" xr:uid="{00000000-0005-0000-0000-000099370000}"/>
    <cellStyle name="Comma 8 2 2 4 2 2 2" xfId="52743" xr:uid="{00000000-0005-0000-0000-00009A370000}"/>
    <cellStyle name="Comma 8 2 2 4 2 3" xfId="37595" xr:uid="{00000000-0005-0000-0000-00009B370000}"/>
    <cellStyle name="Comma 8 2 2 4 3" xfId="20283" xr:uid="{00000000-0005-0000-0000-00009C370000}"/>
    <cellStyle name="Comma 8 2 2 4 3 2" xfId="46251" xr:uid="{00000000-0005-0000-0000-00009D370000}"/>
    <cellStyle name="Comma 8 2 2 4 4" xfId="15955" xr:uid="{00000000-0005-0000-0000-00009E370000}"/>
    <cellStyle name="Comma 8 2 2 4 4 2" xfId="41923" xr:uid="{00000000-0005-0000-0000-00009F370000}"/>
    <cellStyle name="Comma 8 2 2 4 5" xfId="31103" xr:uid="{00000000-0005-0000-0000-0000A0370000}"/>
    <cellStyle name="Comma 8 2 2 4 6" xfId="57585" xr:uid="{00000000-0005-0000-0000-0000A1370000}"/>
    <cellStyle name="Comma 8 2 2 5" xfId="9463" xr:uid="{00000000-0005-0000-0000-0000A2370000}"/>
    <cellStyle name="Comma 8 2 2 5 2" xfId="24611" xr:uid="{00000000-0005-0000-0000-0000A3370000}"/>
    <cellStyle name="Comma 8 2 2 5 2 2" xfId="50579" xr:uid="{00000000-0005-0000-0000-0000A4370000}"/>
    <cellStyle name="Comma 8 2 2 5 3" xfId="35431" xr:uid="{00000000-0005-0000-0000-0000A5370000}"/>
    <cellStyle name="Comma 8 2 2 6" xfId="7299" xr:uid="{00000000-0005-0000-0000-0000A6370000}"/>
    <cellStyle name="Comma 8 2 2 6 2" xfId="22447" xr:uid="{00000000-0005-0000-0000-0000A7370000}"/>
    <cellStyle name="Comma 8 2 2 6 2 2" xfId="48415" xr:uid="{00000000-0005-0000-0000-0000A8370000}"/>
    <cellStyle name="Comma 8 2 2 6 3" xfId="33267" xr:uid="{00000000-0005-0000-0000-0000A9370000}"/>
    <cellStyle name="Comma 8 2 2 7" xfId="18119" xr:uid="{00000000-0005-0000-0000-0000AA370000}"/>
    <cellStyle name="Comma 8 2 2 7 2" xfId="44087" xr:uid="{00000000-0005-0000-0000-0000AB370000}"/>
    <cellStyle name="Comma 8 2 2 8" xfId="13791" xr:uid="{00000000-0005-0000-0000-0000AC370000}"/>
    <cellStyle name="Comma 8 2 2 8 2" xfId="39759" xr:uid="{00000000-0005-0000-0000-0000AD370000}"/>
    <cellStyle name="Comma 8 2 2 9" xfId="2971" xr:uid="{00000000-0005-0000-0000-0000AE370000}"/>
    <cellStyle name="Comma 8 2 3" xfId="1347" xr:uid="{00000000-0005-0000-0000-0000AF370000}"/>
    <cellStyle name="Comma 8 2 3 10" xfId="55961" xr:uid="{00000000-0005-0000-0000-0000B0370000}"/>
    <cellStyle name="Comma 8 2 3 2" xfId="2429" xr:uid="{00000000-0005-0000-0000-0000B1370000}"/>
    <cellStyle name="Comma 8 2 3 2 2" xfId="6757" xr:uid="{00000000-0005-0000-0000-0000B2370000}"/>
    <cellStyle name="Comma 8 2 3 2 2 2" xfId="13249" xr:uid="{00000000-0005-0000-0000-0000B3370000}"/>
    <cellStyle name="Comma 8 2 3 2 2 2 2" xfId="28397" xr:uid="{00000000-0005-0000-0000-0000B4370000}"/>
    <cellStyle name="Comma 8 2 3 2 2 2 2 2" xfId="54365" xr:uid="{00000000-0005-0000-0000-0000B5370000}"/>
    <cellStyle name="Comma 8 2 3 2 2 2 3" xfId="39217" xr:uid="{00000000-0005-0000-0000-0000B6370000}"/>
    <cellStyle name="Comma 8 2 3 2 2 3" xfId="21905" xr:uid="{00000000-0005-0000-0000-0000B7370000}"/>
    <cellStyle name="Comma 8 2 3 2 2 3 2" xfId="47873" xr:uid="{00000000-0005-0000-0000-0000B8370000}"/>
    <cellStyle name="Comma 8 2 3 2 2 4" xfId="17577" xr:uid="{00000000-0005-0000-0000-0000B9370000}"/>
    <cellStyle name="Comma 8 2 3 2 2 4 2" xfId="43545" xr:uid="{00000000-0005-0000-0000-0000BA370000}"/>
    <cellStyle name="Comma 8 2 3 2 2 5" xfId="32725" xr:uid="{00000000-0005-0000-0000-0000BB370000}"/>
    <cellStyle name="Comma 8 2 3 2 2 6" xfId="59207" xr:uid="{00000000-0005-0000-0000-0000BC370000}"/>
    <cellStyle name="Comma 8 2 3 2 3" xfId="11085" xr:uid="{00000000-0005-0000-0000-0000BD370000}"/>
    <cellStyle name="Comma 8 2 3 2 3 2" xfId="26233" xr:uid="{00000000-0005-0000-0000-0000BE370000}"/>
    <cellStyle name="Comma 8 2 3 2 3 2 2" xfId="52201" xr:uid="{00000000-0005-0000-0000-0000BF370000}"/>
    <cellStyle name="Comma 8 2 3 2 3 3" xfId="37053" xr:uid="{00000000-0005-0000-0000-0000C0370000}"/>
    <cellStyle name="Comma 8 2 3 2 4" xfId="8921" xr:uid="{00000000-0005-0000-0000-0000C1370000}"/>
    <cellStyle name="Comma 8 2 3 2 4 2" xfId="24069" xr:uid="{00000000-0005-0000-0000-0000C2370000}"/>
    <cellStyle name="Comma 8 2 3 2 4 2 2" xfId="50037" xr:uid="{00000000-0005-0000-0000-0000C3370000}"/>
    <cellStyle name="Comma 8 2 3 2 4 3" xfId="34889" xr:uid="{00000000-0005-0000-0000-0000C4370000}"/>
    <cellStyle name="Comma 8 2 3 2 5" xfId="19741" xr:uid="{00000000-0005-0000-0000-0000C5370000}"/>
    <cellStyle name="Comma 8 2 3 2 5 2" xfId="45709" xr:uid="{00000000-0005-0000-0000-0000C6370000}"/>
    <cellStyle name="Comma 8 2 3 2 6" xfId="15413" xr:uid="{00000000-0005-0000-0000-0000C7370000}"/>
    <cellStyle name="Comma 8 2 3 2 6 2" xfId="41381" xr:uid="{00000000-0005-0000-0000-0000C8370000}"/>
    <cellStyle name="Comma 8 2 3 2 7" xfId="4593" xr:uid="{00000000-0005-0000-0000-0000C9370000}"/>
    <cellStyle name="Comma 8 2 3 2 8" xfId="30561" xr:uid="{00000000-0005-0000-0000-0000CA370000}"/>
    <cellStyle name="Comma 8 2 3 2 9" xfId="57043" xr:uid="{00000000-0005-0000-0000-0000CB370000}"/>
    <cellStyle name="Comma 8 2 3 3" xfId="5675" xr:uid="{00000000-0005-0000-0000-0000CC370000}"/>
    <cellStyle name="Comma 8 2 3 3 2" xfId="12167" xr:uid="{00000000-0005-0000-0000-0000CD370000}"/>
    <cellStyle name="Comma 8 2 3 3 2 2" xfId="27315" xr:uid="{00000000-0005-0000-0000-0000CE370000}"/>
    <cellStyle name="Comma 8 2 3 3 2 2 2" xfId="53283" xr:uid="{00000000-0005-0000-0000-0000CF370000}"/>
    <cellStyle name="Comma 8 2 3 3 2 3" xfId="38135" xr:uid="{00000000-0005-0000-0000-0000D0370000}"/>
    <cellStyle name="Comma 8 2 3 3 3" xfId="20823" xr:uid="{00000000-0005-0000-0000-0000D1370000}"/>
    <cellStyle name="Comma 8 2 3 3 3 2" xfId="46791" xr:uid="{00000000-0005-0000-0000-0000D2370000}"/>
    <cellStyle name="Comma 8 2 3 3 4" xfId="16495" xr:uid="{00000000-0005-0000-0000-0000D3370000}"/>
    <cellStyle name="Comma 8 2 3 3 4 2" xfId="42463" xr:uid="{00000000-0005-0000-0000-0000D4370000}"/>
    <cellStyle name="Comma 8 2 3 3 5" xfId="31643" xr:uid="{00000000-0005-0000-0000-0000D5370000}"/>
    <cellStyle name="Comma 8 2 3 3 6" xfId="58125" xr:uid="{00000000-0005-0000-0000-0000D6370000}"/>
    <cellStyle name="Comma 8 2 3 4" xfId="10003" xr:uid="{00000000-0005-0000-0000-0000D7370000}"/>
    <cellStyle name="Comma 8 2 3 4 2" xfId="25151" xr:uid="{00000000-0005-0000-0000-0000D8370000}"/>
    <cellStyle name="Comma 8 2 3 4 2 2" xfId="51119" xr:uid="{00000000-0005-0000-0000-0000D9370000}"/>
    <cellStyle name="Comma 8 2 3 4 3" xfId="35971" xr:uid="{00000000-0005-0000-0000-0000DA370000}"/>
    <cellStyle name="Comma 8 2 3 5" xfId="7839" xr:uid="{00000000-0005-0000-0000-0000DB370000}"/>
    <cellStyle name="Comma 8 2 3 5 2" xfId="22987" xr:uid="{00000000-0005-0000-0000-0000DC370000}"/>
    <cellStyle name="Comma 8 2 3 5 2 2" xfId="48955" xr:uid="{00000000-0005-0000-0000-0000DD370000}"/>
    <cellStyle name="Comma 8 2 3 5 3" xfId="33807" xr:uid="{00000000-0005-0000-0000-0000DE370000}"/>
    <cellStyle name="Comma 8 2 3 6" xfId="18659" xr:uid="{00000000-0005-0000-0000-0000DF370000}"/>
    <cellStyle name="Comma 8 2 3 6 2" xfId="44627" xr:uid="{00000000-0005-0000-0000-0000E0370000}"/>
    <cellStyle name="Comma 8 2 3 7" xfId="14331" xr:uid="{00000000-0005-0000-0000-0000E1370000}"/>
    <cellStyle name="Comma 8 2 3 7 2" xfId="40299" xr:uid="{00000000-0005-0000-0000-0000E2370000}"/>
    <cellStyle name="Comma 8 2 3 8" xfId="3511" xr:uid="{00000000-0005-0000-0000-0000E3370000}"/>
    <cellStyle name="Comma 8 2 3 9" xfId="29479" xr:uid="{00000000-0005-0000-0000-0000E4370000}"/>
    <cellStyle name="Comma 8 2 4" xfId="1888" xr:uid="{00000000-0005-0000-0000-0000E5370000}"/>
    <cellStyle name="Comma 8 2 4 2" xfId="6216" xr:uid="{00000000-0005-0000-0000-0000E6370000}"/>
    <cellStyle name="Comma 8 2 4 2 2" xfId="12708" xr:uid="{00000000-0005-0000-0000-0000E7370000}"/>
    <cellStyle name="Comma 8 2 4 2 2 2" xfId="27856" xr:uid="{00000000-0005-0000-0000-0000E8370000}"/>
    <cellStyle name="Comma 8 2 4 2 2 2 2" xfId="53824" xr:uid="{00000000-0005-0000-0000-0000E9370000}"/>
    <cellStyle name="Comma 8 2 4 2 2 3" xfId="38676" xr:uid="{00000000-0005-0000-0000-0000EA370000}"/>
    <cellStyle name="Comma 8 2 4 2 3" xfId="21364" xr:uid="{00000000-0005-0000-0000-0000EB370000}"/>
    <cellStyle name="Comma 8 2 4 2 3 2" xfId="47332" xr:uid="{00000000-0005-0000-0000-0000EC370000}"/>
    <cellStyle name="Comma 8 2 4 2 4" xfId="17036" xr:uid="{00000000-0005-0000-0000-0000ED370000}"/>
    <cellStyle name="Comma 8 2 4 2 4 2" xfId="43004" xr:uid="{00000000-0005-0000-0000-0000EE370000}"/>
    <cellStyle name="Comma 8 2 4 2 5" xfId="32184" xr:uid="{00000000-0005-0000-0000-0000EF370000}"/>
    <cellStyle name="Comma 8 2 4 2 6" xfId="58666" xr:uid="{00000000-0005-0000-0000-0000F0370000}"/>
    <cellStyle name="Comma 8 2 4 3" xfId="10544" xr:uid="{00000000-0005-0000-0000-0000F1370000}"/>
    <cellStyle name="Comma 8 2 4 3 2" xfId="25692" xr:uid="{00000000-0005-0000-0000-0000F2370000}"/>
    <cellStyle name="Comma 8 2 4 3 2 2" xfId="51660" xr:uid="{00000000-0005-0000-0000-0000F3370000}"/>
    <cellStyle name="Comma 8 2 4 3 3" xfId="36512" xr:uid="{00000000-0005-0000-0000-0000F4370000}"/>
    <cellStyle name="Comma 8 2 4 4" xfId="8380" xr:uid="{00000000-0005-0000-0000-0000F5370000}"/>
    <cellStyle name="Comma 8 2 4 4 2" xfId="23528" xr:uid="{00000000-0005-0000-0000-0000F6370000}"/>
    <cellStyle name="Comma 8 2 4 4 2 2" xfId="49496" xr:uid="{00000000-0005-0000-0000-0000F7370000}"/>
    <cellStyle name="Comma 8 2 4 4 3" xfId="34348" xr:uid="{00000000-0005-0000-0000-0000F8370000}"/>
    <cellStyle name="Comma 8 2 4 5" xfId="19200" xr:uid="{00000000-0005-0000-0000-0000F9370000}"/>
    <cellStyle name="Comma 8 2 4 5 2" xfId="45168" xr:uid="{00000000-0005-0000-0000-0000FA370000}"/>
    <cellStyle name="Comma 8 2 4 6" xfId="14872" xr:uid="{00000000-0005-0000-0000-0000FB370000}"/>
    <cellStyle name="Comma 8 2 4 6 2" xfId="40840" xr:uid="{00000000-0005-0000-0000-0000FC370000}"/>
    <cellStyle name="Comma 8 2 4 7" xfId="4052" xr:uid="{00000000-0005-0000-0000-0000FD370000}"/>
    <cellStyle name="Comma 8 2 4 8" xfId="30020" xr:uid="{00000000-0005-0000-0000-0000FE370000}"/>
    <cellStyle name="Comma 8 2 4 9" xfId="56502" xr:uid="{00000000-0005-0000-0000-0000FF370000}"/>
    <cellStyle name="Comma 8 2 5" xfId="5134" xr:uid="{00000000-0005-0000-0000-000000380000}"/>
    <cellStyle name="Comma 8 2 5 2" xfId="11626" xr:uid="{00000000-0005-0000-0000-000001380000}"/>
    <cellStyle name="Comma 8 2 5 2 2" xfId="26774" xr:uid="{00000000-0005-0000-0000-000002380000}"/>
    <cellStyle name="Comma 8 2 5 2 2 2" xfId="52742" xr:uid="{00000000-0005-0000-0000-000003380000}"/>
    <cellStyle name="Comma 8 2 5 2 3" xfId="37594" xr:uid="{00000000-0005-0000-0000-000004380000}"/>
    <cellStyle name="Comma 8 2 5 3" xfId="20282" xr:uid="{00000000-0005-0000-0000-000005380000}"/>
    <cellStyle name="Comma 8 2 5 3 2" xfId="46250" xr:uid="{00000000-0005-0000-0000-000006380000}"/>
    <cellStyle name="Comma 8 2 5 4" xfId="15954" xr:uid="{00000000-0005-0000-0000-000007380000}"/>
    <cellStyle name="Comma 8 2 5 4 2" xfId="41922" xr:uid="{00000000-0005-0000-0000-000008380000}"/>
    <cellStyle name="Comma 8 2 5 5" xfId="31102" xr:uid="{00000000-0005-0000-0000-000009380000}"/>
    <cellStyle name="Comma 8 2 5 6" xfId="57584" xr:uid="{00000000-0005-0000-0000-00000A380000}"/>
    <cellStyle name="Comma 8 2 6" xfId="9462" xr:uid="{00000000-0005-0000-0000-00000B380000}"/>
    <cellStyle name="Comma 8 2 6 2" xfId="24610" xr:uid="{00000000-0005-0000-0000-00000C380000}"/>
    <cellStyle name="Comma 8 2 6 2 2" xfId="50578" xr:uid="{00000000-0005-0000-0000-00000D380000}"/>
    <cellStyle name="Comma 8 2 6 3" xfId="35430" xr:uid="{00000000-0005-0000-0000-00000E380000}"/>
    <cellStyle name="Comma 8 2 7" xfId="7298" xr:uid="{00000000-0005-0000-0000-00000F380000}"/>
    <cellStyle name="Comma 8 2 7 2" xfId="22446" xr:uid="{00000000-0005-0000-0000-000010380000}"/>
    <cellStyle name="Comma 8 2 7 2 2" xfId="48414" xr:uid="{00000000-0005-0000-0000-000011380000}"/>
    <cellStyle name="Comma 8 2 7 3" xfId="33266" xr:uid="{00000000-0005-0000-0000-000012380000}"/>
    <cellStyle name="Comma 8 2 8" xfId="18118" xr:uid="{00000000-0005-0000-0000-000013380000}"/>
    <cellStyle name="Comma 8 2 8 2" xfId="44086" xr:uid="{00000000-0005-0000-0000-000014380000}"/>
    <cellStyle name="Comma 8 2 9" xfId="13790" xr:uid="{00000000-0005-0000-0000-000015380000}"/>
    <cellStyle name="Comma 8 2 9 2" xfId="39758" xr:uid="{00000000-0005-0000-0000-000016380000}"/>
    <cellStyle name="Comma 8 20" xfId="13785" xr:uid="{00000000-0005-0000-0000-000017380000}"/>
    <cellStyle name="Comma 8 20 2" xfId="39753" xr:uid="{00000000-0005-0000-0000-000018380000}"/>
    <cellStyle name="Comma 8 21" xfId="2965" xr:uid="{00000000-0005-0000-0000-000019380000}"/>
    <cellStyle name="Comma 8 22" xfId="28933" xr:uid="{00000000-0005-0000-0000-00001A380000}"/>
    <cellStyle name="Comma 8 23" xfId="54895" xr:uid="{00000000-0005-0000-0000-00001B380000}"/>
    <cellStyle name="Comma 8 24" xfId="55415" xr:uid="{00000000-0005-0000-0000-00001C380000}"/>
    <cellStyle name="Comma 8 25" xfId="691" xr:uid="{00000000-0005-0000-0000-00001D380000}"/>
    <cellStyle name="Comma 8 3" xfId="226" xr:uid="{00000000-0005-0000-0000-00001E380000}"/>
    <cellStyle name="Comma 8 3 10" xfId="28940" xr:uid="{00000000-0005-0000-0000-00001F380000}"/>
    <cellStyle name="Comma 8 3 11" xfId="54902" xr:uid="{00000000-0005-0000-0000-000020380000}"/>
    <cellStyle name="Comma 8 3 12" xfId="55422" xr:uid="{00000000-0005-0000-0000-000021380000}"/>
    <cellStyle name="Comma 8 3 13" xfId="771" xr:uid="{00000000-0005-0000-0000-000022380000}"/>
    <cellStyle name="Comma 8 3 2" xfId="1349" xr:uid="{00000000-0005-0000-0000-000023380000}"/>
    <cellStyle name="Comma 8 3 2 10" xfId="55963" xr:uid="{00000000-0005-0000-0000-000024380000}"/>
    <cellStyle name="Comma 8 3 2 2" xfId="2431" xr:uid="{00000000-0005-0000-0000-000025380000}"/>
    <cellStyle name="Comma 8 3 2 2 2" xfId="6759" xr:uid="{00000000-0005-0000-0000-000026380000}"/>
    <cellStyle name="Comma 8 3 2 2 2 2" xfId="13251" xr:uid="{00000000-0005-0000-0000-000027380000}"/>
    <cellStyle name="Comma 8 3 2 2 2 2 2" xfId="28399" xr:uid="{00000000-0005-0000-0000-000028380000}"/>
    <cellStyle name="Comma 8 3 2 2 2 2 2 2" xfId="54367" xr:uid="{00000000-0005-0000-0000-000029380000}"/>
    <cellStyle name="Comma 8 3 2 2 2 2 3" xfId="39219" xr:uid="{00000000-0005-0000-0000-00002A380000}"/>
    <cellStyle name="Comma 8 3 2 2 2 3" xfId="21907" xr:uid="{00000000-0005-0000-0000-00002B380000}"/>
    <cellStyle name="Comma 8 3 2 2 2 3 2" xfId="47875" xr:uid="{00000000-0005-0000-0000-00002C380000}"/>
    <cellStyle name="Comma 8 3 2 2 2 4" xfId="17579" xr:uid="{00000000-0005-0000-0000-00002D380000}"/>
    <cellStyle name="Comma 8 3 2 2 2 4 2" xfId="43547" xr:uid="{00000000-0005-0000-0000-00002E380000}"/>
    <cellStyle name="Comma 8 3 2 2 2 5" xfId="32727" xr:uid="{00000000-0005-0000-0000-00002F380000}"/>
    <cellStyle name="Comma 8 3 2 2 2 6" xfId="59209" xr:uid="{00000000-0005-0000-0000-000030380000}"/>
    <cellStyle name="Comma 8 3 2 2 3" xfId="11087" xr:uid="{00000000-0005-0000-0000-000031380000}"/>
    <cellStyle name="Comma 8 3 2 2 3 2" xfId="26235" xr:uid="{00000000-0005-0000-0000-000032380000}"/>
    <cellStyle name="Comma 8 3 2 2 3 2 2" xfId="52203" xr:uid="{00000000-0005-0000-0000-000033380000}"/>
    <cellStyle name="Comma 8 3 2 2 3 3" xfId="37055" xr:uid="{00000000-0005-0000-0000-000034380000}"/>
    <cellStyle name="Comma 8 3 2 2 4" xfId="8923" xr:uid="{00000000-0005-0000-0000-000035380000}"/>
    <cellStyle name="Comma 8 3 2 2 4 2" xfId="24071" xr:uid="{00000000-0005-0000-0000-000036380000}"/>
    <cellStyle name="Comma 8 3 2 2 4 2 2" xfId="50039" xr:uid="{00000000-0005-0000-0000-000037380000}"/>
    <cellStyle name="Comma 8 3 2 2 4 3" xfId="34891" xr:uid="{00000000-0005-0000-0000-000038380000}"/>
    <cellStyle name="Comma 8 3 2 2 5" xfId="19743" xr:uid="{00000000-0005-0000-0000-000039380000}"/>
    <cellStyle name="Comma 8 3 2 2 5 2" xfId="45711" xr:uid="{00000000-0005-0000-0000-00003A380000}"/>
    <cellStyle name="Comma 8 3 2 2 6" xfId="15415" xr:uid="{00000000-0005-0000-0000-00003B380000}"/>
    <cellStyle name="Comma 8 3 2 2 6 2" xfId="41383" xr:uid="{00000000-0005-0000-0000-00003C380000}"/>
    <cellStyle name="Comma 8 3 2 2 7" xfId="4595" xr:uid="{00000000-0005-0000-0000-00003D380000}"/>
    <cellStyle name="Comma 8 3 2 2 8" xfId="30563" xr:uid="{00000000-0005-0000-0000-00003E380000}"/>
    <cellStyle name="Comma 8 3 2 2 9" xfId="57045" xr:uid="{00000000-0005-0000-0000-00003F380000}"/>
    <cellStyle name="Comma 8 3 2 3" xfId="5677" xr:uid="{00000000-0005-0000-0000-000040380000}"/>
    <cellStyle name="Comma 8 3 2 3 2" xfId="12169" xr:uid="{00000000-0005-0000-0000-000041380000}"/>
    <cellStyle name="Comma 8 3 2 3 2 2" xfId="27317" xr:uid="{00000000-0005-0000-0000-000042380000}"/>
    <cellStyle name="Comma 8 3 2 3 2 2 2" xfId="53285" xr:uid="{00000000-0005-0000-0000-000043380000}"/>
    <cellStyle name="Comma 8 3 2 3 2 3" xfId="38137" xr:uid="{00000000-0005-0000-0000-000044380000}"/>
    <cellStyle name="Comma 8 3 2 3 3" xfId="20825" xr:uid="{00000000-0005-0000-0000-000045380000}"/>
    <cellStyle name="Comma 8 3 2 3 3 2" xfId="46793" xr:uid="{00000000-0005-0000-0000-000046380000}"/>
    <cellStyle name="Comma 8 3 2 3 4" xfId="16497" xr:uid="{00000000-0005-0000-0000-000047380000}"/>
    <cellStyle name="Comma 8 3 2 3 4 2" xfId="42465" xr:uid="{00000000-0005-0000-0000-000048380000}"/>
    <cellStyle name="Comma 8 3 2 3 5" xfId="31645" xr:uid="{00000000-0005-0000-0000-000049380000}"/>
    <cellStyle name="Comma 8 3 2 3 6" xfId="58127" xr:uid="{00000000-0005-0000-0000-00004A380000}"/>
    <cellStyle name="Comma 8 3 2 4" xfId="10005" xr:uid="{00000000-0005-0000-0000-00004B380000}"/>
    <cellStyle name="Comma 8 3 2 4 2" xfId="25153" xr:uid="{00000000-0005-0000-0000-00004C380000}"/>
    <cellStyle name="Comma 8 3 2 4 2 2" xfId="51121" xr:uid="{00000000-0005-0000-0000-00004D380000}"/>
    <cellStyle name="Comma 8 3 2 4 3" xfId="35973" xr:uid="{00000000-0005-0000-0000-00004E380000}"/>
    <cellStyle name="Comma 8 3 2 5" xfId="7841" xr:uid="{00000000-0005-0000-0000-00004F380000}"/>
    <cellStyle name="Comma 8 3 2 5 2" xfId="22989" xr:uid="{00000000-0005-0000-0000-000050380000}"/>
    <cellStyle name="Comma 8 3 2 5 2 2" xfId="48957" xr:uid="{00000000-0005-0000-0000-000051380000}"/>
    <cellStyle name="Comma 8 3 2 5 3" xfId="33809" xr:uid="{00000000-0005-0000-0000-000052380000}"/>
    <cellStyle name="Comma 8 3 2 6" xfId="18661" xr:uid="{00000000-0005-0000-0000-000053380000}"/>
    <cellStyle name="Comma 8 3 2 6 2" xfId="44629" xr:uid="{00000000-0005-0000-0000-000054380000}"/>
    <cellStyle name="Comma 8 3 2 7" xfId="14333" xr:uid="{00000000-0005-0000-0000-000055380000}"/>
    <cellStyle name="Comma 8 3 2 7 2" xfId="40301" xr:uid="{00000000-0005-0000-0000-000056380000}"/>
    <cellStyle name="Comma 8 3 2 8" xfId="3513" xr:uid="{00000000-0005-0000-0000-000057380000}"/>
    <cellStyle name="Comma 8 3 2 9" xfId="29481" xr:uid="{00000000-0005-0000-0000-000058380000}"/>
    <cellStyle name="Comma 8 3 3" xfId="1890" xr:uid="{00000000-0005-0000-0000-000059380000}"/>
    <cellStyle name="Comma 8 3 3 2" xfId="6218" xr:uid="{00000000-0005-0000-0000-00005A380000}"/>
    <cellStyle name="Comma 8 3 3 2 2" xfId="12710" xr:uid="{00000000-0005-0000-0000-00005B380000}"/>
    <cellStyle name="Comma 8 3 3 2 2 2" xfId="27858" xr:uid="{00000000-0005-0000-0000-00005C380000}"/>
    <cellStyle name="Comma 8 3 3 2 2 2 2" xfId="53826" xr:uid="{00000000-0005-0000-0000-00005D380000}"/>
    <cellStyle name="Comma 8 3 3 2 2 3" xfId="38678" xr:uid="{00000000-0005-0000-0000-00005E380000}"/>
    <cellStyle name="Comma 8 3 3 2 3" xfId="21366" xr:uid="{00000000-0005-0000-0000-00005F380000}"/>
    <cellStyle name="Comma 8 3 3 2 3 2" xfId="47334" xr:uid="{00000000-0005-0000-0000-000060380000}"/>
    <cellStyle name="Comma 8 3 3 2 4" xfId="17038" xr:uid="{00000000-0005-0000-0000-000061380000}"/>
    <cellStyle name="Comma 8 3 3 2 4 2" xfId="43006" xr:uid="{00000000-0005-0000-0000-000062380000}"/>
    <cellStyle name="Comma 8 3 3 2 5" xfId="32186" xr:uid="{00000000-0005-0000-0000-000063380000}"/>
    <cellStyle name="Comma 8 3 3 2 6" xfId="58668" xr:uid="{00000000-0005-0000-0000-000064380000}"/>
    <cellStyle name="Comma 8 3 3 3" xfId="10546" xr:uid="{00000000-0005-0000-0000-000065380000}"/>
    <cellStyle name="Comma 8 3 3 3 2" xfId="25694" xr:uid="{00000000-0005-0000-0000-000066380000}"/>
    <cellStyle name="Comma 8 3 3 3 2 2" xfId="51662" xr:uid="{00000000-0005-0000-0000-000067380000}"/>
    <cellStyle name="Comma 8 3 3 3 3" xfId="36514" xr:uid="{00000000-0005-0000-0000-000068380000}"/>
    <cellStyle name="Comma 8 3 3 4" xfId="8382" xr:uid="{00000000-0005-0000-0000-000069380000}"/>
    <cellStyle name="Comma 8 3 3 4 2" xfId="23530" xr:uid="{00000000-0005-0000-0000-00006A380000}"/>
    <cellStyle name="Comma 8 3 3 4 2 2" xfId="49498" xr:uid="{00000000-0005-0000-0000-00006B380000}"/>
    <cellStyle name="Comma 8 3 3 4 3" xfId="34350" xr:uid="{00000000-0005-0000-0000-00006C380000}"/>
    <cellStyle name="Comma 8 3 3 5" xfId="19202" xr:uid="{00000000-0005-0000-0000-00006D380000}"/>
    <cellStyle name="Comma 8 3 3 5 2" xfId="45170" xr:uid="{00000000-0005-0000-0000-00006E380000}"/>
    <cellStyle name="Comma 8 3 3 6" xfId="14874" xr:uid="{00000000-0005-0000-0000-00006F380000}"/>
    <cellStyle name="Comma 8 3 3 6 2" xfId="40842" xr:uid="{00000000-0005-0000-0000-000070380000}"/>
    <cellStyle name="Comma 8 3 3 7" xfId="4054" xr:uid="{00000000-0005-0000-0000-000071380000}"/>
    <cellStyle name="Comma 8 3 3 8" xfId="30022" xr:uid="{00000000-0005-0000-0000-000072380000}"/>
    <cellStyle name="Comma 8 3 3 9" xfId="56504" xr:uid="{00000000-0005-0000-0000-000073380000}"/>
    <cellStyle name="Comma 8 3 4" xfId="5136" xr:uid="{00000000-0005-0000-0000-000074380000}"/>
    <cellStyle name="Comma 8 3 4 2" xfId="11628" xr:uid="{00000000-0005-0000-0000-000075380000}"/>
    <cellStyle name="Comma 8 3 4 2 2" xfId="26776" xr:uid="{00000000-0005-0000-0000-000076380000}"/>
    <cellStyle name="Comma 8 3 4 2 2 2" xfId="52744" xr:uid="{00000000-0005-0000-0000-000077380000}"/>
    <cellStyle name="Comma 8 3 4 2 3" xfId="37596" xr:uid="{00000000-0005-0000-0000-000078380000}"/>
    <cellStyle name="Comma 8 3 4 3" xfId="20284" xr:uid="{00000000-0005-0000-0000-000079380000}"/>
    <cellStyle name="Comma 8 3 4 3 2" xfId="46252" xr:uid="{00000000-0005-0000-0000-00007A380000}"/>
    <cellStyle name="Comma 8 3 4 4" xfId="15956" xr:uid="{00000000-0005-0000-0000-00007B380000}"/>
    <cellStyle name="Comma 8 3 4 4 2" xfId="41924" xr:uid="{00000000-0005-0000-0000-00007C380000}"/>
    <cellStyle name="Comma 8 3 4 5" xfId="31104" xr:uid="{00000000-0005-0000-0000-00007D380000}"/>
    <cellStyle name="Comma 8 3 4 6" xfId="57586" xr:uid="{00000000-0005-0000-0000-00007E380000}"/>
    <cellStyle name="Comma 8 3 5" xfId="9464" xr:uid="{00000000-0005-0000-0000-00007F380000}"/>
    <cellStyle name="Comma 8 3 5 2" xfId="24612" xr:uid="{00000000-0005-0000-0000-000080380000}"/>
    <cellStyle name="Comma 8 3 5 2 2" xfId="50580" xr:uid="{00000000-0005-0000-0000-000081380000}"/>
    <cellStyle name="Comma 8 3 5 3" xfId="35432" xr:uid="{00000000-0005-0000-0000-000082380000}"/>
    <cellStyle name="Comma 8 3 6" xfId="7300" xr:uid="{00000000-0005-0000-0000-000083380000}"/>
    <cellStyle name="Comma 8 3 6 2" xfId="22448" xr:uid="{00000000-0005-0000-0000-000084380000}"/>
    <cellStyle name="Comma 8 3 6 2 2" xfId="48416" xr:uid="{00000000-0005-0000-0000-000085380000}"/>
    <cellStyle name="Comma 8 3 6 3" xfId="33268" xr:uid="{00000000-0005-0000-0000-000086380000}"/>
    <cellStyle name="Comma 8 3 7" xfId="18120" xr:uid="{00000000-0005-0000-0000-000087380000}"/>
    <cellStyle name="Comma 8 3 7 2" xfId="44088" xr:uid="{00000000-0005-0000-0000-000088380000}"/>
    <cellStyle name="Comma 8 3 8" xfId="13792" xr:uid="{00000000-0005-0000-0000-000089380000}"/>
    <cellStyle name="Comma 8 3 8 2" xfId="39760" xr:uid="{00000000-0005-0000-0000-00008A380000}"/>
    <cellStyle name="Comma 8 3 9" xfId="2972" xr:uid="{00000000-0005-0000-0000-00008B380000}"/>
    <cellStyle name="Comma 8 4" xfId="227" xr:uid="{00000000-0005-0000-0000-00008C380000}"/>
    <cellStyle name="Comma 8 4 10" xfId="28941" xr:uid="{00000000-0005-0000-0000-00008D380000}"/>
    <cellStyle name="Comma 8 4 11" xfId="54903" xr:uid="{00000000-0005-0000-0000-00008E380000}"/>
    <cellStyle name="Comma 8 4 12" xfId="55423" xr:uid="{00000000-0005-0000-0000-00008F380000}"/>
    <cellStyle name="Comma 8 4 13" xfId="811" xr:uid="{00000000-0005-0000-0000-000090380000}"/>
    <cellStyle name="Comma 8 4 2" xfId="1350" xr:uid="{00000000-0005-0000-0000-000091380000}"/>
    <cellStyle name="Comma 8 4 2 10" xfId="55964" xr:uid="{00000000-0005-0000-0000-000092380000}"/>
    <cellStyle name="Comma 8 4 2 2" xfId="2432" xr:uid="{00000000-0005-0000-0000-000093380000}"/>
    <cellStyle name="Comma 8 4 2 2 2" xfId="6760" xr:uid="{00000000-0005-0000-0000-000094380000}"/>
    <cellStyle name="Comma 8 4 2 2 2 2" xfId="13252" xr:uid="{00000000-0005-0000-0000-000095380000}"/>
    <cellStyle name="Comma 8 4 2 2 2 2 2" xfId="28400" xr:uid="{00000000-0005-0000-0000-000096380000}"/>
    <cellStyle name="Comma 8 4 2 2 2 2 2 2" xfId="54368" xr:uid="{00000000-0005-0000-0000-000097380000}"/>
    <cellStyle name="Comma 8 4 2 2 2 2 3" xfId="39220" xr:uid="{00000000-0005-0000-0000-000098380000}"/>
    <cellStyle name="Comma 8 4 2 2 2 3" xfId="21908" xr:uid="{00000000-0005-0000-0000-000099380000}"/>
    <cellStyle name="Comma 8 4 2 2 2 3 2" xfId="47876" xr:uid="{00000000-0005-0000-0000-00009A380000}"/>
    <cellStyle name="Comma 8 4 2 2 2 4" xfId="17580" xr:uid="{00000000-0005-0000-0000-00009B380000}"/>
    <cellStyle name="Comma 8 4 2 2 2 4 2" xfId="43548" xr:uid="{00000000-0005-0000-0000-00009C380000}"/>
    <cellStyle name="Comma 8 4 2 2 2 5" xfId="32728" xr:uid="{00000000-0005-0000-0000-00009D380000}"/>
    <cellStyle name="Comma 8 4 2 2 2 6" xfId="59210" xr:uid="{00000000-0005-0000-0000-00009E380000}"/>
    <cellStyle name="Comma 8 4 2 2 3" xfId="11088" xr:uid="{00000000-0005-0000-0000-00009F380000}"/>
    <cellStyle name="Comma 8 4 2 2 3 2" xfId="26236" xr:uid="{00000000-0005-0000-0000-0000A0380000}"/>
    <cellStyle name="Comma 8 4 2 2 3 2 2" xfId="52204" xr:uid="{00000000-0005-0000-0000-0000A1380000}"/>
    <cellStyle name="Comma 8 4 2 2 3 3" xfId="37056" xr:uid="{00000000-0005-0000-0000-0000A2380000}"/>
    <cellStyle name="Comma 8 4 2 2 4" xfId="8924" xr:uid="{00000000-0005-0000-0000-0000A3380000}"/>
    <cellStyle name="Comma 8 4 2 2 4 2" xfId="24072" xr:uid="{00000000-0005-0000-0000-0000A4380000}"/>
    <cellStyle name="Comma 8 4 2 2 4 2 2" xfId="50040" xr:uid="{00000000-0005-0000-0000-0000A5380000}"/>
    <cellStyle name="Comma 8 4 2 2 4 3" xfId="34892" xr:uid="{00000000-0005-0000-0000-0000A6380000}"/>
    <cellStyle name="Comma 8 4 2 2 5" xfId="19744" xr:uid="{00000000-0005-0000-0000-0000A7380000}"/>
    <cellStyle name="Comma 8 4 2 2 5 2" xfId="45712" xr:uid="{00000000-0005-0000-0000-0000A8380000}"/>
    <cellStyle name="Comma 8 4 2 2 6" xfId="15416" xr:uid="{00000000-0005-0000-0000-0000A9380000}"/>
    <cellStyle name="Comma 8 4 2 2 6 2" xfId="41384" xr:uid="{00000000-0005-0000-0000-0000AA380000}"/>
    <cellStyle name="Comma 8 4 2 2 7" xfId="4596" xr:uid="{00000000-0005-0000-0000-0000AB380000}"/>
    <cellStyle name="Comma 8 4 2 2 8" xfId="30564" xr:uid="{00000000-0005-0000-0000-0000AC380000}"/>
    <cellStyle name="Comma 8 4 2 2 9" xfId="57046" xr:uid="{00000000-0005-0000-0000-0000AD380000}"/>
    <cellStyle name="Comma 8 4 2 3" xfId="5678" xr:uid="{00000000-0005-0000-0000-0000AE380000}"/>
    <cellStyle name="Comma 8 4 2 3 2" xfId="12170" xr:uid="{00000000-0005-0000-0000-0000AF380000}"/>
    <cellStyle name="Comma 8 4 2 3 2 2" xfId="27318" xr:uid="{00000000-0005-0000-0000-0000B0380000}"/>
    <cellStyle name="Comma 8 4 2 3 2 2 2" xfId="53286" xr:uid="{00000000-0005-0000-0000-0000B1380000}"/>
    <cellStyle name="Comma 8 4 2 3 2 3" xfId="38138" xr:uid="{00000000-0005-0000-0000-0000B2380000}"/>
    <cellStyle name="Comma 8 4 2 3 3" xfId="20826" xr:uid="{00000000-0005-0000-0000-0000B3380000}"/>
    <cellStyle name="Comma 8 4 2 3 3 2" xfId="46794" xr:uid="{00000000-0005-0000-0000-0000B4380000}"/>
    <cellStyle name="Comma 8 4 2 3 4" xfId="16498" xr:uid="{00000000-0005-0000-0000-0000B5380000}"/>
    <cellStyle name="Comma 8 4 2 3 4 2" xfId="42466" xr:uid="{00000000-0005-0000-0000-0000B6380000}"/>
    <cellStyle name="Comma 8 4 2 3 5" xfId="31646" xr:uid="{00000000-0005-0000-0000-0000B7380000}"/>
    <cellStyle name="Comma 8 4 2 3 6" xfId="58128" xr:uid="{00000000-0005-0000-0000-0000B8380000}"/>
    <cellStyle name="Comma 8 4 2 4" xfId="10006" xr:uid="{00000000-0005-0000-0000-0000B9380000}"/>
    <cellStyle name="Comma 8 4 2 4 2" xfId="25154" xr:uid="{00000000-0005-0000-0000-0000BA380000}"/>
    <cellStyle name="Comma 8 4 2 4 2 2" xfId="51122" xr:uid="{00000000-0005-0000-0000-0000BB380000}"/>
    <cellStyle name="Comma 8 4 2 4 3" xfId="35974" xr:uid="{00000000-0005-0000-0000-0000BC380000}"/>
    <cellStyle name="Comma 8 4 2 5" xfId="7842" xr:uid="{00000000-0005-0000-0000-0000BD380000}"/>
    <cellStyle name="Comma 8 4 2 5 2" xfId="22990" xr:uid="{00000000-0005-0000-0000-0000BE380000}"/>
    <cellStyle name="Comma 8 4 2 5 2 2" xfId="48958" xr:uid="{00000000-0005-0000-0000-0000BF380000}"/>
    <cellStyle name="Comma 8 4 2 5 3" xfId="33810" xr:uid="{00000000-0005-0000-0000-0000C0380000}"/>
    <cellStyle name="Comma 8 4 2 6" xfId="18662" xr:uid="{00000000-0005-0000-0000-0000C1380000}"/>
    <cellStyle name="Comma 8 4 2 6 2" xfId="44630" xr:uid="{00000000-0005-0000-0000-0000C2380000}"/>
    <cellStyle name="Comma 8 4 2 7" xfId="14334" xr:uid="{00000000-0005-0000-0000-0000C3380000}"/>
    <cellStyle name="Comma 8 4 2 7 2" xfId="40302" xr:uid="{00000000-0005-0000-0000-0000C4380000}"/>
    <cellStyle name="Comma 8 4 2 8" xfId="3514" xr:uid="{00000000-0005-0000-0000-0000C5380000}"/>
    <cellStyle name="Comma 8 4 2 9" xfId="29482" xr:uid="{00000000-0005-0000-0000-0000C6380000}"/>
    <cellStyle name="Comma 8 4 3" xfId="1891" xr:uid="{00000000-0005-0000-0000-0000C7380000}"/>
    <cellStyle name="Comma 8 4 3 2" xfId="6219" xr:uid="{00000000-0005-0000-0000-0000C8380000}"/>
    <cellStyle name="Comma 8 4 3 2 2" xfId="12711" xr:uid="{00000000-0005-0000-0000-0000C9380000}"/>
    <cellStyle name="Comma 8 4 3 2 2 2" xfId="27859" xr:uid="{00000000-0005-0000-0000-0000CA380000}"/>
    <cellStyle name="Comma 8 4 3 2 2 2 2" xfId="53827" xr:uid="{00000000-0005-0000-0000-0000CB380000}"/>
    <cellStyle name="Comma 8 4 3 2 2 3" xfId="38679" xr:uid="{00000000-0005-0000-0000-0000CC380000}"/>
    <cellStyle name="Comma 8 4 3 2 3" xfId="21367" xr:uid="{00000000-0005-0000-0000-0000CD380000}"/>
    <cellStyle name="Comma 8 4 3 2 3 2" xfId="47335" xr:uid="{00000000-0005-0000-0000-0000CE380000}"/>
    <cellStyle name="Comma 8 4 3 2 4" xfId="17039" xr:uid="{00000000-0005-0000-0000-0000CF380000}"/>
    <cellStyle name="Comma 8 4 3 2 4 2" xfId="43007" xr:uid="{00000000-0005-0000-0000-0000D0380000}"/>
    <cellStyle name="Comma 8 4 3 2 5" xfId="32187" xr:uid="{00000000-0005-0000-0000-0000D1380000}"/>
    <cellStyle name="Comma 8 4 3 2 6" xfId="58669" xr:uid="{00000000-0005-0000-0000-0000D2380000}"/>
    <cellStyle name="Comma 8 4 3 3" xfId="10547" xr:uid="{00000000-0005-0000-0000-0000D3380000}"/>
    <cellStyle name="Comma 8 4 3 3 2" xfId="25695" xr:uid="{00000000-0005-0000-0000-0000D4380000}"/>
    <cellStyle name="Comma 8 4 3 3 2 2" xfId="51663" xr:uid="{00000000-0005-0000-0000-0000D5380000}"/>
    <cellStyle name="Comma 8 4 3 3 3" xfId="36515" xr:uid="{00000000-0005-0000-0000-0000D6380000}"/>
    <cellStyle name="Comma 8 4 3 4" xfId="8383" xr:uid="{00000000-0005-0000-0000-0000D7380000}"/>
    <cellStyle name="Comma 8 4 3 4 2" xfId="23531" xr:uid="{00000000-0005-0000-0000-0000D8380000}"/>
    <cellStyle name="Comma 8 4 3 4 2 2" xfId="49499" xr:uid="{00000000-0005-0000-0000-0000D9380000}"/>
    <cellStyle name="Comma 8 4 3 4 3" xfId="34351" xr:uid="{00000000-0005-0000-0000-0000DA380000}"/>
    <cellStyle name="Comma 8 4 3 5" xfId="19203" xr:uid="{00000000-0005-0000-0000-0000DB380000}"/>
    <cellStyle name="Comma 8 4 3 5 2" xfId="45171" xr:uid="{00000000-0005-0000-0000-0000DC380000}"/>
    <cellStyle name="Comma 8 4 3 6" xfId="14875" xr:uid="{00000000-0005-0000-0000-0000DD380000}"/>
    <cellStyle name="Comma 8 4 3 6 2" xfId="40843" xr:uid="{00000000-0005-0000-0000-0000DE380000}"/>
    <cellStyle name="Comma 8 4 3 7" xfId="4055" xr:uid="{00000000-0005-0000-0000-0000DF380000}"/>
    <cellStyle name="Comma 8 4 3 8" xfId="30023" xr:uid="{00000000-0005-0000-0000-0000E0380000}"/>
    <cellStyle name="Comma 8 4 3 9" xfId="56505" xr:uid="{00000000-0005-0000-0000-0000E1380000}"/>
    <cellStyle name="Comma 8 4 4" xfId="5137" xr:uid="{00000000-0005-0000-0000-0000E2380000}"/>
    <cellStyle name="Comma 8 4 4 2" xfId="11629" xr:uid="{00000000-0005-0000-0000-0000E3380000}"/>
    <cellStyle name="Comma 8 4 4 2 2" xfId="26777" xr:uid="{00000000-0005-0000-0000-0000E4380000}"/>
    <cellStyle name="Comma 8 4 4 2 2 2" xfId="52745" xr:uid="{00000000-0005-0000-0000-0000E5380000}"/>
    <cellStyle name="Comma 8 4 4 2 3" xfId="37597" xr:uid="{00000000-0005-0000-0000-0000E6380000}"/>
    <cellStyle name="Comma 8 4 4 3" xfId="20285" xr:uid="{00000000-0005-0000-0000-0000E7380000}"/>
    <cellStyle name="Comma 8 4 4 3 2" xfId="46253" xr:uid="{00000000-0005-0000-0000-0000E8380000}"/>
    <cellStyle name="Comma 8 4 4 4" xfId="15957" xr:uid="{00000000-0005-0000-0000-0000E9380000}"/>
    <cellStyle name="Comma 8 4 4 4 2" xfId="41925" xr:uid="{00000000-0005-0000-0000-0000EA380000}"/>
    <cellStyle name="Comma 8 4 4 5" xfId="31105" xr:uid="{00000000-0005-0000-0000-0000EB380000}"/>
    <cellStyle name="Comma 8 4 4 6" xfId="57587" xr:uid="{00000000-0005-0000-0000-0000EC380000}"/>
    <cellStyle name="Comma 8 4 5" xfId="9465" xr:uid="{00000000-0005-0000-0000-0000ED380000}"/>
    <cellStyle name="Comma 8 4 5 2" xfId="24613" xr:uid="{00000000-0005-0000-0000-0000EE380000}"/>
    <cellStyle name="Comma 8 4 5 2 2" xfId="50581" xr:uid="{00000000-0005-0000-0000-0000EF380000}"/>
    <cellStyle name="Comma 8 4 5 3" xfId="35433" xr:uid="{00000000-0005-0000-0000-0000F0380000}"/>
    <cellStyle name="Comma 8 4 6" xfId="7301" xr:uid="{00000000-0005-0000-0000-0000F1380000}"/>
    <cellStyle name="Comma 8 4 6 2" xfId="22449" xr:uid="{00000000-0005-0000-0000-0000F2380000}"/>
    <cellStyle name="Comma 8 4 6 2 2" xfId="48417" xr:uid="{00000000-0005-0000-0000-0000F3380000}"/>
    <cellStyle name="Comma 8 4 6 3" xfId="33269" xr:uid="{00000000-0005-0000-0000-0000F4380000}"/>
    <cellStyle name="Comma 8 4 7" xfId="18121" xr:uid="{00000000-0005-0000-0000-0000F5380000}"/>
    <cellStyle name="Comma 8 4 7 2" xfId="44089" xr:uid="{00000000-0005-0000-0000-0000F6380000}"/>
    <cellStyle name="Comma 8 4 8" xfId="13793" xr:uid="{00000000-0005-0000-0000-0000F7380000}"/>
    <cellStyle name="Comma 8 4 8 2" xfId="39761" xr:uid="{00000000-0005-0000-0000-0000F8380000}"/>
    <cellStyle name="Comma 8 4 9" xfId="2973" xr:uid="{00000000-0005-0000-0000-0000F9380000}"/>
    <cellStyle name="Comma 8 5" xfId="228" xr:uid="{00000000-0005-0000-0000-0000FA380000}"/>
    <cellStyle name="Comma 8 5 10" xfId="28942" xr:uid="{00000000-0005-0000-0000-0000FB380000}"/>
    <cellStyle name="Comma 8 5 11" xfId="54904" xr:uid="{00000000-0005-0000-0000-0000FC380000}"/>
    <cellStyle name="Comma 8 5 12" xfId="55424" xr:uid="{00000000-0005-0000-0000-0000FD380000}"/>
    <cellStyle name="Comma 8 5 13" xfId="851" xr:uid="{00000000-0005-0000-0000-0000FE380000}"/>
    <cellStyle name="Comma 8 5 2" xfId="1351" xr:uid="{00000000-0005-0000-0000-0000FF380000}"/>
    <cellStyle name="Comma 8 5 2 10" xfId="55965" xr:uid="{00000000-0005-0000-0000-000000390000}"/>
    <cellStyle name="Comma 8 5 2 2" xfId="2433" xr:uid="{00000000-0005-0000-0000-000001390000}"/>
    <cellStyle name="Comma 8 5 2 2 2" xfId="6761" xr:uid="{00000000-0005-0000-0000-000002390000}"/>
    <cellStyle name="Comma 8 5 2 2 2 2" xfId="13253" xr:uid="{00000000-0005-0000-0000-000003390000}"/>
    <cellStyle name="Comma 8 5 2 2 2 2 2" xfId="28401" xr:uid="{00000000-0005-0000-0000-000004390000}"/>
    <cellStyle name="Comma 8 5 2 2 2 2 2 2" xfId="54369" xr:uid="{00000000-0005-0000-0000-000005390000}"/>
    <cellStyle name="Comma 8 5 2 2 2 2 3" xfId="39221" xr:uid="{00000000-0005-0000-0000-000006390000}"/>
    <cellStyle name="Comma 8 5 2 2 2 3" xfId="21909" xr:uid="{00000000-0005-0000-0000-000007390000}"/>
    <cellStyle name="Comma 8 5 2 2 2 3 2" xfId="47877" xr:uid="{00000000-0005-0000-0000-000008390000}"/>
    <cellStyle name="Comma 8 5 2 2 2 4" xfId="17581" xr:uid="{00000000-0005-0000-0000-000009390000}"/>
    <cellStyle name="Comma 8 5 2 2 2 4 2" xfId="43549" xr:uid="{00000000-0005-0000-0000-00000A390000}"/>
    <cellStyle name="Comma 8 5 2 2 2 5" xfId="32729" xr:uid="{00000000-0005-0000-0000-00000B390000}"/>
    <cellStyle name="Comma 8 5 2 2 2 6" xfId="59211" xr:uid="{00000000-0005-0000-0000-00000C390000}"/>
    <cellStyle name="Comma 8 5 2 2 3" xfId="11089" xr:uid="{00000000-0005-0000-0000-00000D390000}"/>
    <cellStyle name="Comma 8 5 2 2 3 2" xfId="26237" xr:uid="{00000000-0005-0000-0000-00000E390000}"/>
    <cellStyle name="Comma 8 5 2 2 3 2 2" xfId="52205" xr:uid="{00000000-0005-0000-0000-00000F390000}"/>
    <cellStyle name="Comma 8 5 2 2 3 3" xfId="37057" xr:uid="{00000000-0005-0000-0000-000010390000}"/>
    <cellStyle name="Comma 8 5 2 2 4" xfId="8925" xr:uid="{00000000-0005-0000-0000-000011390000}"/>
    <cellStyle name="Comma 8 5 2 2 4 2" xfId="24073" xr:uid="{00000000-0005-0000-0000-000012390000}"/>
    <cellStyle name="Comma 8 5 2 2 4 2 2" xfId="50041" xr:uid="{00000000-0005-0000-0000-000013390000}"/>
    <cellStyle name="Comma 8 5 2 2 4 3" xfId="34893" xr:uid="{00000000-0005-0000-0000-000014390000}"/>
    <cellStyle name="Comma 8 5 2 2 5" xfId="19745" xr:uid="{00000000-0005-0000-0000-000015390000}"/>
    <cellStyle name="Comma 8 5 2 2 5 2" xfId="45713" xr:uid="{00000000-0005-0000-0000-000016390000}"/>
    <cellStyle name="Comma 8 5 2 2 6" xfId="15417" xr:uid="{00000000-0005-0000-0000-000017390000}"/>
    <cellStyle name="Comma 8 5 2 2 6 2" xfId="41385" xr:uid="{00000000-0005-0000-0000-000018390000}"/>
    <cellStyle name="Comma 8 5 2 2 7" xfId="4597" xr:uid="{00000000-0005-0000-0000-000019390000}"/>
    <cellStyle name="Comma 8 5 2 2 8" xfId="30565" xr:uid="{00000000-0005-0000-0000-00001A390000}"/>
    <cellStyle name="Comma 8 5 2 2 9" xfId="57047" xr:uid="{00000000-0005-0000-0000-00001B390000}"/>
    <cellStyle name="Comma 8 5 2 3" xfId="5679" xr:uid="{00000000-0005-0000-0000-00001C390000}"/>
    <cellStyle name="Comma 8 5 2 3 2" xfId="12171" xr:uid="{00000000-0005-0000-0000-00001D390000}"/>
    <cellStyle name="Comma 8 5 2 3 2 2" xfId="27319" xr:uid="{00000000-0005-0000-0000-00001E390000}"/>
    <cellStyle name="Comma 8 5 2 3 2 2 2" xfId="53287" xr:uid="{00000000-0005-0000-0000-00001F390000}"/>
    <cellStyle name="Comma 8 5 2 3 2 3" xfId="38139" xr:uid="{00000000-0005-0000-0000-000020390000}"/>
    <cellStyle name="Comma 8 5 2 3 3" xfId="20827" xr:uid="{00000000-0005-0000-0000-000021390000}"/>
    <cellStyle name="Comma 8 5 2 3 3 2" xfId="46795" xr:uid="{00000000-0005-0000-0000-000022390000}"/>
    <cellStyle name="Comma 8 5 2 3 4" xfId="16499" xr:uid="{00000000-0005-0000-0000-000023390000}"/>
    <cellStyle name="Comma 8 5 2 3 4 2" xfId="42467" xr:uid="{00000000-0005-0000-0000-000024390000}"/>
    <cellStyle name="Comma 8 5 2 3 5" xfId="31647" xr:uid="{00000000-0005-0000-0000-000025390000}"/>
    <cellStyle name="Comma 8 5 2 3 6" xfId="58129" xr:uid="{00000000-0005-0000-0000-000026390000}"/>
    <cellStyle name="Comma 8 5 2 4" xfId="10007" xr:uid="{00000000-0005-0000-0000-000027390000}"/>
    <cellStyle name="Comma 8 5 2 4 2" xfId="25155" xr:uid="{00000000-0005-0000-0000-000028390000}"/>
    <cellStyle name="Comma 8 5 2 4 2 2" xfId="51123" xr:uid="{00000000-0005-0000-0000-000029390000}"/>
    <cellStyle name="Comma 8 5 2 4 3" xfId="35975" xr:uid="{00000000-0005-0000-0000-00002A390000}"/>
    <cellStyle name="Comma 8 5 2 5" xfId="7843" xr:uid="{00000000-0005-0000-0000-00002B390000}"/>
    <cellStyle name="Comma 8 5 2 5 2" xfId="22991" xr:uid="{00000000-0005-0000-0000-00002C390000}"/>
    <cellStyle name="Comma 8 5 2 5 2 2" xfId="48959" xr:uid="{00000000-0005-0000-0000-00002D390000}"/>
    <cellStyle name="Comma 8 5 2 5 3" xfId="33811" xr:uid="{00000000-0005-0000-0000-00002E390000}"/>
    <cellStyle name="Comma 8 5 2 6" xfId="18663" xr:uid="{00000000-0005-0000-0000-00002F390000}"/>
    <cellStyle name="Comma 8 5 2 6 2" xfId="44631" xr:uid="{00000000-0005-0000-0000-000030390000}"/>
    <cellStyle name="Comma 8 5 2 7" xfId="14335" xr:uid="{00000000-0005-0000-0000-000031390000}"/>
    <cellStyle name="Comma 8 5 2 7 2" xfId="40303" xr:uid="{00000000-0005-0000-0000-000032390000}"/>
    <cellStyle name="Comma 8 5 2 8" xfId="3515" xr:uid="{00000000-0005-0000-0000-000033390000}"/>
    <cellStyle name="Comma 8 5 2 9" xfId="29483" xr:uid="{00000000-0005-0000-0000-000034390000}"/>
    <cellStyle name="Comma 8 5 3" xfId="1892" xr:uid="{00000000-0005-0000-0000-000035390000}"/>
    <cellStyle name="Comma 8 5 3 2" xfId="6220" xr:uid="{00000000-0005-0000-0000-000036390000}"/>
    <cellStyle name="Comma 8 5 3 2 2" xfId="12712" xr:uid="{00000000-0005-0000-0000-000037390000}"/>
    <cellStyle name="Comma 8 5 3 2 2 2" xfId="27860" xr:uid="{00000000-0005-0000-0000-000038390000}"/>
    <cellStyle name="Comma 8 5 3 2 2 2 2" xfId="53828" xr:uid="{00000000-0005-0000-0000-000039390000}"/>
    <cellStyle name="Comma 8 5 3 2 2 3" xfId="38680" xr:uid="{00000000-0005-0000-0000-00003A390000}"/>
    <cellStyle name="Comma 8 5 3 2 3" xfId="21368" xr:uid="{00000000-0005-0000-0000-00003B390000}"/>
    <cellStyle name="Comma 8 5 3 2 3 2" xfId="47336" xr:uid="{00000000-0005-0000-0000-00003C390000}"/>
    <cellStyle name="Comma 8 5 3 2 4" xfId="17040" xr:uid="{00000000-0005-0000-0000-00003D390000}"/>
    <cellStyle name="Comma 8 5 3 2 4 2" xfId="43008" xr:uid="{00000000-0005-0000-0000-00003E390000}"/>
    <cellStyle name="Comma 8 5 3 2 5" xfId="32188" xr:uid="{00000000-0005-0000-0000-00003F390000}"/>
    <cellStyle name="Comma 8 5 3 2 6" xfId="58670" xr:uid="{00000000-0005-0000-0000-000040390000}"/>
    <cellStyle name="Comma 8 5 3 3" xfId="10548" xr:uid="{00000000-0005-0000-0000-000041390000}"/>
    <cellStyle name="Comma 8 5 3 3 2" xfId="25696" xr:uid="{00000000-0005-0000-0000-000042390000}"/>
    <cellStyle name="Comma 8 5 3 3 2 2" xfId="51664" xr:uid="{00000000-0005-0000-0000-000043390000}"/>
    <cellStyle name="Comma 8 5 3 3 3" xfId="36516" xr:uid="{00000000-0005-0000-0000-000044390000}"/>
    <cellStyle name="Comma 8 5 3 4" xfId="8384" xr:uid="{00000000-0005-0000-0000-000045390000}"/>
    <cellStyle name="Comma 8 5 3 4 2" xfId="23532" xr:uid="{00000000-0005-0000-0000-000046390000}"/>
    <cellStyle name="Comma 8 5 3 4 2 2" xfId="49500" xr:uid="{00000000-0005-0000-0000-000047390000}"/>
    <cellStyle name="Comma 8 5 3 4 3" xfId="34352" xr:uid="{00000000-0005-0000-0000-000048390000}"/>
    <cellStyle name="Comma 8 5 3 5" xfId="19204" xr:uid="{00000000-0005-0000-0000-000049390000}"/>
    <cellStyle name="Comma 8 5 3 5 2" xfId="45172" xr:uid="{00000000-0005-0000-0000-00004A390000}"/>
    <cellStyle name="Comma 8 5 3 6" xfId="14876" xr:uid="{00000000-0005-0000-0000-00004B390000}"/>
    <cellStyle name="Comma 8 5 3 6 2" xfId="40844" xr:uid="{00000000-0005-0000-0000-00004C390000}"/>
    <cellStyle name="Comma 8 5 3 7" xfId="4056" xr:uid="{00000000-0005-0000-0000-00004D390000}"/>
    <cellStyle name="Comma 8 5 3 8" xfId="30024" xr:uid="{00000000-0005-0000-0000-00004E390000}"/>
    <cellStyle name="Comma 8 5 3 9" xfId="56506" xr:uid="{00000000-0005-0000-0000-00004F390000}"/>
    <cellStyle name="Comma 8 5 4" xfId="5138" xr:uid="{00000000-0005-0000-0000-000050390000}"/>
    <cellStyle name="Comma 8 5 4 2" xfId="11630" xr:uid="{00000000-0005-0000-0000-000051390000}"/>
    <cellStyle name="Comma 8 5 4 2 2" xfId="26778" xr:uid="{00000000-0005-0000-0000-000052390000}"/>
    <cellStyle name="Comma 8 5 4 2 2 2" xfId="52746" xr:uid="{00000000-0005-0000-0000-000053390000}"/>
    <cellStyle name="Comma 8 5 4 2 3" xfId="37598" xr:uid="{00000000-0005-0000-0000-000054390000}"/>
    <cellStyle name="Comma 8 5 4 3" xfId="20286" xr:uid="{00000000-0005-0000-0000-000055390000}"/>
    <cellStyle name="Comma 8 5 4 3 2" xfId="46254" xr:uid="{00000000-0005-0000-0000-000056390000}"/>
    <cellStyle name="Comma 8 5 4 4" xfId="15958" xr:uid="{00000000-0005-0000-0000-000057390000}"/>
    <cellStyle name="Comma 8 5 4 4 2" xfId="41926" xr:uid="{00000000-0005-0000-0000-000058390000}"/>
    <cellStyle name="Comma 8 5 4 5" xfId="31106" xr:uid="{00000000-0005-0000-0000-000059390000}"/>
    <cellStyle name="Comma 8 5 4 6" xfId="57588" xr:uid="{00000000-0005-0000-0000-00005A390000}"/>
    <cellStyle name="Comma 8 5 5" xfId="9466" xr:uid="{00000000-0005-0000-0000-00005B390000}"/>
    <cellStyle name="Comma 8 5 5 2" xfId="24614" xr:uid="{00000000-0005-0000-0000-00005C390000}"/>
    <cellStyle name="Comma 8 5 5 2 2" xfId="50582" xr:uid="{00000000-0005-0000-0000-00005D390000}"/>
    <cellStyle name="Comma 8 5 5 3" xfId="35434" xr:uid="{00000000-0005-0000-0000-00005E390000}"/>
    <cellStyle name="Comma 8 5 6" xfId="7302" xr:uid="{00000000-0005-0000-0000-00005F390000}"/>
    <cellStyle name="Comma 8 5 6 2" xfId="22450" xr:uid="{00000000-0005-0000-0000-000060390000}"/>
    <cellStyle name="Comma 8 5 6 2 2" xfId="48418" xr:uid="{00000000-0005-0000-0000-000061390000}"/>
    <cellStyle name="Comma 8 5 6 3" xfId="33270" xr:uid="{00000000-0005-0000-0000-000062390000}"/>
    <cellStyle name="Comma 8 5 7" xfId="18122" xr:uid="{00000000-0005-0000-0000-000063390000}"/>
    <cellStyle name="Comma 8 5 7 2" xfId="44090" xr:uid="{00000000-0005-0000-0000-000064390000}"/>
    <cellStyle name="Comma 8 5 8" xfId="13794" xr:uid="{00000000-0005-0000-0000-000065390000}"/>
    <cellStyle name="Comma 8 5 8 2" xfId="39762" xr:uid="{00000000-0005-0000-0000-000066390000}"/>
    <cellStyle name="Comma 8 5 9" xfId="2974" xr:uid="{00000000-0005-0000-0000-000067390000}"/>
    <cellStyle name="Comma 8 6" xfId="229" xr:uid="{00000000-0005-0000-0000-000068390000}"/>
    <cellStyle name="Comma 8 6 10" xfId="28943" xr:uid="{00000000-0005-0000-0000-000069390000}"/>
    <cellStyle name="Comma 8 6 11" xfId="54905" xr:uid="{00000000-0005-0000-0000-00006A390000}"/>
    <cellStyle name="Comma 8 6 12" xfId="55425" xr:uid="{00000000-0005-0000-0000-00006B390000}"/>
    <cellStyle name="Comma 8 6 13" xfId="891" xr:uid="{00000000-0005-0000-0000-00006C390000}"/>
    <cellStyle name="Comma 8 6 2" xfId="1352" xr:uid="{00000000-0005-0000-0000-00006D390000}"/>
    <cellStyle name="Comma 8 6 2 10" xfId="55966" xr:uid="{00000000-0005-0000-0000-00006E390000}"/>
    <cellStyle name="Comma 8 6 2 2" xfId="2434" xr:uid="{00000000-0005-0000-0000-00006F390000}"/>
    <cellStyle name="Comma 8 6 2 2 2" xfId="6762" xr:uid="{00000000-0005-0000-0000-000070390000}"/>
    <cellStyle name="Comma 8 6 2 2 2 2" xfId="13254" xr:uid="{00000000-0005-0000-0000-000071390000}"/>
    <cellStyle name="Comma 8 6 2 2 2 2 2" xfId="28402" xr:uid="{00000000-0005-0000-0000-000072390000}"/>
    <cellStyle name="Comma 8 6 2 2 2 2 2 2" xfId="54370" xr:uid="{00000000-0005-0000-0000-000073390000}"/>
    <cellStyle name="Comma 8 6 2 2 2 2 3" xfId="39222" xr:uid="{00000000-0005-0000-0000-000074390000}"/>
    <cellStyle name="Comma 8 6 2 2 2 3" xfId="21910" xr:uid="{00000000-0005-0000-0000-000075390000}"/>
    <cellStyle name="Comma 8 6 2 2 2 3 2" xfId="47878" xr:uid="{00000000-0005-0000-0000-000076390000}"/>
    <cellStyle name="Comma 8 6 2 2 2 4" xfId="17582" xr:uid="{00000000-0005-0000-0000-000077390000}"/>
    <cellStyle name="Comma 8 6 2 2 2 4 2" xfId="43550" xr:uid="{00000000-0005-0000-0000-000078390000}"/>
    <cellStyle name="Comma 8 6 2 2 2 5" xfId="32730" xr:uid="{00000000-0005-0000-0000-000079390000}"/>
    <cellStyle name="Comma 8 6 2 2 2 6" xfId="59212" xr:uid="{00000000-0005-0000-0000-00007A390000}"/>
    <cellStyle name="Comma 8 6 2 2 3" xfId="11090" xr:uid="{00000000-0005-0000-0000-00007B390000}"/>
    <cellStyle name="Comma 8 6 2 2 3 2" xfId="26238" xr:uid="{00000000-0005-0000-0000-00007C390000}"/>
    <cellStyle name="Comma 8 6 2 2 3 2 2" xfId="52206" xr:uid="{00000000-0005-0000-0000-00007D390000}"/>
    <cellStyle name="Comma 8 6 2 2 3 3" xfId="37058" xr:uid="{00000000-0005-0000-0000-00007E390000}"/>
    <cellStyle name="Comma 8 6 2 2 4" xfId="8926" xr:uid="{00000000-0005-0000-0000-00007F390000}"/>
    <cellStyle name="Comma 8 6 2 2 4 2" xfId="24074" xr:uid="{00000000-0005-0000-0000-000080390000}"/>
    <cellStyle name="Comma 8 6 2 2 4 2 2" xfId="50042" xr:uid="{00000000-0005-0000-0000-000081390000}"/>
    <cellStyle name="Comma 8 6 2 2 4 3" xfId="34894" xr:uid="{00000000-0005-0000-0000-000082390000}"/>
    <cellStyle name="Comma 8 6 2 2 5" xfId="19746" xr:uid="{00000000-0005-0000-0000-000083390000}"/>
    <cellStyle name="Comma 8 6 2 2 5 2" xfId="45714" xr:uid="{00000000-0005-0000-0000-000084390000}"/>
    <cellStyle name="Comma 8 6 2 2 6" xfId="15418" xr:uid="{00000000-0005-0000-0000-000085390000}"/>
    <cellStyle name="Comma 8 6 2 2 6 2" xfId="41386" xr:uid="{00000000-0005-0000-0000-000086390000}"/>
    <cellStyle name="Comma 8 6 2 2 7" xfId="4598" xr:uid="{00000000-0005-0000-0000-000087390000}"/>
    <cellStyle name="Comma 8 6 2 2 8" xfId="30566" xr:uid="{00000000-0005-0000-0000-000088390000}"/>
    <cellStyle name="Comma 8 6 2 2 9" xfId="57048" xr:uid="{00000000-0005-0000-0000-000089390000}"/>
    <cellStyle name="Comma 8 6 2 3" xfId="5680" xr:uid="{00000000-0005-0000-0000-00008A390000}"/>
    <cellStyle name="Comma 8 6 2 3 2" xfId="12172" xr:uid="{00000000-0005-0000-0000-00008B390000}"/>
    <cellStyle name="Comma 8 6 2 3 2 2" xfId="27320" xr:uid="{00000000-0005-0000-0000-00008C390000}"/>
    <cellStyle name="Comma 8 6 2 3 2 2 2" xfId="53288" xr:uid="{00000000-0005-0000-0000-00008D390000}"/>
    <cellStyle name="Comma 8 6 2 3 2 3" xfId="38140" xr:uid="{00000000-0005-0000-0000-00008E390000}"/>
    <cellStyle name="Comma 8 6 2 3 3" xfId="20828" xr:uid="{00000000-0005-0000-0000-00008F390000}"/>
    <cellStyle name="Comma 8 6 2 3 3 2" xfId="46796" xr:uid="{00000000-0005-0000-0000-000090390000}"/>
    <cellStyle name="Comma 8 6 2 3 4" xfId="16500" xr:uid="{00000000-0005-0000-0000-000091390000}"/>
    <cellStyle name="Comma 8 6 2 3 4 2" xfId="42468" xr:uid="{00000000-0005-0000-0000-000092390000}"/>
    <cellStyle name="Comma 8 6 2 3 5" xfId="31648" xr:uid="{00000000-0005-0000-0000-000093390000}"/>
    <cellStyle name="Comma 8 6 2 3 6" xfId="58130" xr:uid="{00000000-0005-0000-0000-000094390000}"/>
    <cellStyle name="Comma 8 6 2 4" xfId="10008" xr:uid="{00000000-0005-0000-0000-000095390000}"/>
    <cellStyle name="Comma 8 6 2 4 2" xfId="25156" xr:uid="{00000000-0005-0000-0000-000096390000}"/>
    <cellStyle name="Comma 8 6 2 4 2 2" xfId="51124" xr:uid="{00000000-0005-0000-0000-000097390000}"/>
    <cellStyle name="Comma 8 6 2 4 3" xfId="35976" xr:uid="{00000000-0005-0000-0000-000098390000}"/>
    <cellStyle name="Comma 8 6 2 5" xfId="7844" xr:uid="{00000000-0005-0000-0000-000099390000}"/>
    <cellStyle name="Comma 8 6 2 5 2" xfId="22992" xr:uid="{00000000-0005-0000-0000-00009A390000}"/>
    <cellStyle name="Comma 8 6 2 5 2 2" xfId="48960" xr:uid="{00000000-0005-0000-0000-00009B390000}"/>
    <cellStyle name="Comma 8 6 2 5 3" xfId="33812" xr:uid="{00000000-0005-0000-0000-00009C390000}"/>
    <cellStyle name="Comma 8 6 2 6" xfId="18664" xr:uid="{00000000-0005-0000-0000-00009D390000}"/>
    <cellStyle name="Comma 8 6 2 6 2" xfId="44632" xr:uid="{00000000-0005-0000-0000-00009E390000}"/>
    <cellStyle name="Comma 8 6 2 7" xfId="14336" xr:uid="{00000000-0005-0000-0000-00009F390000}"/>
    <cellStyle name="Comma 8 6 2 7 2" xfId="40304" xr:uid="{00000000-0005-0000-0000-0000A0390000}"/>
    <cellStyle name="Comma 8 6 2 8" xfId="3516" xr:uid="{00000000-0005-0000-0000-0000A1390000}"/>
    <cellStyle name="Comma 8 6 2 9" xfId="29484" xr:uid="{00000000-0005-0000-0000-0000A2390000}"/>
    <cellStyle name="Comma 8 6 3" xfId="1893" xr:uid="{00000000-0005-0000-0000-0000A3390000}"/>
    <cellStyle name="Comma 8 6 3 2" xfId="6221" xr:uid="{00000000-0005-0000-0000-0000A4390000}"/>
    <cellStyle name="Comma 8 6 3 2 2" xfId="12713" xr:uid="{00000000-0005-0000-0000-0000A5390000}"/>
    <cellStyle name="Comma 8 6 3 2 2 2" xfId="27861" xr:uid="{00000000-0005-0000-0000-0000A6390000}"/>
    <cellStyle name="Comma 8 6 3 2 2 2 2" xfId="53829" xr:uid="{00000000-0005-0000-0000-0000A7390000}"/>
    <cellStyle name="Comma 8 6 3 2 2 3" xfId="38681" xr:uid="{00000000-0005-0000-0000-0000A8390000}"/>
    <cellStyle name="Comma 8 6 3 2 3" xfId="21369" xr:uid="{00000000-0005-0000-0000-0000A9390000}"/>
    <cellStyle name="Comma 8 6 3 2 3 2" xfId="47337" xr:uid="{00000000-0005-0000-0000-0000AA390000}"/>
    <cellStyle name="Comma 8 6 3 2 4" xfId="17041" xr:uid="{00000000-0005-0000-0000-0000AB390000}"/>
    <cellStyle name="Comma 8 6 3 2 4 2" xfId="43009" xr:uid="{00000000-0005-0000-0000-0000AC390000}"/>
    <cellStyle name="Comma 8 6 3 2 5" xfId="32189" xr:uid="{00000000-0005-0000-0000-0000AD390000}"/>
    <cellStyle name="Comma 8 6 3 2 6" xfId="58671" xr:uid="{00000000-0005-0000-0000-0000AE390000}"/>
    <cellStyle name="Comma 8 6 3 3" xfId="10549" xr:uid="{00000000-0005-0000-0000-0000AF390000}"/>
    <cellStyle name="Comma 8 6 3 3 2" xfId="25697" xr:uid="{00000000-0005-0000-0000-0000B0390000}"/>
    <cellStyle name="Comma 8 6 3 3 2 2" xfId="51665" xr:uid="{00000000-0005-0000-0000-0000B1390000}"/>
    <cellStyle name="Comma 8 6 3 3 3" xfId="36517" xr:uid="{00000000-0005-0000-0000-0000B2390000}"/>
    <cellStyle name="Comma 8 6 3 4" xfId="8385" xr:uid="{00000000-0005-0000-0000-0000B3390000}"/>
    <cellStyle name="Comma 8 6 3 4 2" xfId="23533" xr:uid="{00000000-0005-0000-0000-0000B4390000}"/>
    <cellStyle name="Comma 8 6 3 4 2 2" xfId="49501" xr:uid="{00000000-0005-0000-0000-0000B5390000}"/>
    <cellStyle name="Comma 8 6 3 4 3" xfId="34353" xr:uid="{00000000-0005-0000-0000-0000B6390000}"/>
    <cellStyle name="Comma 8 6 3 5" xfId="19205" xr:uid="{00000000-0005-0000-0000-0000B7390000}"/>
    <cellStyle name="Comma 8 6 3 5 2" xfId="45173" xr:uid="{00000000-0005-0000-0000-0000B8390000}"/>
    <cellStyle name="Comma 8 6 3 6" xfId="14877" xr:uid="{00000000-0005-0000-0000-0000B9390000}"/>
    <cellStyle name="Comma 8 6 3 6 2" xfId="40845" xr:uid="{00000000-0005-0000-0000-0000BA390000}"/>
    <cellStyle name="Comma 8 6 3 7" xfId="4057" xr:uid="{00000000-0005-0000-0000-0000BB390000}"/>
    <cellStyle name="Comma 8 6 3 8" xfId="30025" xr:uid="{00000000-0005-0000-0000-0000BC390000}"/>
    <cellStyle name="Comma 8 6 3 9" xfId="56507" xr:uid="{00000000-0005-0000-0000-0000BD390000}"/>
    <cellStyle name="Comma 8 6 4" xfId="5139" xr:uid="{00000000-0005-0000-0000-0000BE390000}"/>
    <cellStyle name="Comma 8 6 4 2" xfId="11631" xr:uid="{00000000-0005-0000-0000-0000BF390000}"/>
    <cellStyle name="Comma 8 6 4 2 2" xfId="26779" xr:uid="{00000000-0005-0000-0000-0000C0390000}"/>
    <cellStyle name="Comma 8 6 4 2 2 2" xfId="52747" xr:uid="{00000000-0005-0000-0000-0000C1390000}"/>
    <cellStyle name="Comma 8 6 4 2 3" xfId="37599" xr:uid="{00000000-0005-0000-0000-0000C2390000}"/>
    <cellStyle name="Comma 8 6 4 3" xfId="20287" xr:uid="{00000000-0005-0000-0000-0000C3390000}"/>
    <cellStyle name="Comma 8 6 4 3 2" xfId="46255" xr:uid="{00000000-0005-0000-0000-0000C4390000}"/>
    <cellStyle name="Comma 8 6 4 4" xfId="15959" xr:uid="{00000000-0005-0000-0000-0000C5390000}"/>
    <cellStyle name="Comma 8 6 4 4 2" xfId="41927" xr:uid="{00000000-0005-0000-0000-0000C6390000}"/>
    <cellStyle name="Comma 8 6 4 5" xfId="31107" xr:uid="{00000000-0005-0000-0000-0000C7390000}"/>
    <cellStyle name="Comma 8 6 4 6" xfId="57589" xr:uid="{00000000-0005-0000-0000-0000C8390000}"/>
    <cellStyle name="Comma 8 6 5" xfId="9467" xr:uid="{00000000-0005-0000-0000-0000C9390000}"/>
    <cellStyle name="Comma 8 6 5 2" xfId="24615" xr:uid="{00000000-0005-0000-0000-0000CA390000}"/>
    <cellStyle name="Comma 8 6 5 2 2" xfId="50583" xr:uid="{00000000-0005-0000-0000-0000CB390000}"/>
    <cellStyle name="Comma 8 6 5 3" xfId="35435" xr:uid="{00000000-0005-0000-0000-0000CC390000}"/>
    <cellStyle name="Comma 8 6 6" xfId="7303" xr:uid="{00000000-0005-0000-0000-0000CD390000}"/>
    <cellStyle name="Comma 8 6 6 2" xfId="22451" xr:uid="{00000000-0005-0000-0000-0000CE390000}"/>
    <cellStyle name="Comma 8 6 6 2 2" xfId="48419" xr:uid="{00000000-0005-0000-0000-0000CF390000}"/>
    <cellStyle name="Comma 8 6 6 3" xfId="33271" xr:uid="{00000000-0005-0000-0000-0000D0390000}"/>
    <cellStyle name="Comma 8 6 7" xfId="18123" xr:uid="{00000000-0005-0000-0000-0000D1390000}"/>
    <cellStyle name="Comma 8 6 7 2" xfId="44091" xr:uid="{00000000-0005-0000-0000-0000D2390000}"/>
    <cellStyle name="Comma 8 6 8" xfId="13795" xr:uid="{00000000-0005-0000-0000-0000D3390000}"/>
    <cellStyle name="Comma 8 6 8 2" xfId="39763" xr:uid="{00000000-0005-0000-0000-0000D4390000}"/>
    <cellStyle name="Comma 8 6 9" xfId="2975" xr:uid="{00000000-0005-0000-0000-0000D5390000}"/>
    <cellStyle name="Comma 8 7" xfId="230" xr:uid="{00000000-0005-0000-0000-0000D6390000}"/>
    <cellStyle name="Comma 8 7 10" xfId="28944" xr:uid="{00000000-0005-0000-0000-0000D7390000}"/>
    <cellStyle name="Comma 8 7 11" xfId="54906" xr:uid="{00000000-0005-0000-0000-0000D8390000}"/>
    <cellStyle name="Comma 8 7 12" xfId="55426" xr:uid="{00000000-0005-0000-0000-0000D9390000}"/>
    <cellStyle name="Comma 8 7 13" xfId="931" xr:uid="{00000000-0005-0000-0000-0000DA390000}"/>
    <cellStyle name="Comma 8 7 2" xfId="1353" xr:uid="{00000000-0005-0000-0000-0000DB390000}"/>
    <cellStyle name="Comma 8 7 2 10" xfId="55967" xr:uid="{00000000-0005-0000-0000-0000DC390000}"/>
    <cellStyle name="Comma 8 7 2 2" xfId="2435" xr:uid="{00000000-0005-0000-0000-0000DD390000}"/>
    <cellStyle name="Comma 8 7 2 2 2" xfId="6763" xr:uid="{00000000-0005-0000-0000-0000DE390000}"/>
    <cellStyle name="Comma 8 7 2 2 2 2" xfId="13255" xr:uid="{00000000-0005-0000-0000-0000DF390000}"/>
    <cellStyle name="Comma 8 7 2 2 2 2 2" xfId="28403" xr:uid="{00000000-0005-0000-0000-0000E0390000}"/>
    <cellStyle name="Comma 8 7 2 2 2 2 2 2" xfId="54371" xr:uid="{00000000-0005-0000-0000-0000E1390000}"/>
    <cellStyle name="Comma 8 7 2 2 2 2 3" xfId="39223" xr:uid="{00000000-0005-0000-0000-0000E2390000}"/>
    <cellStyle name="Comma 8 7 2 2 2 3" xfId="21911" xr:uid="{00000000-0005-0000-0000-0000E3390000}"/>
    <cellStyle name="Comma 8 7 2 2 2 3 2" xfId="47879" xr:uid="{00000000-0005-0000-0000-0000E4390000}"/>
    <cellStyle name="Comma 8 7 2 2 2 4" xfId="17583" xr:uid="{00000000-0005-0000-0000-0000E5390000}"/>
    <cellStyle name="Comma 8 7 2 2 2 4 2" xfId="43551" xr:uid="{00000000-0005-0000-0000-0000E6390000}"/>
    <cellStyle name="Comma 8 7 2 2 2 5" xfId="32731" xr:uid="{00000000-0005-0000-0000-0000E7390000}"/>
    <cellStyle name="Comma 8 7 2 2 2 6" xfId="59213" xr:uid="{00000000-0005-0000-0000-0000E8390000}"/>
    <cellStyle name="Comma 8 7 2 2 3" xfId="11091" xr:uid="{00000000-0005-0000-0000-0000E9390000}"/>
    <cellStyle name="Comma 8 7 2 2 3 2" xfId="26239" xr:uid="{00000000-0005-0000-0000-0000EA390000}"/>
    <cellStyle name="Comma 8 7 2 2 3 2 2" xfId="52207" xr:uid="{00000000-0005-0000-0000-0000EB390000}"/>
    <cellStyle name="Comma 8 7 2 2 3 3" xfId="37059" xr:uid="{00000000-0005-0000-0000-0000EC390000}"/>
    <cellStyle name="Comma 8 7 2 2 4" xfId="8927" xr:uid="{00000000-0005-0000-0000-0000ED390000}"/>
    <cellStyle name="Comma 8 7 2 2 4 2" xfId="24075" xr:uid="{00000000-0005-0000-0000-0000EE390000}"/>
    <cellStyle name="Comma 8 7 2 2 4 2 2" xfId="50043" xr:uid="{00000000-0005-0000-0000-0000EF390000}"/>
    <cellStyle name="Comma 8 7 2 2 4 3" xfId="34895" xr:uid="{00000000-0005-0000-0000-0000F0390000}"/>
    <cellStyle name="Comma 8 7 2 2 5" xfId="19747" xr:uid="{00000000-0005-0000-0000-0000F1390000}"/>
    <cellStyle name="Comma 8 7 2 2 5 2" xfId="45715" xr:uid="{00000000-0005-0000-0000-0000F2390000}"/>
    <cellStyle name="Comma 8 7 2 2 6" xfId="15419" xr:uid="{00000000-0005-0000-0000-0000F3390000}"/>
    <cellStyle name="Comma 8 7 2 2 6 2" xfId="41387" xr:uid="{00000000-0005-0000-0000-0000F4390000}"/>
    <cellStyle name="Comma 8 7 2 2 7" xfId="4599" xr:uid="{00000000-0005-0000-0000-0000F5390000}"/>
    <cellStyle name="Comma 8 7 2 2 8" xfId="30567" xr:uid="{00000000-0005-0000-0000-0000F6390000}"/>
    <cellStyle name="Comma 8 7 2 2 9" xfId="57049" xr:uid="{00000000-0005-0000-0000-0000F7390000}"/>
    <cellStyle name="Comma 8 7 2 3" xfId="5681" xr:uid="{00000000-0005-0000-0000-0000F8390000}"/>
    <cellStyle name="Comma 8 7 2 3 2" xfId="12173" xr:uid="{00000000-0005-0000-0000-0000F9390000}"/>
    <cellStyle name="Comma 8 7 2 3 2 2" xfId="27321" xr:uid="{00000000-0005-0000-0000-0000FA390000}"/>
    <cellStyle name="Comma 8 7 2 3 2 2 2" xfId="53289" xr:uid="{00000000-0005-0000-0000-0000FB390000}"/>
    <cellStyle name="Comma 8 7 2 3 2 3" xfId="38141" xr:uid="{00000000-0005-0000-0000-0000FC390000}"/>
    <cellStyle name="Comma 8 7 2 3 3" xfId="20829" xr:uid="{00000000-0005-0000-0000-0000FD390000}"/>
    <cellStyle name="Comma 8 7 2 3 3 2" xfId="46797" xr:uid="{00000000-0005-0000-0000-0000FE390000}"/>
    <cellStyle name="Comma 8 7 2 3 4" xfId="16501" xr:uid="{00000000-0005-0000-0000-0000FF390000}"/>
    <cellStyle name="Comma 8 7 2 3 4 2" xfId="42469" xr:uid="{00000000-0005-0000-0000-0000003A0000}"/>
    <cellStyle name="Comma 8 7 2 3 5" xfId="31649" xr:uid="{00000000-0005-0000-0000-0000013A0000}"/>
    <cellStyle name="Comma 8 7 2 3 6" xfId="58131" xr:uid="{00000000-0005-0000-0000-0000023A0000}"/>
    <cellStyle name="Comma 8 7 2 4" xfId="10009" xr:uid="{00000000-0005-0000-0000-0000033A0000}"/>
    <cellStyle name="Comma 8 7 2 4 2" xfId="25157" xr:uid="{00000000-0005-0000-0000-0000043A0000}"/>
    <cellStyle name="Comma 8 7 2 4 2 2" xfId="51125" xr:uid="{00000000-0005-0000-0000-0000053A0000}"/>
    <cellStyle name="Comma 8 7 2 4 3" xfId="35977" xr:uid="{00000000-0005-0000-0000-0000063A0000}"/>
    <cellStyle name="Comma 8 7 2 5" xfId="7845" xr:uid="{00000000-0005-0000-0000-0000073A0000}"/>
    <cellStyle name="Comma 8 7 2 5 2" xfId="22993" xr:uid="{00000000-0005-0000-0000-0000083A0000}"/>
    <cellStyle name="Comma 8 7 2 5 2 2" xfId="48961" xr:uid="{00000000-0005-0000-0000-0000093A0000}"/>
    <cellStyle name="Comma 8 7 2 5 3" xfId="33813" xr:uid="{00000000-0005-0000-0000-00000A3A0000}"/>
    <cellStyle name="Comma 8 7 2 6" xfId="18665" xr:uid="{00000000-0005-0000-0000-00000B3A0000}"/>
    <cellStyle name="Comma 8 7 2 6 2" xfId="44633" xr:uid="{00000000-0005-0000-0000-00000C3A0000}"/>
    <cellStyle name="Comma 8 7 2 7" xfId="14337" xr:uid="{00000000-0005-0000-0000-00000D3A0000}"/>
    <cellStyle name="Comma 8 7 2 7 2" xfId="40305" xr:uid="{00000000-0005-0000-0000-00000E3A0000}"/>
    <cellStyle name="Comma 8 7 2 8" xfId="3517" xr:uid="{00000000-0005-0000-0000-00000F3A0000}"/>
    <cellStyle name="Comma 8 7 2 9" xfId="29485" xr:uid="{00000000-0005-0000-0000-0000103A0000}"/>
    <cellStyle name="Comma 8 7 3" xfId="1894" xr:uid="{00000000-0005-0000-0000-0000113A0000}"/>
    <cellStyle name="Comma 8 7 3 2" xfId="6222" xr:uid="{00000000-0005-0000-0000-0000123A0000}"/>
    <cellStyle name="Comma 8 7 3 2 2" xfId="12714" xr:uid="{00000000-0005-0000-0000-0000133A0000}"/>
    <cellStyle name="Comma 8 7 3 2 2 2" xfId="27862" xr:uid="{00000000-0005-0000-0000-0000143A0000}"/>
    <cellStyle name="Comma 8 7 3 2 2 2 2" xfId="53830" xr:uid="{00000000-0005-0000-0000-0000153A0000}"/>
    <cellStyle name="Comma 8 7 3 2 2 3" xfId="38682" xr:uid="{00000000-0005-0000-0000-0000163A0000}"/>
    <cellStyle name="Comma 8 7 3 2 3" xfId="21370" xr:uid="{00000000-0005-0000-0000-0000173A0000}"/>
    <cellStyle name="Comma 8 7 3 2 3 2" xfId="47338" xr:uid="{00000000-0005-0000-0000-0000183A0000}"/>
    <cellStyle name="Comma 8 7 3 2 4" xfId="17042" xr:uid="{00000000-0005-0000-0000-0000193A0000}"/>
    <cellStyle name="Comma 8 7 3 2 4 2" xfId="43010" xr:uid="{00000000-0005-0000-0000-00001A3A0000}"/>
    <cellStyle name="Comma 8 7 3 2 5" xfId="32190" xr:uid="{00000000-0005-0000-0000-00001B3A0000}"/>
    <cellStyle name="Comma 8 7 3 2 6" xfId="58672" xr:uid="{00000000-0005-0000-0000-00001C3A0000}"/>
    <cellStyle name="Comma 8 7 3 3" xfId="10550" xr:uid="{00000000-0005-0000-0000-00001D3A0000}"/>
    <cellStyle name="Comma 8 7 3 3 2" xfId="25698" xr:uid="{00000000-0005-0000-0000-00001E3A0000}"/>
    <cellStyle name="Comma 8 7 3 3 2 2" xfId="51666" xr:uid="{00000000-0005-0000-0000-00001F3A0000}"/>
    <cellStyle name="Comma 8 7 3 3 3" xfId="36518" xr:uid="{00000000-0005-0000-0000-0000203A0000}"/>
    <cellStyle name="Comma 8 7 3 4" xfId="8386" xr:uid="{00000000-0005-0000-0000-0000213A0000}"/>
    <cellStyle name="Comma 8 7 3 4 2" xfId="23534" xr:uid="{00000000-0005-0000-0000-0000223A0000}"/>
    <cellStyle name="Comma 8 7 3 4 2 2" xfId="49502" xr:uid="{00000000-0005-0000-0000-0000233A0000}"/>
    <cellStyle name="Comma 8 7 3 4 3" xfId="34354" xr:uid="{00000000-0005-0000-0000-0000243A0000}"/>
    <cellStyle name="Comma 8 7 3 5" xfId="19206" xr:uid="{00000000-0005-0000-0000-0000253A0000}"/>
    <cellStyle name="Comma 8 7 3 5 2" xfId="45174" xr:uid="{00000000-0005-0000-0000-0000263A0000}"/>
    <cellStyle name="Comma 8 7 3 6" xfId="14878" xr:uid="{00000000-0005-0000-0000-0000273A0000}"/>
    <cellStyle name="Comma 8 7 3 6 2" xfId="40846" xr:uid="{00000000-0005-0000-0000-0000283A0000}"/>
    <cellStyle name="Comma 8 7 3 7" xfId="4058" xr:uid="{00000000-0005-0000-0000-0000293A0000}"/>
    <cellStyle name="Comma 8 7 3 8" xfId="30026" xr:uid="{00000000-0005-0000-0000-00002A3A0000}"/>
    <cellStyle name="Comma 8 7 3 9" xfId="56508" xr:uid="{00000000-0005-0000-0000-00002B3A0000}"/>
    <cellStyle name="Comma 8 7 4" xfId="5140" xr:uid="{00000000-0005-0000-0000-00002C3A0000}"/>
    <cellStyle name="Comma 8 7 4 2" xfId="11632" xr:uid="{00000000-0005-0000-0000-00002D3A0000}"/>
    <cellStyle name="Comma 8 7 4 2 2" xfId="26780" xr:uid="{00000000-0005-0000-0000-00002E3A0000}"/>
    <cellStyle name="Comma 8 7 4 2 2 2" xfId="52748" xr:uid="{00000000-0005-0000-0000-00002F3A0000}"/>
    <cellStyle name="Comma 8 7 4 2 3" xfId="37600" xr:uid="{00000000-0005-0000-0000-0000303A0000}"/>
    <cellStyle name="Comma 8 7 4 3" xfId="20288" xr:uid="{00000000-0005-0000-0000-0000313A0000}"/>
    <cellStyle name="Comma 8 7 4 3 2" xfId="46256" xr:uid="{00000000-0005-0000-0000-0000323A0000}"/>
    <cellStyle name="Comma 8 7 4 4" xfId="15960" xr:uid="{00000000-0005-0000-0000-0000333A0000}"/>
    <cellStyle name="Comma 8 7 4 4 2" xfId="41928" xr:uid="{00000000-0005-0000-0000-0000343A0000}"/>
    <cellStyle name="Comma 8 7 4 5" xfId="31108" xr:uid="{00000000-0005-0000-0000-0000353A0000}"/>
    <cellStyle name="Comma 8 7 4 6" xfId="57590" xr:uid="{00000000-0005-0000-0000-0000363A0000}"/>
    <cellStyle name="Comma 8 7 5" xfId="9468" xr:uid="{00000000-0005-0000-0000-0000373A0000}"/>
    <cellStyle name="Comma 8 7 5 2" xfId="24616" xr:uid="{00000000-0005-0000-0000-0000383A0000}"/>
    <cellStyle name="Comma 8 7 5 2 2" xfId="50584" xr:uid="{00000000-0005-0000-0000-0000393A0000}"/>
    <cellStyle name="Comma 8 7 5 3" xfId="35436" xr:uid="{00000000-0005-0000-0000-00003A3A0000}"/>
    <cellStyle name="Comma 8 7 6" xfId="7304" xr:uid="{00000000-0005-0000-0000-00003B3A0000}"/>
    <cellStyle name="Comma 8 7 6 2" xfId="22452" xr:uid="{00000000-0005-0000-0000-00003C3A0000}"/>
    <cellStyle name="Comma 8 7 6 2 2" xfId="48420" xr:uid="{00000000-0005-0000-0000-00003D3A0000}"/>
    <cellStyle name="Comma 8 7 6 3" xfId="33272" xr:uid="{00000000-0005-0000-0000-00003E3A0000}"/>
    <cellStyle name="Comma 8 7 7" xfId="18124" xr:uid="{00000000-0005-0000-0000-00003F3A0000}"/>
    <cellStyle name="Comma 8 7 7 2" xfId="44092" xr:uid="{00000000-0005-0000-0000-0000403A0000}"/>
    <cellStyle name="Comma 8 7 8" xfId="13796" xr:uid="{00000000-0005-0000-0000-0000413A0000}"/>
    <cellStyle name="Comma 8 7 8 2" xfId="39764" xr:uid="{00000000-0005-0000-0000-0000423A0000}"/>
    <cellStyle name="Comma 8 7 9" xfId="2976" xr:uid="{00000000-0005-0000-0000-0000433A0000}"/>
    <cellStyle name="Comma 8 8" xfId="231" xr:uid="{00000000-0005-0000-0000-0000443A0000}"/>
    <cellStyle name="Comma 8 8 10" xfId="28945" xr:uid="{00000000-0005-0000-0000-0000453A0000}"/>
    <cellStyle name="Comma 8 8 11" xfId="54907" xr:uid="{00000000-0005-0000-0000-0000463A0000}"/>
    <cellStyle name="Comma 8 8 12" xfId="55427" xr:uid="{00000000-0005-0000-0000-0000473A0000}"/>
    <cellStyle name="Comma 8 8 13" xfId="971" xr:uid="{00000000-0005-0000-0000-0000483A0000}"/>
    <cellStyle name="Comma 8 8 2" xfId="1354" xr:uid="{00000000-0005-0000-0000-0000493A0000}"/>
    <cellStyle name="Comma 8 8 2 10" xfId="55968" xr:uid="{00000000-0005-0000-0000-00004A3A0000}"/>
    <cellStyle name="Comma 8 8 2 2" xfId="2436" xr:uid="{00000000-0005-0000-0000-00004B3A0000}"/>
    <cellStyle name="Comma 8 8 2 2 2" xfId="6764" xr:uid="{00000000-0005-0000-0000-00004C3A0000}"/>
    <cellStyle name="Comma 8 8 2 2 2 2" xfId="13256" xr:uid="{00000000-0005-0000-0000-00004D3A0000}"/>
    <cellStyle name="Comma 8 8 2 2 2 2 2" xfId="28404" xr:uid="{00000000-0005-0000-0000-00004E3A0000}"/>
    <cellStyle name="Comma 8 8 2 2 2 2 2 2" xfId="54372" xr:uid="{00000000-0005-0000-0000-00004F3A0000}"/>
    <cellStyle name="Comma 8 8 2 2 2 2 3" xfId="39224" xr:uid="{00000000-0005-0000-0000-0000503A0000}"/>
    <cellStyle name="Comma 8 8 2 2 2 3" xfId="21912" xr:uid="{00000000-0005-0000-0000-0000513A0000}"/>
    <cellStyle name="Comma 8 8 2 2 2 3 2" xfId="47880" xr:uid="{00000000-0005-0000-0000-0000523A0000}"/>
    <cellStyle name="Comma 8 8 2 2 2 4" xfId="17584" xr:uid="{00000000-0005-0000-0000-0000533A0000}"/>
    <cellStyle name="Comma 8 8 2 2 2 4 2" xfId="43552" xr:uid="{00000000-0005-0000-0000-0000543A0000}"/>
    <cellStyle name="Comma 8 8 2 2 2 5" xfId="32732" xr:uid="{00000000-0005-0000-0000-0000553A0000}"/>
    <cellStyle name="Comma 8 8 2 2 2 6" xfId="59214" xr:uid="{00000000-0005-0000-0000-0000563A0000}"/>
    <cellStyle name="Comma 8 8 2 2 3" xfId="11092" xr:uid="{00000000-0005-0000-0000-0000573A0000}"/>
    <cellStyle name="Comma 8 8 2 2 3 2" xfId="26240" xr:uid="{00000000-0005-0000-0000-0000583A0000}"/>
    <cellStyle name="Comma 8 8 2 2 3 2 2" xfId="52208" xr:uid="{00000000-0005-0000-0000-0000593A0000}"/>
    <cellStyle name="Comma 8 8 2 2 3 3" xfId="37060" xr:uid="{00000000-0005-0000-0000-00005A3A0000}"/>
    <cellStyle name="Comma 8 8 2 2 4" xfId="8928" xr:uid="{00000000-0005-0000-0000-00005B3A0000}"/>
    <cellStyle name="Comma 8 8 2 2 4 2" xfId="24076" xr:uid="{00000000-0005-0000-0000-00005C3A0000}"/>
    <cellStyle name="Comma 8 8 2 2 4 2 2" xfId="50044" xr:uid="{00000000-0005-0000-0000-00005D3A0000}"/>
    <cellStyle name="Comma 8 8 2 2 4 3" xfId="34896" xr:uid="{00000000-0005-0000-0000-00005E3A0000}"/>
    <cellStyle name="Comma 8 8 2 2 5" xfId="19748" xr:uid="{00000000-0005-0000-0000-00005F3A0000}"/>
    <cellStyle name="Comma 8 8 2 2 5 2" xfId="45716" xr:uid="{00000000-0005-0000-0000-0000603A0000}"/>
    <cellStyle name="Comma 8 8 2 2 6" xfId="15420" xr:uid="{00000000-0005-0000-0000-0000613A0000}"/>
    <cellStyle name="Comma 8 8 2 2 6 2" xfId="41388" xr:uid="{00000000-0005-0000-0000-0000623A0000}"/>
    <cellStyle name="Comma 8 8 2 2 7" xfId="4600" xr:uid="{00000000-0005-0000-0000-0000633A0000}"/>
    <cellStyle name="Comma 8 8 2 2 8" xfId="30568" xr:uid="{00000000-0005-0000-0000-0000643A0000}"/>
    <cellStyle name="Comma 8 8 2 2 9" xfId="57050" xr:uid="{00000000-0005-0000-0000-0000653A0000}"/>
    <cellStyle name="Comma 8 8 2 3" xfId="5682" xr:uid="{00000000-0005-0000-0000-0000663A0000}"/>
    <cellStyle name="Comma 8 8 2 3 2" xfId="12174" xr:uid="{00000000-0005-0000-0000-0000673A0000}"/>
    <cellStyle name="Comma 8 8 2 3 2 2" xfId="27322" xr:uid="{00000000-0005-0000-0000-0000683A0000}"/>
    <cellStyle name="Comma 8 8 2 3 2 2 2" xfId="53290" xr:uid="{00000000-0005-0000-0000-0000693A0000}"/>
    <cellStyle name="Comma 8 8 2 3 2 3" xfId="38142" xr:uid="{00000000-0005-0000-0000-00006A3A0000}"/>
    <cellStyle name="Comma 8 8 2 3 3" xfId="20830" xr:uid="{00000000-0005-0000-0000-00006B3A0000}"/>
    <cellStyle name="Comma 8 8 2 3 3 2" xfId="46798" xr:uid="{00000000-0005-0000-0000-00006C3A0000}"/>
    <cellStyle name="Comma 8 8 2 3 4" xfId="16502" xr:uid="{00000000-0005-0000-0000-00006D3A0000}"/>
    <cellStyle name="Comma 8 8 2 3 4 2" xfId="42470" xr:uid="{00000000-0005-0000-0000-00006E3A0000}"/>
    <cellStyle name="Comma 8 8 2 3 5" xfId="31650" xr:uid="{00000000-0005-0000-0000-00006F3A0000}"/>
    <cellStyle name="Comma 8 8 2 3 6" xfId="58132" xr:uid="{00000000-0005-0000-0000-0000703A0000}"/>
    <cellStyle name="Comma 8 8 2 4" xfId="10010" xr:uid="{00000000-0005-0000-0000-0000713A0000}"/>
    <cellStyle name="Comma 8 8 2 4 2" xfId="25158" xr:uid="{00000000-0005-0000-0000-0000723A0000}"/>
    <cellStyle name="Comma 8 8 2 4 2 2" xfId="51126" xr:uid="{00000000-0005-0000-0000-0000733A0000}"/>
    <cellStyle name="Comma 8 8 2 4 3" xfId="35978" xr:uid="{00000000-0005-0000-0000-0000743A0000}"/>
    <cellStyle name="Comma 8 8 2 5" xfId="7846" xr:uid="{00000000-0005-0000-0000-0000753A0000}"/>
    <cellStyle name="Comma 8 8 2 5 2" xfId="22994" xr:uid="{00000000-0005-0000-0000-0000763A0000}"/>
    <cellStyle name="Comma 8 8 2 5 2 2" xfId="48962" xr:uid="{00000000-0005-0000-0000-0000773A0000}"/>
    <cellStyle name="Comma 8 8 2 5 3" xfId="33814" xr:uid="{00000000-0005-0000-0000-0000783A0000}"/>
    <cellStyle name="Comma 8 8 2 6" xfId="18666" xr:uid="{00000000-0005-0000-0000-0000793A0000}"/>
    <cellStyle name="Comma 8 8 2 6 2" xfId="44634" xr:uid="{00000000-0005-0000-0000-00007A3A0000}"/>
    <cellStyle name="Comma 8 8 2 7" xfId="14338" xr:uid="{00000000-0005-0000-0000-00007B3A0000}"/>
    <cellStyle name="Comma 8 8 2 7 2" xfId="40306" xr:uid="{00000000-0005-0000-0000-00007C3A0000}"/>
    <cellStyle name="Comma 8 8 2 8" xfId="3518" xr:uid="{00000000-0005-0000-0000-00007D3A0000}"/>
    <cellStyle name="Comma 8 8 2 9" xfId="29486" xr:uid="{00000000-0005-0000-0000-00007E3A0000}"/>
    <cellStyle name="Comma 8 8 3" xfId="1895" xr:uid="{00000000-0005-0000-0000-00007F3A0000}"/>
    <cellStyle name="Comma 8 8 3 2" xfId="6223" xr:uid="{00000000-0005-0000-0000-0000803A0000}"/>
    <cellStyle name="Comma 8 8 3 2 2" xfId="12715" xr:uid="{00000000-0005-0000-0000-0000813A0000}"/>
    <cellStyle name="Comma 8 8 3 2 2 2" xfId="27863" xr:uid="{00000000-0005-0000-0000-0000823A0000}"/>
    <cellStyle name="Comma 8 8 3 2 2 2 2" xfId="53831" xr:uid="{00000000-0005-0000-0000-0000833A0000}"/>
    <cellStyle name="Comma 8 8 3 2 2 3" xfId="38683" xr:uid="{00000000-0005-0000-0000-0000843A0000}"/>
    <cellStyle name="Comma 8 8 3 2 3" xfId="21371" xr:uid="{00000000-0005-0000-0000-0000853A0000}"/>
    <cellStyle name="Comma 8 8 3 2 3 2" xfId="47339" xr:uid="{00000000-0005-0000-0000-0000863A0000}"/>
    <cellStyle name="Comma 8 8 3 2 4" xfId="17043" xr:uid="{00000000-0005-0000-0000-0000873A0000}"/>
    <cellStyle name="Comma 8 8 3 2 4 2" xfId="43011" xr:uid="{00000000-0005-0000-0000-0000883A0000}"/>
    <cellStyle name="Comma 8 8 3 2 5" xfId="32191" xr:uid="{00000000-0005-0000-0000-0000893A0000}"/>
    <cellStyle name="Comma 8 8 3 2 6" xfId="58673" xr:uid="{00000000-0005-0000-0000-00008A3A0000}"/>
    <cellStyle name="Comma 8 8 3 3" xfId="10551" xr:uid="{00000000-0005-0000-0000-00008B3A0000}"/>
    <cellStyle name="Comma 8 8 3 3 2" xfId="25699" xr:uid="{00000000-0005-0000-0000-00008C3A0000}"/>
    <cellStyle name="Comma 8 8 3 3 2 2" xfId="51667" xr:uid="{00000000-0005-0000-0000-00008D3A0000}"/>
    <cellStyle name="Comma 8 8 3 3 3" xfId="36519" xr:uid="{00000000-0005-0000-0000-00008E3A0000}"/>
    <cellStyle name="Comma 8 8 3 4" xfId="8387" xr:uid="{00000000-0005-0000-0000-00008F3A0000}"/>
    <cellStyle name="Comma 8 8 3 4 2" xfId="23535" xr:uid="{00000000-0005-0000-0000-0000903A0000}"/>
    <cellStyle name="Comma 8 8 3 4 2 2" xfId="49503" xr:uid="{00000000-0005-0000-0000-0000913A0000}"/>
    <cellStyle name="Comma 8 8 3 4 3" xfId="34355" xr:uid="{00000000-0005-0000-0000-0000923A0000}"/>
    <cellStyle name="Comma 8 8 3 5" xfId="19207" xr:uid="{00000000-0005-0000-0000-0000933A0000}"/>
    <cellStyle name="Comma 8 8 3 5 2" xfId="45175" xr:uid="{00000000-0005-0000-0000-0000943A0000}"/>
    <cellStyle name="Comma 8 8 3 6" xfId="14879" xr:uid="{00000000-0005-0000-0000-0000953A0000}"/>
    <cellStyle name="Comma 8 8 3 6 2" xfId="40847" xr:uid="{00000000-0005-0000-0000-0000963A0000}"/>
    <cellStyle name="Comma 8 8 3 7" xfId="4059" xr:uid="{00000000-0005-0000-0000-0000973A0000}"/>
    <cellStyle name="Comma 8 8 3 8" xfId="30027" xr:uid="{00000000-0005-0000-0000-0000983A0000}"/>
    <cellStyle name="Comma 8 8 3 9" xfId="56509" xr:uid="{00000000-0005-0000-0000-0000993A0000}"/>
    <cellStyle name="Comma 8 8 4" xfId="5141" xr:uid="{00000000-0005-0000-0000-00009A3A0000}"/>
    <cellStyle name="Comma 8 8 4 2" xfId="11633" xr:uid="{00000000-0005-0000-0000-00009B3A0000}"/>
    <cellStyle name="Comma 8 8 4 2 2" xfId="26781" xr:uid="{00000000-0005-0000-0000-00009C3A0000}"/>
    <cellStyle name="Comma 8 8 4 2 2 2" xfId="52749" xr:uid="{00000000-0005-0000-0000-00009D3A0000}"/>
    <cellStyle name="Comma 8 8 4 2 3" xfId="37601" xr:uid="{00000000-0005-0000-0000-00009E3A0000}"/>
    <cellStyle name="Comma 8 8 4 3" xfId="20289" xr:uid="{00000000-0005-0000-0000-00009F3A0000}"/>
    <cellStyle name="Comma 8 8 4 3 2" xfId="46257" xr:uid="{00000000-0005-0000-0000-0000A03A0000}"/>
    <cellStyle name="Comma 8 8 4 4" xfId="15961" xr:uid="{00000000-0005-0000-0000-0000A13A0000}"/>
    <cellStyle name="Comma 8 8 4 4 2" xfId="41929" xr:uid="{00000000-0005-0000-0000-0000A23A0000}"/>
    <cellStyle name="Comma 8 8 4 5" xfId="31109" xr:uid="{00000000-0005-0000-0000-0000A33A0000}"/>
    <cellStyle name="Comma 8 8 4 6" xfId="57591" xr:uid="{00000000-0005-0000-0000-0000A43A0000}"/>
    <cellStyle name="Comma 8 8 5" xfId="9469" xr:uid="{00000000-0005-0000-0000-0000A53A0000}"/>
    <cellStyle name="Comma 8 8 5 2" xfId="24617" xr:uid="{00000000-0005-0000-0000-0000A63A0000}"/>
    <cellStyle name="Comma 8 8 5 2 2" xfId="50585" xr:uid="{00000000-0005-0000-0000-0000A73A0000}"/>
    <cellStyle name="Comma 8 8 5 3" xfId="35437" xr:uid="{00000000-0005-0000-0000-0000A83A0000}"/>
    <cellStyle name="Comma 8 8 6" xfId="7305" xr:uid="{00000000-0005-0000-0000-0000A93A0000}"/>
    <cellStyle name="Comma 8 8 6 2" xfId="22453" xr:uid="{00000000-0005-0000-0000-0000AA3A0000}"/>
    <cellStyle name="Comma 8 8 6 2 2" xfId="48421" xr:uid="{00000000-0005-0000-0000-0000AB3A0000}"/>
    <cellStyle name="Comma 8 8 6 3" xfId="33273" xr:uid="{00000000-0005-0000-0000-0000AC3A0000}"/>
    <cellStyle name="Comma 8 8 7" xfId="18125" xr:uid="{00000000-0005-0000-0000-0000AD3A0000}"/>
    <cellStyle name="Comma 8 8 7 2" xfId="44093" xr:uid="{00000000-0005-0000-0000-0000AE3A0000}"/>
    <cellStyle name="Comma 8 8 8" xfId="13797" xr:uid="{00000000-0005-0000-0000-0000AF3A0000}"/>
    <cellStyle name="Comma 8 8 8 2" xfId="39765" xr:uid="{00000000-0005-0000-0000-0000B03A0000}"/>
    <cellStyle name="Comma 8 8 9" xfId="2977" xr:uid="{00000000-0005-0000-0000-0000B13A0000}"/>
    <cellStyle name="Comma 8 9" xfId="232" xr:uid="{00000000-0005-0000-0000-0000B23A0000}"/>
    <cellStyle name="Comma 8 9 10" xfId="28946" xr:uid="{00000000-0005-0000-0000-0000B33A0000}"/>
    <cellStyle name="Comma 8 9 11" xfId="54908" xr:uid="{00000000-0005-0000-0000-0000B43A0000}"/>
    <cellStyle name="Comma 8 9 12" xfId="55428" xr:uid="{00000000-0005-0000-0000-0000B53A0000}"/>
    <cellStyle name="Comma 8 9 13" xfId="1011" xr:uid="{00000000-0005-0000-0000-0000B63A0000}"/>
    <cellStyle name="Comma 8 9 2" xfId="1355" xr:uid="{00000000-0005-0000-0000-0000B73A0000}"/>
    <cellStyle name="Comma 8 9 2 10" xfId="55969" xr:uid="{00000000-0005-0000-0000-0000B83A0000}"/>
    <cellStyle name="Comma 8 9 2 2" xfId="2437" xr:uid="{00000000-0005-0000-0000-0000B93A0000}"/>
    <cellStyle name="Comma 8 9 2 2 2" xfId="6765" xr:uid="{00000000-0005-0000-0000-0000BA3A0000}"/>
    <cellStyle name="Comma 8 9 2 2 2 2" xfId="13257" xr:uid="{00000000-0005-0000-0000-0000BB3A0000}"/>
    <cellStyle name="Comma 8 9 2 2 2 2 2" xfId="28405" xr:uid="{00000000-0005-0000-0000-0000BC3A0000}"/>
    <cellStyle name="Comma 8 9 2 2 2 2 2 2" xfId="54373" xr:uid="{00000000-0005-0000-0000-0000BD3A0000}"/>
    <cellStyle name="Comma 8 9 2 2 2 2 3" xfId="39225" xr:uid="{00000000-0005-0000-0000-0000BE3A0000}"/>
    <cellStyle name="Comma 8 9 2 2 2 3" xfId="21913" xr:uid="{00000000-0005-0000-0000-0000BF3A0000}"/>
    <cellStyle name="Comma 8 9 2 2 2 3 2" xfId="47881" xr:uid="{00000000-0005-0000-0000-0000C03A0000}"/>
    <cellStyle name="Comma 8 9 2 2 2 4" xfId="17585" xr:uid="{00000000-0005-0000-0000-0000C13A0000}"/>
    <cellStyle name="Comma 8 9 2 2 2 4 2" xfId="43553" xr:uid="{00000000-0005-0000-0000-0000C23A0000}"/>
    <cellStyle name="Comma 8 9 2 2 2 5" xfId="32733" xr:uid="{00000000-0005-0000-0000-0000C33A0000}"/>
    <cellStyle name="Comma 8 9 2 2 2 6" xfId="59215" xr:uid="{00000000-0005-0000-0000-0000C43A0000}"/>
    <cellStyle name="Comma 8 9 2 2 3" xfId="11093" xr:uid="{00000000-0005-0000-0000-0000C53A0000}"/>
    <cellStyle name="Comma 8 9 2 2 3 2" xfId="26241" xr:uid="{00000000-0005-0000-0000-0000C63A0000}"/>
    <cellStyle name="Comma 8 9 2 2 3 2 2" xfId="52209" xr:uid="{00000000-0005-0000-0000-0000C73A0000}"/>
    <cellStyle name="Comma 8 9 2 2 3 3" xfId="37061" xr:uid="{00000000-0005-0000-0000-0000C83A0000}"/>
    <cellStyle name="Comma 8 9 2 2 4" xfId="8929" xr:uid="{00000000-0005-0000-0000-0000C93A0000}"/>
    <cellStyle name="Comma 8 9 2 2 4 2" xfId="24077" xr:uid="{00000000-0005-0000-0000-0000CA3A0000}"/>
    <cellStyle name="Comma 8 9 2 2 4 2 2" xfId="50045" xr:uid="{00000000-0005-0000-0000-0000CB3A0000}"/>
    <cellStyle name="Comma 8 9 2 2 4 3" xfId="34897" xr:uid="{00000000-0005-0000-0000-0000CC3A0000}"/>
    <cellStyle name="Comma 8 9 2 2 5" xfId="19749" xr:uid="{00000000-0005-0000-0000-0000CD3A0000}"/>
    <cellStyle name="Comma 8 9 2 2 5 2" xfId="45717" xr:uid="{00000000-0005-0000-0000-0000CE3A0000}"/>
    <cellStyle name="Comma 8 9 2 2 6" xfId="15421" xr:uid="{00000000-0005-0000-0000-0000CF3A0000}"/>
    <cellStyle name="Comma 8 9 2 2 6 2" xfId="41389" xr:uid="{00000000-0005-0000-0000-0000D03A0000}"/>
    <cellStyle name="Comma 8 9 2 2 7" xfId="4601" xr:uid="{00000000-0005-0000-0000-0000D13A0000}"/>
    <cellStyle name="Comma 8 9 2 2 8" xfId="30569" xr:uid="{00000000-0005-0000-0000-0000D23A0000}"/>
    <cellStyle name="Comma 8 9 2 2 9" xfId="57051" xr:uid="{00000000-0005-0000-0000-0000D33A0000}"/>
    <cellStyle name="Comma 8 9 2 3" xfId="5683" xr:uid="{00000000-0005-0000-0000-0000D43A0000}"/>
    <cellStyle name="Comma 8 9 2 3 2" xfId="12175" xr:uid="{00000000-0005-0000-0000-0000D53A0000}"/>
    <cellStyle name="Comma 8 9 2 3 2 2" xfId="27323" xr:uid="{00000000-0005-0000-0000-0000D63A0000}"/>
    <cellStyle name="Comma 8 9 2 3 2 2 2" xfId="53291" xr:uid="{00000000-0005-0000-0000-0000D73A0000}"/>
    <cellStyle name="Comma 8 9 2 3 2 3" xfId="38143" xr:uid="{00000000-0005-0000-0000-0000D83A0000}"/>
    <cellStyle name="Comma 8 9 2 3 3" xfId="20831" xr:uid="{00000000-0005-0000-0000-0000D93A0000}"/>
    <cellStyle name="Comma 8 9 2 3 3 2" xfId="46799" xr:uid="{00000000-0005-0000-0000-0000DA3A0000}"/>
    <cellStyle name="Comma 8 9 2 3 4" xfId="16503" xr:uid="{00000000-0005-0000-0000-0000DB3A0000}"/>
    <cellStyle name="Comma 8 9 2 3 4 2" xfId="42471" xr:uid="{00000000-0005-0000-0000-0000DC3A0000}"/>
    <cellStyle name="Comma 8 9 2 3 5" xfId="31651" xr:uid="{00000000-0005-0000-0000-0000DD3A0000}"/>
    <cellStyle name="Comma 8 9 2 3 6" xfId="58133" xr:uid="{00000000-0005-0000-0000-0000DE3A0000}"/>
    <cellStyle name="Comma 8 9 2 4" xfId="10011" xr:uid="{00000000-0005-0000-0000-0000DF3A0000}"/>
    <cellStyle name="Comma 8 9 2 4 2" xfId="25159" xr:uid="{00000000-0005-0000-0000-0000E03A0000}"/>
    <cellStyle name="Comma 8 9 2 4 2 2" xfId="51127" xr:uid="{00000000-0005-0000-0000-0000E13A0000}"/>
    <cellStyle name="Comma 8 9 2 4 3" xfId="35979" xr:uid="{00000000-0005-0000-0000-0000E23A0000}"/>
    <cellStyle name="Comma 8 9 2 5" xfId="7847" xr:uid="{00000000-0005-0000-0000-0000E33A0000}"/>
    <cellStyle name="Comma 8 9 2 5 2" xfId="22995" xr:uid="{00000000-0005-0000-0000-0000E43A0000}"/>
    <cellStyle name="Comma 8 9 2 5 2 2" xfId="48963" xr:uid="{00000000-0005-0000-0000-0000E53A0000}"/>
    <cellStyle name="Comma 8 9 2 5 3" xfId="33815" xr:uid="{00000000-0005-0000-0000-0000E63A0000}"/>
    <cellStyle name="Comma 8 9 2 6" xfId="18667" xr:uid="{00000000-0005-0000-0000-0000E73A0000}"/>
    <cellStyle name="Comma 8 9 2 6 2" xfId="44635" xr:uid="{00000000-0005-0000-0000-0000E83A0000}"/>
    <cellStyle name="Comma 8 9 2 7" xfId="14339" xr:uid="{00000000-0005-0000-0000-0000E93A0000}"/>
    <cellStyle name="Comma 8 9 2 7 2" xfId="40307" xr:uid="{00000000-0005-0000-0000-0000EA3A0000}"/>
    <cellStyle name="Comma 8 9 2 8" xfId="3519" xr:uid="{00000000-0005-0000-0000-0000EB3A0000}"/>
    <cellStyle name="Comma 8 9 2 9" xfId="29487" xr:uid="{00000000-0005-0000-0000-0000EC3A0000}"/>
    <cellStyle name="Comma 8 9 3" xfId="1896" xr:uid="{00000000-0005-0000-0000-0000ED3A0000}"/>
    <cellStyle name="Comma 8 9 3 2" xfId="6224" xr:uid="{00000000-0005-0000-0000-0000EE3A0000}"/>
    <cellStyle name="Comma 8 9 3 2 2" xfId="12716" xr:uid="{00000000-0005-0000-0000-0000EF3A0000}"/>
    <cellStyle name="Comma 8 9 3 2 2 2" xfId="27864" xr:uid="{00000000-0005-0000-0000-0000F03A0000}"/>
    <cellStyle name="Comma 8 9 3 2 2 2 2" xfId="53832" xr:uid="{00000000-0005-0000-0000-0000F13A0000}"/>
    <cellStyle name="Comma 8 9 3 2 2 3" xfId="38684" xr:uid="{00000000-0005-0000-0000-0000F23A0000}"/>
    <cellStyle name="Comma 8 9 3 2 3" xfId="21372" xr:uid="{00000000-0005-0000-0000-0000F33A0000}"/>
    <cellStyle name="Comma 8 9 3 2 3 2" xfId="47340" xr:uid="{00000000-0005-0000-0000-0000F43A0000}"/>
    <cellStyle name="Comma 8 9 3 2 4" xfId="17044" xr:uid="{00000000-0005-0000-0000-0000F53A0000}"/>
    <cellStyle name="Comma 8 9 3 2 4 2" xfId="43012" xr:uid="{00000000-0005-0000-0000-0000F63A0000}"/>
    <cellStyle name="Comma 8 9 3 2 5" xfId="32192" xr:uid="{00000000-0005-0000-0000-0000F73A0000}"/>
    <cellStyle name="Comma 8 9 3 2 6" xfId="58674" xr:uid="{00000000-0005-0000-0000-0000F83A0000}"/>
    <cellStyle name="Comma 8 9 3 3" xfId="10552" xr:uid="{00000000-0005-0000-0000-0000F93A0000}"/>
    <cellStyle name="Comma 8 9 3 3 2" xfId="25700" xr:uid="{00000000-0005-0000-0000-0000FA3A0000}"/>
    <cellStyle name="Comma 8 9 3 3 2 2" xfId="51668" xr:uid="{00000000-0005-0000-0000-0000FB3A0000}"/>
    <cellStyle name="Comma 8 9 3 3 3" xfId="36520" xr:uid="{00000000-0005-0000-0000-0000FC3A0000}"/>
    <cellStyle name="Comma 8 9 3 4" xfId="8388" xr:uid="{00000000-0005-0000-0000-0000FD3A0000}"/>
    <cellStyle name="Comma 8 9 3 4 2" xfId="23536" xr:uid="{00000000-0005-0000-0000-0000FE3A0000}"/>
    <cellStyle name="Comma 8 9 3 4 2 2" xfId="49504" xr:uid="{00000000-0005-0000-0000-0000FF3A0000}"/>
    <cellStyle name="Comma 8 9 3 4 3" xfId="34356" xr:uid="{00000000-0005-0000-0000-0000003B0000}"/>
    <cellStyle name="Comma 8 9 3 5" xfId="19208" xr:uid="{00000000-0005-0000-0000-0000013B0000}"/>
    <cellStyle name="Comma 8 9 3 5 2" xfId="45176" xr:uid="{00000000-0005-0000-0000-0000023B0000}"/>
    <cellStyle name="Comma 8 9 3 6" xfId="14880" xr:uid="{00000000-0005-0000-0000-0000033B0000}"/>
    <cellStyle name="Comma 8 9 3 6 2" xfId="40848" xr:uid="{00000000-0005-0000-0000-0000043B0000}"/>
    <cellStyle name="Comma 8 9 3 7" xfId="4060" xr:uid="{00000000-0005-0000-0000-0000053B0000}"/>
    <cellStyle name="Comma 8 9 3 8" xfId="30028" xr:uid="{00000000-0005-0000-0000-0000063B0000}"/>
    <cellStyle name="Comma 8 9 3 9" xfId="56510" xr:uid="{00000000-0005-0000-0000-0000073B0000}"/>
    <cellStyle name="Comma 8 9 4" xfId="5142" xr:uid="{00000000-0005-0000-0000-0000083B0000}"/>
    <cellStyle name="Comma 8 9 4 2" xfId="11634" xr:uid="{00000000-0005-0000-0000-0000093B0000}"/>
    <cellStyle name="Comma 8 9 4 2 2" xfId="26782" xr:uid="{00000000-0005-0000-0000-00000A3B0000}"/>
    <cellStyle name="Comma 8 9 4 2 2 2" xfId="52750" xr:uid="{00000000-0005-0000-0000-00000B3B0000}"/>
    <cellStyle name="Comma 8 9 4 2 3" xfId="37602" xr:uid="{00000000-0005-0000-0000-00000C3B0000}"/>
    <cellStyle name="Comma 8 9 4 3" xfId="20290" xr:uid="{00000000-0005-0000-0000-00000D3B0000}"/>
    <cellStyle name="Comma 8 9 4 3 2" xfId="46258" xr:uid="{00000000-0005-0000-0000-00000E3B0000}"/>
    <cellStyle name="Comma 8 9 4 4" xfId="15962" xr:uid="{00000000-0005-0000-0000-00000F3B0000}"/>
    <cellStyle name="Comma 8 9 4 4 2" xfId="41930" xr:uid="{00000000-0005-0000-0000-0000103B0000}"/>
    <cellStyle name="Comma 8 9 4 5" xfId="31110" xr:uid="{00000000-0005-0000-0000-0000113B0000}"/>
    <cellStyle name="Comma 8 9 4 6" xfId="57592" xr:uid="{00000000-0005-0000-0000-0000123B0000}"/>
    <cellStyle name="Comma 8 9 5" xfId="9470" xr:uid="{00000000-0005-0000-0000-0000133B0000}"/>
    <cellStyle name="Comma 8 9 5 2" xfId="24618" xr:uid="{00000000-0005-0000-0000-0000143B0000}"/>
    <cellStyle name="Comma 8 9 5 2 2" xfId="50586" xr:uid="{00000000-0005-0000-0000-0000153B0000}"/>
    <cellStyle name="Comma 8 9 5 3" xfId="35438" xr:uid="{00000000-0005-0000-0000-0000163B0000}"/>
    <cellStyle name="Comma 8 9 6" xfId="7306" xr:uid="{00000000-0005-0000-0000-0000173B0000}"/>
    <cellStyle name="Comma 8 9 6 2" xfId="22454" xr:uid="{00000000-0005-0000-0000-0000183B0000}"/>
    <cellStyle name="Comma 8 9 6 2 2" xfId="48422" xr:uid="{00000000-0005-0000-0000-0000193B0000}"/>
    <cellStyle name="Comma 8 9 6 3" xfId="33274" xr:uid="{00000000-0005-0000-0000-00001A3B0000}"/>
    <cellStyle name="Comma 8 9 7" xfId="18126" xr:uid="{00000000-0005-0000-0000-00001B3B0000}"/>
    <cellStyle name="Comma 8 9 7 2" xfId="44094" xr:uid="{00000000-0005-0000-0000-00001C3B0000}"/>
    <cellStyle name="Comma 8 9 8" xfId="13798" xr:uid="{00000000-0005-0000-0000-00001D3B0000}"/>
    <cellStyle name="Comma 8 9 8 2" xfId="39766" xr:uid="{00000000-0005-0000-0000-00001E3B0000}"/>
    <cellStyle name="Comma 8 9 9" xfId="2978" xr:uid="{00000000-0005-0000-0000-00001F3B0000}"/>
    <cellStyle name="Comma 9" xfId="233" xr:uid="{00000000-0005-0000-0000-0000203B0000}"/>
    <cellStyle name="Comma 9 10" xfId="234" xr:uid="{00000000-0005-0000-0000-0000213B0000}"/>
    <cellStyle name="Comma 9 10 10" xfId="28947" xr:uid="{00000000-0005-0000-0000-0000223B0000}"/>
    <cellStyle name="Comma 9 10 11" xfId="54909" xr:uid="{00000000-0005-0000-0000-0000233B0000}"/>
    <cellStyle name="Comma 9 10 12" xfId="55429" xr:uid="{00000000-0005-0000-0000-0000243B0000}"/>
    <cellStyle name="Comma 9 10 13" xfId="1054" xr:uid="{00000000-0005-0000-0000-0000253B0000}"/>
    <cellStyle name="Comma 9 10 2" xfId="1356" xr:uid="{00000000-0005-0000-0000-0000263B0000}"/>
    <cellStyle name="Comma 9 10 2 10" xfId="55970" xr:uid="{00000000-0005-0000-0000-0000273B0000}"/>
    <cellStyle name="Comma 9 10 2 2" xfId="2438" xr:uid="{00000000-0005-0000-0000-0000283B0000}"/>
    <cellStyle name="Comma 9 10 2 2 2" xfId="6766" xr:uid="{00000000-0005-0000-0000-0000293B0000}"/>
    <cellStyle name="Comma 9 10 2 2 2 2" xfId="13258" xr:uid="{00000000-0005-0000-0000-00002A3B0000}"/>
    <cellStyle name="Comma 9 10 2 2 2 2 2" xfId="28406" xr:uid="{00000000-0005-0000-0000-00002B3B0000}"/>
    <cellStyle name="Comma 9 10 2 2 2 2 2 2" xfId="54374" xr:uid="{00000000-0005-0000-0000-00002C3B0000}"/>
    <cellStyle name="Comma 9 10 2 2 2 2 3" xfId="39226" xr:uid="{00000000-0005-0000-0000-00002D3B0000}"/>
    <cellStyle name="Comma 9 10 2 2 2 3" xfId="21914" xr:uid="{00000000-0005-0000-0000-00002E3B0000}"/>
    <cellStyle name="Comma 9 10 2 2 2 3 2" xfId="47882" xr:uid="{00000000-0005-0000-0000-00002F3B0000}"/>
    <cellStyle name="Comma 9 10 2 2 2 4" xfId="17586" xr:uid="{00000000-0005-0000-0000-0000303B0000}"/>
    <cellStyle name="Comma 9 10 2 2 2 4 2" xfId="43554" xr:uid="{00000000-0005-0000-0000-0000313B0000}"/>
    <cellStyle name="Comma 9 10 2 2 2 5" xfId="32734" xr:uid="{00000000-0005-0000-0000-0000323B0000}"/>
    <cellStyle name="Comma 9 10 2 2 2 6" xfId="59216" xr:uid="{00000000-0005-0000-0000-0000333B0000}"/>
    <cellStyle name="Comma 9 10 2 2 3" xfId="11094" xr:uid="{00000000-0005-0000-0000-0000343B0000}"/>
    <cellStyle name="Comma 9 10 2 2 3 2" xfId="26242" xr:uid="{00000000-0005-0000-0000-0000353B0000}"/>
    <cellStyle name="Comma 9 10 2 2 3 2 2" xfId="52210" xr:uid="{00000000-0005-0000-0000-0000363B0000}"/>
    <cellStyle name="Comma 9 10 2 2 3 3" xfId="37062" xr:uid="{00000000-0005-0000-0000-0000373B0000}"/>
    <cellStyle name="Comma 9 10 2 2 4" xfId="8930" xr:uid="{00000000-0005-0000-0000-0000383B0000}"/>
    <cellStyle name="Comma 9 10 2 2 4 2" xfId="24078" xr:uid="{00000000-0005-0000-0000-0000393B0000}"/>
    <cellStyle name="Comma 9 10 2 2 4 2 2" xfId="50046" xr:uid="{00000000-0005-0000-0000-00003A3B0000}"/>
    <cellStyle name="Comma 9 10 2 2 4 3" xfId="34898" xr:uid="{00000000-0005-0000-0000-00003B3B0000}"/>
    <cellStyle name="Comma 9 10 2 2 5" xfId="19750" xr:uid="{00000000-0005-0000-0000-00003C3B0000}"/>
    <cellStyle name="Comma 9 10 2 2 5 2" xfId="45718" xr:uid="{00000000-0005-0000-0000-00003D3B0000}"/>
    <cellStyle name="Comma 9 10 2 2 6" xfId="15422" xr:uid="{00000000-0005-0000-0000-00003E3B0000}"/>
    <cellStyle name="Comma 9 10 2 2 6 2" xfId="41390" xr:uid="{00000000-0005-0000-0000-00003F3B0000}"/>
    <cellStyle name="Comma 9 10 2 2 7" xfId="4602" xr:uid="{00000000-0005-0000-0000-0000403B0000}"/>
    <cellStyle name="Comma 9 10 2 2 8" xfId="30570" xr:uid="{00000000-0005-0000-0000-0000413B0000}"/>
    <cellStyle name="Comma 9 10 2 2 9" xfId="57052" xr:uid="{00000000-0005-0000-0000-0000423B0000}"/>
    <cellStyle name="Comma 9 10 2 3" xfId="5684" xr:uid="{00000000-0005-0000-0000-0000433B0000}"/>
    <cellStyle name="Comma 9 10 2 3 2" xfId="12176" xr:uid="{00000000-0005-0000-0000-0000443B0000}"/>
    <cellStyle name="Comma 9 10 2 3 2 2" xfId="27324" xr:uid="{00000000-0005-0000-0000-0000453B0000}"/>
    <cellStyle name="Comma 9 10 2 3 2 2 2" xfId="53292" xr:uid="{00000000-0005-0000-0000-0000463B0000}"/>
    <cellStyle name="Comma 9 10 2 3 2 3" xfId="38144" xr:uid="{00000000-0005-0000-0000-0000473B0000}"/>
    <cellStyle name="Comma 9 10 2 3 3" xfId="20832" xr:uid="{00000000-0005-0000-0000-0000483B0000}"/>
    <cellStyle name="Comma 9 10 2 3 3 2" xfId="46800" xr:uid="{00000000-0005-0000-0000-0000493B0000}"/>
    <cellStyle name="Comma 9 10 2 3 4" xfId="16504" xr:uid="{00000000-0005-0000-0000-00004A3B0000}"/>
    <cellStyle name="Comma 9 10 2 3 4 2" xfId="42472" xr:uid="{00000000-0005-0000-0000-00004B3B0000}"/>
    <cellStyle name="Comma 9 10 2 3 5" xfId="31652" xr:uid="{00000000-0005-0000-0000-00004C3B0000}"/>
    <cellStyle name="Comma 9 10 2 3 6" xfId="58134" xr:uid="{00000000-0005-0000-0000-00004D3B0000}"/>
    <cellStyle name="Comma 9 10 2 4" xfId="10012" xr:uid="{00000000-0005-0000-0000-00004E3B0000}"/>
    <cellStyle name="Comma 9 10 2 4 2" xfId="25160" xr:uid="{00000000-0005-0000-0000-00004F3B0000}"/>
    <cellStyle name="Comma 9 10 2 4 2 2" xfId="51128" xr:uid="{00000000-0005-0000-0000-0000503B0000}"/>
    <cellStyle name="Comma 9 10 2 4 3" xfId="35980" xr:uid="{00000000-0005-0000-0000-0000513B0000}"/>
    <cellStyle name="Comma 9 10 2 5" xfId="7848" xr:uid="{00000000-0005-0000-0000-0000523B0000}"/>
    <cellStyle name="Comma 9 10 2 5 2" xfId="22996" xr:uid="{00000000-0005-0000-0000-0000533B0000}"/>
    <cellStyle name="Comma 9 10 2 5 2 2" xfId="48964" xr:uid="{00000000-0005-0000-0000-0000543B0000}"/>
    <cellStyle name="Comma 9 10 2 5 3" xfId="33816" xr:uid="{00000000-0005-0000-0000-0000553B0000}"/>
    <cellStyle name="Comma 9 10 2 6" xfId="18668" xr:uid="{00000000-0005-0000-0000-0000563B0000}"/>
    <cellStyle name="Comma 9 10 2 6 2" xfId="44636" xr:uid="{00000000-0005-0000-0000-0000573B0000}"/>
    <cellStyle name="Comma 9 10 2 7" xfId="14340" xr:uid="{00000000-0005-0000-0000-0000583B0000}"/>
    <cellStyle name="Comma 9 10 2 7 2" xfId="40308" xr:uid="{00000000-0005-0000-0000-0000593B0000}"/>
    <cellStyle name="Comma 9 10 2 8" xfId="3520" xr:uid="{00000000-0005-0000-0000-00005A3B0000}"/>
    <cellStyle name="Comma 9 10 2 9" xfId="29488" xr:uid="{00000000-0005-0000-0000-00005B3B0000}"/>
    <cellStyle name="Comma 9 10 3" xfId="1897" xr:uid="{00000000-0005-0000-0000-00005C3B0000}"/>
    <cellStyle name="Comma 9 10 3 2" xfId="6225" xr:uid="{00000000-0005-0000-0000-00005D3B0000}"/>
    <cellStyle name="Comma 9 10 3 2 2" xfId="12717" xr:uid="{00000000-0005-0000-0000-00005E3B0000}"/>
    <cellStyle name="Comma 9 10 3 2 2 2" xfId="27865" xr:uid="{00000000-0005-0000-0000-00005F3B0000}"/>
    <cellStyle name="Comma 9 10 3 2 2 2 2" xfId="53833" xr:uid="{00000000-0005-0000-0000-0000603B0000}"/>
    <cellStyle name="Comma 9 10 3 2 2 3" xfId="38685" xr:uid="{00000000-0005-0000-0000-0000613B0000}"/>
    <cellStyle name="Comma 9 10 3 2 3" xfId="21373" xr:uid="{00000000-0005-0000-0000-0000623B0000}"/>
    <cellStyle name="Comma 9 10 3 2 3 2" xfId="47341" xr:uid="{00000000-0005-0000-0000-0000633B0000}"/>
    <cellStyle name="Comma 9 10 3 2 4" xfId="17045" xr:uid="{00000000-0005-0000-0000-0000643B0000}"/>
    <cellStyle name="Comma 9 10 3 2 4 2" xfId="43013" xr:uid="{00000000-0005-0000-0000-0000653B0000}"/>
    <cellStyle name="Comma 9 10 3 2 5" xfId="32193" xr:uid="{00000000-0005-0000-0000-0000663B0000}"/>
    <cellStyle name="Comma 9 10 3 2 6" xfId="58675" xr:uid="{00000000-0005-0000-0000-0000673B0000}"/>
    <cellStyle name="Comma 9 10 3 3" xfId="10553" xr:uid="{00000000-0005-0000-0000-0000683B0000}"/>
    <cellStyle name="Comma 9 10 3 3 2" xfId="25701" xr:uid="{00000000-0005-0000-0000-0000693B0000}"/>
    <cellStyle name="Comma 9 10 3 3 2 2" xfId="51669" xr:uid="{00000000-0005-0000-0000-00006A3B0000}"/>
    <cellStyle name="Comma 9 10 3 3 3" xfId="36521" xr:uid="{00000000-0005-0000-0000-00006B3B0000}"/>
    <cellStyle name="Comma 9 10 3 4" xfId="8389" xr:uid="{00000000-0005-0000-0000-00006C3B0000}"/>
    <cellStyle name="Comma 9 10 3 4 2" xfId="23537" xr:uid="{00000000-0005-0000-0000-00006D3B0000}"/>
    <cellStyle name="Comma 9 10 3 4 2 2" xfId="49505" xr:uid="{00000000-0005-0000-0000-00006E3B0000}"/>
    <cellStyle name="Comma 9 10 3 4 3" xfId="34357" xr:uid="{00000000-0005-0000-0000-00006F3B0000}"/>
    <cellStyle name="Comma 9 10 3 5" xfId="19209" xr:uid="{00000000-0005-0000-0000-0000703B0000}"/>
    <cellStyle name="Comma 9 10 3 5 2" xfId="45177" xr:uid="{00000000-0005-0000-0000-0000713B0000}"/>
    <cellStyle name="Comma 9 10 3 6" xfId="14881" xr:uid="{00000000-0005-0000-0000-0000723B0000}"/>
    <cellStyle name="Comma 9 10 3 6 2" xfId="40849" xr:uid="{00000000-0005-0000-0000-0000733B0000}"/>
    <cellStyle name="Comma 9 10 3 7" xfId="4061" xr:uid="{00000000-0005-0000-0000-0000743B0000}"/>
    <cellStyle name="Comma 9 10 3 8" xfId="30029" xr:uid="{00000000-0005-0000-0000-0000753B0000}"/>
    <cellStyle name="Comma 9 10 3 9" xfId="56511" xr:uid="{00000000-0005-0000-0000-0000763B0000}"/>
    <cellStyle name="Comma 9 10 4" xfId="5143" xr:uid="{00000000-0005-0000-0000-0000773B0000}"/>
    <cellStyle name="Comma 9 10 4 2" xfId="11635" xr:uid="{00000000-0005-0000-0000-0000783B0000}"/>
    <cellStyle name="Comma 9 10 4 2 2" xfId="26783" xr:uid="{00000000-0005-0000-0000-0000793B0000}"/>
    <cellStyle name="Comma 9 10 4 2 2 2" xfId="52751" xr:uid="{00000000-0005-0000-0000-00007A3B0000}"/>
    <cellStyle name="Comma 9 10 4 2 3" xfId="37603" xr:uid="{00000000-0005-0000-0000-00007B3B0000}"/>
    <cellStyle name="Comma 9 10 4 3" xfId="20291" xr:uid="{00000000-0005-0000-0000-00007C3B0000}"/>
    <cellStyle name="Comma 9 10 4 3 2" xfId="46259" xr:uid="{00000000-0005-0000-0000-00007D3B0000}"/>
    <cellStyle name="Comma 9 10 4 4" xfId="15963" xr:uid="{00000000-0005-0000-0000-00007E3B0000}"/>
    <cellStyle name="Comma 9 10 4 4 2" xfId="41931" xr:uid="{00000000-0005-0000-0000-00007F3B0000}"/>
    <cellStyle name="Comma 9 10 4 5" xfId="31111" xr:uid="{00000000-0005-0000-0000-0000803B0000}"/>
    <cellStyle name="Comma 9 10 4 6" xfId="57593" xr:uid="{00000000-0005-0000-0000-0000813B0000}"/>
    <cellStyle name="Comma 9 10 5" xfId="9471" xr:uid="{00000000-0005-0000-0000-0000823B0000}"/>
    <cellStyle name="Comma 9 10 5 2" xfId="24619" xr:uid="{00000000-0005-0000-0000-0000833B0000}"/>
    <cellStyle name="Comma 9 10 5 2 2" xfId="50587" xr:uid="{00000000-0005-0000-0000-0000843B0000}"/>
    <cellStyle name="Comma 9 10 5 3" xfId="35439" xr:uid="{00000000-0005-0000-0000-0000853B0000}"/>
    <cellStyle name="Comma 9 10 6" xfId="7307" xr:uid="{00000000-0005-0000-0000-0000863B0000}"/>
    <cellStyle name="Comma 9 10 6 2" xfId="22455" xr:uid="{00000000-0005-0000-0000-0000873B0000}"/>
    <cellStyle name="Comma 9 10 6 2 2" xfId="48423" xr:uid="{00000000-0005-0000-0000-0000883B0000}"/>
    <cellStyle name="Comma 9 10 6 3" xfId="33275" xr:uid="{00000000-0005-0000-0000-0000893B0000}"/>
    <cellStyle name="Comma 9 10 7" xfId="18127" xr:uid="{00000000-0005-0000-0000-00008A3B0000}"/>
    <cellStyle name="Comma 9 10 7 2" xfId="44095" xr:uid="{00000000-0005-0000-0000-00008B3B0000}"/>
    <cellStyle name="Comma 9 10 8" xfId="13799" xr:uid="{00000000-0005-0000-0000-00008C3B0000}"/>
    <cellStyle name="Comma 9 10 8 2" xfId="39767" xr:uid="{00000000-0005-0000-0000-00008D3B0000}"/>
    <cellStyle name="Comma 9 10 9" xfId="2979" xr:uid="{00000000-0005-0000-0000-00008E3B0000}"/>
    <cellStyle name="Comma 9 11" xfId="235" xr:uid="{00000000-0005-0000-0000-00008F3B0000}"/>
    <cellStyle name="Comma 9 11 10" xfId="28948" xr:uid="{00000000-0005-0000-0000-0000903B0000}"/>
    <cellStyle name="Comma 9 11 11" xfId="54910" xr:uid="{00000000-0005-0000-0000-0000913B0000}"/>
    <cellStyle name="Comma 9 11 12" xfId="55430" xr:uid="{00000000-0005-0000-0000-0000923B0000}"/>
    <cellStyle name="Comma 9 11 13" xfId="1094" xr:uid="{00000000-0005-0000-0000-0000933B0000}"/>
    <cellStyle name="Comma 9 11 2" xfId="1357" xr:uid="{00000000-0005-0000-0000-0000943B0000}"/>
    <cellStyle name="Comma 9 11 2 10" xfId="55971" xr:uid="{00000000-0005-0000-0000-0000953B0000}"/>
    <cellStyle name="Comma 9 11 2 2" xfId="2439" xr:uid="{00000000-0005-0000-0000-0000963B0000}"/>
    <cellStyle name="Comma 9 11 2 2 2" xfId="6767" xr:uid="{00000000-0005-0000-0000-0000973B0000}"/>
    <cellStyle name="Comma 9 11 2 2 2 2" xfId="13259" xr:uid="{00000000-0005-0000-0000-0000983B0000}"/>
    <cellStyle name="Comma 9 11 2 2 2 2 2" xfId="28407" xr:uid="{00000000-0005-0000-0000-0000993B0000}"/>
    <cellStyle name="Comma 9 11 2 2 2 2 2 2" xfId="54375" xr:uid="{00000000-0005-0000-0000-00009A3B0000}"/>
    <cellStyle name="Comma 9 11 2 2 2 2 3" xfId="39227" xr:uid="{00000000-0005-0000-0000-00009B3B0000}"/>
    <cellStyle name="Comma 9 11 2 2 2 3" xfId="21915" xr:uid="{00000000-0005-0000-0000-00009C3B0000}"/>
    <cellStyle name="Comma 9 11 2 2 2 3 2" xfId="47883" xr:uid="{00000000-0005-0000-0000-00009D3B0000}"/>
    <cellStyle name="Comma 9 11 2 2 2 4" xfId="17587" xr:uid="{00000000-0005-0000-0000-00009E3B0000}"/>
    <cellStyle name="Comma 9 11 2 2 2 4 2" xfId="43555" xr:uid="{00000000-0005-0000-0000-00009F3B0000}"/>
    <cellStyle name="Comma 9 11 2 2 2 5" xfId="32735" xr:uid="{00000000-0005-0000-0000-0000A03B0000}"/>
    <cellStyle name="Comma 9 11 2 2 2 6" xfId="59217" xr:uid="{00000000-0005-0000-0000-0000A13B0000}"/>
    <cellStyle name="Comma 9 11 2 2 3" xfId="11095" xr:uid="{00000000-0005-0000-0000-0000A23B0000}"/>
    <cellStyle name="Comma 9 11 2 2 3 2" xfId="26243" xr:uid="{00000000-0005-0000-0000-0000A33B0000}"/>
    <cellStyle name="Comma 9 11 2 2 3 2 2" xfId="52211" xr:uid="{00000000-0005-0000-0000-0000A43B0000}"/>
    <cellStyle name="Comma 9 11 2 2 3 3" xfId="37063" xr:uid="{00000000-0005-0000-0000-0000A53B0000}"/>
    <cellStyle name="Comma 9 11 2 2 4" xfId="8931" xr:uid="{00000000-0005-0000-0000-0000A63B0000}"/>
    <cellStyle name="Comma 9 11 2 2 4 2" xfId="24079" xr:uid="{00000000-0005-0000-0000-0000A73B0000}"/>
    <cellStyle name="Comma 9 11 2 2 4 2 2" xfId="50047" xr:uid="{00000000-0005-0000-0000-0000A83B0000}"/>
    <cellStyle name="Comma 9 11 2 2 4 3" xfId="34899" xr:uid="{00000000-0005-0000-0000-0000A93B0000}"/>
    <cellStyle name="Comma 9 11 2 2 5" xfId="19751" xr:uid="{00000000-0005-0000-0000-0000AA3B0000}"/>
    <cellStyle name="Comma 9 11 2 2 5 2" xfId="45719" xr:uid="{00000000-0005-0000-0000-0000AB3B0000}"/>
    <cellStyle name="Comma 9 11 2 2 6" xfId="15423" xr:uid="{00000000-0005-0000-0000-0000AC3B0000}"/>
    <cellStyle name="Comma 9 11 2 2 6 2" xfId="41391" xr:uid="{00000000-0005-0000-0000-0000AD3B0000}"/>
    <cellStyle name="Comma 9 11 2 2 7" xfId="4603" xr:uid="{00000000-0005-0000-0000-0000AE3B0000}"/>
    <cellStyle name="Comma 9 11 2 2 8" xfId="30571" xr:uid="{00000000-0005-0000-0000-0000AF3B0000}"/>
    <cellStyle name="Comma 9 11 2 2 9" xfId="57053" xr:uid="{00000000-0005-0000-0000-0000B03B0000}"/>
    <cellStyle name="Comma 9 11 2 3" xfId="5685" xr:uid="{00000000-0005-0000-0000-0000B13B0000}"/>
    <cellStyle name="Comma 9 11 2 3 2" xfId="12177" xr:uid="{00000000-0005-0000-0000-0000B23B0000}"/>
    <cellStyle name="Comma 9 11 2 3 2 2" xfId="27325" xr:uid="{00000000-0005-0000-0000-0000B33B0000}"/>
    <cellStyle name="Comma 9 11 2 3 2 2 2" xfId="53293" xr:uid="{00000000-0005-0000-0000-0000B43B0000}"/>
    <cellStyle name="Comma 9 11 2 3 2 3" xfId="38145" xr:uid="{00000000-0005-0000-0000-0000B53B0000}"/>
    <cellStyle name="Comma 9 11 2 3 3" xfId="20833" xr:uid="{00000000-0005-0000-0000-0000B63B0000}"/>
    <cellStyle name="Comma 9 11 2 3 3 2" xfId="46801" xr:uid="{00000000-0005-0000-0000-0000B73B0000}"/>
    <cellStyle name="Comma 9 11 2 3 4" xfId="16505" xr:uid="{00000000-0005-0000-0000-0000B83B0000}"/>
    <cellStyle name="Comma 9 11 2 3 4 2" xfId="42473" xr:uid="{00000000-0005-0000-0000-0000B93B0000}"/>
    <cellStyle name="Comma 9 11 2 3 5" xfId="31653" xr:uid="{00000000-0005-0000-0000-0000BA3B0000}"/>
    <cellStyle name="Comma 9 11 2 3 6" xfId="58135" xr:uid="{00000000-0005-0000-0000-0000BB3B0000}"/>
    <cellStyle name="Comma 9 11 2 4" xfId="10013" xr:uid="{00000000-0005-0000-0000-0000BC3B0000}"/>
    <cellStyle name="Comma 9 11 2 4 2" xfId="25161" xr:uid="{00000000-0005-0000-0000-0000BD3B0000}"/>
    <cellStyle name="Comma 9 11 2 4 2 2" xfId="51129" xr:uid="{00000000-0005-0000-0000-0000BE3B0000}"/>
    <cellStyle name="Comma 9 11 2 4 3" xfId="35981" xr:uid="{00000000-0005-0000-0000-0000BF3B0000}"/>
    <cellStyle name="Comma 9 11 2 5" xfId="7849" xr:uid="{00000000-0005-0000-0000-0000C03B0000}"/>
    <cellStyle name="Comma 9 11 2 5 2" xfId="22997" xr:uid="{00000000-0005-0000-0000-0000C13B0000}"/>
    <cellStyle name="Comma 9 11 2 5 2 2" xfId="48965" xr:uid="{00000000-0005-0000-0000-0000C23B0000}"/>
    <cellStyle name="Comma 9 11 2 5 3" xfId="33817" xr:uid="{00000000-0005-0000-0000-0000C33B0000}"/>
    <cellStyle name="Comma 9 11 2 6" xfId="18669" xr:uid="{00000000-0005-0000-0000-0000C43B0000}"/>
    <cellStyle name="Comma 9 11 2 6 2" xfId="44637" xr:uid="{00000000-0005-0000-0000-0000C53B0000}"/>
    <cellStyle name="Comma 9 11 2 7" xfId="14341" xr:uid="{00000000-0005-0000-0000-0000C63B0000}"/>
    <cellStyle name="Comma 9 11 2 7 2" xfId="40309" xr:uid="{00000000-0005-0000-0000-0000C73B0000}"/>
    <cellStyle name="Comma 9 11 2 8" xfId="3521" xr:uid="{00000000-0005-0000-0000-0000C83B0000}"/>
    <cellStyle name="Comma 9 11 2 9" xfId="29489" xr:uid="{00000000-0005-0000-0000-0000C93B0000}"/>
    <cellStyle name="Comma 9 11 3" xfId="1898" xr:uid="{00000000-0005-0000-0000-0000CA3B0000}"/>
    <cellStyle name="Comma 9 11 3 2" xfId="6226" xr:uid="{00000000-0005-0000-0000-0000CB3B0000}"/>
    <cellStyle name="Comma 9 11 3 2 2" xfId="12718" xr:uid="{00000000-0005-0000-0000-0000CC3B0000}"/>
    <cellStyle name="Comma 9 11 3 2 2 2" xfId="27866" xr:uid="{00000000-0005-0000-0000-0000CD3B0000}"/>
    <cellStyle name="Comma 9 11 3 2 2 2 2" xfId="53834" xr:uid="{00000000-0005-0000-0000-0000CE3B0000}"/>
    <cellStyle name="Comma 9 11 3 2 2 3" xfId="38686" xr:uid="{00000000-0005-0000-0000-0000CF3B0000}"/>
    <cellStyle name="Comma 9 11 3 2 3" xfId="21374" xr:uid="{00000000-0005-0000-0000-0000D03B0000}"/>
    <cellStyle name="Comma 9 11 3 2 3 2" xfId="47342" xr:uid="{00000000-0005-0000-0000-0000D13B0000}"/>
    <cellStyle name="Comma 9 11 3 2 4" xfId="17046" xr:uid="{00000000-0005-0000-0000-0000D23B0000}"/>
    <cellStyle name="Comma 9 11 3 2 4 2" xfId="43014" xr:uid="{00000000-0005-0000-0000-0000D33B0000}"/>
    <cellStyle name="Comma 9 11 3 2 5" xfId="32194" xr:uid="{00000000-0005-0000-0000-0000D43B0000}"/>
    <cellStyle name="Comma 9 11 3 2 6" xfId="58676" xr:uid="{00000000-0005-0000-0000-0000D53B0000}"/>
    <cellStyle name="Comma 9 11 3 3" xfId="10554" xr:uid="{00000000-0005-0000-0000-0000D63B0000}"/>
    <cellStyle name="Comma 9 11 3 3 2" xfId="25702" xr:uid="{00000000-0005-0000-0000-0000D73B0000}"/>
    <cellStyle name="Comma 9 11 3 3 2 2" xfId="51670" xr:uid="{00000000-0005-0000-0000-0000D83B0000}"/>
    <cellStyle name="Comma 9 11 3 3 3" xfId="36522" xr:uid="{00000000-0005-0000-0000-0000D93B0000}"/>
    <cellStyle name="Comma 9 11 3 4" xfId="8390" xr:uid="{00000000-0005-0000-0000-0000DA3B0000}"/>
    <cellStyle name="Comma 9 11 3 4 2" xfId="23538" xr:uid="{00000000-0005-0000-0000-0000DB3B0000}"/>
    <cellStyle name="Comma 9 11 3 4 2 2" xfId="49506" xr:uid="{00000000-0005-0000-0000-0000DC3B0000}"/>
    <cellStyle name="Comma 9 11 3 4 3" xfId="34358" xr:uid="{00000000-0005-0000-0000-0000DD3B0000}"/>
    <cellStyle name="Comma 9 11 3 5" xfId="19210" xr:uid="{00000000-0005-0000-0000-0000DE3B0000}"/>
    <cellStyle name="Comma 9 11 3 5 2" xfId="45178" xr:uid="{00000000-0005-0000-0000-0000DF3B0000}"/>
    <cellStyle name="Comma 9 11 3 6" xfId="14882" xr:uid="{00000000-0005-0000-0000-0000E03B0000}"/>
    <cellStyle name="Comma 9 11 3 6 2" xfId="40850" xr:uid="{00000000-0005-0000-0000-0000E13B0000}"/>
    <cellStyle name="Comma 9 11 3 7" xfId="4062" xr:uid="{00000000-0005-0000-0000-0000E23B0000}"/>
    <cellStyle name="Comma 9 11 3 8" xfId="30030" xr:uid="{00000000-0005-0000-0000-0000E33B0000}"/>
    <cellStyle name="Comma 9 11 3 9" xfId="56512" xr:uid="{00000000-0005-0000-0000-0000E43B0000}"/>
    <cellStyle name="Comma 9 11 4" xfId="5144" xr:uid="{00000000-0005-0000-0000-0000E53B0000}"/>
    <cellStyle name="Comma 9 11 4 2" xfId="11636" xr:uid="{00000000-0005-0000-0000-0000E63B0000}"/>
    <cellStyle name="Comma 9 11 4 2 2" xfId="26784" xr:uid="{00000000-0005-0000-0000-0000E73B0000}"/>
    <cellStyle name="Comma 9 11 4 2 2 2" xfId="52752" xr:uid="{00000000-0005-0000-0000-0000E83B0000}"/>
    <cellStyle name="Comma 9 11 4 2 3" xfId="37604" xr:uid="{00000000-0005-0000-0000-0000E93B0000}"/>
    <cellStyle name="Comma 9 11 4 3" xfId="20292" xr:uid="{00000000-0005-0000-0000-0000EA3B0000}"/>
    <cellStyle name="Comma 9 11 4 3 2" xfId="46260" xr:uid="{00000000-0005-0000-0000-0000EB3B0000}"/>
    <cellStyle name="Comma 9 11 4 4" xfId="15964" xr:uid="{00000000-0005-0000-0000-0000EC3B0000}"/>
    <cellStyle name="Comma 9 11 4 4 2" xfId="41932" xr:uid="{00000000-0005-0000-0000-0000ED3B0000}"/>
    <cellStyle name="Comma 9 11 4 5" xfId="31112" xr:uid="{00000000-0005-0000-0000-0000EE3B0000}"/>
    <cellStyle name="Comma 9 11 4 6" xfId="57594" xr:uid="{00000000-0005-0000-0000-0000EF3B0000}"/>
    <cellStyle name="Comma 9 11 5" xfId="9472" xr:uid="{00000000-0005-0000-0000-0000F03B0000}"/>
    <cellStyle name="Comma 9 11 5 2" xfId="24620" xr:uid="{00000000-0005-0000-0000-0000F13B0000}"/>
    <cellStyle name="Comma 9 11 5 2 2" xfId="50588" xr:uid="{00000000-0005-0000-0000-0000F23B0000}"/>
    <cellStyle name="Comma 9 11 5 3" xfId="35440" xr:uid="{00000000-0005-0000-0000-0000F33B0000}"/>
    <cellStyle name="Comma 9 11 6" xfId="7308" xr:uid="{00000000-0005-0000-0000-0000F43B0000}"/>
    <cellStyle name="Comma 9 11 6 2" xfId="22456" xr:uid="{00000000-0005-0000-0000-0000F53B0000}"/>
    <cellStyle name="Comma 9 11 6 2 2" xfId="48424" xr:uid="{00000000-0005-0000-0000-0000F63B0000}"/>
    <cellStyle name="Comma 9 11 6 3" xfId="33276" xr:uid="{00000000-0005-0000-0000-0000F73B0000}"/>
    <cellStyle name="Comma 9 11 7" xfId="18128" xr:uid="{00000000-0005-0000-0000-0000F83B0000}"/>
    <cellStyle name="Comma 9 11 7 2" xfId="44096" xr:uid="{00000000-0005-0000-0000-0000F93B0000}"/>
    <cellStyle name="Comma 9 11 8" xfId="13800" xr:uid="{00000000-0005-0000-0000-0000FA3B0000}"/>
    <cellStyle name="Comma 9 11 8 2" xfId="39768" xr:uid="{00000000-0005-0000-0000-0000FB3B0000}"/>
    <cellStyle name="Comma 9 11 9" xfId="2980" xr:uid="{00000000-0005-0000-0000-0000FC3B0000}"/>
    <cellStyle name="Comma 9 12" xfId="236" xr:uid="{00000000-0005-0000-0000-0000FD3B0000}"/>
    <cellStyle name="Comma 9 12 10" xfId="28949" xr:uid="{00000000-0005-0000-0000-0000FE3B0000}"/>
    <cellStyle name="Comma 9 12 11" xfId="54911" xr:uid="{00000000-0005-0000-0000-0000FF3B0000}"/>
    <cellStyle name="Comma 9 12 12" xfId="55431" xr:uid="{00000000-0005-0000-0000-0000003C0000}"/>
    <cellStyle name="Comma 9 12 13" xfId="1134" xr:uid="{00000000-0005-0000-0000-0000013C0000}"/>
    <cellStyle name="Comma 9 12 2" xfId="1358" xr:uid="{00000000-0005-0000-0000-0000023C0000}"/>
    <cellStyle name="Comma 9 12 2 10" xfId="55972" xr:uid="{00000000-0005-0000-0000-0000033C0000}"/>
    <cellStyle name="Comma 9 12 2 2" xfId="2440" xr:uid="{00000000-0005-0000-0000-0000043C0000}"/>
    <cellStyle name="Comma 9 12 2 2 2" xfId="6768" xr:uid="{00000000-0005-0000-0000-0000053C0000}"/>
    <cellStyle name="Comma 9 12 2 2 2 2" xfId="13260" xr:uid="{00000000-0005-0000-0000-0000063C0000}"/>
    <cellStyle name="Comma 9 12 2 2 2 2 2" xfId="28408" xr:uid="{00000000-0005-0000-0000-0000073C0000}"/>
    <cellStyle name="Comma 9 12 2 2 2 2 2 2" xfId="54376" xr:uid="{00000000-0005-0000-0000-0000083C0000}"/>
    <cellStyle name="Comma 9 12 2 2 2 2 3" xfId="39228" xr:uid="{00000000-0005-0000-0000-0000093C0000}"/>
    <cellStyle name="Comma 9 12 2 2 2 3" xfId="21916" xr:uid="{00000000-0005-0000-0000-00000A3C0000}"/>
    <cellStyle name="Comma 9 12 2 2 2 3 2" xfId="47884" xr:uid="{00000000-0005-0000-0000-00000B3C0000}"/>
    <cellStyle name="Comma 9 12 2 2 2 4" xfId="17588" xr:uid="{00000000-0005-0000-0000-00000C3C0000}"/>
    <cellStyle name="Comma 9 12 2 2 2 4 2" xfId="43556" xr:uid="{00000000-0005-0000-0000-00000D3C0000}"/>
    <cellStyle name="Comma 9 12 2 2 2 5" xfId="32736" xr:uid="{00000000-0005-0000-0000-00000E3C0000}"/>
    <cellStyle name="Comma 9 12 2 2 2 6" xfId="59218" xr:uid="{00000000-0005-0000-0000-00000F3C0000}"/>
    <cellStyle name="Comma 9 12 2 2 3" xfId="11096" xr:uid="{00000000-0005-0000-0000-0000103C0000}"/>
    <cellStyle name="Comma 9 12 2 2 3 2" xfId="26244" xr:uid="{00000000-0005-0000-0000-0000113C0000}"/>
    <cellStyle name="Comma 9 12 2 2 3 2 2" xfId="52212" xr:uid="{00000000-0005-0000-0000-0000123C0000}"/>
    <cellStyle name="Comma 9 12 2 2 3 3" xfId="37064" xr:uid="{00000000-0005-0000-0000-0000133C0000}"/>
    <cellStyle name="Comma 9 12 2 2 4" xfId="8932" xr:uid="{00000000-0005-0000-0000-0000143C0000}"/>
    <cellStyle name="Comma 9 12 2 2 4 2" xfId="24080" xr:uid="{00000000-0005-0000-0000-0000153C0000}"/>
    <cellStyle name="Comma 9 12 2 2 4 2 2" xfId="50048" xr:uid="{00000000-0005-0000-0000-0000163C0000}"/>
    <cellStyle name="Comma 9 12 2 2 4 3" xfId="34900" xr:uid="{00000000-0005-0000-0000-0000173C0000}"/>
    <cellStyle name="Comma 9 12 2 2 5" xfId="19752" xr:uid="{00000000-0005-0000-0000-0000183C0000}"/>
    <cellStyle name="Comma 9 12 2 2 5 2" xfId="45720" xr:uid="{00000000-0005-0000-0000-0000193C0000}"/>
    <cellStyle name="Comma 9 12 2 2 6" xfId="15424" xr:uid="{00000000-0005-0000-0000-00001A3C0000}"/>
    <cellStyle name="Comma 9 12 2 2 6 2" xfId="41392" xr:uid="{00000000-0005-0000-0000-00001B3C0000}"/>
    <cellStyle name="Comma 9 12 2 2 7" xfId="4604" xr:uid="{00000000-0005-0000-0000-00001C3C0000}"/>
    <cellStyle name="Comma 9 12 2 2 8" xfId="30572" xr:uid="{00000000-0005-0000-0000-00001D3C0000}"/>
    <cellStyle name="Comma 9 12 2 2 9" xfId="57054" xr:uid="{00000000-0005-0000-0000-00001E3C0000}"/>
    <cellStyle name="Comma 9 12 2 3" xfId="5686" xr:uid="{00000000-0005-0000-0000-00001F3C0000}"/>
    <cellStyle name="Comma 9 12 2 3 2" xfId="12178" xr:uid="{00000000-0005-0000-0000-0000203C0000}"/>
    <cellStyle name="Comma 9 12 2 3 2 2" xfId="27326" xr:uid="{00000000-0005-0000-0000-0000213C0000}"/>
    <cellStyle name="Comma 9 12 2 3 2 2 2" xfId="53294" xr:uid="{00000000-0005-0000-0000-0000223C0000}"/>
    <cellStyle name="Comma 9 12 2 3 2 3" xfId="38146" xr:uid="{00000000-0005-0000-0000-0000233C0000}"/>
    <cellStyle name="Comma 9 12 2 3 3" xfId="20834" xr:uid="{00000000-0005-0000-0000-0000243C0000}"/>
    <cellStyle name="Comma 9 12 2 3 3 2" xfId="46802" xr:uid="{00000000-0005-0000-0000-0000253C0000}"/>
    <cellStyle name="Comma 9 12 2 3 4" xfId="16506" xr:uid="{00000000-0005-0000-0000-0000263C0000}"/>
    <cellStyle name="Comma 9 12 2 3 4 2" xfId="42474" xr:uid="{00000000-0005-0000-0000-0000273C0000}"/>
    <cellStyle name="Comma 9 12 2 3 5" xfId="31654" xr:uid="{00000000-0005-0000-0000-0000283C0000}"/>
    <cellStyle name="Comma 9 12 2 3 6" xfId="58136" xr:uid="{00000000-0005-0000-0000-0000293C0000}"/>
    <cellStyle name="Comma 9 12 2 4" xfId="10014" xr:uid="{00000000-0005-0000-0000-00002A3C0000}"/>
    <cellStyle name="Comma 9 12 2 4 2" xfId="25162" xr:uid="{00000000-0005-0000-0000-00002B3C0000}"/>
    <cellStyle name="Comma 9 12 2 4 2 2" xfId="51130" xr:uid="{00000000-0005-0000-0000-00002C3C0000}"/>
    <cellStyle name="Comma 9 12 2 4 3" xfId="35982" xr:uid="{00000000-0005-0000-0000-00002D3C0000}"/>
    <cellStyle name="Comma 9 12 2 5" xfId="7850" xr:uid="{00000000-0005-0000-0000-00002E3C0000}"/>
    <cellStyle name="Comma 9 12 2 5 2" xfId="22998" xr:uid="{00000000-0005-0000-0000-00002F3C0000}"/>
    <cellStyle name="Comma 9 12 2 5 2 2" xfId="48966" xr:uid="{00000000-0005-0000-0000-0000303C0000}"/>
    <cellStyle name="Comma 9 12 2 5 3" xfId="33818" xr:uid="{00000000-0005-0000-0000-0000313C0000}"/>
    <cellStyle name="Comma 9 12 2 6" xfId="18670" xr:uid="{00000000-0005-0000-0000-0000323C0000}"/>
    <cellStyle name="Comma 9 12 2 6 2" xfId="44638" xr:uid="{00000000-0005-0000-0000-0000333C0000}"/>
    <cellStyle name="Comma 9 12 2 7" xfId="14342" xr:uid="{00000000-0005-0000-0000-0000343C0000}"/>
    <cellStyle name="Comma 9 12 2 7 2" xfId="40310" xr:uid="{00000000-0005-0000-0000-0000353C0000}"/>
    <cellStyle name="Comma 9 12 2 8" xfId="3522" xr:uid="{00000000-0005-0000-0000-0000363C0000}"/>
    <cellStyle name="Comma 9 12 2 9" xfId="29490" xr:uid="{00000000-0005-0000-0000-0000373C0000}"/>
    <cellStyle name="Comma 9 12 3" xfId="1899" xr:uid="{00000000-0005-0000-0000-0000383C0000}"/>
    <cellStyle name="Comma 9 12 3 2" xfId="6227" xr:uid="{00000000-0005-0000-0000-0000393C0000}"/>
    <cellStyle name="Comma 9 12 3 2 2" xfId="12719" xr:uid="{00000000-0005-0000-0000-00003A3C0000}"/>
    <cellStyle name="Comma 9 12 3 2 2 2" xfId="27867" xr:uid="{00000000-0005-0000-0000-00003B3C0000}"/>
    <cellStyle name="Comma 9 12 3 2 2 2 2" xfId="53835" xr:uid="{00000000-0005-0000-0000-00003C3C0000}"/>
    <cellStyle name="Comma 9 12 3 2 2 3" xfId="38687" xr:uid="{00000000-0005-0000-0000-00003D3C0000}"/>
    <cellStyle name="Comma 9 12 3 2 3" xfId="21375" xr:uid="{00000000-0005-0000-0000-00003E3C0000}"/>
    <cellStyle name="Comma 9 12 3 2 3 2" xfId="47343" xr:uid="{00000000-0005-0000-0000-00003F3C0000}"/>
    <cellStyle name="Comma 9 12 3 2 4" xfId="17047" xr:uid="{00000000-0005-0000-0000-0000403C0000}"/>
    <cellStyle name="Comma 9 12 3 2 4 2" xfId="43015" xr:uid="{00000000-0005-0000-0000-0000413C0000}"/>
    <cellStyle name="Comma 9 12 3 2 5" xfId="32195" xr:uid="{00000000-0005-0000-0000-0000423C0000}"/>
    <cellStyle name="Comma 9 12 3 2 6" xfId="58677" xr:uid="{00000000-0005-0000-0000-0000433C0000}"/>
    <cellStyle name="Comma 9 12 3 3" xfId="10555" xr:uid="{00000000-0005-0000-0000-0000443C0000}"/>
    <cellStyle name="Comma 9 12 3 3 2" xfId="25703" xr:uid="{00000000-0005-0000-0000-0000453C0000}"/>
    <cellStyle name="Comma 9 12 3 3 2 2" xfId="51671" xr:uid="{00000000-0005-0000-0000-0000463C0000}"/>
    <cellStyle name="Comma 9 12 3 3 3" xfId="36523" xr:uid="{00000000-0005-0000-0000-0000473C0000}"/>
    <cellStyle name="Comma 9 12 3 4" xfId="8391" xr:uid="{00000000-0005-0000-0000-0000483C0000}"/>
    <cellStyle name="Comma 9 12 3 4 2" xfId="23539" xr:uid="{00000000-0005-0000-0000-0000493C0000}"/>
    <cellStyle name="Comma 9 12 3 4 2 2" xfId="49507" xr:uid="{00000000-0005-0000-0000-00004A3C0000}"/>
    <cellStyle name="Comma 9 12 3 4 3" xfId="34359" xr:uid="{00000000-0005-0000-0000-00004B3C0000}"/>
    <cellStyle name="Comma 9 12 3 5" xfId="19211" xr:uid="{00000000-0005-0000-0000-00004C3C0000}"/>
    <cellStyle name="Comma 9 12 3 5 2" xfId="45179" xr:uid="{00000000-0005-0000-0000-00004D3C0000}"/>
    <cellStyle name="Comma 9 12 3 6" xfId="14883" xr:uid="{00000000-0005-0000-0000-00004E3C0000}"/>
    <cellStyle name="Comma 9 12 3 6 2" xfId="40851" xr:uid="{00000000-0005-0000-0000-00004F3C0000}"/>
    <cellStyle name="Comma 9 12 3 7" xfId="4063" xr:uid="{00000000-0005-0000-0000-0000503C0000}"/>
    <cellStyle name="Comma 9 12 3 8" xfId="30031" xr:uid="{00000000-0005-0000-0000-0000513C0000}"/>
    <cellStyle name="Comma 9 12 3 9" xfId="56513" xr:uid="{00000000-0005-0000-0000-0000523C0000}"/>
    <cellStyle name="Comma 9 12 4" xfId="5145" xr:uid="{00000000-0005-0000-0000-0000533C0000}"/>
    <cellStyle name="Comma 9 12 4 2" xfId="11637" xr:uid="{00000000-0005-0000-0000-0000543C0000}"/>
    <cellStyle name="Comma 9 12 4 2 2" xfId="26785" xr:uid="{00000000-0005-0000-0000-0000553C0000}"/>
    <cellStyle name="Comma 9 12 4 2 2 2" xfId="52753" xr:uid="{00000000-0005-0000-0000-0000563C0000}"/>
    <cellStyle name="Comma 9 12 4 2 3" xfId="37605" xr:uid="{00000000-0005-0000-0000-0000573C0000}"/>
    <cellStyle name="Comma 9 12 4 3" xfId="20293" xr:uid="{00000000-0005-0000-0000-0000583C0000}"/>
    <cellStyle name="Comma 9 12 4 3 2" xfId="46261" xr:uid="{00000000-0005-0000-0000-0000593C0000}"/>
    <cellStyle name="Comma 9 12 4 4" xfId="15965" xr:uid="{00000000-0005-0000-0000-00005A3C0000}"/>
    <cellStyle name="Comma 9 12 4 4 2" xfId="41933" xr:uid="{00000000-0005-0000-0000-00005B3C0000}"/>
    <cellStyle name="Comma 9 12 4 5" xfId="31113" xr:uid="{00000000-0005-0000-0000-00005C3C0000}"/>
    <cellStyle name="Comma 9 12 4 6" xfId="57595" xr:uid="{00000000-0005-0000-0000-00005D3C0000}"/>
    <cellStyle name="Comma 9 12 5" xfId="9473" xr:uid="{00000000-0005-0000-0000-00005E3C0000}"/>
    <cellStyle name="Comma 9 12 5 2" xfId="24621" xr:uid="{00000000-0005-0000-0000-00005F3C0000}"/>
    <cellStyle name="Comma 9 12 5 2 2" xfId="50589" xr:uid="{00000000-0005-0000-0000-0000603C0000}"/>
    <cellStyle name="Comma 9 12 5 3" xfId="35441" xr:uid="{00000000-0005-0000-0000-0000613C0000}"/>
    <cellStyle name="Comma 9 12 6" xfId="7309" xr:uid="{00000000-0005-0000-0000-0000623C0000}"/>
    <cellStyle name="Comma 9 12 6 2" xfId="22457" xr:uid="{00000000-0005-0000-0000-0000633C0000}"/>
    <cellStyle name="Comma 9 12 6 2 2" xfId="48425" xr:uid="{00000000-0005-0000-0000-0000643C0000}"/>
    <cellStyle name="Comma 9 12 6 3" xfId="33277" xr:uid="{00000000-0005-0000-0000-0000653C0000}"/>
    <cellStyle name="Comma 9 12 7" xfId="18129" xr:uid="{00000000-0005-0000-0000-0000663C0000}"/>
    <cellStyle name="Comma 9 12 7 2" xfId="44097" xr:uid="{00000000-0005-0000-0000-0000673C0000}"/>
    <cellStyle name="Comma 9 12 8" xfId="13801" xr:uid="{00000000-0005-0000-0000-0000683C0000}"/>
    <cellStyle name="Comma 9 12 8 2" xfId="39769" xr:uid="{00000000-0005-0000-0000-0000693C0000}"/>
    <cellStyle name="Comma 9 12 9" xfId="2981" xr:uid="{00000000-0005-0000-0000-00006A3C0000}"/>
    <cellStyle name="Comma 9 13" xfId="237" xr:uid="{00000000-0005-0000-0000-00006B3C0000}"/>
    <cellStyle name="Comma 9 13 10" xfId="28950" xr:uid="{00000000-0005-0000-0000-00006C3C0000}"/>
    <cellStyle name="Comma 9 13 11" xfId="54912" xr:uid="{00000000-0005-0000-0000-00006D3C0000}"/>
    <cellStyle name="Comma 9 13 12" xfId="55432" xr:uid="{00000000-0005-0000-0000-00006E3C0000}"/>
    <cellStyle name="Comma 9 13 13" xfId="1174" xr:uid="{00000000-0005-0000-0000-00006F3C0000}"/>
    <cellStyle name="Comma 9 13 2" xfId="1359" xr:uid="{00000000-0005-0000-0000-0000703C0000}"/>
    <cellStyle name="Comma 9 13 2 10" xfId="55973" xr:uid="{00000000-0005-0000-0000-0000713C0000}"/>
    <cellStyle name="Comma 9 13 2 2" xfId="2441" xr:uid="{00000000-0005-0000-0000-0000723C0000}"/>
    <cellStyle name="Comma 9 13 2 2 2" xfId="6769" xr:uid="{00000000-0005-0000-0000-0000733C0000}"/>
    <cellStyle name="Comma 9 13 2 2 2 2" xfId="13261" xr:uid="{00000000-0005-0000-0000-0000743C0000}"/>
    <cellStyle name="Comma 9 13 2 2 2 2 2" xfId="28409" xr:uid="{00000000-0005-0000-0000-0000753C0000}"/>
    <cellStyle name="Comma 9 13 2 2 2 2 2 2" xfId="54377" xr:uid="{00000000-0005-0000-0000-0000763C0000}"/>
    <cellStyle name="Comma 9 13 2 2 2 2 3" xfId="39229" xr:uid="{00000000-0005-0000-0000-0000773C0000}"/>
    <cellStyle name="Comma 9 13 2 2 2 3" xfId="21917" xr:uid="{00000000-0005-0000-0000-0000783C0000}"/>
    <cellStyle name="Comma 9 13 2 2 2 3 2" xfId="47885" xr:uid="{00000000-0005-0000-0000-0000793C0000}"/>
    <cellStyle name="Comma 9 13 2 2 2 4" xfId="17589" xr:uid="{00000000-0005-0000-0000-00007A3C0000}"/>
    <cellStyle name="Comma 9 13 2 2 2 4 2" xfId="43557" xr:uid="{00000000-0005-0000-0000-00007B3C0000}"/>
    <cellStyle name="Comma 9 13 2 2 2 5" xfId="32737" xr:uid="{00000000-0005-0000-0000-00007C3C0000}"/>
    <cellStyle name="Comma 9 13 2 2 2 6" xfId="59219" xr:uid="{00000000-0005-0000-0000-00007D3C0000}"/>
    <cellStyle name="Comma 9 13 2 2 3" xfId="11097" xr:uid="{00000000-0005-0000-0000-00007E3C0000}"/>
    <cellStyle name="Comma 9 13 2 2 3 2" xfId="26245" xr:uid="{00000000-0005-0000-0000-00007F3C0000}"/>
    <cellStyle name="Comma 9 13 2 2 3 2 2" xfId="52213" xr:uid="{00000000-0005-0000-0000-0000803C0000}"/>
    <cellStyle name="Comma 9 13 2 2 3 3" xfId="37065" xr:uid="{00000000-0005-0000-0000-0000813C0000}"/>
    <cellStyle name="Comma 9 13 2 2 4" xfId="8933" xr:uid="{00000000-0005-0000-0000-0000823C0000}"/>
    <cellStyle name="Comma 9 13 2 2 4 2" xfId="24081" xr:uid="{00000000-0005-0000-0000-0000833C0000}"/>
    <cellStyle name="Comma 9 13 2 2 4 2 2" xfId="50049" xr:uid="{00000000-0005-0000-0000-0000843C0000}"/>
    <cellStyle name="Comma 9 13 2 2 4 3" xfId="34901" xr:uid="{00000000-0005-0000-0000-0000853C0000}"/>
    <cellStyle name="Comma 9 13 2 2 5" xfId="19753" xr:uid="{00000000-0005-0000-0000-0000863C0000}"/>
    <cellStyle name="Comma 9 13 2 2 5 2" xfId="45721" xr:uid="{00000000-0005-0000-0000-0000873C0000}"/>
    <cellStyle name="Comma 9 13 2 2 6" xfId="15425" xr:uid="{00000000-0005-0000-0000-0000883C0000}"/>
    <cellStyle name="Comma 9 13 2 2 6 2" xfId="41393" xr:uid="{00000000-0005-0000-0000-0000893C0000}"/>
    <cellStyle name="Comma 9 13 2 2 7" xfId="4605" xr:uid="{00000000-0005-0000-0000-00008A3C0000}"/>
    <cellStyle name="Comma 9 13 2 2 8" xfId="30573" xr:uid="{00000000-0005-0000-0000-00008B3C0000}"/>
    <cellStyle name="Comma 9 13 2 2 9" xfId="57055" xr:uid="{00000000-0005-0000-0000-00008C3C0000}"/>
    <cellStyle name="Comma 9 13 2 3" xfId="5687" xr:uid="{00000000-0005-0000-0000-00008D3C0000}"/>
    <cellStyle name="Comma 9 13 2 3 2" xfId="12179" xr:uid="{00000000-0005-0000-0000-00008E3C0000}"/>
    <cellStyle name="Comma 9 13 2 3 2 2" xfId="27327" xr:uid="{00000000-0005-0000-0000-00008F3C0000}"/>
    <cellStyle name="Comma 9 13 2 3 2 2 2" xfId="53295" xr:uid="{00000000-0005-0000-0000-0000903C0000}"/>
    <cellStyle name="Comma 9 13 2 3 2 3" xfId="38147" xr:uid="{00000000-0005-0000-0000-0000913C0000}"/>
    <cellStyle name="Comma 9 13 2 3 3" xfId="20835" xr:uid="{00000000-0005-0000-0000-0000923C0000}"/>
    <cellStyle name="Comma 9 13 2 3 3 2" xfId="46803" xr:uid="{00000000-0005-0000-0000-0000933C0000}"/>
    <cellStyle name="Comma 9 13 2 3 4" xfId="16507" xr:uid="{00000000-0005-0000-0000-0000943C0000}"/>
    <cellStyle name="Comma 9 13 2 3 4 2" xfId="42475" xr:uid="{00000000-0005-0000-0000-0000953C0000}"/>
    <cellStyle name="Comma 9 13 2 3 5" xfId="31655" xr:uid="{00000000-0005-0000-0000-0000963C0000}"/>
    <cellStyle name="Comma 9 13 2 3 6" xfId="58137" xr:uid="{00000000-0005-0000-0000-0000973C0000}"/>
    <cellStyle name="Comma 9 13 2 4" xfId="10015" xr:uid="{00000000-0005-0000-0000-0000983C0000}"/>
    <cellStyle name="Comma 9 13 2 4 2" xfId="25163" xr:uid="{00000000-0005-0000-0000-0000993C0000}"/>
    <cellStyle name="Comma 9 13 2 4 2 2" xfId="51131" xr:uid="{00000000-0005-0000-0000-00009A3C0000}"/>
    <cellStyle name="Comma 9 13 2 4 3" xfId="35983" xr:uid="{00000000-0005-0000-0000-00009B3C0000}"/>
    <cellStyle name="Comma 9 13 2 5" xfId="7851" xr:uid="{00000000-0005-0000-0000-00009C3C0000}"/>
    <cellStyle name="Comma 9 13 2 5 2" xfId="22999" xr:uid="{00000000-0005-0000-0000-00009D3C0000}"/>
    <cellStyle name="Comma 9 13 2 5 2 2" xfId="48967" xr:uid="{00000000-0005-0000-0000-00009E3C0000}"/>
    <cellStyle name="Comma 9 13 2 5 3" xfId="33819" xr:uid="{00000000-0005-0000-0000-00009F3C0000}"/>
    <cellStyle name="Comma 9 13 2 6" xfId="18671" xr:uid="{00000000-0005-0000-0000-0000A03C0000}"/>
    <cellStyle name="Comma 9 13 2 6 2" xfId="44639" xr:uid="{00000000-0005-0000-0000-0000A13C0000}"/>
    <cellStyle name="Comma 9 13 2 7" xfId="14343" xr:uid="{00000000-0005-0000-0000-0000A23C0000}"/>
    <cellStyle name="Comma 9 13 2 7 2" xfId="40311" xr:uid="{00000000-0005-0000-0000-0000A33C0000}"/>
    <cellStyle name="Comma 9 13 2 8" xfId="3523" xr:uid="{00000000-0005-0000-0000-0000A43C0000}"/>
    <cellStyle name="Comma 9 13 2 9" xfId="29491" xr:uid="{00000000-0005-0000-0000-0000A53C0000}"/>
    <cellStyle name="Comma 9 13 3" xfId="1900" xr:uid="{00000000-0005-0000-0000-0000A63C0000}"/>
    <cellStyle name="Comma 9 13 3 2" xfId="6228" xr:uid="{00000000-0005-0000-0000-0000A73C0000}"/>
    <cellStyle name="Comma 9 13 3 2 2" xfId="12720" xr:uid="{00000000-0005-0000-0000-0000A83C0000}"/>
    <cellStyle name="Comma 9 13 3 2 2 2" xfId="27868" xr:uid="{00000000-0005-0000-0000-0000A93C0000}"/>
    <cellStyle name="Comma 9 13 3 2 2 2 2" xfId="53836" xr:uid="{00000000-0005-0000-0000-0000AA3C0000}"/>
    <cellStyle name="Comma 9 13 3 2 2 3" xfId="38688" xr:uid="{00000000-0005-0000-0000-0000AB3C0000}"/>
    <cellStyle name="Comma 9 13 3 2 3" xfId="21376" xr:uid="{00000000-0005-0000-0000-0000AC3C0000}"/>
    <cellStyle name="Comma 9 13 3 2 3 2" xfId="47344" xr:uid="{00000000-0005-0000-0000-0000AD3C0000}"/>
    <cellStyle name="Comma 9 13 3 2 4" xfId="17048" xr:uid="{00000000-0005-0000-0000-0000AE3C0000}"/>
    <cellStyle name="Comma 9 13 3 2 4 2" xfId="43016" xr:uid="{00000000-0005-0000-0000-0000AF3C0000}"/>
    <cellStyle name="Comma 9 13 3 2 5" xfId="32196" xr:uid="{00000000-0005-0000-0000-0000B03C0000}"/>
    <cellStyle name="Comma 9 13 3 2 6" xfId="58678" xr:uid="{00000000-0005-0000-0000-0000B13C0000}"/>
    <cellStyle name="Comma 9 13 3 3" xfId="10556" xr:uid="{00000000-0005-0000-0000-0000B23C0000}"/>
    <cellStyle name="Comma 9 13 3 3 2" xfId="25704" xr:uid="{00000000-0005-0000-0000-0000B33C0000}"/>
    <cellStyle name="Comma 9 13 3 3 2 2" xfId="51672" xr:uid="{00000000-0005-0000-0000-0000B43C0000}"/>
    <cellStyle name="Comma 9 13 3 3 3" xfId="36524" xr:uid="{00000000-0005-0000-0000-0000B53C0000}"/>
    <cellStyle name="Comma 9 13 3 4" xfId="8392" xr:uid="{00000000-0005-0000-0000-0000B63C0000}"/>
    <cellStyle name="Comma 9 13 3 4 2" xfId="23540" xr:uid="{00000000-0005-0000-0000-0000B73C0000}"/>
    <cellStyle name="Comma 9 13 3 4 2 2" xfId="49508" xr:uid="{00000000-0005-0000-0000-0000B83C0000}"/>
    <cellStyle name="Comma 9 13 3 4 3" xfId="34360" xr:uid="{00000000-0005-0000-0000-0000B93C0000}"/>
    <cellStyle name="Comma 9 13 3 5" xfId="19212" xr:uid="{00000000-0005-0000-0000-0000BA3C0000}"/>
    <cellStyle name="Comma 9 13 3 5 2" xfId="45180" xr:uid="{00000000-0005-0000-0000-0000BB3C0000}"/>
    <cellStyle name="Comma 9 13 3 6" xfId="14884" xr:uid="{00000000-0005-0000-0000-0000BC3C0000}"/>
    <cellStyle name="Comma 9 13 3 6 2" xfId="40852" xr:uid="{00000000-0005-0000-0000-0000BD3C0000}"/>
    <cellStyle name="Comma 9 13 3 7" xfId="4064" xr:uid="{00000000-0005-0000-0000-0000BE3C0000}"/>
    <cellStyle name="Comma 9 13 3 8" xfId="30032" xr:uid="{00000000-0005-0000-0000-0000BF3C0000}"/>
    <cellStyle name="Comma 9 13 3 9" xfId="56514" xr:uid="{00000000-0005-0000-0000-0000C03C0000}"/>
    <cellStyle name="Comma 9 13 4" xfId="5146" xr:uid="{00000000-0005-0000-0000-0000C13C0000}"/>
    <cellStyle name="Comma 9 13 4 2" xfId="11638" xr:uid="{00000000-0005-0000-0000-0000C23C0000}"/>
    <cellStyle name="Comma 9 13 4 2 2" xfId="26786" xr:uid="{00000000-0005-0000-0000-0000C33C0000}"/>
    <cellStyle name="Comma 9 13 4 2 2 2" xfId="52754" xr:uid="{00000000-0005-0000-0000-0000C43C0000}"/>
    <cellStyle name="Comma 9 13 4 2 3" xfId="37606" xr:uid="{00000000-0005-0000-0000-0000C53C0000}"/>
    <cellStyle name="Comma 9 13 4 3" xfId="20294" xr:uid="{00000000-0005-0000-0000-0000C63C0000}"/>
    <cellStyle name="Comma 9 13 4 3 2" xfId="46262" xr:uid="{00000000-0005-0000-0000-0000C73C0000}"/>
    <cellStyle name="Comma 9 13 4 4" xfId="15966" xr:uid="{00000000-0005-0000-0000-0000C83C0000}"/>
    <cellStyle name="Comma 9 13 4 4 2" xfId="41934" xr:uid="{00000000-0005-0000-0000-0000C93C0000}"/>
    <cellStyle name="Comma 9 13 4 5" xfId="31114" xr:uid="{00000000-0005-0000-0000-0000CA3C0000}"/>
    <cellStyle name="Comma 9 13 4 6" xfId="57596" xr:uid="{00000000-0005-0000-0000-0000CB3C0000}"/>
    <cellStyle name="Comma 9 13 5" xfId="9474" xr:uid="{00000000-0005-0000-0000-0000CC3C0000}"/>
    <cellStyle name="Comma 9 13 5 2" xfId="24622" xr:uid="{00000000-0005-0000-0000-0000CD3C0000}"/>
    <cellStyle name="Comma 9 13 5 2 2" xfId="50590" xr:uid="{00000000-0005-0000-0000-0000CE3C0000}"/>
    <cellStyle name="Comma 9 13 5 3" xfId="35442" xr:uid="{00000000-0005-0000-0000-0000CF3C0000}"/>
    <cellStyle name="Comma 9 13 6" xfId="7310" xr:uid="{00000000-0005-0000-0000-0000D03C0000}"/>
    <cellStyle name="Comma 9 13 6 2" xfId="22458" xr:uid="{00000000-0005-0000-0000-0000D13C0000}"/>
    <cellStyle name="Comma 9 13 6 2 2" xfId="48426" xr:uid="{00000000-0005-0000-0000-0000D23C0000}"/>
    <cellStyle name="Comma 9 13 6 3" xfId="33278" xr:uid="{00000000-0005-0000-0000-0000D33C0000}"/>
    <cellStyle name="Comma 9 13 7" xfId="18130" xr:uid="{00000000-0005-0000-0000-0000D43C0000}"/>
    <cellStyle name="Comma 9 13 7 2" xfId="44098" xr:uid="{00000000-0005-0000-0000-0000D53C0000}"/>
    <cellStyle name="Comma 9 13 8" xfId="13802" xr:uid="{00000000-0005-0000-0000-0000D63C0000}"/>
    <cellStyle name="Comma 9 13 8 2" xfId="39770" xr:uid="{00000000-0005-0000-0000-0000D73C0000}"/>
    <cellStyle name="Comma 9 13 9" xfId="2982" xr:uid="{00000000-0005-0000-0000-0000D83C0000}"/>
    <cellStyle name="Comma 9 14" xfId="238" xr:uid="{00000000-0005-0000-0000-0000D93C0000}"/>
    <cellStyle name="Comma 9 15" xfId="694" xr:uid="{00000000-0005-0000-0000-0000DA3C0000}"/>
    <cellStyle name="Comma 9 2" xfId="239" xr:uid="{00000000-0005-0000-0000-0000DB3C0000}"/>
    <cellStyle name="Comma 9 2 2" xfId="240" xr:uid="{00000000-0005-0000-0000-0000DC3C0000}"/>
    <cellStyle name="Comma 9 2 2 10" xfId="28951" xr:uid="{00000000-0005-0000-0000-0000DD3C0000}"/>
    <cellStyle name="Comma 9 2 2 11" xfId="55433" xr:uid="{00000000-0005-0000-0000-0000DE3C0000}"/>
    <cellStyle name="Comma 9 2 2 12" xfId="1198" xr:uid="{00000000-0005-0000-0000-0000DF3C0000}"/>
    <cellStyle name="Comma 9 2 2 2" xfId="1360" xr:uid="{00000000-0005-0000-0000-0000E03C0000}"/>
    <cellStyle name="Comma 9 2 2 2 10" xfId="55974" xr:uid="{00000000-0005-0000-0000-0000E13C0000}"/>
    <cellStyle name="Comma 9 2 2 2 2" xfId="2442" xr:uid="{00000000-0005-0000-0000-0000E23C0000}"/>
    <cellStyle name="Comma 9 2 2 2 2 2" xfId="6770" xr:uid="{00000000-0005-0000-0000-0000E33C0000}"/>
    <cellStyle name="Comma 9 2 2 2 2 2 2" xfId="13262" xr:uid="{00000000-0005-0000-0000-0000E43C0000}"/>
    <cellStyle name="Comma 9 2 2 2 2 2 2 2" xfId="28410" xr:uid="{00000000-0005-0000-0000-0000E53C0000}"/>
    <cellStyle name="Comma 9 2 2 2 2 2 2 2 2" xfId="54378" xr:uid="{00000000-0005-0000-0000-0000E63C0000}"/>
    <cellStyle name="Comma 9 2 2 2 2 2 2 3" xfId="39230" xr:uid="{00000000-0005-0000-0000-0000E73C0000}"/>
    <cellStyle name="Comma 9 2 2 2 2 2 3" xfId="21918" xr:uid="{00000000-0005-0000-0000-0000E83C0000}"/>
    <cellStyle name="Comma 9 2 2 2 2 2 3 2" xfId="47886" xr:uid="{00000000-0005-0000-0000-0000E93C0000}"/>
    <cellStyle name="Comma 9 2 2 2 2 2 4" xfId="17590" xr:uid="{00000000-0005-0000-0000-0000EA3C0000}"/>
    <cellStyle name="Comma 9 2 2 2 2 2 4 2" xfId="43558" xr:uid="{00000000-0005-0000-0000-0000EB3C0000}"/>
    <cellStyle name="Comma 9 2 2 2 2 2 5" xfId="32738" xr:uid="{00000000-0005-0000-0000-0000EC3C0000}"/>
    <cellStyle name="Comma 9 2 2 2 2 2 6" xfId="59220" xr:uid="{00000000-0005-0000-0000-0000ED3C0000}"/>
    <cellStyle name="Comma 9 2 2 2 2 3" xfId="11098" xr:uid="{00000000-0005-0000-0000-0000EE3C0000}"/>
    <cellStyle name="Comma 9 2 2 2 2 3 2" xfId="26246" xr:uid="{00000000-0005-0000-0000-0000EF3C0000}"/>
    <cellStyle name="Comma 9 2 2 2 2 3 2 2" xfId="52214" xr:uid="{00000000-0005-0000-0000-0000F03C0000}"/>
    <cellStyle name="Comma 9 2 2 2 2 3 3" xfId="37066" xr:uid="{00000000-0005-0000-0000-0000F13C0000}"/>
    <cellStyle name="Comma 9 2 2 2 2 4" xfId="8934" xr:uid="{00000000-0005-0000-0000-0000F23C0000}"/>
    <cellStyle name="Comma 9 2 2 2 2 4 2" xfId="24082" xr:uid="{00000000-0005-0000-0000-0000F33C0000}"/>
    <cellStyle name="Comma 9 2 2 2 2 4 2 2" xfId="50050" xr:uid="{00000000-0005-0000-0000-0000F43C0000}"/>
    <cellStyle name="Comma 9 2 2 2 2 4 3" xfId="34902" xr:uid="{00000000-0005-0000-0000-0000F53C0000}"/>
    <cellStyle name="Comma 9 2 2 2 2 5" xfId="19754" xr:uid="{00000000-0005-0000-0000-0000F63C0000}"/>
    <cellStyle name="Comma 9 2 2 2 2 5 2" xfId="45722" xr:uid="{00000000-0005-0000-0000-0000F73C0000}"/>
    <cellStyle name="Comma 9 2 2 2 2 6" xfId="15426" xr:uid="{00000000-0005-0000-0000-0000F83C0000}"/>
    <cellStyle name="Comma 9 2 2 2 2 6 2" xfId="41394" xr:uid="{00000000-0005-0000-0000-0000F93C0000}"/>
    <cellStyle name="Comma 9 2 2 2 2 7" xfId="4606" xr:uid="{00000000-0005-0000-0000-0000FA3C0000}"/>
    <cellStyle name="Comma 9 2 2 2 2 8" xfId="30574" xr:uid="{00000000-0005-0000-0000-0000FB3C0000}"/>
    <cellStyle name="Comma 9 2 2 2 2 9" xfId="57056" xr:uid="{00000000-0005-0000-0000-0000FC3C0000}"/>
    <cellStyle name="Comma 9 2 2 2 3" xfId="5688" xr:uid="{00000000-0005-0000-0000-0000FD3C0000}"/>
    <cellStyle name="Comma 9 2 2 2 3 2" xfId="12180" xr:uid="{00000000-0005-0000-0000-0000FE3C0000}"/>
    <cellStyle name="Comma 9 2 2 2 3 2 2" xfId="27328" xr:uid="{00000000-0005-0000-0000-0000FF3C0000}"/>
    <cellStyle name="Comma 9 2 2 2 3 2 2 2" xfId="53296" xr:uid="{00000000-0005-0000-0000-0000003D0000}"/>
    <cellStyle name="Comma 9 2 2 2 3 2 3" xfId="38148" xr:uid="{00000000-0005-0000-0000-0000013D0000}"/>
    <cellStyle name="Comma 9 2 2 2 3 3" xfId="20836" xr:uid="{00000000-0005-0000-0000-0000023D0000}"/>
    <cellStyle name="Comma 9 2 2 2 3 3 2" xfId="46804" xr:uid="{00000000-0005-0000-0000-0000033D0000}"/>
    <cellStyle name="Comma 9 2 2 2 3 4" xfId="16508" xr:uid="{00000000-0005-0000-0000-0000043D0000}"/>
    <cellStyle name="Comma 9 2 2 2 3 4 2" xfId="42476" xr:uid="{00000000-0005-0000-0000-0000053D0000}"/>
    <cellStyle name="Comma 9 2 2 2 3 5" xfId="31656" xr:uid="{00000000-0005-0000-0000-0000063D0000}"/>
    <cellStyle name="Comma 9 2 2 2 3 6" xfId="58138" xr:uid="{00000000-0005-0000-0000-0000073D0000}"/>
    <cellStyle name="Comma 9 2 2 2 4" xfId="10016" xr:uid="{00000000-0005-0000-0000-0000083D0000}"/>
    <cellStyle name="Comma 9 2 2 2 4 2" xfId="25164" xr:uid="{00000000-0005-0000-0000-0000093D0000}"/>
    <cellStyle name="Comma 9 2 2 2 4 2 2" xfId="51132" xr:uid="{00000000-0005-0000-0000-00000A3D0000}"/>
    <cellStyle name="Comma 9 2 2 2 4 3" xfId="35984" xr:uid="{00000000-0005-0000-0000-00000B3D0000}"/>
    <cellStyle name="Comma 9 2 2 2 5" xfId="7852" xr:uid="{00000000-0005-0000-0000-00000C3D0000}"/>
    <cellStyle name="Comma 9 2 2 2 5 2" xfId="23000" xr:uid="{00000000-0005-0000-0000-00000D3D0000}"/>
    <cellStyle name="Comma 9 2 2 2 5 2 2" xfId="48968" xr:uid="{00000000-0005-0000-0000-00000E3D0000}"/>
    <cellStyle name="Comma 9 2 2 2 5 3" xfId="33820" xr:uid="{00000000-0005-0000-0000-00000F3D0000}"/>
    <cellStyle name="Comma 9 2 2 2 6" xfId="18672" xr:uid="{00000000-0005-0000-0000-0000103D0000}"/>
    <cellStyle name="Comma 9 2 2 2 6 2" xfId="44640" xr:uid="{00000000-0005-0000-0000-0000113D0000}"/>
    <cellStyle name="Comma 9 2 2 2 7" xfId="14344" xr:uid="{00000000-0005-0000-0000-0000123D0000}"/>
    <cellStyle name="Comma 9 2 2 2 7 2" xfId="40312" xr:uid="{00000000-0005-0000-0000-0000133D0000}"/>
    <cellStyle name="Comma 9 2 2 2 8" xfId="3524" xr:uid="{00000000-0005-0000-0000-0000143D0000}"/>
    <cellStyle name="Comma 9 2 2 2 9" xfId="29492" xr:uid="{00000000-0005-0000-0000-0000153D0000}"/>
    <cellStyle name="Comma 9 2 2 3" xfId="1901" xr:uid="{00000000-0005-0000-0000-0000163D0000}"/>
    <cellStyle name="Comma 9 2 2 3 2" xfId="6229" xr:uid="{00000000-0005-0000-0000-0000173D0000}"/>
    <cellStyle name="Comma 9 2 2 3 2 2" xfId="12721" xr:uid="{00000000-0005-0000-0000-0000183D0000}"/>
    <cellStyle name="Comma 9 2 2 3 2 2 2" xfId="27869" xr:uid="{00000000-0005-0000-0000-0000193D0000}"/>
    <cellStyle name="Comma 9 2 2 3 2 2 2 2" xfId="53837" xr:uid="{00000000-0005-0000-0000-00001A3D0000}"/>
    <cellStyle name="Comma 9 2 2 3 2 2 3" xfId="38689" xr:uid="{00000000-0005-0000-0000-00001B3D0000}"/>
    <cellStyle name="Comma 9 2 2 3 2 3" xfId="21377" xr:uid="{00000000-0005-0000-0000-00001C3D0000}"/>
    <cellStyle name="Comma 9 2 2 3 2 3 2" xfId="47345" xr:uid="{00000000-0005-0000-0000-00001D3D0000}"/>
    <cellStyle name="Comma 9 2 2 3 2 4" xfId="17049" xr:uid="{00000000-0005-0000-0000-00001E3D0000}"/>
    <cellStyle name="Comma 9 2 2 3 2 4 2" xfId="43017" xr:uid="{00000000-0005-0000-0000-00001F3D0000}"/>
    <cellStyle name="Comma 9 2 2 3 2 5" xfId="32197" xr:uid="{00000000-0005-0000-0000-0000203D0000}"/>
    <cellStyle name="Comma 9 2 2 3 2 6" xfId="58679" xr:uid="{00000000-0005-0000-0000-0000213D0000}"/>
    <cellStyle name="Comma 9 2 2 3 3" xfId="10557" xr:uid="{00000000-0005-0000-0000-0000223D0000}"/>
    <cellStyle name="Comma 9 2 2 3 3 2" xfId="25705" xr:uid="{00000000-0005-0000-0000-0000233D0000}"/>
    <cellStyle name="Comma 9 2 2 3 3 2 2" xfId="51673" xr:uid="{00000000-0005-0000-0000-0000243D0000}"/>
    <cellStyle name="Comma 9 2 2 3 3 3" xfId="36525" xr:uid="{00000000-0005-0000-0000-0000253D0000}"/>
    <cellStyle name="Comma 9 2 2 3 4" xfId="8393" xr:uid="{00000000-0005-0000-0000-0000263D0000}"/>
    <cellStyle name="Comma 9 2 2 3 4 2" xfId="23541" xr:uid="{00000000-0005-0000-0000-0000273D0000}"/>
    <cellStyle name="Comma 9 2 2 3 4 2 2" xfId="49509" xr:uid="{00000000-0005-0000-0000-0000283D0000}"/>
    <cellStyle name="Comma 9 2 2 3 4 3" xfId="34361" xr:uid="{00000000-0005-0000-0000-0000293D0000}"/>
    <cellStyle name="Comma 9 2 2 3 5" xfId="19213" xr:uid="{00000000-0005-0000-0000-00002A3D0000}"/>
    <cellStyle name="Comma 9 2 2 3 5 2" xfId="45181" xr:uid="{00000000-0005-0000-0000-00002B3D0000}"/>
    <cellStyle name="Comma 9 2 2 3 6" xfId="14885" xr:uid="{00000000-0005-0000-0000-00002C3D0000}"/>
    <cellStyle name="Comma 9 2 2 3 6 2" xfId="40853" xr:uid="{00000000-0005-0000-0000-00002D3D0000}"/>
    <cellStyle name="Comma 9 2 2 3 7" xfId="4065" xr:uid="{00000000-0005-0000-0000-00002E3D0000}"/>
    <cellStyle name="Comma 9 2 2 3 8" xfId="30033" xr:uid="{00000000-0005-0000-0000-00002F3D0000}"/>
    <cellStyle name="Comma 9 2 2 3 9" xfId="56515" xr:uid="{00000000-0005-0000-0000-0000303D0000}"/>
    <cellStyle name="Comma 9 2 2 4" xfId="5147" xr:uid="{00000000-0005-0000-0000-0000313D0000}"/>
    <cellStyle name="Comma 9 2 2 4 2" xfId="11639" xr:uid="{00000000-0005-0000-0000-0000323D0000}"/>
    <cellStyle name="Comma 9 2 2 4 2 2" xfId="26787" xr:uid="{00000000-0005-0000-0000-0000333D0000}"/>
    <cellStyle name="Comma 9 2 2 4 2 2 2" xfId="52755" xr:uid="{00000000-0005-0000-0000-0000343D0000}"/>
    <cellStyle name="Comma 9 2 2 4 2 3" xfId="37607" xr:uid="{00000000-0005-0000-0000-0000353D0000}"/>
    <cellStyle name="Comma 9 2 2 4 3" xfId="20295" xr:uid="{00000000-0005-0000-0000-0000363D0000}"/>
    <cellStyle name="Comma 9 2 2 4 3 2" xfId="46263" xr:uid="{00000000-0005-0000-0000-0000373D0000}"/>
    <cellStyle name="Comma 9 2 2 4 4" xfId="15967" xr:uid="{00000000-0005-0000-0000-0000383D0000}"/>
    <cellStyle name="Comma 9 2 2 4 4 2" xfId="41935" xr:uid="{00000000-0005-0000-0000-0000393D0000}"/>
    <cellStyle name="Comma 9 2 2 4 5" xfId="31115" xr:uid="{00000000-0005-0000-0000-00003A3D0000}"/>
    <cellStyle name="Comma 9 2 2 4 6" xfId="57597" xr:uid="{00000000-0005-0000-0000-00003B3D0000}"/>
    <cellStyle name="Comma 9 2 2 5" xfId="9475" xr:uid="{00000000-0005-0000-0000-00003C3D0000}"/>
    <cellStyle name="Comma 9 2 2 5 2" xfId="24623" xr:uid="{00000000-0005-0000-0000-00003D3D0000}"/>
    <cellStyle name="Comma 9 2 2 5 2 2" xfId="50591" xr:uid="{00000000-0005-0000-0000-00003E3D0000}"/>
    <cellStyle name="Comma 9 2 2 5 3" xfId="35443" xr:uid="{00000000-0005-0000-0000-00003F3D0000}"/>
    <cellStyle name="Comma 9 2 2 6" xfId="7311" xr:uid="{00000000-0005-0000-0000-0000403D0000}"/>
    <cellStyle name="Comma 9 2 2 6 2" xfId="22459" xr:uid="{00000000-0005-0000-0000-0000413D0000}"/>
    <cellStyle name="Comma 9 2 2 6 2 2" xfId="48427" xr:uid="{00000000-0005-0000-0000-0000423D0000}"/>
    <cellStyle name="Comma 9 2 2 6 3" xfId="33279" xr:uid="{00000000-0005-0000-0000-0000433D0000}"/>
    <cellStyle name="Comma 9 2 2 7" xfId="18131" xr:uid="{00000000-0005-0000-0000-0000443D0000}"/>
    <cellStyle name="Comma 9 2 2 7 2" xfId="44099" xr:uid="{00000000-0005-0000-0000-0000453D0000}"/>
    <cellStyle name="Comma 9 2 2 8" xfId="13803" xr:uid="{00000000-0005-0000-0000-0000463D0000}"/>
    <cellStyle name="Comma 9 2 2 8 2" xfId="39771" xr:uid="{00000000-0005-0000-0000-0000473D0000}"/>
    <cellStyle name="Comma 9 2 2 9" xfId="2983" xr:uid="{00000000-0005-0000-0000-0000483D0000}"/>
    <cellStyle name="Comma 9 2 3" xfId="241" xr:uid="{00000000-0005-0000-0000-0000493D0000}"/>
    <cellStyle name="Comma 9 2 4" xfId="734" xr:uid="{00000000-0005-0000-0000-00004A3D0000}"/>
    <cellStyle name="Comma 9 3" xfId="242" xr:uid="{00000000-0005-0000-0000-00004B3D0000}"/>
    <cellStyle name="Comma 9 3 10" xfId="28952" xr:uid="{00000000-0005-0000-0000-00004C3D0000}"/>
    <cellStyle name="Comma 9 3 11" xfId="54913" xr:uid="{00000000-0005-0000-0000-00004D3D0000}"/>
    <cellStyle name="Comma 9 3 12" xfId="55434" xr:uid="{00000000-0005-0000-0000-00004E3D0000}"/>
    <cellStyle name="Comma 9 3 13" xfId="774" xr:uid="{00000000-0005-0000-0000-00004F3D0000}"/>
    <cellStyle name="Comma 9 3 2" xfId="1361" xr:uid="{00000000-0005-0000-0000-0000503D0000}"/>
    <cellStyle name="Comma 9 3 2 10" xfId="55975" xr:uid="{00000000-0005-0000-0000-0000513D0000}"/>
    <cellStyle name="Comma 9 3 2 2" xfId="2443" xr:uid="{00000000-0005-0000-0000-0000523D0000}"/>
    <cellStyle name="Comma 9 3 2 2 2" xfId="6771" xr:uid="{00000000-0005-0000-0000-0000533D0000}"/>
    <cellStyle name="Comma 9 3 2 2 2 2" xfId="13263" xr:uid="{00000000-0005-0000-0000-0000543D0000}"/>
    <cellStyle name="Comma 9 3 2 2 2 2 2" xfId="28411" xr:uid="{00000000-0005-0000-0000-0000553D0000}"/>
    <cellStyle name="Comma 9 3 2 2 2 2 2 2" xfId="54379" xr:uid="{00000000-0005-0000-0000-0000563D0000}"/>
    <cellStyle name="Comma 9 3 2 2 2 2 3" xfId="39231" xr:uid="{00000000-0005-0000-0000-0000573D0000}"/>
    <cellStyle name="Comma 9 3 2 2 2 3" xfId="21919" xr:uid="{00000000-0005-0000-0000-0000583D0000}"/>
    <cellStyle name="Comma 9 3 2 2 2 3 2" xfId="47887" xr:uid="{00000000-0005-0000-0000-0000593D0000}"/>
    <cellStyle name="Comma 9 3 2 2 2 4" xfId="17591" xr:uid="{00000000-0005-0000-0000-00005A3D0000}"/>
    <cellStyle name="Comma 9 3 2 2 2 4 2" xfId="43559" xr:uid="{00000000-0005-0000-0000-00005B3D0000}"/>
    <cellStyle name="Comma 9 3 2 2 2 5" xfId="32739" xr:uid="{00000000-0005-0000-0000-00005C3D0000}"/>
    <cellStyle name="Comma 9 3 2 2 2 6" xfId="59221" xr:uid="{00000000-0005-0000-0000-00005D3D0000}"/>
    <cellStyle name="Comma 9 3 2 2 3" xfId="11099" xr:uid="{00000000-0005-0000-0000-00005E3D0000}"/>
    <cellStyle name="Comma 9 3 2 2 3 2" xfId="26247" xr:uid="{00000000-0005-0000-0000-00005F3D0000}"/>
    <cellStyle name="Comma 9 3 2 2 3 2 2" xfId="52215" xr:uid="{00000000-0005-0000-0000-0000603D0000}"/>
    <cellStyle name="Comma 9 3 2 2 3 3" xfId="37067" xr:uid="{00000000-0005-0000-0000-0000613D0000}"/>
    <cellStyle name="Comma 9 3 2 2 4" xfId="8935" xr:uid="{00000000-0005-0000-0000-0000623D0000}"/>
    <cellStyle name="Comma 9 3 2 2 4 2" xfId="24083" xr:uid="{00000000-0005-0000-0000-0000633D0000}"/>
    <cellStyle name="Comma 9 3 2 2 4 2 2" xfId="50051" xr:uid="{00000000-0005-0000-0000-0000643D0000}"/>
    <cellStyle name="Comma 9 3 2 2 4 3" xfId="34903" xr:uid="{00000000-0005-0000-0000-0000653D0000}"/>
    <cellStyle name="Comma 9 3 2 2 5" xfId="19755" xr:uid="{00000000-0005-0000-0000-0000663D0000}"/>
    <cellStyle name="Comma 9 3 2 2 5 2" xfId="45723" xr:uid="{00000000-0005-0000-0000-0000673D0000}"/>
    <cellStyle name="Comma 9 3 2 2 6" xfId="15427" xr:uid="{00000000-0005-0000-0000-0000683D0000}"/>
    <cellStyle name="Comma 9 3 2 2 6 2" xfId="41395" xr:uid="{00000000-0005-0000-0000-0000693D0000}"/>
    <cellStyle name="Comma 9 3 2 2 7" xfId="4607" xr:uid="{00000000-0005-0000-0000-00006A3D0000}"/>
    <cellStyle name="Comma 9 3 2 2 8" xfId="30575" xr:uid="{00000000-0005-0000-0000-00006B3D0000}"/>
    <cellStyle name="Comma 9 3 2 2 9" xfId="57057" xr:uid="{00000000-0005-0000-0000-00006C3D0000}"/>
    <cellStyle name="Comma 9 3 2 3" xfId="5689" xr:uid="{00000000-0005-0000-0000-00006D3D0000}"/>
    <cellStyle name="Comma 9 3 2 3 2" xfId="12181" xr:uid="{00000000-0005-0000-0000-00006E3D0000}"/>
    <cellStyle name="Comma 9 3 2 3 2 2" xfId="27329" xr:uid="{00000000-0005-0000-0000-00006F3D0000}"/>
    <cellStyle name="Comma 9 3 2 3 2 2 2" xfId="53297" xr:uid="{00000000-0005-0000-0000-0000703D0000}"/>
    <cellStyle name="Comma 9 3 2 3 2 3" xfId="38149" xr:uid="{00000000-0005-0000-0000-0000713D0000}"/>
    <cellStyle name="Comma 9 3 2 3 3" xfId="20837" xr:uid="{00000000-0005-0000-0000-0000723D0000}"/>
    <cellStyle name="Comma 9 3 2 3 3 2" xfId="46805" xr:uid="{00000000-0005-0000-0000-0000733D0000}"/>
    <cellStyle name="Comma 9 3 2 3 4" xfId="16509" xr:uid="{00000000-0005-0000-0000-0000743D0000}"/>
    <cellStyle name="Comma 9 3 2 3 4 2" xfId="42477" xr:uid="{00000000-0005-0000-0000-0000753D0000}"/>
    <cellStyle name="Comma 9 3 2 3 5" xfId="31657" xr:uid="{00000000-0005-0000-0000-0000763D0000}"/>
    <cellStyle name="Comma 9 3 2 3 6" xfId="58139" xr:uid="{00000000-0005-0000-0000-0000773D0000}"/>
    <cellStyle name="Comma 9 3 2 4" xfId="10017" xr:uid="{00000000-0005-0000-0000-0000783D0000}"/>
    <cellStyle name="Comma 9 3 2 4 2" xfId="25165" xr:uid="{00000000-0005-0000-0000-0000793D0000}"/>
    <cellStyle name="Comma 9 3 2 4 2 2" xfId="51133" xr:uid="{00000000-0005-0000-0000-00007A3D0000}"/>
    <cellStyle name="Comma 9 3 2 4 3" xfId="35985" xr:uid="{00000000-0005-0000-0000-00007B3D0000}"/>
    <cellStyle name="Comma 9 3 2 5" xfId="7853" xr:uid="{00000000-0005-0000-0000-00007C3D0000}"/>
    <cellStyle name="Comma 9 3 2 5 2" xfId="23001" xr:uid="{00000000-0005-0000-0000-00007D3D0000}"/>
    <cellStyle name="Comma 9 3 2 5 2 2" xfId="48969" xr:uid="{00000000-0005-0000-0000-00007E3D0000}"/>
    <cellStyle name="Comma 9 3 2 5 3" xfId="33821" xr:uid="{00000000-0005-0000-0000-00007F3D0000}"/>
    <cellStyle name="Comma 9 3 2 6" xfId="18673" xr:uid="{00000000-0005-0000-0000-0000803D0000}"/>
    <cellStyle name="Comma 9 3 2 6 2" xfId="44641" xr:uid="{00000000-0005-0000-0000-0000813D0000}"/>
    <cellStyle name="Comma 9 3 2 7" xfId="14345" xr:uid="{00000000-0005-0000-0000-0000823D0000}"/>
    <cellStyle name="Comma 9 3 2 7 2" xfId="40313" xr:uid="{00000000-0005-0000-0000-0000833D0000}"/>
    <cellStyle name="Comma 9 3 2 8" xfId="3525" xr:uid="{00000000-0005-0000-0000-0000843D0000}"/>
    <cellStyle name="Comma 9 3 2 9" xfId="29493" xr:uid="{00000000-0005-0000-0000-0000853D0000}"/>
    <cellStyle name="Comma 9 3 3" xfId="1902" xr:uid="{00000000-0005-0000-0000-0000863D0000}"/>
    <cellStyle name="Comma 9 3 3 2" xfId="6230" xr:uid="{00000000-0005-0000-0000-0000873D0000}"/>
    <cellStyle name="Comma 9 3 3 2 2" xfId="12722" xr:uid="{00000000-0005-0000-0000-0000883D0000}"/>
    <cellStyle name="Comma 9 3 3 2 2 2" xfId="27870" xr:uid="{00000000-0005-0000-0000-0000893D0000}"/>
    <cellStyle name="Comma 9 3 3 2 2 2 2" xfId="53838" xr:uid="{00000000-0005-0000-0000-00008A3D0000}"/>
    <cellStyle name="Comma 9 3 3 2 2 3" xfId="38690" xr:uid="{00000000-0005-0000-0000-00008B3D0000}"/>
    <cellStyle name="Comma 9 3 3 2 3" xfId="21378" xr:uid="{00000000-0005-0000-0000-00008C3D0000}"/>
    <cellStyle name="Comma 9 3 3 2 3 2" xfId="47346" xr:uid="{00000000-0005-0000-0000-00008D3D0000}"/>
    <cellStyle name="Comma 9 3 3 2 4" xfId="17050" xr:uid="{00000000-0005-0000-0000-00008E3D0000}"/>
    <cellStyle name="Comma 9 3 3 2 4 2" xfId="43018" xr:uid="{00000000-0005-0000-0000-00008F3D0000}"/>
    <cellStyle name="Comma 9 3 3 2 5" xfId="32198" xr:uid="{00000000-0005-0000-0000-0000903D0000}"/>
    <cellStyle name="Comma 9 3 3 2 6" xfId="58680" xr:uid="{00000000-0005-0000-0000-0000913D0000}"/>
    <cellStyle name="Comma 9 3 3 3" xfId="10558" xr:uid="{00000000-0005-0000-0000-0000923D0000}"/>
    <cellStyle name="Comma 9 3 3 3 2" xfId="25706" xr:uid="{00000000-0005-0000-0000-0000933D0000}"/>
    <cellStyle name="Comma 9 3 3 3 2 2" xfId="51674" xr:uid="{00000000-0005-0000-0000-0000943D0000}"/>
    <cellStyle name="Comma 9 3 3 3 3" xfId="36526" xr:uid="{00000000-0005-0000-0000-0000953D0000}"/>
    <cellStyle name="Comma 9 3 3 4" xfId="8394" xr:uid="{00000000-0005-0000-0000-0000963D0000}"/>
    <cellStyle name="Comma 9 3 3 4 2" xfId="23542" xr:uid="{00000000-0005-0000-0000-0000973D0000}"/>
    <cellStyle name="Comma 9 3 3 4 2 2" xfId="49510" xr:uid="{00000000-0005-0000-0000-0000983D0000}"/>
    <cellStyle name="Comma 9 3 3 4 3" xfId="34362" xr:uid="{00000000-0005-0000-0000-0000993D0000}"/>
    <cellStyle name="Comma 9 3 3 5" xfId="19214" xr:uid="{00000000-0005-0000-0000-00009A3D0000}"/>
    <cellStyle name="Comma 9 3 3 5 2" xfId="45182" xr:uid="{00000000-0005-0000-0000-00009B3D0000}"/>
    <cellStyle name="Comma 9 3 3 6" xfId="14886" xr:uid="{00000000-0005-0000-0000-00009C3D0000}"/>
    <cellStyle name="Comma 9 3 3 6 2" xfId="40854" xr:uid="{00000000-0005-0000-0000-00009D3D0000}"/>
    <cellStyle name="Comma 9 3 3 7" xfId="4066" xr:uid="{00000000-0005-0000-0000-00009E3D0000}"/>
    <cellStyle name="Comma 9 3 3 8" xfId="30034" xr:uid="{00000000-0005-0000-0000-00009F3D0000}"/>
    <cellStyle name="Comma 9 3 3 9" xfId="56516" xr:uid="{00000000-0005-0000-0000-0000A03D0000}"/>
    <cellStyle name="Comma 9 3 4" xfId="5148" xr:uid="{00000000-0005-0000-0000-0000A13D0000}"/>
    <cellStyle name="Comma 9 3 4 2" xfId="11640" xr:uid="{00000000-0005-0000-0000-0000A23D0000}"/>
    <cellStyle name="Comma 9 3 4 2 2" xfId="26788" xr:uid="{00000000-0005-0000-0000-0000A33D0000}"/>
    <cellStyle name="Comma 9 3 4 2 2 2" xfId="52756" xr:uid="{00000000-0005-0000-0000-0000A43D0000}"/>
    <cellStyle name="Comma 9 3 4 2 3" xfId="37608" xr:uid="{00000000-0005-0000-0000-0000A53D0000}"/>
    <cellStyle name="Comma 9 3 4 3" xfId="20296" xr:uid="{00000000-0005-0000-0000-0000A63D0000}"/>
    <cellStyle name="Comma 9 3 4 3 2" xfId="46264" xr:uid="{00000000-0005-0000-0000-0000A73D0000}"/>
    <cellStyle name="Comma 9 3 4 4" xfId="15968" xr:uid="{00000000-0005-0000-0000-0000A83D0000}"/>
    <cellStyle name="Comma 9 3 4 4 2" xfId="41936" xr:uid="{00000000-0005-0000-0000-0000A93D0000}"/>
    <cellStyle name="Comma 9 3 4 5" xfId="31116" xr:uid="{00000000-0005-0000-0000-0000AA3D0000}"/>
    <cellStyle name="Comma 9 3 4 6" xfId="57598" xr:uid="{00000000-0005-0000-0000-0000AB3D0000}"/>
    <cellStyle name="Comma 9 3 5" xfId="9476" xr:uid="{00000000-0005-0000-0000-0000AC3D0000}"/>
    <cellStyle name="Comma 9 3 5 2" xfId="24624" xr:uid="{00000000-0005-0000-0000-0000AD3D0000}"/>
    <cellStyle name="Comma 9 3 5 2 2" xfId="50592" xr:uid="{00000000-0005-0000-0000-0000AE3D0000}"/>
    <cellStyle name="Comma 9 3 5 3" xfId="35444" xr:uid="{00000000-0005-0000-0000-0000AF3D0000}"/>
    <cellStyle name="Comma 9 3 6" xfId="7312" xr:uid="{00000000-0005-0000-0000-0000B03D0000}"/>
    <cellStyle name="Comma 9 3 6 2" xfId="22460" xr:uid="{00000000-0005-0000-0000-0000B13D0000}"/>
    <cellStyle name="Comma 9 3 6 2 2" xfId="48428" xr:uid="{00000000-0005-0000-0000-0000B23D0000}"/>
    <cellStyle name="Comma 9 3 6 3" xfId="33280" xr:uid="{00000000-0005-0000-0000-0000B33D0000}"/>
    <cellStyle name="Comma 9 3 7" xfId="18132" xr:uid="{00000000-0005-0000-0000-0000B43D0000}"/>
    <cellStyle name="Comma 9 3 7 2" xfId="44100" xr:uid="{00000000-0005-0000-0000-0000B53D0000}"/>
    <cellStyle name="Comma 9 3 8" xfId="13804" xr:uid="{00000000-0005-0000-0000-0000B63D0000}"/>
    <cellStyle name="Comma 9 3 8 2" xfId="39772" xr:uid="{00000000-0005-0000-0000-0000B73D0000}"/>
    <cellStyle name="Comma 9 3 9" xfId="2984" xr:uid="{00000000-0005-0000-0000-0000B83D0000}"/>
    <cellStyle name="Comma 9 4" xfId="243" xr:uid="{00000000-0005-0000-0000-0000B93D0000}"/>
    <cellStyle name="Comma 9 4 10" xfId="28953" xr:uid="{00000000-0005-0000-0000-0000BA3D0000}"/>
    <cellStyle name="Comma 9 4 11" xfId="54914" xr:uid="{00000000-0005-0000-0000-0000BB3D0000}"/>
    <cellStyle name="Comma 9 4 12" xfId="55435" xr:uid="{00000000-0005-0000-0000-0000BC3D0000}"/>
    <cellStyle name="Comma 9 4 13" xfId="814" xr:uid="{00000000-0005-0000-0000-0000BD3D0000}"/>
    <cellStyle name="Comma 9 4 2" xfId="1362" xr:uid="{00000000-0005-0000-0000-0000BE3D0000}"/>
    <cellStyle name="Comma 9 4 2 10" xfId="55976" xr:uid="{00000000-0005-0000-0000-0000BF3D0000}"/>
    <cellStyle name="Comma 9 4 2 2" xfId="2444" xr:uid="{00000000-0005-0000-0000-0000C03D0000}"/>
    <cellStyle name="Comma 9 4 2 2 2" xfId="6772" xr:uid="{00000000-0005-0000-0000-0000C13D0000}"/>
    <cellStyle name="Comma 9 4 2 2 2 2" xfId="13264" xr:uid="{00000000-0005-0000-0000-0000C23D0000}"/>
    <cellStyle name="Comma 9 4 2 2 2 2 2" xfId="28412" xr:uid="{00000000-0005-0000-0000-0000C33D0000}"/>
    <cellStyle name="Comma 9 4 2 2 2 2 2 2" xfId="54380" xr:uid="{00000000-0005-0000-0000-0000C43D0000}"/>
    <cellStyle name="Comma 9 4 2 2 2 2 3" xfId="39232" xr:uid="{00000000-0005-0000-0000-0000C53D0000}"/>
    <cellStyle name="Comma 9 4 2 2 2 3" xfId="21920" xr:uid="{00000000-0005-0000-0000-0000C63D0000}"/>
    <cellStyle name="Comma 9 4 2 2 2 3 2" xfId="47888" xr:uid="{00000000-0005-0000-0000-0000C73D0000}"/>
    <cellStyle name="Comma 9 4 2 2 2 4" xfId="17592" xr:uid="{00000000-0005-0000-0000-0000C83D0000}"/>
    <cellStyle name="Comma 9 4 2 2 2 4 2" xfId="43560" xr:uid="{00000000-0005-0000-0000-0000C93D0000}"/>
    <cellStyle name="Comma 9 4 2 2 2 5" xfId="32740" xr:uid="{00000000-0005-0000-0000-0000CA3D0000}"/>
    <cellStyle name="Comma 9 4 2 2 2 6" xfId="59222" xr:uid="{00000000-0005-0000-0000-0000CB3D0000}"/>
    <cellStyle name="Comma 9 4 2 2 3" xfId="11100" xr:uid="{00000000-0005-0000-0000-0000CC3D0000}"/>
    <cellStyle name="Comma 9 4 2 2 3 2" xfId="26248" xr:uid="{00000000-0005-0000-0000-0000CD3D0000}"/>
    <cellStyle name="Comma 9 4 2 2 3 2 2" xfId="52216" xr:uid="{00000000-0005-0000-0000-0000CE3D0000}"/>
    <cellStyle name="Comma 9 4 2 2 3 3" xfId="37068" xr:uid="{00000000-0005-0000-0000-0000CF3D0000}"/>
    <cellStyle name="Comma 9 4 2 2 4" xfId="8936" xr:uid="{00000000-0005-0000-0000-0000D03D0000}"/>
    <cellStyle name="Comma 9 4 2 2 4 2" xfId="24084" xr:uid="{00000000-0005-0000-0000-0000D13D0000}"/>
    <cellStyle name="Comma 9 4 2 2 4 2 2" xfId="50052" xr:uid="{00000000-0005-0000-0000-0000D23D0000}"/>
    <cellStyle name="Comma 9 4 2 2 4 3" xfId="34904" xr:uid="{00000000-0005-0000-0000-0000D33D0000}"/>
    <cellStyle name="Comma 9 4 2 2 5" xfId="19756" xr:uid="{00000000-0005-0000-0000-0000D43D0000}"/>
    <cellStyle name="Comma 9 4 2 2 5 2" xfId="45724" xr:uid="{00000000-0005-0000-0000-0000D53D0000}"/>
    <cellStyle name="Comma 9 4 2 2 6" xfId="15428" xr:uid="{00000000-0005-0000-0000-0000D63D0000}"/>
    <cellStyle name="Comma 9 4 2 2 6 2" xfId="41396" xr:uid="{00000000-0005-0000-0000-0000D73D0000}"/>
    <cellStyle name="Comma 9 4 2 2 7" xfId="4608" xr:uid="{00000000-0005-0000-0000-0000D83D0000}"/>
    <cellStyle name="Comma 9 4 2 2 8" xfId="30576" xr:uid="{00000000-0005-0000-0000-0000D93D0000}"/>
    <cellStyle name="Comma 9 4 2 2 9" xfId="57058" xr:uid="{00000000-0005-0000-0000-0000DA3D0000}"/>
    <cellStyle name="Comma 9 4 2 3" xfId="5690" xr:uid="{00000000-0005-0000-0000-0000DB3D0000}"/>
    <cellStyle name="Comma 9 4 2 3 2" xfId="12182" xr:uid="{00000000-0005-0000-0000-0000DC3D0000}"/>
    <cellStyle name="Comma 9 4 2 3 2 2" xfId="27330" xr:uid="{00000000-0005-0000-0000-0000DD3D0000}"/>
    <cellStyle name="Comma 9 4 2 3 2 2 2" xfId="53298" xr:uid="{00000000-0005-0000-0000-0000DE3D0000}"/>
    <cellStyle name="Comma 9 4 2 3 2 3" xfId="38150" xr:uid="{00000000-0005-0000-0000-0000DF3D0000}"/>
    <cellStyle name="Comma 9 4 2 3 3" xfId="20838" xr:uid="{00000000-0005-0000-0000-0000E03D0000}"/>
    <cellStyle name="Comma 9 4 2 3 3 2" xfId="46806" xr:uid="{00000000-0005-0000-0000-0000E13D0000}"/>
    <cellStyle name="Comma 9 4 2 3 4" xfId="16510" xr:uid="{00000000-0005-0000-0000-0000E23D0000}"/>
    <cellStyle name="Comma 9 4 2 3 4 2" xfId="42478" xr:uid="{00000000-0005-0000-0000-0000E33D0000}"/>
    <cellStyle name="Comma 9 4 2 3 5" xfId="31658" xr:uid="{00000000-0005-0000-0000-0000E43D0000}"/>
    <cellStyle name="Comma 9 4 2 3 6" xfId="58140" xr:uid="{00000000-0005-0000-0000-0000E53D0000}"/>
    <cellStyle name="Comma 9 4 2 4" xfId="10018" xr:uid="{00000000-0005-0000-0000-0000E63D0000}"/>
    <cellStyle name="Comma 9 4 2 4 2" xfId="25166" xr:uid="{00000000-0005-0000-0000-0000E73D0000}"/>
    <cellStyle name="Comma 9 4 2 4 2 2" xfId="51134" xr:uid="{00000000-0005-0000-0000-0000E83D0000}"/>
    <cellStyle name="Comma 9 4 2 4 3" xfId="35986" xr:uid="{00000000-0005-0000-0000-0000E93D0000}"/>
    <cellStyle name="Comma 9 4 2 5" xfId="7854" xr:uid="{00000000-0005-0000-0000-0000EA3D0000}"/>
    <cellStyle name="Comma 9 4 2 5 2" xfId="23002" xr:uid="{00000000-0005-0000-0000-0000EB3D0000}"/>
    <cellStyle name="Comma 9 4 2 5 2 2" xfId="48970" xr:uid="{00000000-0005-0000-0000-0000EC3D0000}"/>
    <cellStyle name="Comma 9 4 2 5 3" xfId="33822" xr:uid="{00000000-0005-0000-0000-0000ED3D0000}"/>
    <cellStyle name="Comma 9 4 2 6" xfId="18674" xr:uid="{00000000-0005-0000-0000-0000EE3D0000}"/>
    <cellStyle name="Comma 9 4 2 6 2" xfId="44642" xr:uid="{00000000-0005-0000-0000-0000EF3D0000}"/>
    <cellStyle name="Comma 9 4 2 7" xfId="14346" xr:uid="{00000000-0005-0000-0000-0000F03D0000}"/>
    <cellStyle name="Comma 9 4 2 7 2" xfId="40314" xr:uid="{00000000-0005-0000-0000-0000F13D0000}"/>
    <cellStyle name="Comma 9 4 2 8" xfId="3526" xr:uid="{00000000-0005-0000-0000-0000F23D0000}"/>
    <cellStyle name="Comma 9 4 2 9" xfId="29494" xr:uid="{00000000-0005-0000-0000-0000F33D0000}"/>
    <cellStyle name="Comma 9 4 3" xfId="1903" xr:uid="{00000000-0005-0000-0000-0000F43D0000}"/>
    <cellStyle name="Comma 9 4 3 2" xfId="6231" xr:uid="{00000000-0005-0000-0000-0000F53D0000}"/>
    <cellStyle name="Comma 9 4 3 2 2" xfId="12723" xr:uid="{00000000-0005-0000-0000-0000F63D0000}"/>
    <cellStyle name="Comma 9 4 3 2 2 2" xfId="27871" xr:uid="{00000000-0005-0000-0000-0000F73D0000}"/>
    <cellStyle name="Comma 9 4 3 2 2 2 2" xfId="53839" xr:uid="{00000000-0005-0000-0000-0000F83D0000}"/>
    <cellStyle name="Comma 9 4 3 2 2 3" xfId="38691" xr:uid="{00000000-0005-0000-0000-0000F93D0000}"/>
    <cellStyle name="Comma 9 4 3 2 3" xfId="21379" xr:uid="{00000000-0005-0000-0000-0000FA3D0000}"/>
    <cellStyle name="Comma 9 4 3 2 3 2" xfId="47347" xr:uid="{00000000-0005-0000-0000-0000FB3D0000}"/>
    <cellStyle name="Comma 9 4 3 2 4" xfId="17051" xr:uid="{00000000-0005-0000-0000-0000FC3D0000}"/>
    <cellStyle name="Comma 9 4 3 2 4 2" xfId="43019" xr:uid="{00000000-0005-0000-0000-0000FD3D0000}"/>
    <cellStyle name="Comma 9 4 3 2 5" xfId="32199" xr:uid="{00000000-0005-0000-0000-0000FE3D0000}"/>
    <cellStyle name="Comma 9 4 3 2 6" xfId="58681" xr:uid="{00000000-0005-0000-0000-0000FF3D0000}"/>
    <cellStyle name="Comma 9 4 3 3" xfId="10559" xr:uid="{00000000-0005-0000-0000-0000003E0000}"/>
    <cellStyle name="Comma 9 4 3 3 2" xfId="25707" xr:uid="{00000000-0005-0000-0000-0000013E0000}"/>
    <cellStyle name="Comma 9 4 3 3 2 2" xfId="51675" xr:uid="{00000000-0005-0000-0000-0000023E0000}"/>
    <cellStyle name="Comma 9 4 3 3 3" xfId="36527" xr:uid="{00000000-0005-0000-0000-0000033E0000}"/>
    <cellStyle name="Comma 9 4 3 4" xfId="8395" xr:uid="{00000000-0005-0000-0000-0000043E0000}"/>
    <cellStyle name="Comma 9 4 3 4 2" xfId="23543" xr:uid="{00000000-0005-0000-0000-0000053E0000}"/>
    <cellStyle name="Comma 9 4 3 4 2 2" xfId="49511" xr:uid="{00000000-0005-0000-0000-0000063E0000}"/>
    <cellStyle name="Comma 9 4 3 4 3" xfId="34363" xr:uid="{00000000-0005-0000-0000-0000073E0000}"/>
    <cellStyle name="Comma 9 4 3 5" xfId="19215" xr:uid="{00000000-0005-0000-0000-0000083E0000}"/>
    <cellStyle name="Comma 9 4 3 5 2" xfId="45183" xr:uid="{00000000-0005-0000-0000-0000093E0000}"/>
    <cellStyle name="Comma 9 4 3 6" xfId="14887" xr:uid="{00000000-0005-0000-0000-00000A3E0000}"/>
    <cellStyle name="Comma 9 4 3 6 2" xfId="40855" xr:uid="{00000000-0005-0000-0000-00000B3E0000}"/>
    <cellStyle name="Comma 9 4 3 7" xfId="4067" xr:uid="{00000000-0005-0000-0000-00000C3E0000}"/>
    <cellStyle name="Comma 9 4 3 8" xfId="30035" xr:uid="{00000000-0005-0000-0000-00000D3E0000}"/>
    <cellStyle name="Comma 9 4 3 9" xfId="56517" xr:uid="{00000000-0005-0000-0000-00000E3E0000}"/>
    <cellStyle name="Comma 9 4 4" xfId="5149" xr:uid="{00000000-0005-0000-0000-00000F3E0000}"/>
    <cellStyle name="Comma 9 4 4 2" xfId="11641" xr:uid="{00000000-0005-0000-0000-0000103E0000}"/>
    <cellStyle name="Comma 9 4 4 2 2" xfId="26789" xr:uid="{00000000-0005-0000-0000-0000113E0000}"/>
    <cellStyle name="Comma 9 4 4 2 2 2" xfId="52757" xr:uid="{00000000-0005-0000-0000-0000123E0000}"/>
    <cellStyle name="Comma 9 4 4 2 3" xfId="37609" xr:uid="{00000000-0005-0000-0000-0000133E0000}"/>
    <cellStyle name="Comma 9 4 4 3" xfId="20297" xr:uid="{00000000-0005-0000-0000-0000143E0000}"/>
    <cellStyle name="Comma 9 4 4 3 2" xfId="46265" xr:uid="{00000000-0005-0000-0000-0000153E0000}"/>
    <cellStyle name="Comma 9 4 4 4" xfId="15969" xr:uid="{00000000-0005-0000-0000-0000163E0000}"/>
    <cellStyle name="Comma 9 4 4 4 2" xfId="41937" xr:uid="{00000000-0005-0000-0000-0000173E0000}"/>
    <cellStyle name="Comma 9 4 4 5" xfId="31117" xr:uid="{00000000-0005-0000-0000-0000183E0000}"/>
    <cellStyle name="Comma 9 4 4 6" xfId="57599" xr:uid="{00000000-0005-0000-0000-0000193E0000}"/>
    <cellStyle name="Comma 9 4 5" xfId="9477" xr:uid="{00000000-0005-0000-0000-00001A3E0000}"/>
    <cellStyle name="Comma 9 4 5 2" xfId="24625" xr:uid="{00000000-0005-0000-0000-00001B3E0000}"/>
    <cellStyle name="Comma 9 4 5 2 2" xfId="50593" xr:uid="{00000000-0005-0000-0000-00001C3E0000}"/>
    <cellStyle name="Comma 9 4 5 3" xfId="35445" xr:uid="{00000000-0005-0000-0000-00001D3E0000}"/>
    <cellStyle name="Comma 9 4 6" xfId="7313" xr:uid="{00000000-0005-0000-0000-00001E3E0000}"/>
    <cellStyle name="Comma 9 4 6 2" xfId="22461" xr:uid="{00000000-0005-0000-0000-00001F3E0000}"/>
    <cellStyle name="Comma 9 4 6 2 2" xfId="48429" xr:uid="{00000000-0005-0000-0000-0000203E0000}"/>
    <cellStyle name="Comma 9 4 6 3" xfId="33281" xr:uid="{00000000-0005-0000-0000-0000213E0000}"/>
    <cellStyle name="Comma 9 4 7" xfId="18133" xr:uid="{00000000-0005-0000-0000-0000223E0000}"/>
    <cellStyle name="Comma 9 4 7 2" xfId="44101" xr:uid="{00000000-0005-0000-0000-0000233E0000}"/>
    <cellStyle name="Comma 9 4 8" xfId="13805" xr:uid="{00000000-0005-0000-0000-0000243E0000}"/>
    <cellStyle name="Comma 9 4 8 2" xfId="39773" xr:uid="{00000000-0005-0000-0000-0000253E0000}"/>
    <cellStyle name="Comma 9 4 9" xfId="2985" xr:uid="{00000000-0005-0000-0000-0000263E0000}"/>
    <cellStyle name="Comma 9 5" xfId="244" xr:uid="{00000000-0005-0000-0000-0000273E0000}"/>
    <cellStyle name="Comma 9 5 10" xfId="28954" xr:uid="{00000000-0005-0000-0000-0000283E0000}"/>
    <cellStyle name="Comma 9 5 11" xfId="54915" xr:uid="{00000000-0005-0000-0000-0000293E0000}"/>
    <cellStyle name="Comma 9 5 12" xfId="55436" xr:uid="{00000000-0005-0000-0000-00002A3E0000}"/>
    <cellStyle name="Comma 9 5 13" xfId="854" xr:uid="{00000000-0005-0000-0000-00002B3E0000}"/>
    <cellStyle name="Comma 9 5 2" xfId="1363" xr:uid="{00000000-0005-0000-0000-00002C3E0000}"/>
    <cellStyle name="Comma 9 5 2 10" xfId="55977" xr:uid="{00000000-0005-0000-0000-00002D3E0000}"/>
    <cellStyle name="Comma 9 5 2 2" xfId="2445" xr:uid="{00000000-0005-0000-0000-00002E3E0000}"/>
    <cellStyle name="Comma 9 5 2 2 2" xfId="6773" xr:uid="{00000000-0005-0000-0000-00002F3E0000}"/>
    <cellStyle name="Comma 9 5 2 2 2 2" xfId="13265" xr:uid="{00000000-0005-0000-0000-0000303E0000}"/>
    <cellStyle name="Comma 9 5 2 2 2 2 2" xfId="28413" xr:uid="{00000000-0005-0000-0000-0000313E0000}"/>
    <cellStyle name="Comma 9 5 2 2 2 2 2 2" xfId="54381" xr:uid="{00000000-0005-0000-0000-0000323E0000}"/>
    <cellStyle name="Comma 9 5 2 2 2 2 3" xfId="39233" xr:uid="{00000000-0005-0000-0000-0000333E0000}"/>
    <cellStyle name="Comma 9 5 2 2 2 3" xfId="21921" xr:uid="{00000000-0005-0000-0000-0000343E0000}"/>
    <cellStyle name="Comma 9 5 2 2 2 3 2" xfId="47889" xr:uid="{00000000-0005-0000-0000-0000353E0000}"/>
    <cellStyle name="Comma 9 5 2 2 2 4" xfId="17593" xr:uid="{00000000-0005-0000-0000-0000363E0000}"/>
    <cellStyle name="Comma 9 5 2 2 2 4 2" xfId="43561" xr:uid="{00000000-0005-0000-0000-0000373E0000}"/>
    <cellStyle name="Comma 9 5 2 2 2 5" xfId="32741" xr:uid="{00000000-0005-0000-0000-0000383E0000}"/>
    <cellStyle name="Comma 9 5 2 2 2 6" xfId="59223" xr:uid="{00000000-0005-0000-0000-0000393E0000}"/>
    <cellStyle name="Comma 9 5 2 2 3" xfId="11101" xr:uid="{00000000-0005-0000-0000-00003A3E0000}"/>
    <cellStyle name="Comma 9 5 2 2 3 2" xfId="26249" xr:uid="{00000000-0005-0000-0000-00003B3E0000}"/>
    <cellStyle name="Comma 9 5 2 2 3 2 2" xfId="52217" xr:uid="{00000000-0005-0000-0000-00003C3E0000}"/>
    <cellStyle name="Comma 9 5 2 2 3 3" xfId="37069" xr:uid="{00000000-0005-0000-0000-00003D3E0000}"/>
    <cellStyle name="Comma 9 5 2 2 4" xfId="8937" xr:uid="{00000000-0005-0000-0000-00003E3E0000}"/>
    <cellStyle name="Comma 9 5 2 2 4 2" xfId="24085" xr:uid="{00000000-0005-0000-0000-00003F3E0000}"/>
    <cellStyle name="Comma 9 5 2 2 4 2 2" xfId="50053" xr:uid="{00000000-0005-0000-0000-0000403E0000}"/>
    <cellStyle name="Comma 9 5 2 2 4 3" xfId="34905" xr:uid="{00000000-0005-0000-0000-0000413E0000}"/>
    <cellStyle name="Comma 9 5 2 2 5" xfId="19757" xr:uid="{00000000-0005-0000-0000-0000423E0000}"/>
    <cellStyle name="Comma 9 5 2 2 5 2" xfId="45725" xr:uid="{00000000-0005-0000-0000-0000433E0000}"/>
    <cellStyle name="Comma 9 5 2 2 6" xfId="15429" xr:uid="{00000000-0005-0000-0000-0000443E0000}"/>
    <cellStyle name="Comma 9 5 2 2 6 2" xfId="41397" xr:uid="{00000000-0005-0000-0000-0000453E0000}"/>
    <cellStyle name="Comma 9 5 2 2 7" xfId="4609" xr:uid="{00000000-0005-0000-0000-0000463E0000}"/>
    <cellStyle name="Comma 9 5 2 2 8" xfId="30577" xr:uid="{00000000-0005-0000-0000-0000473E0000}"/>
    <cellStyle name="Comma 9 5 2 2 9" xfId="57059" xr:uid="{00000000-0005-0000-0000-0000483E0000}"/>
    <cellStyle name="Comma 9 5 2 3" xfId="5691" xr:uid="{00000000-0005-0000-0000-0000493E0000}"/>
    <cellStyle name="Comma 9 5 2 3 2" xfId="12183" xr:uid="{00000000-0005-0000-0000-00004A3E0000}"/>
    <cellStyle name="Comma 9 5 2 3 2 2" xfId="27331" xr:uid="{00000000-0005-0000-0000-00004B3E0000}"/>
    <cellStyle name="Comma 9 5 2 3 2 2 2" xfId="53299" xr:uid="{00000000-0005-0000-0000-00004C3E0000}"/>
    <cellStyle name="Comma 9 5 2 3 2 3" xfId="38151" xr:uid="{00000000-0005-0000-0000-00004D3E0000}"/>
    <cellStyle name="Comma 9 5 2 3 3" xfId="20839" xr:uid="{00000000-0005-0000-0000-00004E3E0000}"/>
    <cellStyle name="Comma 9 5 2 3 3 2" xfId="46807" xr:uid="{00000000-0005-0000-0000-00004F3E0000}"/>
    <cellStyle name="Comma 9 5 2 3 4" xfId="16511" xr:uid="{00000000-0005-0000-0000-0000503E0000}"/>
    <cellStyle name="Comma 9 5 2 3 4 2" xfId="42479" xr:uid="{00000000-0005-0000-0000-0000513E0000}"/>
    <cellStyle name="Comma 9 5 2 3 5" xfId="31659" xr:uid="{00000000-0005-0000-0000-0000523E0000}"/>
    <cellStyle name="Comma 9 5 2 3 6" xfId="58141" xr:uid="{00000000-0005-0000-0000-0000533E0000}"/>
    <cellStyle name="Comma 9 5 2 4" xfId="10019" xr:uid="{00000000-0005-0000-0000-0000543E0000}"/>
    <cellStyle name="Comma 9 5 2 4 2" xfId="25167" xr:uid="{00000000-0005-0000-0000-0000553E0000}"/>
    <cellStyle name="Comma 9 5 2 4 2 2" xfId="51135" xr:uid="{00000000-0005-0000-0000-0000563E0000}"/>
    <cellStyle name="Comma 9 5 2 4 3" xfId="35987" xr:uid="{00000000-0005-0000-0000-0000573E0000}"/>
    <cellStyle name="Comma 9 5 2 5" xfId="7855" xr:uid="{00000000-0005-0000-0000-0000583E0000}"/>
    <cellStyle name="Comma 9 5 2 5 2" xfId="23003" xr:uid="{00000000-0005-0000-0000-0000593E0000}"/>
    <cellStyle name="Comma 9 5 2 5 2 2" xfId="48971" xr:uid="{00000000-0005-0000-0000-00005A3E0000}"/>
    <cellStyle name="Comma 9 5 2 5 3" xfId="33823" xr:uid="{00000000-0005-0000-0000-00005B3E0000}"/>
    <cellStyle name="Comma 9 5 2 6" xfId="18675" xr:uid="{00000000-0005-0000-0000-00005C3E0000}"/>
    <cellStyle name="Comma 9 5 2 6 2" xfId="44643" xr:uid="{00000000-0005-0000-0000-00005D3E0000}"/>
    <cellStyle name="Comma 9 5 2 7" xfId="14347" xr:uid="{00000000-0005-0000-0000-00005E3E0000}"/>
    <cellStyle name="Comma 9 5 2 7 2" xfId="40315" xr:uid="{00000000-0005-0000-0000-00005F3E0000}"/>
    <cellStyle name="Comma 9 5 2 8" xfId="3527" xr:uid="{00000000-0005-0000-0000-0000603E0000}"/>
    <cellStyle name="Comma 9 5 2 9" xfId="29495" xr:uid="{00000000-0005-0000-0000-0000613E0000}"/>
    <cellStyle name="Comma 9 5 3" xfId="1904" xr:uid="{00000000-0005-0000-0000-0000623E0000}"/>
    <cellStyle name="Comma 9 5 3 2" xfId="6232" xr:uid="{00000000-0005-0000-0000-0000633E0000}"/>
    <cellStyle name="Comma 9 5 3 2 2" xfId="12724" xr:uid="{00000000-0005-0000-0000-0000643E0000}"/>
    <cellStyle name="Comma 9 5 3 2 2 2" xfId="27872" xr:uid="{00000000-0005-0000-0000-0000653E0000}"/>
    <cellStyle name="Comma 9 5 3 2 2 2 2" xfId="53840" xr:uid="{00000000-0005-0000-0000-0000663E0000}"/>
    <cellStyle name="Comma 9 5 3 2 2 3" xfId="38692" xr:uid="{00000000-0005-0000-0000-0000673E0000}"/>
    <cellStyle name="Comma 9 5 3 2 3" xfId="21380" xr:uid="{00000000-0005-0000-0000-0000683E0000}"/>
    <cellStyle name="Comma 9 5 3 2 3 2" xfId="47348" xr:uid="{00000000-0005-0000-0000-0000693E0000}"/>
    <cellStyle name="Comma 9 5 3 2 4" xfId="17052" xr:uid="{00000000-0005-0000-0000-00006A3E0000}"/>
    <cellStyle name="Comma 9 5 3 2 4 2" xfId="43020" xr:uid="{00000000-0005-0000-0000-00006B3E0000}"/>
    <cellStyle name="Comma 9 5 3 2 5" xfId="32200" xr:uid="{00000000-0005-0000-0000-00006C3E0000}"/>
    <cellStyle name="Comma 9 5 3 2 6" xfId="58682" xr:uid="{00000000-0005-0000-0000-00006D3E0000}"/>
    <cellStyle name="Comma 9 5 3 3" xfId="10560" xr:uid="{00000000-0005-0000-0000-00006E3E0000}"/>
    <cellStyle name="Comma 9 5 3 3 2" xfId="25708" xr:uid="{00000000-0005-0000-0000-00006F3E0000}"/>
    <cellStyle name="Comma 9 5 3 3 2 2" xfId="51676" xr:uid="{00000000-0005-0000-0000-0000703E0000}"/>
    <cellStyle name="Comma 9 5 3 3 3" xfId="36528" xr:uid="{00000000-0005-0000-0000-0000713E0000}"/>
    <cellStyle name="Comma 9 5 3 4" xfId="8396" xr:uid="{00000000-0005-0000-0000-0000723E0000}"/>
    <cellStyle name="Comma 9 5 3 4 2" xfId="23544" xr:uid="{00000000-0005-0000-0000-0000733E0000}"/>
    <cellStyle name="Comma 9 5 3 4 2 2" xfId="49512" xr:uid="{00000000-0005-0000-0000-0000743E0000}"/>
    <cellStyle name="Comma 9 5 3 4 3" xfId="34364" xr:uid="{00000000-0005-0000-0000-0000753E0000}"/>
    <cellStyle name="Comma 9 5 3 5" xfId="19216" xr:uid="{00000000-0005-0000-0000-0000763E0000}"/>
    <cellStyle name="Comma 9 5 3 5 2" xfId="45184" xr:uid="{00000000-0005-0000-0000-0000773E0000}"/>
    <cellStyle name="Comma 9 5 3 6" xfId="14888" xr:uid="{00000000-0005-0000-0000-0000783E0000}"/>
    <cellStyle name="Comma 9 5 3 6 2" xfId="40856" xr:uid="{00000000-0005-0000-0000-0000793E0000}"/>
    <cellStyle name="Comma 9 5 3 7" xfId="4068" xr:uid="{00000000-0005-0000-0000-00007A3E0000}"/>
    <cellStyle name="Comma 9 5 3 8" xfId="30036" xr:uid="{00000000-0005-0000-0000-00007B3E0000}"/>
    <cellStyle name="Comma 9 5 3 9" xfId="56518" xr:uid="{00000000-0005-0000-0000-00007C3E0000}"/>
    <cellStyle name="Comma 9 5 4" xfId="5150" xr:uid="{00000000-0005-0000-0000-00007D3E0000}"/>
    <cellStyle name="Comma 9 5 4 2" xfId="11642" xr:uid="{00000000-0005-0000-0000-00007E3E0000}"/>
    <cellStyle name="Comma 9 5 4 2 2" xfId="26790" xr:uid="{00000000-0005-0000-0000-00007F3E0000}"/>
    <cellStyle name="Comma 9 5 4 2 2 2" xfId="52758" xr:uid="{00000000-0005-0000-0000-0000803E0000}"/>
    <cellStyle name="Comma 9 5 4 2 3" xfId="37610" xr:uid="{00000000-0005-0000-0000-0000813E0000}"/>
    <cellStyle name="Comma 9 5 4 3" xfId="20298" xr:uid="{00000000-0005-0000-0000-0000823E0000}"/>
    <cellStyle name="Comma 9 5 4 3 2" xfId="46266" xr:uid="{00000000-0005-0000-0000-0000833E0000}"/>
    <cellStyle name="Comma 9 5 4 4" xfId="15970" xr:uid="{00000000-0005-0000-0000-0000843E0000}"/>
    <cellStyle name="Comma 9 5 4 4 2" xfId="41938" xr:uid="{00000000-0005-0000-0000-0000853E0000}"/>
    <cellStyle name="Comma 9 5 4 5" xfId="31118" xr:uid="{00000000-0005-0000-0000-0000863E0000}"/>
    <cellStyle name="Comma 9 5 4 6" xfId="57600" xr:uid="{00000000-0005-0000-0000-0000873E0000}"/>
    <cellStyle name="Comma 9 5 5" xfId="9478" xr:uid="{00000000-0005-0000-0000-0000883E0000}"/>
    <cellStyle name="Comma 9 5 5 2" xfId="24626" xr:uid="{00000000-0005-0000-0000-0000893E0000}"/>
    <cellStyle name="Comma 9 5 5 2 2" xfId="50594" xr:uid="{00000000-0005-0000-0000-00008A3E0000}"/>
    <cellStyle name="Comma 9 5 5 3" xfId="35446" xr:uid="{00000000-0005-0000-0000-00008B3E0000}"/>
    <cellStyle name="Comma 9 5 6" xfId="7314" xr:uid="{00000000-0005-0000-0000-00008C3E0000}"/>
    <cellStyle name="Comma 9 5 6 2" xfId="22462" xr:uid="{00000000-0005-0000-0000-00008D3E0000}"/>
    <cellStyle name="Comma 9 5 6 2 2" xfId="48430" xr:uid="{00000000-0005-0000-0000-00008E3E0000}"/>
    <cellStyle name="Comma 9 5 6 3" xfId="33282" xr:uid="{00000000-0005-0000-0000-00008F3E0000}"/>
    <cellStyle name="Comma 9 5 7" xfId="18134" xr:uid="{00000000-0005-0000-0000-0000903E0000}"/>
    <cellStyle name="Comma 9 5 7 2" xfId="44102" xr:uid="{00000000-0005-0000-0000-0000913E0000}"/>
    <cellStyle name="Comma 9 5 8" xfId="13806" xr:uid="{00000000-0005-0000-0000-0000923E0000}"/>
    <cellStyle name="Comma 9 5 8 2" xfId="39774" xr:uid="{00000000-0005-0000-0000-0000933E0000}"/>
    <cellStyle name="Comma 9 5 9" xfId="2986" xr:uid="{00000000-0005-0000-0000-0000943E0000}"/>
    <cellStyle name="Comma 9 6" xfId="245" xr:uid="{00000000-0005-0000-0000-0000953E0000}"/>
    <cellStyle name="Comma 9 6 10" xfId="28955" xr:uid="{00000000-0005-0000-0000-0000963E0000}"/>
    <cellStyle name="Comma 9 6 11" xfId="54916" xr:uid="{00000000-0005-0000-0000-0000973E0000}"/>
    <cellStyle name="Comma 9 6 12" xfId="55437" xr:uid="{00000000-0005-0000-0000-0000983E0000}"/>
    <cellStyle name="Comma 9 6 13" xfId="894" xr:uid="{00000000-0005-0000-0000-0000993E0000}"/>
    <cellStyle name="Comma 9 6 2" xfId="1364" xr:uid="{00000000-0005-0000-0000-00009A3E0000}"/>
    <cellStyle name="Comma 9 6 2 10" xfId="55978" xr:uid="{00000000-0005-0000-0000-00009B3E0000}"/>
    <cellStyle name="Comma 9 6 2 2" xfId="2446" xr:uid="{00000000-0005-0000-0000-00009C3E0000}"/>
    <cellStyle name="Comma 9 6 2 2 2" xfId="6774" xr:uid="{00000000-0005-0000-0000-00009D3E0000}"/>
    <cellStyle name="Comma 9 6 2 2 2 2" xfId="13266" xr:uid="{00000000-0005-0000-0000-00009E3E0000}"/>
    <cellStyle name="Comma 9 6 2 2 2 2 2" xfId="28414" xr:uid="{00000000-0005-0000-0000-00009F3E0000}"/>
    <cellStyle name="Comma 9 6 2 2 2 2 2 2" xfId="54382" xr:uid="{00000000-0005-0000-0000-0000A03E0000}"/>
    <cellStyle name="Comma 9 6 2 2 2 2 3" xfId="39234" xr:uid="{00000000-0005-0000-0000-0000A13E0000}"/>
    <cellStyle name="Comma 9 6 2 2 2 3" xfId="21922" xr:uid="{00000000-0005-0000-0000-0000A23E0000}"/>
    <cellStyle name="Comma 9 6 2 2 2 3 2" xfId="47890" xr:uid="{00000000-0005-0000-0000-0000A33E0000}"/>
    <cellStyle name="Comma 9 6 2 2 2 4" xfId="17594" xr:uid="{00000000-0005-0000-0000-0000A43E0000}"/>
    <cellStyle name="Comma 9 6 2 2 2 4 2" xfId="43562" xr:uid="{00000000-0005-0000-0000-0000A53E0000}"/>
    <cellStyle name="Comma 9 6 2 2 2 5" xfId="32742" xr:uid="{00000000-0005-0000-0000-0000A63E0000}"/>
    <cellStyle name="Comma 9 6 2 2 2 6" xfId="59224" xr:uid="{00000000-0005-0000-0000-0000A73E0000}"/>
    <cellStyle name="Comma 9 6 2 2 3" xfId="11102" xr:uid="{00000000-0005-0000-0000-0000A83E0000}"/>
    <cellStyle name="Comma 9 6 2 2 3 2" xfId="26250" xr:uid="{00000000-0005-0000-0000-0000A93E0000}"/>
    <cellStyle name="Comma 9 6 2 2 3 2 2" xfId="52218" xr:uid="{00000000-0005-0000-0000-0000AA3E0000}"/>
    <cellStyle name="Comma 9 6 2 2 3 3" xfId="37070" xr:uid="{00000000-0005-0000-0000-0000AB3E0000}"/>
    <cellStyle name="Comma 9 6 2 2 4" xfId="8938" xr:uid="{00000000-0005-0000-0000-0000AC3E0000}"/>
    <cellStyle name="Comma 9 6 2 2 4 2" xfId="24086" xr:uid="{00000000-0005-0000-0000-0000AD3E0000}"/>
    <cellStyle name="Comma 9 6 2 2 4 2 2" xfId="50054" xr:uid="{00000000-0005-0000-0000-0000AE3E0000}"/>
    <cellStyle name="Comma 9 6 2 2 4 3" xfId="34906" xr:uid="{00000000-0005-0000-0000-0000AF3E0000}"/>
    <cellStyle name="Comma 9 6 2 2 5" xfId="19758" xr:uid="{00000000-0005-0000-0000-0000B03E0000}"/>
    <cellStyle name="Comma 9 6 2 2 5 2" xfId="45726" xr:uid="{00000000-0005-0000-0000-0000B13E0000}"/>
    <cellStyle name="Comma 9 6 2 2 6" xfId="15430" xr:uid="{00000000-0005-0000-0000-0000B23E0000}"/>
    <cellStyle name="Comma 9 6 2 2 6 2" xfId="41398" xr:uid="{00000000-0005-0000-0000-0000B33E0000}"/>
    <cellStyle name="Comma 9 6 2 2 7" xfId="4610" xr:uid="{00000000-0005-0000-0000-0000B43E0000}"/>
    <cellStyle name="Comma 9 6 2 2 8" xfId="30578" xr:uid="{00000000-0005-0000-0000-0000B53E0000}"/>
    <cellStyle name="Comma 9 6 2 2 9" xfId="57060" xr:uid="{00000000-0005-0000-0000-0000B63E0000}"/>
    <cellStyle name="Comma 9 6 2 3" xfId="5692" xr:uid="{00000000-0005-0000-0000-0000B73E0000}"/>
    <cellStyle name="Comma 9 6 2 3 2" xfId="12184" xr:uid="{00000000-0005-0000-0000-0000B83E0000}"/>
    <cellStyle name="Comma 9 6 2 3 2 2" xfId="27332" xr:uid="{00000000-0005-0000-0000-0000B93E0000}"/>
    <cellStyle name="Comma 9 6 2 3 2 2 2" xfId="53300" xr:uid="{00000000-0005-0000-0000-0000BA3E0000}"/>
    <cellStyle name="Comma 9 6 2 3 2 3" xfId="38152" xr:uid="{00000000-0005-0000-0000-0000BB3E0000}"/>
    <cellStyle name="Comma 9 6 2 3 3" xfId="20840" xr:uid="{00000000-0005-0000-0000-0000BC3E0000}"/>
    <cellStyle name="Comma 9 6 2 3 3 2" xfId="46808" xr:uid="{00000000-0005-0000-0000-0000BD3E0000}"/>
    <cellStyle name="Comma 9 6 2 3 4" xfId="16512" xr:uid="{00000000-0005-0000-0000-0000BE3E0000}"/>
    <cellStyle name="Comma 9 6 2 3 4 2" xfId="42480" xr:uid="{00000000-0005-0000-0000-0000BF3E0000}"/>
    <cellStyle name="Comma 9 6 2 3 5" xfId="31660" xr:uid="{00000000-0005-0000-0000-0000C03E0000}"/>
    <cellStyle name="Comma 9 6 2 3 6" xfId="58142" xr:uid="{00000000-0005-0000-0000-0000C13E0000}"/>
    <cellStyle name="Comma 9 6 2 4" xfId="10020" xr:uid="{00000000-0005-0000-0000-0000C23E0000}"/>
    <cellStyle name="Comma 9 6 2 4 2" xfId="25168" xr:uid="{00000000-0005-0000-0000-0000C33E0000}"/>
    <cellStyle name="Comma 9 6 2 4 2 2" xfId="51136" xr:uid="{00000000-0005-0000-0000-0000C43E0000}"/>
    <cellStyle name="Comma 9 6 2 4 3" xfId="35988" xr:uid="{00000000-0005-0000-0000-0000C53E0000}"/>
    <cellStyle name="Comma 9 6 2 5" xfId="7856" xr:uid="{00000000-0005-0000-0000-0000C63E0000}"/>
    <cellStyle name="Comma 9 6 2 5 2" xfId="23004" xr:uid="{00000000-0005-0000-0000-0000C73E0000}"/>
    <cellStyle name="Comma 9 6 2 5 2 2" xfId="48972" xr:uid="{00000000-0005-0000-0000-0000C83E0000}"/>
    <cellStyle name="Comma 9 6 2 5 3" xfId="33824" xr:uid="{00000000-0005-0000-0000-0000C93E0000}"/>
    <cellStyle name="Comma 9 6 2 6" xfId="18676" xr:uid="{00000000-0005-0000-0000-0000CA3E0000}"/>
    <cellStyle name="Comma 9 6 2 6 2" xfId="44644" xr:uid="{00000000-0005-0000-0000-0000CB3E0000}"/>
    <cellStyle name="Comma 9 6 2 7" xfId="14348" xr:uid="{00000000-0005-0000-0000-0000CC3E0000}"/>
    <cellStyle name="Comma 9 6 2 7 2" xfId="40316" xr:uid="{00000000-0005-0000-0000-0000CD3E0000}"/>
    <cellStyle name="Comma 9 6 2 8" xfId="3528" xr:uid="{00000000-0005-0000-0000-0000CE3E0000}"/>
    <cellStyle name="Comma 9 6 2 9" xfId="29496" xr:uid="{00000000-0005-0000-0000-0000CF3E0000}"/>
    <cellStyle name="Comma 9 6 3" xfId="1905" xr:uid="{00000000-0005-0000-0000-0000D03E0000}"/>
    <cellStyle name="Comma 9 6 3 2" xfId="6233" xr:uid="{00000000-0005-0000-0000-0000D13E0000}"/>
    <cellStyle name="Comma 9 6 3 2 2" xfId="12725" xr:uid="{00000000-0005-0000-0000-0000D23E0000}"/>
    <cellStyle name="Comma 9 6 3 2 2 2" xfId="27873" xr:uid="{00000000-0005-0000-0000-0000D33E0000}"/>
    <cellStyle name="Comma 9 6 3 2 2 2 2" xfId="53841" xr:uid="{00000000-0005-0000-0000-0000D43E0000}"/>
    <cellStyle name="Comma 9 6 3 2 2 3" xfId="38693" xr:uid="{00000000-0005-0000-0000-0000D53E0000}"/>
    <cellStyle name="Comma 9 6 3 2 3" xfId="21381" xr:uid="{00000000-0005-0000-0000-0000D63E0000}"/>
    <cellStyle name="Comma 9 6 3 2 3 2" xfId="47349" xr:uid="{00000000-0005-0000-0000-0000D73E0000}"/>
    <cellStyle name="Comma 9 6 3 2 4" xfId="17053" xr:uid="{00000000-0005-0000-0000-0000D83E0000}"/>
    <cellStyle name="Comma 9 6 3 2 4 2" xfId="43021" xr:uid="{00000000-0005-0000-0000-0000D93E0000}"/>
    <cellStyle name="Comma 9 6 3 2 5" xfId="32201" xr:uid="{00000000-0005-0000-0000-0000DA3E0000}"/>
    <cellStyle name="Comma 9 6 3 2 6" xfId="58683" xr:uid="{00000000-0005-0000-0000-0000DB3E0000}"/>
    <cellStyle name="Comma 9 6 3 3" xfId="10561" xr:uid="{00000000-0005-0000-0000-0000DC3E0000}"/>
    <cellStyle name="Comma 9 6 3 3 2" xfId="25709" xr:uid="{00000000-0005-0000-0000-0000DD3E0000}"/>
    <cellStyle name="Comma 9 6 3 3 2 2" xfId="51677" xr:uid="{00000000-0005-0000-0000-0000DE3E0000}"/>
    <cellStyle name="Comma 9 6 3 3 3" xfId="36529" xr:uid="{00000000-0005-0000-0000-0000DF3E0000}"/>
    <cellStyle name="Comma 9 6 3 4" xfId="8397" xr:uid="{00000000-0005-0000-0000-0000E03E0000}"/>
    <cellStyle name="Comma 9 6 3 4 2" xfId="23545" xr:uid="{00000000-0005-0000-0000-0000E13E0000}"/>
    <cellStyle name="Comma 9 6 3 4 2 2" xfId="49513" xr:uid="{00000000-0005-0000-0000-0000E23E0000}"/>
    <cellStyle name="Comma 9 6 3 4 3" xfId="34365" xr:uid="{00000000-0005-0000-0000-0000E33E0000}"/>
    <cellStyle name="Comma 9 6 3 5" xfId="19217" xr:uid="{00000000-0005-0000-0000-0000E43E0000}"/>
    <cellStyle name="Comma 9 6 3 5 2" xfId="45185" xr:uid="{00000000-0005-0000-0000-0000E53E0000}"/>
    <cellStyle name="Comma 9 6 3 6" xfId="14889" xr:uid="{00000000-0005-0000-0000-0000E63E0000}"/>
    <cellStyle name="Comma 9 6 3 6 2" xfId="40857" xr:uid="{00000000-0005-0000-0000-0000E73E0000}"/>
    <cellStyle name="Comma 9 6 3 7" xfId="4069" xr:uid="{00000000-0005-0000-0000-0000E83E0000}"/>
    <cellStyle name="Comma 9 6 3 8" xfId="30037" xr:uid="{00000000-0005-0000-0000-0000E93E0000}"/>
    <cellStyle name="Comma 9 6 3 9" xfId="56519" xr:uid="{00000000-0005-0000-0000-0000EA3E0000}"/>
    <cellStyle name="Comma 9 6 4" xfId="5151" xr:uid="{00000000-0005-0000-0000-0000EB3E0000}"/>
    <cellStyle name="Comma 9 6 4 2" xfId="11643" xr:uid="{00000000-0005-0000-0000-0000EC3E0000}"/>
    <cellStyle name="Comma 9 6 4 2 2" xfId="26791" xr:uid="{00000000-0005-0000-0000-0000ED3E0000}"/>
    <cellStyle name="Comma 9 6 4 2 2 2" xfId="52759" xr:uid="{00000000-0005-0000-0000-0000EE3E0000}"/>
    <cellStyle name="Comma 9 6 4 2 3" xfId="37611" xr:uid="{00000000-0005-0000-0000-0000EF3E0000}"/>
    <cellStyle name="Comma 9 6 4 3" xfId="20299" xr:uid="{00000000-0005-0000-0000-0000F03E0000}"/>
    <cellStyle name="Comma 9 6 4 3 2" xfId="46267" xr:uid="{00000000-0005-0000-0000-0000F13E0000}"/>
    <cellStyle name="Comma 9 6 4 4" xfId="15971" xr:uid="{00000000-0005-0000-0000-0000F23E0000}"/>
    <cellStyle name="Comma 9 6 4 4 2" xfId="41939" xr:uid="{00000000-0005-0000-0000-0000F33E0000}"/>
    <cellStyle name="Comma 9 6 4 5" xfId="31119" xr:uid="{00000000-0005-0000-0000-0000F43E0000}"/>
    <cellStyle name="Comma 9 6 4 6" xfId="57601" xr:uid="{00000000-0005-0000-0000-0000F53E0000}"/>
    <cellStyle name="Comma 9 6 5" xfId="9479" xr:uid="{00000000-0005-0000-0000-0000F63E0000}"/>
    <cellStyle name="Comma 9 6 5 2" xfId="24627" xr:uid="{00000000-0005-0000-0000-0000F73E0000}"/>
    <cellStyle name="Comma 9 6 5 2 2" xfId="50595" xr:uid="{00000000-0005-0000-0000-0000F83E0000}"/>
    <cellStyle name="Comma 9 6 5 3" xfId="35447" xr:uid="{00000000-0005-0000-0000-0000F93E0000}"/>
    <cellStyle name="Comma 9 6 6" xfId="7315" xr:uid="{00000000-0005-0000-0000-0000FA3E0000}"/>
    <cellStyle name="Comma 9 6 6 2" xfId="22463" xr:uid="{00000000-0005-0000-0000-0000FB3E0000}"/>
    <cellStyle name="Comma 9 6 6 2 2" xfId="48431" xr:uid="{00000000-0005-0000-0000-0000FC3E0000}"/>
    <cellStyle name="Comma 9 6 6 3" xfId="33283" xr:uid="{00000000-0005-0000-0000-0000FD3E0000}"/>
    <cellStyle name="Comma 9 6 7" xfId="18135" xr:uid="{00000000-0005-0000-0000-0000FE3E0000}"/>
    <cellStyle name="Comma 9 6 7 2" xfId="44103" xr:uid="{00000000-0005-0000-0000-0000FF3E0000}"/>
    <cellStyle name="Comma 9 6 8" xfId="13807" xr:uid="{00000000-0005-0000-0000-0000003F0000}"/>
    <cellStyle name="Comma 9 6 8 2" xfId="39775" xr:uid="{00000000-0005-0000-0000-0000013F0000}"/>
    <cellStyle name="Comma 9 6 9" xfId="2987" xr:uid="{00000000-0005-0000-0000-0000023F0000}"/>
    <cellStyle name="Comma 9 7" xfId="246" xr:uid="{00000000-0005-0000-0000-0000033F0000}"/>
    <cellStyle name="Comma 9 7 10" xfId="28956" xr:uid="{00000000-0005-0000-0000-0000043F0000}"/>
    <cellStyle name="Comma 9 7 11" xfId="54917" xr:uid="{00000000-0005-0000-0000-0000053F0000}"/>
    <cellStyle name="Comma 9 7 12" xfId="55438" xr:uid="{00000000-0005-0000-0000-0000063F0000}"/>
    <cellStyle name="Comma 9 7 13" xfId="934" xr:uid="{00000000-0005-0000-0000-0000073F0000}"/>
    <cellStyle name="Comma 9 7 2" xfId="1365" xr:uid="{00000000-0005-0000-0000-0000083F0000}"/>
    <cellStyle name="Comma 9 7 2 10" xfId="55979" xr:uid="{00000000-0005-0000-0000-0000093F0000}"/>
    <cellStyle name="Comma 9 7 2 2" xfId="2447" xr:uid="{00000000-0005-0000-0000-00000A3F0000}"/>
    <cellStyle name="Comma 9 7 2 2 2" xfId="6775" xr:uid="{00000000-0005-0000-0000-00000B3F0000}"/>
    <cellStyle name="Comma 9 7 2 2 2 2" xfId="13267" xr:uid="{00000000-0005-0000-0000-00000C3F0000}"/>
    <cellStyle name="Comma 9 7 2 2 2 2 2" xfId="28415" xr:uid="{00000000-0005-0000-0000-00000D3F0000}"/>
    <cellStyle name="Comma 9 7 2 2 2 2 2 2" xfId="54383" xr:uid="{00000000-0005-0000-0000-00000E3F0000}"/>
    <cellStyle name="Comma 9 7 2 2 2 2 3" xfId="39235" xr:uid="{00000000-0005-0000-0000-00000F3F0000}"/>
    <cellStyle name="Comma 9 7 2 2 2 3" xfId="21923" xr:uid="{00000000-0005-0000-0000-0000103F0000}"/>
    <cellStyle name="Comma 9 7 2 2 2 3 2" xfId="47891" xr:uid="{00000000-0005-0000-0000-0000113F0000}"/>
    <cellStyle name="Comma 9 7 2 2 2 4" xfId="17595" xr:uid="{00000000-0005-0000-0000-0000123F0000}"/>
    <cellStyle name="Comma 9 7 2 2 2 4 2" xfId="43563" xr:uid="{00000000-0005-0000-0000-0000133F0000}"/>
    <cellStyle name="Comma 9 7 2 2 2 5" xfId="32743" xr:uid="{00000000-0005-0000-0000-0000143F0000}"/>
    <cellStyle name="Comma 9 7 2 2 2 6" xfId="59225" xr:uid="{00000000-0005-0000-0000-0000153F0000}"/>
    <cellStyle name="Comma 9 7 2 2 3" xfId="11103" xr:uid="{00000000-0005-0000-0000-0000163F0000}"/>
    <cellStyle name="Comma 9 7 2 2 3 2" xfId="26251" xr:uid="{00000000-0005-0000-0000-0000173F0000}"/>
    <cellStyle name="Comma 9 7 2 2 3 2 2" xfId="52219" xr:uid="{00000000-0005-0000-0000-0000183F0000}"/>
    <cellStyle name="Comma 9 7 2 2 3 3" xfId="37071" xr:uid="{00000000-0005-0000-0000-0000193F0000}"/>
    <cellStyle name="Comma 9 7 2 2 4" xfId="8939" xr:uid="{00000000-0005-0000-0000-00001A3F0000}"/>
    <cellStyle name="Comma 9 7 2 2 4 2" xfId="24087" xr:uid="{00000000-0005-0000-0000-00001B3F0000}"/>
    <cellStyle name="Comma 9 7 2 2 4 2 2" xfId="50055" xr:uid="{00000000-0005-0000-0000-00001C3F0000}"/>
    <cellStyle name="Comma 9 7 2 2 4 3" xfId="34907" xr:uid="{00000000-0005-0000-0000-00001D3F0000}"/>
    <cellStyle name="Comma 9 7 2 2 5" xfId="19759" xr:uid="{00000000-0005-0000-0000-00001E3F0000}"/>
    <cellStyle name="Comma 9 7 2 2 5 2" xfId="45727" xr:uid="{00000000-0005-0000-0000-00001F3F0000}"/>
    <cellStyle name="Comma 9 7 2 2 6" xfId="15431" xr:uid="{00000000-0005-0000-0000-0000203F0000}"/>
    <cellStyle name="Comma 9 7 2 2 6 2" xfId="41399" xr:uid="{00000000-0005-0000-0000-0000213F0000}"/>
    <cellStyle name="Comma 9 7 2 2 7" xfId="4611" xr:uid="{00000000-0005-0000-0000-0000223F0000}"/>
    <cellStyle name="Comma 9 7 2 2 8" xfId="30579" xr:uid="{00000000-0005-0000-0000-0000233F0000}"/>
    <cellStyle name="Comma 9 7 2 2 9" xfId="57061" xr:uid="{00000000-0005-0000-0000-0000243F0000}"/>
    <cellStyle name="Comma 9 7 2 3" xfId="5693" xr:uid="{00000000-0005-0000-0000-0000253F0000}"/>
    <cellStyle name="Comma 9 7 2 3 2" xfId="12185" xr:uid="{00000000-0005-0000-0000-0000263F0000}"/>
    <cellStyle name="Comma 9 7 2 3 2 2" xfId="27333" xr:uid="{00000000-0005-0000-0000-0000273F0000}"/>
    <cellStyle name="Comma 9 7 2 3 2 2 2" xfId="53301" xr:uid="{00000000-0005-0000-0000-0000283F0000}"/>
    <cellStyle name="Comma 9 7 2 3 2 3" xfId="38153" xr:uid="{00000000-0005-0000-0000-0000293F0000}"/>
    <cellStyle name="Comma 9 7 2 3 3" xfId="20841" xr:uid="{00000000-0005-0000-0000-00002A3F0000}"/>
    <cellStyle name="Comma 9 7 2 3 3 2" xfId="46809" xr:uid="{00000000-0005-0000-0000-00002B3F0000}"/>
    <cellStyle name="Comma 9 7 2 3 4" xfId="16513" xr:uid="{00000000-0005-0000-0000-00002C3F0000}"/>
    <cellStyle name="Comma 9 7 2 3 4 2" xfId="42481" xr:uid="{00000000-0005-0000-0000-00002D3F0000}"/>
    <cellStyle name="Comma 9 7 2 3 5" xfId="31661" xr:uid="{00000000-0005-0000-0000-00002E3F0000}"/>
    <cellStyle name="Comma 9 7 2 3 6" xfId="58143" xr:uid="{00000000-0005-0000-0000-00002F3F0000}"/>
    <cellStyle name="Comma 9 7 2 4" xfId="10021" xr:uid="{00000000-0005-0000-0000-0000303F0000}"/>
    <cellStyle name="Comma 9 7 2 4 2" xfId="25169" xr:uid="{00000000-0005-0000-0000-0000313F0000}"/>
    <cellStyle name="Comma 9 7 2 4 2 2" xfId="51137" xr:uid="{00000000-0005-0000-0000-0000323F0000}"/>
    <cellStyle name="Comma 9 7 2 4 3" xfId="35989" xr:uid="{00000000-0005-0000-0000-0000333F0000}"/>
    <cellStyle name="Comma 9 7 2 5" xfId="7857" xr:uid="{00000000-0005-0000-0000-0000343F0000}"/>
    <cellStyle name="Comma 9 7 2 5 2" xfId="23005" xr:uid="{00000000-0005-0000-0000-0000353F0000}"/>
    <cellStyle name="Comma 9 7 2 5 2 2" xfId="48973" xr:uid="{00000000-0005-0000-0000-0000363F0000}"/>
    <cellStyle name="Comma 9 7 2 5 3" xfId="33825" xr:uid="{00000000-0005-0000-0000-0000373F0000}"/>
    <cellStyle name="Comma 9 7 2 6" xfId="18677" xr:uid="{00000000-0005-0000-0000-0000383F0000}"/>
    <cellStyle name="Comma 9 7 2 6 2" xfId="44645" xr:uid="{00000000-0005-0000-0000-0000393F0000}"/>
    <cellStyle name="Comma 9 7 2 7" xfId="14349" xr:uid="{00000000-0005-0000-0000-00003A3F0000}"/>
    <cellStyle name="Comma 9 7 2 7 2" xfId="40317" xr:uid="{00000000-0005-0000-0000-00003B3F0000}"/>
    <cellStyle name="Comma 9 7 2 8" xfId="3529" xr:uid="{00000000-0005-0000-0000-00003C3F0000}"/>
    <cellStyle name="Comma 9 7 2 9" xfId="29497" xr:uid="{00000000-0005-0000-0000-00003D3F0000}"/>
    <cellStyle name="Comma 9 7 3" xfId="1906" xr:uid="{00000000-0005-0000-0000-00003E3F0000}"/>
    <cellStyle name="Comma 9 7 3 2" xfId="6234" xr:uid="{00000000-0005-0000-0000-00003F3F0000}"/>
    <cellStyle name="Comma 9 7 3 2 2" xfId="12726" xr:uid="{00000000-0005-0000-0000-0000403F0000}"/>
    <cellStyle name="Comma 9 7 3 2 2 2" xfId="27874" xr:uid="{00000000-0005-0000-0000-0000413F0000}"/>
    <cellStyle name="Comma 9 7 3 2 2 2 2" xfId="53842" xr:uid="{00000000-0005-0000-0000-0000423F0000}"/>
    <cellStyle name="Comma 9 7 3 2 2 3" xfId="38694" xr:uid="{00000000-0005-0000-0000-0000433F0000}"/>
    <cellStyle name="Comma 9 7 3 2 3" xfId="21382" xr:uid="{00000000-0005-0000-0000-0000443F0000}"/>
    <cellStyle name="Comma 9 7 3 2 3 2" xfId="47350" xr:uid="{00000000-0005-0000-0000-0000453F0000}"/>
    <cellStyle name="Comma 9 7 3 2 4" xfId="17054" xr:uid="{00000000-0005-0000-0000-0000463F0000}"/>
    <cellStyle name="Comma 9 7 3 2 4 2" xfId="43022" xr:uid="{00000000-0005-0000-0000-0000473F0000}"/>
    <cellStyle name="Comma 9 7 3 2 5" xfId="32202" xr:uid="{00000000-0005-0000-0000-0000483F0000}"/>
    <cellStyle name="Comma 9 7 3 2 6" xfId="58684" xr:uid="{00000000-0005-0000-0000-0000493F0000}"/>
    <cellStyle name="Comma 9 7 3 3" xfId="10562" xr:uid="{00000000-0005-0000-0000-00004A3F0000}"/>
    <cellStyle name="Comma 9 7 3 3 2" xfId="25710" xr:uid="{00000000-0005-0000-0000-00004B3F0000}"/>
    <cellStyle name="Comma 9 7 3 3 2 2" xfId="51678" xr:uid="{00000000-0005-0000-0000-00004C3F0000}"/>
    <cellStyle name="Comma 9 7 3 3 3" xfId="36530" xr:uid="{00000000-0005-0000-0000-00004D3F0000}"/>
    <cellStyle name="Comma 9 7 3 4" xfId="8398" xr:uid="{00000000-0005-0000-0000-00004E3F0000}"/>
    <cellStyle name="Comma 9 7 3 4 2" xfId="23546" xr:uid="{00000000-0005-0000-0000-00004F3F0000}"/>
    <cellStyle name="Comma 9 7 3 4 2 2" xfId="49514" xr:uid="{00000000-0005-0000-0000-0000503F0000}"/>
    <cellStyle name="Comma 9 7 3 4 3" xfId="34366" xr:uid="{00000000-0005-0000-0000-0000513F0000}"/>
    <cellStyle name="Comma 9 7 3 5" xfId="19218" xr:uid="{00000000-0005-0000-0000-0000523F0000}"/>
    <cellStyle name="Comma 9 7 3 5 2" xfId="45186" xr:uid="{00000000-0005-0000-0000-0000533F0000}"/>
    <cellStyle name="Comma 9 7 3 6" xfId="14890" xr:uid="{00000000-0005-0000-0000-0000543F0000}"/>
    <cellStyle name="Comma 9 7 3 6 2" xfId="40858" xr:uid="{00000000-0005-0000-0000-0000553F0000}"/>
    <cellStyle name="Comma 9 7 3 7" xfId="4070" xr:uid="{00000000-0005-0000-0000-0000563F0000}"/>
    <cellStyle name="Comma 9 7 3 8" xfId="30038" xr:uid="{00000000-0005-0000-0000-0000573F0000}"/>
    <cellStyle name="Comma 9 7 3 9" xfId="56520" xr:uid="{00000000-0005-0000-0000-0000583F0000}"/>
    <cellStyle name="Comma 9 7 4" xfId="5152" xr:uid="{00000000-0005-0000-0000-0000593F0000}"/>
    <cellStyle name="Comma 9 7 4 2" xfId="11644" xr:uid="{00000000-0005-0000-0000-00005A3F0000}"/>
    <cellStyle name="Comma 9 7 4 2 2" xfId="26792" xr:uid="{00000000-0005-0000-0000-00005B3F0000}"/>
    <cellStyle name="Comma 9 7 4 2 2 2" xfId="52760" xr:uid="{00000000-0005-0000-0000-00005C3F0000}"/>
    <cellStyle name="Comma 9 7 4 2 3" xfId="37612" xr:uid="{00000000-0005-0000-0000-00005D3F0000}"/>
    <cellStyle name="Comma 9 7 4 3" xfId="20300" xr:uid="{00000000-0005-0000-0000-00005E3F0000}"/>
    <cellStyle name="Comma 9 7 4 3 2" xfId="46268" xr:uid="{00000000-0005-0000-0000-00005F3F0000}"/>
    <cellStyle name="Comma 9 7 4 4" xfId="15972" xr:uid="{00000000-0005-0000-0000-0000603F0000}"/>
    <cellStyle name="Comma 9 7 4 4 2" xfId="41940" xr:uid="{00000000-0005-0000-0000-0000613F0000}"/>
    <cellStyle name="Comma 9 7 4 5" xfId="31120" xr:uid="{00000000-0005-0000-0000-0000623F0000}"/>
    <cellStyle name="Comma 9 7 4 6" xfId="57602" xr:uid="{00000000-0005-0000-0000-0000633F0000}"/>
    <cellStyle name="Comma 9 7 5" xfId="9480" xr:uid="{00000000-0005-0000-0000-0000643F0000}"/>
    <cellStyle name="Comma 9 7 5 2" xfId="24628" xr:uid="{00000000-0005-0000-0000-0000653F0000}"/>
    <cellStyle name="Comma 9 7 5 2 2" xfId="50596" xr:uid="{00000000-0005-0000-0000-0000663F0000}"/>
    <cellStyle name="Comma 9 7 5 3" xfId="35448" xr:uid="{00000000-0005-0000-0000-0000673F0000}"/>
    <cellStyle name="Comma 9 7 6" xfId="7316" xr:uid="{00000000-0005-0000-0000-0000683F0000}"/>
    <cellStyle name="Comma 9 7 6 2" xfId="22464" xr:uid="{00000000-0005-0000-0000-0000693F0000}"/>
    <cellStyle name="Comma 9 7 6 2 2" xfId="48432" xr:uid="{00000000-0005-0000-0000-00006A3F0000}"/>
    <cellStyle name="Comma 9 7 6 3" xfId="33284" xr:uid="{00000000-0005-0000-0000-00006B3F0000}"/>
    <cellStyle name="Comma 9 7 7" xfId="18136" xr:uid="{00000000-0005-0000-0000-00006C3F0000}"/>
    <cellStyle name="Comma 9 7 7 2" xfId="44104" xr:uid="{00000000-0005-0000-0000-00006D3F0000}"/>
    <cellStyle name="Comma 9 7 8" xfId="13808" xr:uid="{00000000-0005-0000-0000-00006E3F0000}"/>
    <cellStyle name="Comma 9 7 8 2" xfId="39776" xr:uid="{00000000-0005-0000-0000-00006F3F0000}"/>
    <cellStyle name="Comma 9 7 9" xfId="2988" xr:uid="{00000000-0005-0000-0000-0000703F0000}"/>
    <cellStyle name="Comma 9 8" xfId="247" xr:uid="{00000000-0005-0000-0000-0000713F0000}"/>
    <cellStyle name="Comma 9 8 10" xfId="28957" xr:uid="{00000000-0005-0000-0000-0000723F0000}"/>
    <cellStyle name="Comma 9 8 11" xfId="54918" xr:uid="{00000000-0005-0000-0000-0000733F0000}"/>
    <cellStyle name="Comma 9 8 12" xfId="55439" xr:uid="{00000000-0005-0000-0000-0000743F0000}"/>
    <cellStyle name="Comma 9 8 13" xfId="974" xr:uid="{00000000-0005-0000-0000-0000753F0000}"/>
    <cellStyle name="Comma 9 8 2" xfId="1366" xr:uid="{00000000-0005-0000-0000-0000763F0000}"/>
    <cellStyle name="Comma 9 8 2 10" xfId="55980" xr:uid="{00000000-0005-0000-0000-0000773F0000}"/>
    <cellStyle name="Comma 9 8 2 2" xfId="2448" xr:uid="{00000000-0005-0000-0000-0000783F0000}"/>
    <cellStyle name="Comma 9 8 2 2 2" xfId="6776" xr:uid="{00000000-0005-0000-0000-0000793F0000}"/>
    <cellStyle name="Comma 9 8 2 2 2 2" xfId="13268" xr:uid="{00000000-0005-0000-0000-00007A3F0000}"/>
    <cellStyle name="Comma 9 8 2 2 2 2 2" xfId="28416" xr:uid="{00000000-0005-0000-0000-00007B3F0000}"/>
    <cellStyle name="Comma 9 8 2 2 2 2 2 2" xfId="54384" xr:uid="{00000000-0005-0000-0000-00007C3F0000}"/>
    <cellStyle name="Comma 9 8 2 2 2 2 3" xfId="39236" xr:uid="{00000000-0005-0000-0000-00007D3F0000}"/>
    <cellStyle name="Comma 9 8 2 2 2 3" xfId="21924" xr:uid="{00000000-0005-0000-0000-00007E3F0000}"/>
    <cellStyle name="Comma 9 8 2 2 2 3 2" xfId="47892" xr:uid="{00000000-0005-0000-0000-00007F3F0000}"/>
    <cellStyle name="Comma 9 8 2 2 2 4" xfId="17596" xr:uid="{00000000-0005-0000-0000-0000803F0000}"/>
    <cellStyle name="Comma 9 8 2 2 2 4 2" xfId="43564" xr:uid="{00000000-0005-0000-0000-0000813F0000}"/>
    <cellStyle name="Comma 9 8 2 2 2 5" xfId="32744" xr:uid="{00000000-0005-0000-0000-0000823F0000}"/>
    <cellStyle name="Comma 9 8 2 2 2 6" xfId="59226" xr:uid="{00000000-0005-0000-0000-0000833F0000}"/>
    <cellStyle name="Comma 9 8 2 2 3" xfId="11104" xr:uid="{00000000-0005-0000-0000-0000843F0000}"/>
    <cellStyle name="Comma 9 8 2 2 3 2" xfId="26252" xr:uid="{00000000-0005-0000-0000-0000853F0000}"/>
    <cellStyle name="Comma 9 8 2 2 3 2 2" xfId="52220" xr:uid="{00000000-0005-0000-0000-0000863F0000}"/>
    <cellStyle name="Comma 9 8 2 2 3 3" xfId="37072" xr:uid="{00000000-0005-0000-0000-0000873F0000}"/>
    <cellStyle name="Comma 9 8 2 2 4" xfId="8940" xr:uid="{00000000-0005-0000-0000-0000883F0000}"/>
    <cellStyle name="Comma 9 8 2 2 4 2" xfId="24088" xr:uid="{00000000-0005-0000-0000-0000893F0000}"/>
    <cellStyle name="Comma 9 8 2 2 4 2 2" xfId="50056" xr:uid="{00000000-0005-0000-0000-00008A3F0000}"/>
    <cellStyle name="Comma 9 8 2 2 4 3" xfId="34908" xr:uid="{00000000-0005-0000-0000-00008B3F0000}"/>
    <cellStyle name="Comma 9 8 2 2 5" xfId="19760" xr:uid="{00000000-0005-0000-0000-00008C3F0000}"/>
    <cellStyle name="Comma 9 8 2 2 5 2" xfId="45728" xr:uid="{00000000-0005-0000-0000-00008D3F0000}"/>
    <cellStyle name="Comma 9 8 2 2 6" xfId="15432" xr:uid="{00000000-0005-0000-0000-00008E3F0000}"/>
    <cellStyle name="Comma 9 8 2 2 6 2" xfId="41400" xr:uid="{00000000-0005-0000-0000-00008F3F0000}"/>
    <cellStyle name="Comma 9 8 2 2 7" xfId="4612" xr:uid="{00000000-0005-0000-0000-0000903F0000}"/>
    <cellStyle name="Comma 9 8 2 2 8" xfId="30580" xr:uid="{00000000-0005-0000-0000-0000913F0000}"/>
    <cellStyle name="Comma 9 8 2 2 9" xfId="57062" xr:uid="{00000000-0005-0000-0000-0000923F0000}"/>
    <cellStyle name="Comma 9 8 2 3" xfId="5694" xr:uid="{00000000-0005-0000-0000-0000933F0000}"/>
    <cellStyle name="Comma 9 8 2 3 2" xfId="12186" xr:uid="{00000000-0005-0000-0000-0000943F0000}"/>
    <cellStyle name="Comma 9 8 2 3 2 2" xfId="27334" xr:uid="{00000000-0005-0000-0000-0000953F0000}"/>
    <cellStyle name="Comma 9 8 2 3 2 2 2" xfId="53302" xr:uid="{00000000-0005-0000-0000-0000963F0000}"/>
    <cellStyle name="Comma 9 8 2 3 2 3" xfId="38154" xr:uid="{00000000-0005-0000-0000-0000973F0000}"/>
    <cellStyle name="Comma 9 8 2 3 3" xfId="20842" xr:uid="{00000000-0005-0000-0000-0000983F0000}"/>
    <cellStyle name="Comma 9 8 2 3 3 2" xfId="46810" xr:uid="{00000000-0005-0000-0000-0000993F0000}"/>
    <cellStyle name="Comma 9 8 2 3 4" xfId="16514" xr:uid="{00000000-0005-0000-0000-00009A3F0000}"/>
    <cellStyle name="Comma 9 8 2 3 4 2" xfId="42482" xr:uid="{00000000-0005-0000-0000-00009B3F0000}"/>
    <cellStyle name="Comma 9 8 2 3 5" xfId="31662" xr:uid="{00000000-0005-0000-0000-00009C3F0000}"/>
    <cellStyle name="Comma 9 8 2 3 6" xfId="58144" xr:uid="{00000000-0005-0000-0000-00009D3F0000}"/>
    <cellStyle name="Comma 9 8 2 4" xfId="10022" xr:uid="{00000000-0005-0000-0000-00009E3F0000}"/>
    <cellStyle name="Comma 9 8 2 4 2" xfId="25170" xr:uid="{00000000-0005-0000-0000-00009F3F0000}"/>
    <cellStyle name="Comma 9 8 2 4 2 2" xfId="51138" xr:uid="{00000000-0005-0000-0000-0000A03F0000}"/>
    <cellStyle name="Comma 9 8 2 4 3" xfId="35990" xr:uid="{00000000-0005-0000-0000-0000A13F0000}"/>
    <cellStyle name="Comma 9 8 2 5" xfId="7858" xr:uid="{00000000-0005-0000-0000-0000A23F0000}"/>
    <cellStyle name="Comma 9 8 2 5 2" xfId="23006" xr:uid="{00000000-0005-0000-0000-0000A33F0000}"/>
    <cellStyle name="Comma 9 8 2 5 2 2" xfId="48974" xr:uid="{00000000-0005-0000-0000-0000A43F0000}"/>
    <cellStyle name="Comma 9 8 2 5 3" xfId="33826" xr:uid="{00000000-0005-0000-0000-0000A53F0000}"/>
    <cellStyle name="Comma 9 8 2 6" xfId="18678" xr:uid="{00000000-0005-0000-0000-0000A63F0000}"/>
    <cellStyle name="Comma 9 8 2 6 2" xfId="44646" xr:uid="{00000000-0005-0000-0000-0000A73F0000}"/>
    <cellStyle name="Comma 9 8 2 7" xfId="14350" xr:uid="{00000000-0005-0000-0000-0000A83F0000}"/>
    <cellStyle name="Comma 9 8 2 7 2" xfId="40318" xr:uid="{00000000-0005-0000-0000-0000A93F0000}"/>
    <cellStyle name="Comma 9 8 2 8" xfId="3530" xr:uid="{00000000-0005-0000-0000-0000AA3F0000}"/>
    <cellStyle name="Comma 9 8 2 9" xfId="29498" xr:uid="{00000000-0005-0000-0000-0000AB3F0000}"/>
    <cellStyle name="Comma 9 8 3" xfId="1907" xr:uid="{00000000-0005-0000-0000-0000AC3F0000}"/>
    <cellStyle name="Comma 9 8 3 2" xfId="6235" xr:uid="{00000000-0005-0000-0000-0000AD3F0000}"/>
    <cellStyle name="Comma 9 8 3 2 2" xfId="12727" xr:uid="{00000000-0005-0000-0000-0000AE3F0000}"/>
    <cellStyle name="Comma 9 8 3 2 2 2" xfId="27875" xr:uid="{00000000-0005-0000-0000-0000AF3F0000}"/>
    <cellStyle name="Comma 9 8 3 2 2 2 2" xfId="53843" xr:uid="{00000000-0005-0000-0000-0000B03F0000}"/>
    <cellStyle name="Comma 9 8 3 2 2 3" xfId="38695" xr:uid="{00000000-0005-0000-0000-0000B13F0000}"/>
    <cellStyle name="Comma 9 8 3 2 3" xfId="21383" xr:uid="{00000000-0005-0000-0000-0000B23F0000}"/>
    <cellStyle name="Comma 9 8 3 2 3 2" xfId="47351" xr:uid="{00000000-0005-0000-0000-0000B33F0000}"/>
    <cellStyle name="Comma 9 8 3 2 4" xfId="17055" xr:uid="{00000000-0005-0000-0000-0000B43F0000}"/>
    <cellStyle name="Comma 9 8 3 2 4 2" xfId="43023" xr:uid="{00000000-0005-0000-0000-0000B53F0000}"/>
    <cellStyle name="Comma 9 8 3 2 5" xfId="32203" xr:uid="{00000000-0005-0000-0000-0000B63F0000}"/>
    <cellStyle name="Comma 9 8 3 2 6" xfId="58685" xr:uid="{00000000-0005-0000-0000-0000B73F0000}"/>
    <cellStyle name="Comma 9 8 3 3" xfId="10563" xr:uid="{00000000-0005-0000-0000-0000B83F0000}"/>
    <cellStyle name="Comma 9 8 3 3 2" xfId="25711" xr:uid="{00000000-0005-0000-0000-0000B93F0000}"/>
    <cellStyle name="Comma 9 8 3 3 2 2" xfId="51679" xr:uid="{00000000-0005-0000-0000-0000BA3F0000}"/>
    <cellStyle name="Comma 9 8 3 3 3" xfId="36531" xr:uid="{00000000-0005-0000-0000-0000BB3F0000}"/>
    <cellStyle name="Comma 9 8 3 4" xfId="8399" xr:uid="{00000000-0005-0000-0000-0000BC3F0000}"/>
    <cellStyle name="Comma 9 8 3 4 2" xfId="23547" xr:uid="{00000000-0005-0000-0000-0000BD3F0000}"/>
    <cellStyle name="Comma 9 8 3 4 2 2" xfId="49515" xr:uid="{00000000-0005-0000-0000-0000BE3F0000}"/>
    <cellStyle name="Comma 9 8 3 4 3" xfId="34367" xr:uid="{00000000-0005-0000-0000-0000BF3F0000}"/>
    <cellStyle name="Comma 9 8 3 5" xfId="19219" xr:uid="{00000000-0005-0000-0000-0000C03F0000}"/>
    <cellStyle name="Comma 9 8 3 5 2" xfId="45187" xr:uid="{00000000-0005-0000-0000-0000C13F0000}"/>
    <cellStyle name="Comma 9 8 3 6" xfId="14891" xr:uid="{00000000-0005-0000-0000-0000C23F0000}"/>
    <cellStyle name="Comma 9 8 3 6 2" xfId="40859" xr:uid="{00000000-0005-0000-0000-0000C33F0000}"/>
    <cellStyle name="Comma 9 8 3 7" xfId="4071" xr:uid="{00000000-0005-0000-0000-0000C43F0000}"/>
    <cellStyle name="Comma 9 8 3 8" xfId="30039" xr:uid="{00000000-0005-0000-0000-0000C53F0000}"/>
    <cellStyle name="Comma 9 8 3 9" xfId="56521" xr:uid="{00000000-0005-0000-0000-0000C63F0000}"/>
    <cellStyle name="Comma 9 8 4" xfId="5153" xr:uid="{00000000-0005-0000-0000-0000C73F0000}"/>
    <cellStyle name="Comma 9 8 4 2" xfId="11645" xr:uid="{00000000-0005-0000-0000-0000C83F0000}"/>
    <cellStyle name="Comma 9 8 4 2 2" xfId="26793" xr:uid="{00000000-0005-0000-0000-0000C93F0000}"/>
    <cellStyle name="Comma 9 8 4 2 2 2" xfId="52761" xr:uid="{00000000-0005-0000-0000-0000CA3F0000}"/>
    <cellStyle name="Comma 9 8 4 2 3" xfId="37613" xr:uid="{00000000-0005-0000-0000-0000CB3F0000}"/>
    <cellStyle name="Comma 9 8 4 3" xfId="20301" xr:uid="{00000000-0005-0000-0000-0000CC3F0000}"/>
    <cellStyle name="Comma 9 8 4 3 2" xfId="46269" xr:uid="{00000000-0005-0000-0000-0000CD3F0000}"/>
    <cellStyle name="Comma 9 8 4 4" xfId="15973" xr:uid="{00000000-0005-0000-0000-0000CE3F0000}"/>
    <cellStyle name="Comma 9 8 4 4 2" xfId="41941" xr:uid="{00000000-0005-0000-0000-0000CF3F0000}"/>
    <cellStyle name="Comma 9 8 4 5" xfId="31121" xr:uid="{00000000-0005-0000-0000-0000D03F0000}"/>
    <cellStyle name="Comma 9 8 4 6" xfId="57603" xr:uid="{00000000-0005-0000-0000-0000D13F0000}"/>
    <cellStyle name="Comma 9 8 5" xfId="9481" xr:uid="{00000000-0005-0000-0000-0000D23F0000}"/>
    <cellStyle name="Comma 9 8 5 2" xfId="24629" xr:uid="{00000000-0005-0000-0000-0000D33F0000}"/>
    <cellStyle name="Comma 9 8 5 2 2" xfId="50597" xr:uid="{00000000-0005-0000-0000-0000D43F0000}"/>
    <cellStyle name="Comma 9 8 5 3" xfId="35449" xr:uid="{00000000-0005-0000-0000-0000D53F0000}"/>
    <cellStyle name="Comma 9 8 6" xfId="7317" xr:uid="{00000000-0005-0000-0000-0000D63F0000}"/>
    <cellStyle name="Comma 9 8 6 2" xfId="22465" xr:uid="{00000000-0005-0000-0000-0000D73F0000}"/>
    <cellStyle name="Comma 9 8 6 2 2" xfId="48433" xr:uid="{00000000-0005-0000-0000-0000D83F0000}"/>
    <cellStyle name="Comma 9 8 6 3" xfId="33285" xr:uid="{00000000-0005-0000-0000-0000D93F0000}"/>
    <cellStyle name="Comma 9 8 7" xfId="18137" xr:uid="{00000000-0005-0000-0000-0000DA3F0000}"/>
    <cellStyle name="Comma 9 8 7 2" xfId="44105" xr:uid="{00000000-0005-0000-0000-0000DB3F0000}"/>
    <cellStyle name="Comma 9 8 8" xfId="13809" xr:uid="{00000000-0005-0000-0000-0000DC3F0000}"/>
    <cellStyle name="Comma 9 8 8 2" xfId="39777" xr:uid="{00000000-0005-0000-0000-0000DD3F0000}"/>
    <cellStyle name="Comma 9 8 9" xfId="2989" xr:uid="{00000000-0005-0000-0000-0000DE3F0000}"/>
    <cellStyle name="Comma 9 9" xfId="248" xr:uid="{00000000-0005-0000-0000-0000DF3F0000}"/>
    <cellStyle name="Comma 9 9 10" xfId="28958" xr:uid="{00000000-0005-0000-0000-0000E03F0000}"/>
    <cellStyle name="Comma 9 9 11" xfId="54919" xr:uid="{00000000-0005-0000-0000-0000E13F0000}"/>
    <cellStyle name="Comma 9 9 12" xfId="55440" xr:uid="{00000000-0005-0000-0000-0000E23F0000}"/>
    <cellStyle name="Comma 9 9 13" xfId="1014" xr:uid="{00000000-0005-0000-0000-0000E33F0000}"/>
    <cellStyle name="Comma 9 9 2" xfId="1367" xr:uid="{00000000-0005-0000-0000-0000E43F0000}"/>
    <cellStyle name="Comma 9 9 2 10" xfId="55981" xr:uid="{00000000-0005-0000-0000-0000E53F0000}"/>
    <cellStyle name="Comma 9 9 2 2" xfId="2449" xr:uid="{00000000-0005-0000-0000-0000E63F0000}"/>
    <cellStyle name="Comma 9 9 2 2 2" xfId="6777" xr:uid="{00000000-0005-0000-0000-0000E73F0000}"/>
    <cellStyle name="Comma 9 9 2 2 2 2" xfId="13269" xr:uid="{00000000-0005-0000-0000-0000E83F0000}"/>
    <cellStyle name="Comma 9 9 2 2 2 2 2" xfId="28417" xr:uid="{00000000-0005-0000-0000-0000E93F0000}"/>
    <cellStyle name="Comma 9 9 2 2 2 2 2 2" xfId="54385" xr:uid="{00000000-0005-0000-0000-0000EA3F0000}"/>
    <cellStyle name="Comma 9 9 2 2 2 2 3" xfId="39237" xr:uid="{00000000-0005-0000-0000-0000EB3F0000}"/>
    <cellStyle name="Comma 9 9 2 2 2 3" xfId="21925" xr:uid="{00000000-0005-0000-0000-0000EC3F0000}"/>
    <cellStyle name="Comma 9 9 2 2 2 3 2" xfId="47893" xr:uid="{00000000-0005-0000-0000-0000ED3F0000}"/>
    <cellStyle name="Comma 9 9 2 2 2 4" xfId="17597" xr:uid="{00000000-0005-0000-0000-0000EE3F0000}"/>
    <cellStyle name="Comma 9 9 2 2 2 4 2" xfId="43565" xr:uid="{00000000-0005-0000-0000-0000EF3F0000}"/>
    <cellStyle name="Comma 9 9 2 2 2 5" xfId="32745" xr:uid="{00000000-0005-0000-0000-0000F03F0000}"/>
    <cellStyle name="Comma 9 9 2 2 2 6" xfId="59227" xr:uid="{00000000-0005-0000-0000-0000F13F0000}"/>
    <cellStyle name="Comma 9 9 2 2 3" xfId="11105" xr:uid="{00000000-0005-0000-0000-0000F23F0000}"/>
    <cellStyle name="Comma 9 9 2 2 3 2" xfId="26253" xr:uid="{00000000-0005-0000-0000-0000F33F0000}"/>
    <cellStyle name="Comma 9 9 2 2 3 2 2" xfId="52221" xr:uid="{00000000-0005-0000-0000-0000F43F0000}"/>
    <cellStyle name="Comma 9 9 2 2 3 3" xfId="37073" xr:uid="{00000000-0005-0000-0000-0000F53F0000}"/>
    <cellStyle name="Comma 9 9 2 2 4" xfId="8941" xr:uid="{00000000-0005-0000-0000-0000F63F0000}"/>
    <cellStyle name="Comma 9 9 2 2 4 2" xfId="24089" xr:uid="{00000000-0005-0000-0000-0000F73F0000}"/>
    <cellStyle name="Comma 9 9 2 2 4 2 2" xfId="50057" xr:uid="{00000000-0005-0000-0000-0000F83F0000}"/>
    <cellStyle name="Comma 9 9 2 2 4 3" xfId="34909" xr:uid="{00000000-0005-0000-0000-0000F93F0000}"/>
    <cellStyle name="Comma 9 9 2 2 5" xfId="19761" xr:uid="{00000000-0005-0000-0000-0000FA3F0000}"/>
    <cellStyle name="Comma 9 9 2 2 5 2" xfId="45729" xr:uid="{00000000-0005-0000-0000-0000FB3F0000}"/>
    <cellStyle name="Comma 9 9 2 2 6" xfId="15433" xr:uid="{00000000-0005-0000-0000-0000FC3F0000}"/>
    <cellStyle name="Comma 9 9 2 2 6 2" xfId="41401" xr:uid="{00000000-0005-0000-0000-0000FD3F0000}"/>
    <cellStyle name="Comma 9 9 2 2 7" xfId="4613" xr:uid="{00000000-0005-0000-0000-0000FE3F0000}"/>
    <cellStyle name="Comma 9 9 2 2 8" xfId="30581" xr:uid="{00000000-0005-0000-0000-0000FF3F0000}"/>
    <cellStyle name="Comma 9 9 2 2 9" xfId="57063" xr:uid="{00000000-0005-0000-0000-000000400000}"/>
    <cellStyle name="Comma 9 9 2 3" xfId="5695" xr:uid="{00000000-0005-0000-0000-000001400000}"/>
    <cellStyle name="Comma 9 9 2 3 2" xfId="12187" xr:uid="{00000000-0005-0000-0000-000002400000}"/>
    <cellStyle name="Comma 9 9 2 3 2 2" xfId="27335" xr:uid="{00000000-0005-0000-0000-000003400000}"/>
    <cellStyle name="Comma 9 9 2 3 2 2 2" xfId="53303" xr:uid="{00000000-0005-0000-0000-000004400000}"/>
    <cellStyle name="Comma 9 9 2 3 2 3" xfId="38155" xr:uid="{00000000-0005-0000-0000-000005400000}"/>
    <cellStyle name="Comma 9 9 2 3 3" xfId="20843" xr:uid="{00000000-0005-0000-0000-000006400000}"/>
    <cellStyle name="Comma 9 9 2 3 3 2" xfId="46811" xr:uid="{00000000-0005-0000-0000-000007400000}"/>
    <cellStyle name="Comma 9 9 2 3 4" xfId="16515" xr:uid="{00000000-0005-0000-0000-000008400000}"/>
    <cellStyle name="Comma 9 9 2 3 4 2" xfId="42483" xr:uid="{00000000-0005-0000-0000-000009400000}"/>
    <cellStyle name="Comma 9 9 2 3 5" xfId="31663" xr:uid="{00000000-0005-0000-0000-00000A400000}"/>
    <cellStyle name="Comma 9 9 2 3 6" xfId="58145" xr:uid="{00000000-0005-0000-0000-00000B400000}"/>
    <cellStyle name="Comma 9 9 2 4" xfId="10023" xr:uid="{00000000-0005-0000-0000-00000C400000}"/>
    <cellStyle name="Comma 9 9 2 4 2" xfId="25171" xr:uid="{00000000-0005-0000-0000-00000D400000}"/>
    <cellStyle name="Comma 9 9 2 4 2 2" xfId="51139" xr:uid="{00000000-0005-0000-0000-00000E400000}"/>
    <cellStyle name="Comma 9 9 2 4 3" xfId="35991" xr:uid="{00000000-0005-0000-0000-00000F400000}"/>
    <cellStyle name="Comma 9 9 2 5" xfId="7859" xr:uid="{00000000-0005-0000-0000-000010400000}"/>
    <cellStyle name="Comma 9 9 2 5 2" xfId="23007" xr:uid="{00000000-0005-0000-0000-000011400000}"/>
    <cellStyle name="Comma 9 9 2 5 2 2" xfId="48975" xr:uid="{00000000-0005-0000-0000-000012400000}"/>
    <cellStyle name="Comma 9 9 2 5 3" xfId="33827" xr:uid="{00000000-0005-0000-0000-000013400000}"/>
    <cellStyle name="Comma 9 9 2 6" xfId="18679" xr:uid="{00000000-0005-0000-0000-000014400000}"/>
    <cellStyle name="Comma 9 9 2 6 2" xfId="44647" xr:uid="{00000000-0005-0000-0000-000015400000}"/>
    <cellStyle name="Comma 9 9 2 7" xfId="14351" xr:uid="{00000000-0005-0000-0000-000016400000}"/>
    <cellStyle name="Comma 9 9 2 7 2" xfId="40319" xr:uid="{00000000-0005-0000-0000-000017400000}"/>
    <cellStyle name="Comma 9 9 2 8" xfId="3531" xr:uid="{00000000-0005-0000-0000-000018400000}"/>
    <cellStyle name="Comma 9 9 2 9" xfId="29499" xr:uid="{00000000-0005-0000-0000-000019400000}"/>
    <cellStyle name="Comma 9 9 3" xfId="1908" xr:uid="{00000000-0005-0000-0000-00001A400000}"/>
    <cellStyle name="Comma 9 9 3 2" xfId="6236" xr:uid="{00000000-0005-0000-0000-00001B400000}"/>
    <cellStyle name="Comma 9 9 3 2 2" xfId="12728" xr:uid="{00000000-0005-0000-0000-00001C400000}"/>
    <cellStyle name="Comma 9 9 3 2 2 2" xfId="27876" xr:uid="{00000000-0005-0000-0000-00001D400000}"/>
    <cellStyle name="Comma 9 9 3 2 2 2 2" xfId="53844" xr:uid="{00000000-0005-0000-0000-00001E400000}"/>
    <cellStyle name="Comma 9 9 3 2 2 3" xfId="38696" xr:uid="{00000000-0005-0000-0000-00001F400000}"/>
    <cellStyle name="Comma 9 9 3 2 3" xfId="21384" xr:uid="{00000000-0005-0000-0000-000020400000}"/>
    <cellStyle name="Comma 9 9 3 2 3 2" xfId="47352" xr:uid="{00000000-0005-0000-0000-000021400000}"/>
    <cellStyle name="Comma 9 9 3 2 4" xfId="17056" xr:uid="{00000000-0005-0000-0000-000022400000}"/>
    <cellStyle name="Comma 9 9 3 2 4 2" xfId="43024" xr:uid="{00000000-0005-0000-0000-000023400000}"/>
    <cellStyle name="Comma 9 9 3 2 5" xfId="32204" xr:uid="{00000000-0005-0000-0000-000024400000}"/>
    <cellStyle name="Comma 9 9 3 2 6" xfId="58686" xr:uid="{00000000-0005-0000-0000-000025400000}"/>
    <cellStyle name="Comma 9 9 3 3" xfId="10564" xr:uid="{00000000-0005-0000-0000-000026400000}"/>
    <cellStyle name="Comma 9 9 3 3 2" xfId="25712" xr:uid="{00000000-0005-0000-0000-000027400000}"/>
    <cellStyle name="Comma 9 9 3 3 2 2" xfId="51680" xr:uid="{00000000-0005-0000-0000-000028400000}"/>
    <cellStyle name="Comma 9 9 3 3 3" xfId="36532" xr:uid="{00000000-0005-0000-0000-000029400000}"/>
    <cellStyle name="Comma 9 9 3 4" xfId="8400" xr:uid="{00000000-0005-0000-0000-00002A400000}"/>
    <cellStyle name="Comma 9 9 3 4 2" xfId="23548" xr:uid="{00000000-0005-0000-0000-00002B400000}"/>
    <cellStyle name="Comma 9 9 3 4 2 2" xfId="49516" xr:uid="{00000000-0005-0000-0000-00002C400000}"/>
    <cellStyle name="Comma 9 9 3 4 3" xfId="34368" xr:uid="{00000000-0005-0000-0000-00002D400000}"/>
    <cellStyle name="Comma 9 9 3 5" xfId="19220" xr:uid="{00000000-0005-0000-0000-00002E400000}"/>
    <cellStyle name="Comma 9 9 3 5 2" xfId="45188" xr:uid="{00000000-0005-0000-0000-00002F400000}"/>
    <cellStyle name="Comma 9 9 3 6" xfId="14892" xr:uid="{00000000-0005-0000-0000-000030400000}"/>
    <cellStyle name="Comma 9 9 3 6 2" xfId="40860" xr:uid="{00000000-0005-0000-0000-000031400000}"/>
    <cellStyle name="Comma 9 9 3 7" xfId="4072" xr:uid="{00000000-0005-0000-0000-000032400000}"/>
    <cellStyle name="Comma 9 9 3 8" xfId="30040" xr:uid="{00000000-0005-0000-0000-000033400000}"/>
    <cellStyle name="Comma 9 9 3 9" xfId="56522" xr:uid="{00000000-0005-0000-0000-000034400000}"/>
    <cellStyle name="Comma 9 9 4" xfId="5154" xr:uid="{00000000-0005-0000-0000-000035400000}"/>
    <cellStyle name="Comma 9 9 4 2" xfId="11646" xr:uid="{00000000-0005-0000-0000-000036400000}"/>
    <cellStyle name="Comma 9 9 4 2 2" xfId="26794" xr:uid="{00000000-0005-0000-0000-000037400000}"/>
    <cellStyle name="Comma 9 9 4 2 2 2" xfId="52762" xr:uid="{00000000-0005-0000-0000-000038400000}"/>
    <cellStyle name="Comma 9 9 4 2 3" xfId="37614" xr:uid="{00000000-0005-0000-0000-000039400000}"/>
    <cellStyle name="Comma 9 9 4 3" xfId="20302" xr:uid="{00000000-0005-0000-0000-00003A400000}"/>
    <cellStyle name="Comma 9 9 4 3 2" xfId="46270" xr:uid="{00000000-0005-0000-0000-00003B400000}"/>
    <cellStyle name="Comma 9 9 4 4" xfId="15974" xr:uid="{00000000-0005-0000-0000-00003C400000}"/>
    <cellStyle name="Comma 9 9 4 4 2" xfId="41942" xr:uid="{00000000-0005-0000-0000-00003D400000}"/>
    <cellStyle name="Comma 9 9 4 5" xfId="31122" xr:uid="{00000000-0005-0000-0000-00003E400000}"/>
    <cellStyle name="Comma 9 9 4 6" xfId="57604" xr:uid="{00000000-0005-0000-0000-00003F400000}"/>
    <cellStyle name="Comma 9 9 5" xfId="9482" xr:uid="{00000000-0005-0000-0000-000040400000}"/>
    <cellStyle name="Comma 9 9 5 2" xfId="24630" xr:uid="{00000000-0005-0000-0000-000041400000}"/>
    <cellStyle name="Comma 9 9 5 2 2" xfId="50598" xr:uid="{00000000-0005-0000-0000-000042400000}"/>
    <cellStyle name="Comma 9 9 5 3" xfId="35450" xr:uid="{00000000-0005-0000-0000-000043400000}"/>
    <cellStyle name="Comma 9 9 6" xfId="7318" xr:uid="{00000000-0005-0000-0000-000044400000}"/>
    <cellStyle name="Comma 9 9 6 2" xfId="22466" xr:uid="{00000000-0005-0000-0000-000045400000}"/>
    <cellStyle name="Comma 9 9 6 2 2" xfId="48434" xr:uid="{00000000-0005-0000-0000-000046400000}"/>
    <cellStyle name="Comma 9 9 6 3" xfId="33286" xr:uid="{00000000-0005-0000-0000-000047400000}"/>
    <cellStyle name="Comma 9 9 7" xfId="18138" xr:uid="{00000000-0005-0000-0000-000048400000}"/>
    <cellStyle name="Comma 9 9 7 2" xfId="44106" xr:uid="{00000000-0005-0000-0000-000049400000}"/>
    <cellStyle name="Comma 9 9 8" xfId="13810" xr:uid="{00000000-0005-0000-0000-00004A400000}"/>
    <cellStyle name="Comma 9 9 8 2" xfId="39778" xr:uid="{00000000-0005-0000-0000-00004B400000}"/>
    <cellStyle name="Comma 9 9 9" xfId="2990" xr:uid="{00000000-0005-0000-0000-00004C400000}"/>
    <cellStyle name="Currency 2" xfId="249" xr:uid="{00000000-0005-0000-0000-00004E400000}"/>
    <cellStyle name="Currency 3" xfId="250" xr:uid="{00000000-0005-0000-0000-00004F40000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2" xfId="251" xr:uid="{00000000-0005-0000-0000-000056400000}"/>
    <cellStyle name="Hyperlink 3" xfId="252" xr:uid="{00000000-0005-0000-0000-000057400000}"/>
    <cellStyle name="Input" xfId="10" builtinId="20" customBuiltin="1"/>
    <cellStyle name="Linked Cell" xfId="13" builtinId="24" customBuiltin="1"/>
    <cellStyle name="Neutral" xfId="9" builtinId="28" customBuiltin="1"/>
    <cellStyle name="Normal" xfId="0" builtinId="0"/>
    <cellStyle name="Normal 10" xfId="253" xr:uid="{00000000-0005-0000-0000-00005C400000}"/>
    <cellStyle name="Normal 10 10" xfId="254" xr:uid="{00000000-0005-0000-0000-00005D400000}"/>
    <cellStyle name="Normal 10 10 10" xfId="28960" xr:uid="{00000000-0005-0000-0000-00005E400000}"/>
    <cellStyle name="Normal 10 10 11" xfId="54921" xr:uid="{00000000-0005-0000-0000-00005F400000}"/>
    <cellStyle name="Normal 10 10 12" xfId="55442" xr:uid="{00000000-0005-0000-0000-000060400000}"/>
    <cellStyle name="Normal 10 10 13" xfId="1053" xr:uid="{00000000-0005-0000-0000-000061400000}"/>
    <cellStyle name="Normal 10 10 2" xfId="1369" xr:uid="{00000000-0005-0000-0000-000062400000}"/>
    <cellStyle name="Normal 10 10 2 10" xfId="55983" xr:uid="{00000000-0005-0000-0000-000063400000}"/>
    <cellStyle name="Normal 10 10 2 2" xfId="2451" xr:uid="{00000000-0005-0000-0000-000064400000}"/>
    <cellStyle name="Normal 10 10 2 2 2" xfId="6779" xr:uid="{00000000-0005-0000-0000-000065400000}"/>
    <cellStyle name="Normal 10 10 2 2 2 2" xfId="13271" xr:uid="{00000000-0005-0000-0000-000066400000}"/>
    <cellStyle name="Normal 10 10 2 2 2 2 2" xfId="28419" xr:uid="{00000000-0005-0000-0000-000067400000}"/>
    <cellStyle name="Normal 10 10 2 2 2 2 2 2" xfId="54387" xr:uid="{00000000-0005-0000-0000-000068400000}"/>
    <cellStyle name="Normal 10 10 2 2 2 2 3" xfId="39239" xr:uid="{00000000-0005-0000-0000-000069400000}"/>
    <cellStyle name="Normal 10 10 2 2 2 3" xfId="21927" xr:uid="{00000000-0005-0000-0000-00006A400000}"/>
    <cellStyle name="Normal 10 10 2 2 2 3 2" xfId="47895" xr:uid="{00000000-0005-0000-0000-00006B400000}"/>
    <cellStyle name="Normal 10 10 2 2 2 4" xfId="17599" xr:uid="{00000000-0005-0000-0000-00006C400000}"/>
    <cellStyle name="Normal 10 10 2 2 2 4 2" xfId="43567" xr:uid="{00000000-0005-0000-0000-00006D400000}"/>
    <cellStyle name="Normal 10 10 2 2 2 5" xfId="32747" xr:uid="{00000000-0005-0000-0000-00006E400000}"/>
    <cellStyle name="Normal 10 10 2 2 2 6" xfId="59229" xr:uid="{00000000-0005-0000-0000-00006F400000}"/>
    <cellStyle name="Normal 10 10 2 2 3" xfId="11107" xr:uid="{00000000-0005-0000-0000-000070400000}"/>
    <cellStyle name="Normal 10 10 2 2 3 2" xfId="26255" xr:uid="{00000000-0005-0000-0000-000071400000}"/>
    <cellStyle name="Normal 10 10 2 2 3 2 2" xfId="52223" xr:uid="{00000000-0005-0000-0000-000072400000}"/>
    <cellStyle name="Normal 10 10 2 2 3 3" xfId="37075" xr:uid="{00000000-0005-0000-0000-000073400000}"/>
    <cellStyle name="Normal 10 10 2 2 4" xfId="8943" xr:uid="{00000000-0005-0000-0000-000074400000}"/>
    <cellStyle name="Normal 10 10 2 2 4 2" xfId="24091" xr:uid="{00000000-0005-0000-0000-000075400000}"/>
    <cellStyle name="Normal 10 10 2 2 4 2 2" xfId="50059" xr:uid="{00000000-0005-0000-0000-000076400000}"/>
    <cellStyle name="Normal 10 10 2 2 4 3" xfId="34911" xr:uid="{00000000-0005-0000-0000-000077400000}"/>
    <cellStyle name="Normal 10 10 2 2 5" xfId="19763" xr:uid="{00000000-0005-0000-0000-000078400000}"/>
    <cellStyle name="Normal 10 10 2 2 5 2" xfId="45731" xr:uid="{00000000-0005-0000-0000-000079400000}"/>
    <cellStyle name="Normal 10 10 2 2 6" xfId="15435" xr:uid="{00000000-0005-0000-0000-00007A400000}"/>
    <cellStyle name="Normal 10 10 2 2 6 2" xfId="41403" xr:uid="{00000000-0005-0000-0000-00007B400000}"/>
    <cellStyle name="Normal 10 10 2 2 7" xfId="4615" xr:uid="{00000000-0005-0000-0000-00007C400000}"/>
    <cellStyle name="Normal 10 10 2 2 8" xfId="30583" xr:uid="{00000000-0005-0000-0000-00007D400000}"/>
    <cellStyle name="Normal 10 10 2 2 9" xfId="57065" xr:uid="{00000000-0005-0000-0000-00007E400000}"/>
    <cellStyle name="Normal 10 10 2 3" xfId="5697" xr:uid="{00000000-0005-0000-0000-00007F400000}"/>
    <cellStyle name="Normal 10 10 2 3 2" xfId="12189" xr:uid="{00000000-0005-0000-0000-000080400000}"/>
    <cellStyle name="Normal 10 10 2 3 2 2" xfId="27337" xr:uid="{00000000-0005-0000-0000-000081400000}"/>
    <cellStyle name="Normal 10 10 2 3 2 2 2" xfId="53305" xr:uid="{00000000-0005-0000-0000-000082400000}"/>
    <cellStyle name="Normal 10 10 2 3 2 3" xfId="38157" xr:uid="{00000000-0005-0000-0000-000083400000}"/>
    <cellStyle name="Normal 10 10 2 3 3" xfId="20845" xr:uid="{00000000-0005-0000-0000-000084400000}"/>
    <cellStyle name="Normal 10 10 2 3 3 2" xfId="46813" xr:uid="{00000000-0005-0000-0000-000085400000}"/>
    <cellStyle name="Normal 10 10 2 3 4" xfId="16517" xr:uid="{00000000-0005-0000-0000-000086400000}"/>
    <cellStyle name="Normal 10 10 2 3 4 2" xfId="42485" xr:uid="{00000000-0005-0000-0000-000087400000}"/>
    <cellStyle name="Normal 10 10 2 3 5" xfId="31665" xr:uid="{00000000-0005-0000-0000-000088400000}"/>
    <cellStyle name="Normal 10 10 2 3 6" xfId="58147" xr:uid="{00000000-0005-0000-0000-000089400000}"/>
    <cellStyle name="Normal 10 10 2 4" xfId="10025" xr:uid="{00000000-0005-0000-0000-00008A400000}"/>
    <cellStyle name="Normal 10 10 2 4 2" xfId="25173" xr:uid="{00000000-0005-0000-0000-00008B400000}"/>
    <cellStyle name="Normal 10 10 2 4 2 2" xfId="51141" xr:uid="{00000000-0005-0000-0000-00008C400000}"/>
    <cellStyle name="Normal 10 10 2 4 3" xfId="35993" xr:uid="{00000000-0005-0000-0000-00008D400000}"/>
    <cellStyle name="Normal 10 10 2 5" xfId="7861" xr:uid="{00000000-0005-0000-0000-00008E400000}"/>
    <cellStyle name="Normal 10 10 2 5 2" xfId="23009" xr:uid="{00000000-0005-0000-0000-00008F400000}"/>
    <cellStyle name="Normal 10 10 2 5 2 2" xfId="48977" xr:uid="{00000000-0005-0000-0000-000090400000}"/>
    <cellStyle name="Normal 10 10 2 5 3" xfId="33829" xr:uid="{00000000-0005-0000-0000-000091400000}"/>
    <cellStyle name="Normal 10 10 2 6" xfId="18681" xr:uid="{00000000-0005-0000-0000-000092400000}"/>
    <cellStyle name="Normal 10 10 2 6 2" xfId="44649" xr:uid="{00000000-0005-0000-0000-000093400000}"/>
    <cellStyle name="Normal 10 10 2 7" xfId="14353" xr:uid="{00000000-0005-0000-0000-000094400000}"/>
    <cellStyle name="Normal 10 10 2 7 2" xfId="40321" xr:uid="{00000000-0005-0000-0000-000095400000}"/>
    <cellStyle name="Normal 10 10 2 8" xfId="3533" xr:uid="{00000000-0005-0000-0000-000096400000}"/>
    <cellStyle name="Normal 10 10 2 9" xfId="29501" xr:uid="{00000000-0005-0000-0000-000097400000}"/>
    <cellStyle name="Normal 10 10 3" xfId="1910" xr:uid="{00000000-0005-0000-0000-000098400000}"/>
    <cellStyle name="Normal 10 10 3 2" xfId="6238" xr:uid="{00000000-0005-0000-0000-000099400000}"/>
    <cellStyle name="Normal 10 10 3 2 2" xfId="12730" xr:uid="{00000000-0005-0000-0000-00009A400000}"/>
    <cellStyle name="Normal 10 10 3 2 2 2" xfId="27878" xr:uid="{00000000-0005-0000-0000-00009B400000}"/>
    <cellStyle name="Normal 10 10 3 2 2 2 2" xfId="53846" xr:uid="{00000000-0005-0000-0000-00009C400000}"/>
    <cellStyle name="Normal 10 10 3 2 2 3" xfId="38698" xr:uid="{00000000-0005-0000-0000-00009D400000}"/>
    <cellStyle name="Normal 10 10 3 2 3" xfId="21386" xr:uid="{00000000-0005-0000-0000-00009E400000}"/>
    <cellStyle name="Normal 10 10 3 2 3 2" xfId="47354" xr:uid="{00000000-0005-0000-0000-00009F400000}"/>
    <cellStyle name="Normal 10 10 3 2 4" xfId="17058" xr:uid="{00000000-0005-0000-0000-0000A0400000}"/>
    <cellStyle name="Normal 10 10 3 2 4 2" xfId="43026" xr:uid="{00000000-0005-0000-0000-0000A1400000}"/>
    <cellStyle name="Normal 10 10 3 2 5" xfId="32206" xr:uid="{00000000-0005-0000-0000-0000A2400000}"/>
    <cellStyle name="Normal 10 10 3 2 6" xfId="58688" xr:uid="{00000000-0005-0000-0000-0000A3400000}"/>
    <cellStyle name="Normal 10 10 3 3" xfId="10566" xr:uid="{00000000-0005-0000-0000-0000A4400000}"/>
    <cellStyle name="Normal 10 10 3 3 2" xfId="25714" xr:uid="{00000000-0005-0000-0000-0000A5400000}"/>
    <cellStyle name="Normal 10 10 3 3 2 2" xfId="51682" xr:uid="{00000000-0005-0000-0000-0000A6400000}"/>
    <cellStyle name="Normal 10 10 3 3 3" xfId="36534" xr:uid="{00000000-0005-0000-0000-0000A7400000}"/>
    <cellStyle name="Normal 10 10 3 4" xfId="8402" xr:uid="{00000000-0005-0000-0000-0000A8400000}"/>
    <cellStyle name="Normal 10 10 3 4 2" xfId="23550" xr:uid="{00000000-0005-0000-0000-0000A9400000}"/>
    <cellStyle name="Normal 10 10 3 4 2 2" xfId="49518" xr:uid="{00000000-0005-0000-0000-0000AA400000}"/>
    <cellStyle name="Normal 10 10 3 4 3" xfId="34370" xr:uid="{00000000-0005-0000-0000-0000AB400000}"/>
    <cellStyle name="Normal 10 10 3 5" xfId="19222" xr:uid="{00000000-0005-0000-0000-0000AC400000}"/>
    <cellStyle name="Normal 10 10 3 5 2" xfId="45190" xr:uid="{00000000-0005-0000-0000-0000AD400000}"/>
    <cellStyle name="Normal 10 10 3 6" xfId="14894" xr:uid="{00000000-0005-0000-0000-0000AE400000}"/>
    <cellStyle name="Normal 10 10 3 6 2" xfId="40862" xr:uid="{00000000-0005-0000-0000-0000AF400000}"/>
    <cellStyle name="Normal 10 10 3 7" xfId="4074" xr:uid="{00000000-0005-0000-0000-0000B0400000}"/>
    <cellStyle name="Normal 10 10 3 8" xfId="30042" xr:uid="{00000000-0005-0000-0000-0000B1400000}"/>
    <cellStyle name="Normal 10 10 3 9" xfId="56524" xr:uid="{00000000-0005-0000-0000-0000B2400000}"/>
    <cellStyle name="Normal 10 10 4" xfId="5156" xr:uid="{00000000-0005-0000-0000-0000B3400000}"/>
    <cellStyle name="Normal 10 10 4 2" xfId="11648" xr:uid="{00000000-0005-0000-0000-0000B4400000}"/>
    <cellStyle name="Normal 10 10 4 2 2" xfId="26796" xr:uid="{00000000-0005-0000-0000-0000B5400000}"/>
    <cellStyle name="Normal 10 10 4 2 2 2" xfId="52764" xr:uid="{00000000-0005-0000-0000-0000B6400000}"/>
    <cellStyle name="Normal 10 10 4 2 3" xfId="37616" xr:uid="{00000000-0005-0000-0000-0000B7400000}"/>
    <cellStyle name="Normal 10 10 4 3" xfId="20304" xr:uid="{00000000-0005-0000-0000-0000B8400000}"/>
    <cellStyle name="Normal 10 10 4 3 2" xfId="46272" xr:uid="{00000000-0005-0000-0000-0000B9400000}"/>
    <cellStyle name="Normal 10 10 4 4" xfId="15976" xr:uid="{00000000-0005-0000-0000-0000BA400000}"/>
    <cellStyle name="Normal 10 10 4 4 2" xfId="41944" xr:uid="{00000000-0005-0000-0000-0000BB400000}"/>
    <cellStyle name="Normal 10 10 4 5" xfId="31124" xr:uid="{00000000-0005-0000-0000-0000BC400000}"/>
    <cellStyle name="Normal 10 10 4 6" xfId="57606" xr:uid="{00000000-0005-0000-0000-0000BD400000}"/>
    <cellStyle name="Normal 10 10 5" xfId="9484" xr:uid="{00000000-0005-0000-0000-0000BE400000}"/>
    <cellStyle name="Normal 10 10 5 2" xfId="24632" xr:uid="{00000000-0005-0000-0000-0000BF400000}"/>
    <cellStyle name="Normal 10 10 5 2 2" xfId="50600" xr:uid="{00000000-0005-0000-0000-0000C0400000}"/>
    <cellStyle name="Normal 10 10 5 3" xfId="35452" xr:uid="{00000000-0005-0000-0000-0000C1400000}"/>
    <cellStyle name="Normal 10 10 6" xfId="7320" xr:uid="{00000000-0005-0000-0000-0000C2400000}"/>
    <cellStyle name="Normal 10 10 6 2" xfId="22468" xr:uid="{00000000-0005-0000-0000-0000C3400000}"/>
    <cellStyle name="Normal 10 10 6 2 2" xfId="48436" xr:uid="{00000000-0005-0000-0000-0000C4400000}"/>
    <cellStyle name="Normal 10 10 6 3" xfId="33288" xr:uid="{00000000-0005-0000-0000-0000C5400000}"/>
    <cellStyle name="Normal 10 10 7" xfId="18140" xr:uid="{00000000-0005-0000-0000-0000C6400000}"/>
    <cellStyle name="Normal 10 10 7 2" xfId="44108" xr:uid="{00000000-0005-0000-0000-0000C7400000}"/>
    <cellStyle name="Normal 10 10 8" xfId="13812" xr:uid="{00000000-0005-0000-0000-0000C8400000}"/>
    <cellStyle name="Normal 10 10 8 2" xfId="39780" xr:uid="{00000000-0005-0000-0000-0000C9400000}"/>
    <cellStyle name="Normal 10 10 9" xfId="2992" xr:uid="{00000000-0005-0000-0000-0000CA400000}"/>
    <cellStyle name="Normal 10 11" xfId="255" xr:uid="{00000000-0005-0000-0000-0000CB400000}"/>
    <cellStyle name="Normal 10 11 10" xfId="28961" xr:uid="{00000000-0005-0000-0000-0000CC400000}"/>
    <cellStyle name="Normal 10 11 11" xfId="54922" xr:uid="{00000000-0005-0000-0000-0000CD400000}"/>
    <cellStyle name="Normal 10 11 12" xfId="55443" xr:uid="{00000000-0005-0000-0000-0000CE400000}"/>
    <cellStyle name="Normal 10 11 13" xfId="1093" xr:uid="{00000000-0005-0000-0000-0000CF400000}"/>
    <cellStyle name="Normal 10 11 2" xfId="1370" xr:uid="{00000000-0005-0000-0000-0000D0400000}"/>
    <cellStyle name="Normal 10 11 2 10" xfId="55984" xr:uid="{00000000-0005-0000-0000-0000D1400000}"/>
    <cellStyle name="Normal 10 11 2 2" xfId="2452" xr:uid="{00000000-0005-0000-0000-0000D2400000}"/>
    <cellStyle name="Normal 10 11 2 2 2" xfId="6780" xr:uid="{00000000-0005-0000-0000-0000D3400000}"/>
    <cellStyle name="Normal 10 11 2 2 2 2" xfId="13272" xr:uid="{00000000-0005-0000-0000-0000D4400000}"/>
    <cellStyle name="Normal 10 11 2 2 2 2 2" xfId="28420" xr:uid="{00000000-0005-0000-0000-0000D5400000}"/>
    <cellStyle name="Normal 10 11 2 2 2 2 2 2" xfId="54388" xr:uid="{00000000-0005-0000-0000-0000D6400000}"/>
    <cellStyle name="Normal 10 11 2 2 2 2 3" xfId="39240" xr:uid="{00000000-0005-0000-0000-0000D7400000}"/>
    <cellStyle name="Normal 10 11 2 2 2 3" xfId="21928" xr:uid="{00000000-0005-0000-0000-0000D8400000}"/>
    <cellStyle name="Normal 10 11 2 2 2 3 2" xfId="47896" xr:uid="{00000000-0005-0000-0000-0000D9400000}"/>
    <cellStyle name="Normal 10 11 2 2 2 4" xfId="17600" xr:uid="{00000000-0005-0000-0000-0000DA400000}"/>
    <cellStyle name="Normal 10 11 2 2 2 4 2" xfId="43568" xr:uid="{00000000-0005-0000-0000-0000DB400000}"/>
    <cellStyle name="Normal 10 11 2 2 2 5" xfId="32748" xr:uid="{00000000-0005-0000-0000-0000DC400000}"/>
    <cellStyle name="Normal 10 11 2 2 2 6" xfId="59230" xr:uid="{00000000-0005-0000-0000-0000DD400000}"/>
    <cellStyle name="Normal 10 11 2 2 3" xfId="11108" xr:uid="{00000000-0005-0000-0000-0000DE400000}"/>
    <cellStyle name="Normal 10 11 2 2 3 2" xfId="26256" xr:uid="{00000000-0005-0000-0000-0000DF400000}"/>
    <cellStyle name="Normal 10 11 2 2 3 2 2" xfId="52224" xr:uid="{00000000-0005-0000-0000-0000E0400000}"/>
    <cellStyle name="Normal 10 11 2 2 3 3" xfId="37076" xr:uid="{00000000-0005-0000-0000-0000E1400000}"/>
    <cellStyle name="Normal 10 11 2 2 4" xfId="8944" xr:uid="{00000000-0005-0000-0000-0000E2400000}"/>
    <cellStyle name="Normal 10 11 2 2 4 2" xfId="24092" xr:uid="{00000000-0005-0000-0000-0000E3400000}"/>
    <cellStyle name="Normal 10 11 2 2 4 2 2" xfId="50060" xr:uid="{00000000-0005-0000-0000-0000E4400000}"/>
    <cellStyle name="Normal 10 11 2 2 4 3" xfId="34912" xr:uid="{00000000-0005-0000-0000-0000E5400000}"/>
    <cellStyle name="Normal 10 11 2 2 5" xfId="19764" xr:uid="{00000000-0005-0000-0000-0000E6400000}"/>
    <cellStyle name="Normal 10 11 2 2 5 2" xfId="45732" xr:uid="{00000000-0005-0000-0000-0000E7400000}"/>
    <cellStyle name="Normal 10 11 2 2 6" xfId="15436" xr:uid="{00000000-0005-0000-0000-0000E8400000}"/>
    <cellStyle name="Normal 10 11 2 2 6 2" xfId="41404" xr:uid="{00000000-0005-0000-0000-0000E9400000}"/>
    <cellStyle name="Normal 10 11 2 2 7" xfId="4616" xr:uid="{00000000-0005-0000-0000-0000EA400000}"/>
    <cellStyle name="Normal 10 11 2 2 8" xfId="30584" xr:uid="{00000000-0005-0000-0000-0000EB400000}"/>
    <cellStyle name="Normal 10 11 2 2 9" xfId="57066" xr:uid="{00000000-0005-0000-0000-0000EC400000}"/>
    <cellStyle name="Normal 10 11 2 3" xfId="5698" xr:uid="{00000000-0005-0000-0000-0000ED400000}"/>
    <cellStyle name="Normal 10 11 2 3 2" xfId="12190" xr:uid="{00000000-0005-0000-0000-0000EE400000}"/>
    <cellStyle name="Normal 10 11 2 3 2 2" xfId="27338" xr:uid="{00000000-0005-0000-0000-0000EF400000}"/>
    <cellStyle name="Normal 10 11 2 3 2 2 2" xfId="53306" xr:uid="{00000000-0005-0000-0000-0000F0400000}"/>
    <cellStyle name="Normal 10 11 2 3 2 3" xfId="38158" xr:uid="{00000000-0005-0000-0000-0000F1400000}"/>
    <cellStyle name="Normal 10 11 2 3 3" xfId="20846" xr:uid="{00000000-0005-0000-0000-0000F2400000}"/>
    <cellStyle name="Normal 10 11 2 3 3 2" xfId="46814" xr:uid="{00000000-0005-0000-0000-0000F3400000}"/>
    <cellStyle name="Normal 10 11 2 3 4" xfId="16518" xr:uid="{00000000-0005-0000-0000-0000F4400000}"/>
    <cellStyle name="Normal 10 11 2 3 4 2" xfId="42486" xr:uid="{00000000-0005-0000-0000-0000F5400000}"/>
    <cellStyle name="Normal 10 11 2 3 5" xfId="31666" xr:uid="{00000000-0005-0000-0000-0000F6400000}"/>
    <cellStyle name="Normal 10 11 2 3 6" xfId="58148" xr:uid="{00000000-0005-0000-0000-0000F7400000}"/>
    <cellStyle name="Normal 10 11 2 4" xfId="10026" xr:uid="{00000000-0005-0000-0000-0000F8400000}"/>
    <cellStyle name="Normal 10 11 2 4 2" xfId="25174" xr:uid="{00000000-0005-0000-0000-0000F9400000}"/>
    <cellStyle name="Normal 10 11 2 4 2 2" xfId="51142" xr:uid="{00000000-0005-0000-0000-0000FA400000}"/>
    <cellStyle name="Normal 10 11 2 4 3" xfId="35994" xr:uid="{00000000-0005-0000-0000-0000FB400000}"/>
    <cellStyle name="Normal 10 11 2 5" xfId="7862" xr:uid="{00000000-0005-0000-0000-0000FC400000}"/>
    <cellStyle name="Normal 10 11 2 5 2" xfId="23010" xr:uid="{00000000-0005-0000-0000-0000FD400000}"/>
    <cellStyle name="Normal 10 11 2 5 2 2" xfId="48978" xr:uid="{00000000-0005-0000-0000-0000FE400000}"/>
    <cellStyle name="Normal 10 11 2 5 3" xfId="33830" xr:uid="{00000000-0005-0000-0000-0000FF400000}"/>
    <cellStyle name="Normal 10 11 2 6" xfId="18682" xr:uid="{00000000-0005-0000-0000-000000410000}"/>
    <cellStyle name="Normal 10 11 2 6 2" xfId="44650" xr:uid="{00000000-0005-0000-0000-000001410000}"/>
    <cellStyle name="Normal 10 11 2 7" xfId="14354" xr:uid="{00000000-0005-0000-0000-000002410000}"/>
    <cellStyle name="Normal 10 11 2 7 2" xfId="40322" xr:uid="{00000000-0005-0000-0000-000003410000}"/>
    <cellStyle name="Normal 10 11 2 8" xfId="3534" xr:uid="{00000000-0005-0000-0000-000004410000}"/>
    <cellStyle name="Normal 10 11 2 9" xfId="29502" xr:uid="{00000000-0005-0000-0000-000005410000}"/>
    <cellStyle name="Normal 10 11 3" xfId="1911" xr:uid="{00000000-0005-0000-0000-000006410000}"/>
    <cellStyle name="Normal 10 11 3 2" xfId="6239" xr:uid="{00000000-0005-0000-0000-000007410000}"/>
    <cellStyle name="Normal 10 11 3 2 2" xfId="12731" xr:uid="{00000000-0005-0000-0000-000008410000}"/>
    <cellStyle name="Normal 10 11 3 2 2 2" xfId="27879" xr:uid="{00000000-0005-0000-0000-000009410000}"/>
    <cellStyle name="Normal 10 11 3 2 2 2 2" xfId="53847" xr:uid="{00000000-0005-0000-0000-00000A410000}"/>
    <cellStyle name="Normal 10 11 3 2 2 3" xfId="38699" xr:uid="{00000000-0005-0000-0000-00000B410000}"/>
    <cellStyle name="Normal 10 11 3 2 3" xfId="21387" xr:uid="{00000000-0005-0000-0000-00000C410000}"/>
    <cellStyle name="Normal 10 11 3 2 3 2" xfId="47355" xr:uid="{00000000-0005-0000-0000-00000D410000}"/>
    <cellStyle name="Normal 10 11 3 2 4" xfId="17059" xr:uid="{00000000-0005-0000-0000-00000E410000}"/>
    <cellStyle name="Normal 10 11 3 2 4 2" xfId="43027" xr:uid="{00000000-0005-0000-0000-00000F410000}"/>
    <cellStyle name="Normal 10 11 3 2 5" xfId="32207" xr:uid="{00000000-0005-0000-0000-000010410000}"/>
    <cellStyle name="Normal 10 11 3 2 6" xfId="58689" xr:uid="{00000000-0005-0000-0000-000011410000}"/>
    <cellStyle name="Normal 10 11 3 3" xfId="10567" xr:uid="{00000000-0005-0000-0000-000012410000}"/>
    <cellStyle name="Normal 10 11 3 3 2" xfId="25715" xr:uid="{00000000-0005-0000-0000-000013410000}"/>
    <cellStyle name="Normal 10 11 3 3 2 2" xfId="51683" xr:uid="{00000000-0005-0000-0000-000014410000}"/>
    <cellStyle name="Normal 10 11 3 3 3" xfId="36535" xr:uid="{00000000-0005-0000-0000-000015410000}"/>
    <cellStyle name="Normal 10 11 3 4" xfId="8403" xr:uid="{00000000-0005-0000-0000-000016410000}"/>
    <cellStyle name="Normal 10 11 3 4 2" xfId="23551" xr:uid="{00000000-0005-0000-0000-000017410000}"/>
    <cellStyle name="Normal 10 11 3 4 2 2" xfId="49519" xr:uid="{00000000-0005-0000-0000-000018410000}"/>
    <cellStyle name="Normal 10 11 3 4 3" xfId="34371" xr:uid="{00000000-0005-0000-0000-000019410000}"/>
    <cellStyle name="Normal 10 11 3 5" xfId="19223" xr:uid="{00000000-0005-0000-0000-00001A410000}"/>
    <cellStyle name="Normal 10 11 3 5 2" xfId="45191" xr:uid="{00000000-0005-0000-0000-00001B410000}"/>
    <cellStyle name="Normal 10 11 3 6" xfId="14895" xr:uid="{00000000-0005-0000-0000-00001C410000}"/>
    <cellStyle name="Normal 10 11 3 6 2" xfId="40863" xr:uid="{00000000-0005-0000-0000-00001D410000}"/>
    <cellStyle name="Normal 10 11 3 7" xfId="4075" xr:uid="{00000000-0005-0000-0000-00001E410000}"/>
    <cellStyle name="Normal 10 11 3 8" xfId="30043" xr:uid="{00000000-0005-0000-0000-00001F410000}"/>
    <cellStyle name="Normal 10 11 3 9" xfId="56525" xr:uid="{00000000-0005-0000-0000-000020410000}"/>
    <cellStyle name="Normal 10 11 4" xfId="5157" xr:uid="{00000000-0005-0000-0000-000021410000}"/>
    <cellStyle name="Normal 10 11 4 2" xfId="11649" xr:uid="{00000000-0005-0000-0000-000022410000}"/>
    <cellStyle name="Normal 10 11 4 2 2" xfId="26797" xr:uid="{00000000-0005-0000-0000-000023410000}"/>
    <cellStyle name="Normal 10 11 4 2 2 2" xfId="52765" xr:uid="{00000000-0005-0000-0000-000024410000}"/>
    <cellStyle name="Normal 10 11 4 2 3" xfId="37617" xr:uid="{00000000-0005-0000-0000-000025410000}"/>
    <cellStyle name="Normal 10 11 4 3" xfId="20305" xr:uid="{00000000-0005-0000-0000-000026410000}"/>
    <cellStyle name="Normal 10 11 4 3 2" xfId="46273" xr:uid="{00000000-0005-0000-0000-000027410000}"/>
    <cellStyle name="Normal 10 11 4 4" xfId="15977" xr:uid="{00000000-0005-0000-0000-000028410000}"/>
    <cellStyle name="Normal 10 11 4 4 2" xfId="41945" xr:uid="{00000000-0005-0000-0000-000029410000}"/>
    <cellStyle name="Normal 10 11 4 5" xfId="31125" xr:uid="{00000000-0005-0000-0000-00002A410000}"/>
    <cellStyle name="Normal 10 11 4 6" xfId="57607" xr:uid="{00000000-0005-0000-0000-00002B410000}"/>
    <cellStyle name="Normal 10 11 5" xfId="9485" xr:uid="{00000000-0005-0000-0000-00002C410000}"/>
    <cellStyle name="Normal 10 11 5 2" xfId="24633" xr:uid="{00000000-0005-0000-0000-00002D410000}"/>
    <cellStyle name="Normal 10 11 5 2 2" xfId="50601" xr:uid="{00000000-0005-0000-0000-00002E410000}"/>
    <cellStyle name="Normal 10 11 5 3" xfId="35453" xr:uid="{00000000-0005-0000-0000-00002F410000}"/>
    <cellStyle name="Normal 10 11 6" xfId="7321" xr:uid="{00000000-0005-0000-0000-000030410000}"/>
    <cellStyle name="Normal 10 11 6 2" xfId="22469" xr:uid="{00000000-0005-0000-0000-000031410000}"/>
    <cellStyle name="Normal 10 11 6 2 2" xfId="48437" xr:uid="{00000000-0005-0000-0000-000032410000}"/>
    <cellStyle name="Normal 10 11 6 3" xfId="33289" xr:uid="{00000000-0005-0000-0000-000033410000}"/>
    <cellStyle name="Normal 10 11 7" xfId="18141" xr:uid="{00000000-0005-0000-0000-000034410000}"/>
    <cellStyle name="Normal 10 11 7 2" xfId="44109" xr:uid="{00000000-0005-0000-0000-000035410000}"/>
    <cellStyle name="Normal 10 11 8" xfId="13813" xr:uid="{00000000-0005-0000-0000-000036410000}"/>
    <cellStyle name="Normal 10 11 8 2" xfId="39781" xr:uid="{00000000-0005-0000-0000-000037410000}"/>
    <cellStyle name="Normal 10 11 9" xfId="2993" xr:uid="{00000000-0005-0000-0000-000038410000}"/>
    <cellStyle name="Normal 10 12" xfId="256" xr:uid="{00000000-0005-0000-0000-000039410000}"/>
    <cellStyle name="Normal 10 12 10" xfId="28962" xr:uid="{00000000-0005-0000-0000-00003A410000}"/>
    <cellStyle name="Normal 10 12 11" xfId="54923" xr:uid="{00000000-0005-0000-0000-00003B410000}"/>
    <cellStyle name="Normal 10 12 12" xfId="55444" xr:uid="{00000000-0005-0000-0000-00003C410000}"/>
    <cellStyle name="Normal 10 12 13" xfId="1133" xr:uid="{00000000-0005-0000-0000-00003D410000}"/>
    <cellStyle name="Normal 10 12 2" xfId="1371" xr:uid="{00000000-0005-0000-0000-00003E410000}"/>
    <cellStyle name="Normal 10 12 2 10" xfId="55985" xr:uid="{00000000-0005-0000-0000-00003F410000}"/>
    <cellStyle name="Normal 10 12 2 2" xfId="2453" xr:uid="{00000000-0005-0000-0000-000040410000}"/>
    <cellStyle name="Normal 10 12 2 2 2" xfId="6781" xr:uid="{00000000-0005-0000-0000-000041410000}"/>
    <cellStyle name="Normal 10 12 2 2 2 2" xfId="13273" xr:uid="{00000000-0005-0000-0000-000042410000}"/>
    <cellStyle name="Normal 10 12 2 2 2 2 2" xfId="28421" xr:uid="{00000000-0005-0000-0000-000043410000}"/>
    <cellStyle name="Normal 10 12 2 2 2 2 2 2" xfId="54389" xr:uid="{00000000-0005-0000-0000-000044410000}"/>
    <cellStyle name="Normal 10 12 2 2 2 2 3" xfId="39241" xr:uid="{00000000-0005-0000-0000-000045410000}"/>
    <cellStyle name="Normal 10 12 2 2 2 3" xfId="21929" xr:uid="{00000000-0005-0000-0000-000046410000}"/>
    <cellStyle name="Normal 10 12 2 2 2 3 2" xfId="47897" xr:uid="{00000000-0005-0000-0000-000047410000}"/>
    <cellStyle name="Normal 10 12 2 2 2 4" xfId="17601" xr:uid="{00000000-0005-0000-0000-000048410000}"/>
    <cellStyle name="Normal 10 12 2 2 2 4 2" xfId="43569" xr:uid="{00000000-0005-0000-0000-000049410000}"/>
    <cellStyle name="Normal 10 12 2 2 2 5" xfId="32749" xr:uid="{00000000-0005-0000-0000-00004A410000}"/>
    <cellStyle name="Normal 10 12 2 2 2 6" xfId="59231" xr:uid="{00000000-0005-0000-0000-00004B410000}"/>
    <cellStyle name="Normal 10 12 2 2 3" xfId="11109" xr:uid="{00000000-0005-0000-0000-00004C410000}"/>
    <cellStyle name="Normal 10 12 2 2 3 2" xfId="26257" xr:uid="{00000000-0005-0000-0000-00004D410000}"/>
    <cellStyle name="Normal 10 12 2 2 3 2 2" xfId="52225" xr:uid="{00000000-0005-0000-0000-00004E410000}"/>
    <cellStyle name="Normal 10 12 2 2 3 3" xfId="37077" xr:uid="{00000000-0005-0000-0000-00004F410000}"/>
    <cellStyle name="Normal 10 12 2 2 4" xfId="8945" xr:uid="{00000000-0005-0000-0000-000050410000}"/>
    <cellStyle name="Normal 10 12 2 2 4 2" xfId="24093" xr:uid="{00000000-0005-0000-0000-000051410000}"/>
    <cellStyle name="Normal 10 12 2 2 4 2 2" xfId="50061" xr:uid="{00000000-0005-0000-0000-000052410000}"/>
    <cellStyle name="Normal 10 12 2 2 4 3" xfId="34913" xr:uid="{00000000-0005-0000-0000-000053410000}"/>
    <cellStyle name="Normal 10 12 2 2 5" xfId="19765" xr:uid="{00000000-0005-0000-0000-000054410000}"/>
    <cellStyle name="Normal 10 12 2 2 5 2" xfId="45733" xr:uid="{00000000-0005-0000-0000-000055410000}"/>
    <cellStyle name="Normal 10 12 2 2 6" xfId="15437" xr:uid="{00000000-0005-0000-0000-000056410000}"/>
    <cellStyle name="Normal 10 12 2 2 6 2" xfId="41405" xr:uid="{00000000-0005-0000-0000-000057410000}"/>
    <cellStyle name="Normal 10 12 2 2 7" xfId="4617" xr:uid="{00000000-0005-0000-0000-000058410000}"/>
    <cellStyle name="Normal 10 12 2 2 8" xfId="30585" xr:uid="{00000000-0005-0000-0000-000059410000}"/>
    <cellStyle name="Normal 10 12 2 2 9" xfId="57067" xr:uid="{00000000-0005-0000-0000-00005A410000}"/>
    <cellStyle name="Normal 10 12 2 3" xfId="5699" xr:uid="{00000000-0005-0000-0000-00005B410000}"/>
    <cellStyle name="Normal 10 12 2 3 2" xfId="12191" xr:uid="{00000000-0005-0000-0000-00005C410000}"/>
    <cellStyle name="Normal 10 12 2 3 2 2" xfId="27339" xr:uid="{00000000-0005-0000-0000-00005D410000}"/>
    <cellStyle name="Normal 10 12 2 3 2 2 2" xfId="53307" xr:uid="{00000000-0005-0000-0000-00005E410000}"/>
    <cellStyle name="Normal 10 12 2 3 2 3" xfId="38159" xr:uid="{00000000-0005-0000-0000-00005F410000}"/>
    <cellStyle name="Normal 10 12 2 3 3" xfId="20847" xr:uid="{00000000-0005-0000-0000-000060410000}"/>
    <cellStyle name="Normal 10 12 2 3 3 2" xfId="46815" xr:uid="{00000000-0005-0000-0000-000061410000}"/>
    <cellStyle name="Normal 10 12 2 3 4" xfId="16519" xr:uid="{00000000-0005-0000-0000-000062410000}"/>
    <cellStyle name="Normal 10 12 2 3 4 2" xfId="42487" xr:uid="{00000000-0005-0000-0000-000063410000}"/>
    <cellStyle name="Normal 10 12 2 3 5" xfId="31667" xr:uid="{00000000-0005-0000-0000-000064410000}"/>
    <cellStyle name="Normal 10 12 2 3 6" xfId="58149" xr:uid="{00000000-0005-0000-0000-000065410000}"/>
    <cellStyle name="Normal 10 12 2 4" xfId="10027" xr:uid="{00000000-0005-0000-0000-000066410000}"/>
    <cellStyle name="Normal 10 12 2 4 2" xfId="25175" xr:uid="{00000000-0005-0000-0000-000067410000}"/>
    <cellStyle name="Normal 10 12 2 4 2 2" xfId="51143" xr:uid="{00000000-0005-0000-0000-000068410000}"/>
    <cellStyle name="Normal 10 12 2 4 3" xfId="35995" xr:uid="{00000000-0005-0000-0000-000069410000}"/>
    <cellStyle name="Normal 10 12 2 5" xfId="7863" xr:uid="{00000000-0005-0000-0000-00006A410000}"/>
    <cellStyle name="Normal 10 12 2 5 2" xfId="23011" xr:uid="{00000000-0005-0000-0000-00006B410000}"/>
    <cellStyle name="Normal 10 12 2 5 2 2" xfId="48979" xr:uid="{00000000-0005-0000-0000-00006C410000}"/>
    <cellStyle name="Normal 10 12 2 5 3" xfId="33831" xr:uid="{00000000-0005-0000-0000-00006D410000}"/>
    <cellStyle name="Normal 10 12 2 6" xfId="18683" xr:uid="{00000000-0005-0000-0000-00006E410000}"/>
    <cellStyle name="Normal 10 12 2 6 2" xfId="44651" xr:uid="{00000000-0005-0000-0000-00006F410000}"/>
    <cellStyle name="Normal 10 12 2 7" xfId="14355" xr:uid="{00000000-0005-0000-0000-000070410000}"/>
    <cellStyle name="Normal 10 12 2 7 2" xfId="40323" xr:uid="{00000000-0005-0000-0000-000071410000}"/>
    <cellStyle name="Normal 10 12 2 8" xfId="3535" xr:uid="{00000000-0005-0000-0000-000072410000}"/>
    <cellStyle name="Normal 10 12 2 9" xfId="29503" xr:uid="{00000000-0005-0000-0000-000073410000}"/>
    <cellStyle name="Normal 10 12 3" xfId="1912" xr:uid="{00000000-0005-0000-0000-000074410000}"/>
    <cellStyle name="Normal 10 12 3 2" xfId="6240" xr:uid="{00000000-0005-0000-0000-000075410000}"/>
    <cellStyle name="Normal 10 12 3 2 2" xfId="12732" xr:uid="{00000000-0005-0000-0000-000076410000}"/>
    <cellStyle name="Normal 10 12 3 2 2 2" xfId="27880" xr:uid="{00000000-0005-0000-0000-000077410000}"/>
    <cellStyle name="Normal 10 12 3 2 2 2 2" xfId="53848" xr:uid="{00000000-0005-0000-0000-000078410000}"/>
    <cellStyle name="Normal 10 12 3 2 2 3" xfId="38700" xr:uid="{00000000-0005-0000-0000-000079410000}"/>
    <cellStyle name="Normal 10 12 3 2 3" xfId="21388" xr:uid="{00000000-0005-0000-0000-00007A410000}"/>
    <cellStyle name="Normal 10 12 3 2 3 2" xfId="47356" xr:uid="{00000000-0005-0000-0000-00007B410000}"/>
    <cellStyle name="Normal 10 12 3 2 4" xfId="17060" xr:uid="{00000000-0005-0000-0000-00007C410000}"/>
    <cellStyle name="Normal 10 12 3 2 4 2" xfId="43028" xr:uid="{00000000-0005-0000-0000-00007D410000}"/>
    <cellStyle name="Normal 10 12 3 2 5" xfId="32208" xr:uid="{00000000-0005-0000-0000-00007E410000}"/>
    <cellStyle name="Normal 10 12 3 2 6" xfId="58690" xr:uid="{00000000-0005-0000-0000-00007F410000}"/>
    <cellStyle name="Normal 10 12 3 3" xfId="10568" xr:uid="{00000000-0005-0000-0000-000080410000}"/>
    <cellStyle name="Normal 10 12 3 3 2" xfId="25716" xr:uid="{00000000-0005-0000-0000-000081410000}"/>
    <cellStyle name="Normal 10 12 3 3 2 2" xfId="51684" xr:uid="{00000000-0005-0000-0000-000082410000}"/>
    <cellStyle name="Normal 10 12 3 3 3" xfId="36536" xr:uid="{00000000-0005-0000-0000-000083410000}"/>
    <cellStyle name="Normal 10 12 3 4" xfId="8404" xr:uid="{00000000-0005-0000-0000-000084410000}"/>
    <cellStyle name="Normal 10 12 3 4 2" xfId="23552" xr:uid="{00000000-0005-0000-0000-000085410000}"/>
    <cellStyle name="Normal 10 12 3 4 2 2" xfId="49520" xr:uid="{00000000-0005-0000-0000-000086410000}"/>
    <cellStyle name="Normal 10 12 3 4 3" xfId="34372" xr:uid="{00000000-0005-0000-0000-000087410000}"/>
    <cellStyle name="Normal 10 12 3 5" xfId="19224" xr:uid="{00000000-0005-0000-0000-000088410000}"/>
    <cellStyle name="Normal 10 12 3 5 2" xfId="45192" xr:uid="{00000000-0005-0000-0000-000089410000}"/>
    <cellStyle name="Normal 10 12 3 6" xfId="14896" xr:uid="{00000000-0005-0000-0000-00008A410000}"/>
    <cellStyle name="Normal 10 12 3 6 2" xfId="40864" xr:uid="{00000000-0005-0000-0000-00008B410000}"/>
    <cellStyle name="Normal 10 12 3 7" xfId="4076" xr:uid="{00000000-0005-0000-0000-00008C410000}"/>
    <cellStyle name="Normal 10 12 3 8" xfId="30044" xr:uid="{00000000-0005-0000-0000-00008D410000}"/>
    <cellStyle name="Normal 10 12 3 9" xfId="56526" xr:uid="{00000000-0005-0000-0000-00008E410000}"/>
    <cellStyle name="Normal 10 12 4" xfId="5158" xr:uid="{00000000-0005-0000-0000-00008F410000}"/>
    <cellStyle name="Normal 10 12 4 2" xfId="11650" xr:uid="{00000000-0005-0000-0000-000090410000}"/>
    <cellStyle name="Normal 10 12 4 2 2" xfId="26798" xr:uid="{00000000-0005-0000-0000-000091410000}"/>
    <cellStyle name="Normal 10 12 4 2 2 2" xfId="52766" xr:uid="{00000000-0005-0000-0000-000092410000}"/>
    <cellStyle name="Normal 10 12 4 2 3" xfId="37618" xr:uid="{00000000-0005-0000-0000-000093410000}"/>
    <cellStyle name="Normal 10 12 4 3" xfId="20306" xr:uid="{00000000-0005-0000-0000-000094410000}"/>
    <cellStyle name="Normal 10 12 4 3 2" xfId="46274" xr:uid="{00000000-0005-0000-0000-000095410000}"/>
    <cellStyle name="Normal 10 12 4 4" xfId="15978" xr:uid="{00000000-0005-0000-0000-000096410000}"/>
    <cellStyle name="Normal 10 12 4 4 2" xfId="41946" xr:uid="{00000000-0005-0000-0000-000097410000}"/>
    <cellStyle name="Normal 10 12 4 5" xfId="31126" xr:uid="{00000000-0005-0000-0000-000098410000}"/>
    <cellStyle name="Normal 10 12 4 6" xfId="57608" xr:uid="{00000000-0005-0000-0000-000099410000}"/>
    <cellStyle name="Normal 10 12 5" xfId="9486" xr:uid="{00000000-0005-0000-0000-00009A410000}"/>
    <cellStyle name="Normal 10 12 5 2" xfId="24634" xr:uid="{00000000-0005-0000-0000-00009B410000}"/>
    <cellStyle name="Normal 10 12 5 2 2" xfId="50602" xr:uid="{00000000-0005-0000-0000-00009C410000}"/>
    <cellStyle name="Normal 10 12 5 3" xfId="35454" xr:uid="{00000000-0005-0000-0000-00009D410000}"/>
    <cellStyle name="Normal 10 12 6" xfId="7322" xr:uid="{00000000-0005-0000-0000-00009E410000}"/>
    <cellStyle name="Normal 10 12 6 2" xfId="22470" xr:uid="{00000000-0005-0000-0000-00009F410000}"/>
    <cellStyle name="Normal 10 12 6 2 2" xfId="48438" xr:uid="{00000000-0005-0000-0000-0000A0410000}"/>
    <cellStyle name="Normal 10 12 6 3" xfId="33290" xr:uid="{00000000-0005-0000-0000-0000A1410000}"/>
    <cellStyle name="Normal 10 12 7" xfId="18142" xr:uid="{00000000-0005-0000-0000-0000A2410000}"/>
    <cellStyle name="Normal 10 12 7 2" xfId="44110" xr:uid="{00000000-0005-0000-0000-0000A3410000}"/>
    <cellStyle name="Normal 10 12 8" xfId="13814" xr:uid="{00000000-0005-0000-0000-0000A4410000}"/>
    <cellStyle name="Normal 10 12 8 2" xfId="39782" xr:uid="{00000000-0005-0000-0000-0000A5410000}"/>
    <cellStyle name="Normal 10 12 9" xfId="2994" xr:uid="{00000000-0005-0000-0000-0000A6410000}"/>
    <cellStyle name="Normal 10 13" xfId="257" xr:uid="{00000000-0005-0000-0000-0000A7410000}"/>
    <cellStyle name="Normal 10 13 10" xfId="28963" xr:uid="{00000000-0005-0000-0000-0000A8410000}"/>
    <cellStyle name="Normal 10 13 11" xfId="54924" xr:uid="{00000000-0005-0000-0000-0000A9410000}"/>
    <cellStyle name="Normal 10 13 12" xfId="55445" xr:uid="{00000000-0005-0000-0000-0000AA410000}"/>
    <cellStyle name="Normal 10 13 13" xfId="1173" xr:uid="{00000000-0005-0000-0000-0000AB410000}"/>
    <cellStyle name="Normal 10 13 2" xfId="1372" xr:uid="{00000000-0005-0000-0000-0000AC410000}"/>
    <cellStyle name="Normal 10 13 2 10" xfId="55986" xr:uid="{00000000-0005-0000-0000-0000AD410000}"/>
    <cellStyle name="Normal 10 13 2 2" xfId="2454" xr:uid="{00000000-0005-0000-0000-0000AE410000}"/>
    <cellStyle name="Normal 10 13 2 2 2" xfId="6782" xr:uid="{00000000-0005-0000-0000-0000AF410000}"/>
    <cellStyle name="Normal 10 13 2 2 2 2" xfId="13274" xr:uid="{00000000-0005-0000-0000-0000B0410000}"/>
    <cellStyle name="Normal 10 13 2 2 2 2 2" xfId="28422" xr:uid="{00000000-0005-0000-0000-0000B1410000}"/>
    <cellStyle name="Normal 10 13 2 2 2 2 2 2" xfId="54390" xr:uid="{00000000-0005-0000-0000-0000B2410000}"/>
    <cellStyle name="Normal 10 13 2 2 2 2 3" xfId="39242" xr:uid="{00000000-0005-0000-0000-0000B3410000}"/>
    <cellStyle name="Normal 10 13 2 2 2 3" xfId="21930" xr:uid="{00000000-0005-0000-0000-0000B4410000}"/>
    <cellStyle name="Normal 10 13 2 2 2 3 2" xfId="47898" xr:uid="{00000000-0005-0000-0000-0000B5410000}"/>
    <cellStyle name="Normal 10 13 2 2 2 4" xfId="17602" xr:uid="{00000000-0005-0000-0000-0000B6410000}"/>
    <cellStyle name="Normal 10 13 2 2 2 4 2" xfId="43570" xr:uid="{00000000-0005-0000-0000-0000B7410000}"/>
    <cellStyle name="Normal 10 13 2 2 2 5" xfId="32750" xr:uid="{00000000-0005-0000-0000-0000B8410000}"/>
    <cellStyle name="Normal 10 13 2 2 2 6" xfId="59232" xr:uid="{00000000-0005-0000-0000-0000B9410000}"/>
    <cellStyle name="Normal 10 13 2 2 3" xfId="11110" xr:uid="{00000000-0005-0000-0000-0000BA410000}"/>
    <cellStyle name="Normal 10 13 2 2 3 2" xfId="26258" xr:uid="{00000000-0005-0000-0000-0000BB410000}"/>
    <cellStyle name="Normal 10 13 2 2 3 2 2" xfId="52226" xr:uid="{00000000-0005-0000-0000-0000BC410000}"/>
    <cellStyle name="Normal 10 13 2 2 3 3" xfId="37078" xr:uid="{00000000-0005-0000-0000-0000BD410000}"/>
    <cellStyle name="Normal 10 13 2 2 4" xfId="8946" xr:uid="{00000000-0005-0000-0000-0000BE410000}"/>
    <cellStyle name="Normal 10 13 2 2 4 2" xfId="24094" xr:uid="{00000000-0005-0000-0000-0000BF410000}"/>
    <cellStyle name="Normal 10 13 2 2 4 2 2" xfId="50062" xr:uid="{00000000-0005-0000-0000-0000C0410000}"/>
    <cellStyle name="Normal 10 13 2 2 4 3" xfId="34914" xr:uid="{00000000-0005-0000-0000-0000C1410000}"/>
    <cellStyle name="Normal 10 13 2 2 5" xfId="19766" xr:uid="{00000000-0005-0000-0000-0000C2410000}"/>
    <cellStyle name="Normal 10 13 2 2 5 2" xfId="45734" xr:uid="{00000000-0005-0000-0000-0000C3410000}"/>
    <cellStyle name="Normal 10 13 2 2 6" xfId="15438" xr:uid="{00000000-0005-0000-0000-0000C4410000}"/>
    <cellStyle name="Normal 10 13 2 2 6 2" xfId="41406" xr:uid="{00000000-0005-0000-0000-0000C5410000}"/>
    <cellStyle name="Normal 10 13 2 2 7" xfId="4618" xr:uid="{00000000-0005-0000-0000-0000C6410000}"/>
    <cellStyle name="Normal 10 13 2 2 8" xfId="30586" xr:uid="{00000000-0005-0000-0000-0000C7410000}"/>
    <cellStyle name="Normal 10 13 2 2 9" xfId="57068" xr:uid="{00000000-0005-0000-0000-0000C8410000}"/>
    <cellStyle name="Normal 10 13 2 3" xfId="5700" xr:uid="{00000000-0005-0000-0000-0000C9410000}"/>
    <cellStyle name="Normal 10 13 2 3 2" xfId="12192" xr:uid="{00000000-0005-0000-0000-0000CA410000}"/>
    <cellStyle name="Normal 10 13 2 3 2 2" xfId="27340" xr:uid="{00000000-0005-0000-0000-0000CB410000}"/>
    <cellStyle name="Normal 10 13 2 3 2 2 2" xfId="53308" xr:uid="{00000000-0005-0000-0000-0000CC410000}"/>
    <cellStyle name="Normal 10 13 2 3 2 3" xfId="38160" xr:uid="{00000000-0005-0000-0000-0000CD410000}"/>
    <cellStyle name="Normal 10 13 2 3 3" xfId="20848" xr:uid="{00000000-0005-0000-0000-0000CE410000}"/>
    <cellStyle name="Normal 10 13 2 3 3 2" xfId="46816" xr:uid="{00000000-0005-0000-0000-0000CF410000}"/>
    <cellStyle name="Normal 10 13 2 3 4" xfId="16520" xr:uid="{00000000-0005-0000-0000-0000D0410000}"/>
    <cellStyle name="Normal 10 13 2 3 4 2" xfId="42488" xr:uid="{00000000-0005-0000-0000-0000D1410000}"/>
    <cellStyle name="Normal 10 13 2 3 5" xfId="31668" xr:uid="{00000000-0005-0000-0000-0000D2410000}"/>
    <cellStyle name="Normal 10 13 2 3 6" xfId="58150" xr:uid="{00000000-0005-0000-0000-0000D3410000}"/>
    <cellStyle name="Normal 10 13 2 4" xfId="10028" xr:uid="{00000000-0005-0000-0000-0000D4410000}"/>
    <cellStyle name="Normal 10 13 2 4 2" xfId="25176" xr:uid="{00000000-0005-0000-0000-0000D5410000}"/>
    <cellStyle name="Normal 10 13 2 4 2 2" xfId="51144" xr:uid="{00000000-0005-0000-0000-0000D6410000}"/>
    <cellStyle name="Normal 10 13 2 4 3" xfId="35996" xr:uid="{00000000-0005-0000-0000-0000D7410000}"/>
    <cellStyle name="Normal 10 13 2 5" xfId="7864" xr:uid="{00000000-0005-0000-0000-0000D8410000}"/>
    <cellStyle name="Normal 10 13 2 5 2" xfId="23012" xr:uid="{00000000-0005-0000-0000-0000D9410000}"/>
    <cellStyle name="Normal 10 13 2 5 2 2" xfId="48980" xr:uid="{00000000-0005-0000-0000-0000DA410000}"/>
    <cellStyle name="Normal 10 13 2 5 3" xfId="33832" xr:uid="{00000000-0005-0000-0000-0000DB410000}"/>
    <cellStyle name="Normal 10 13 2 6" xfId="18684" xr:uid="{00000000-0005-0000-0000-0000DC410000}"/>
    <cellStyle name="Normal 10 13 2 6 2" xfId="44652" xr:uid="{00000000-0005-0000-0000-0000DD410000}"/>
    <cellStyle name="Normal 10 13 2 7" xfId="14356" xr:uid="{00000000-0005-0000-0000-0000DE410000}"/>
    <cellStyle name="Normal 10 13 2 7 2" xfId="40324" xr:uid="{00000000-0005-0000-0000-0000DF410000}"/>
    <cellStyle name="Normal 10 13 2 8" xfId="3536" xr:uid="{00000000-0005-0000-0000-0000E0410000}"/>
    <cellStyle name="Normal 10 13 2 9" xfId="29504" xr:uid="{00000000-0005-0000-0000-0000E1410000}"/>
    <cellStyle name="Normal 10 13 3" xfId="1913" xr:uid="{00000000-0005-0000-0000-0000E2410000}"/>
    <cellStyle name="Normal 10 13 3 2" xfId="6241" xr:uid="{00000000-0005-0000-0000-0000E3410000}"/>
    <cellStyle name="Normal 10 13 3 2 2" xfId="12733" xr:uid="{00000000-0005-0000-0000-0000E4410000}"/>
    <cellStyle name="Normal 10 13 3 2 2 2" xfId="27881" xr:uid="{00000000-0005-0000-0000-0000E5410000}"/>
    <cellStyle name="Normal 10 13 3 2 2 2 2" xfId="53849" xr:uid="{00000000-0005-0000-0000-0000E6410000}"/>
    <cellStyle name="Normal 10 13 3 2 2 3" xfId="38701" xr:uid="{00000000-0005-0000-0000-0000E7410000}"/>
    <cellStyle name="Normal 10 13 3 2 3" xfId="21389" xr:uid="{00000000-0005-0000-0000-0000E8410000}"/>
    <cellStyle name="Normal 10 13 3 2 3 2" xfId="47357" xr:uid="{00000000-0005-0000-0000-0000E9410000}"/>
    <cellStyle name="Normal 10 13 3 2 4" xfId="17061" xr:uid="{00000000-0005-0000-0000-0000EA410000}"/>
    <cellStyle name="Normal 10 13 3 2 4 2" xfId="43029" xr:uid="{00000000-0005-0000-0000-0000EB410000}"/>
    <cellStyle name="Normal 10 13 3 2 5" xfId="32209" xr:uid="{00000000-0005-0000-0000-0000EC410000}"/>
    <cellStyle name="Normal 10 13 3 2 6" xfId="58691" xr:uid="{00000000-0005-0000-0000-0000ED410000}"/>
    <cellStyle name="Normal 10 13 3 3" xfId="10569" xr:uid="{00000000-0005-0000-0000-0000EE410000}"/>
    <cellStyle name="Normal 10 13 3 3 2" xfId="25717" xr:uid="{00000000-0005-0000-0000-0000EF410000}"/>
    <cellStyle name="Normal 10 13 3 3 2 2" xfId="51685" xr:uid="{00000000-0005-0000-0000-0000F0410000}"/>
    <cellStyle name="Normal 10 13 3 3 3" xfId="36537" xr:uid="{00000000-0005-0000-0000-0000F1410000}"/>
    <cellStyle name="Normal 10 13 3 4" xfId="8405" xr:uid="{00000000-0005-0000-0000-0000F2410000}"/>
    <cellStyle name="Normal 10 13 3 4 2" xfId="23553" xr:uid="{00000000-0005-0000-0000-0000F3410000}"/>
    <cellStyle name="Normal 10 13 3 4 2 2" xfId="49521" xr:uid="{00000000-0005-0000-0000-0000F4410000}"/>
    <cellStyle name="Normal 10 13 3 4 3" xfId="34373" xr:uid="{00000000-0005-0000-0000-0000F5410000}"/>
    <cellStyle name="Normal 10 13 3 5" xfId="19225" xr:uid="{00000000-0005-0000-0000-0000F6410000}"/>
    <cellStyle name="Normal 10 13 3 5 2" xfId="45193" xr:uid="{00000000-0005-0000-0000-0000F7410000}"/>
    <cellStyle name="Normal 10 13 3 6" xfId="14897" xr:uid="{00000000-0005-0000-0000-0000F8410000}"/>
    <cellStyle name="Normal 10 13 3 6 2" xfId="40865" xr:uid="{00000000-0005-0000-0000-0000F9410000}"/>
    <cellStyle name="Normal 10 13 3 7" xfId="4077" xr:uid="{00000000-0005-0000-0000-0000FA410000}"/>
    <cellStyle name="Normal 10 13 3 8" xfId="30045" xr:uid="{00000000-0005-0000-0000-0000FB410000}"/>
    <cellStyle name="Normal 10 13 3 9" xfId="56527" xr:uid="{00000000-0005-0000-0000-0000FC410000}"/>
    <cellStyle name="Normal 10 13 4" xfId="5159" xr:uid="{00000000-0005-0000-0000-0000FD410000}"/>
    <cellStyle name="Normal 10 13 4 2" xfId="11651" xr:uid="{00000000-0005-0000-0000-0000FE410000}"/>
    <cellStyle name="Normal 10 13 4 2 2" xfId="26799" xr:uid="{00000000-0005-0000-0000-0000FF410000}"/>
    <cellStyle name="Normal 10 13 4 2 2 2" xfId="52767" xr:uid="{00000000-0005-0000-0000-000000420000}"/>
    <cellStyle name="Normal 10 13 4 2 3" xfId="37619" xr:uid="{00000000-0005-0000-0000-000001420000}"/>
    <cellStyle name="Normal 10 13 4 3" xfId="20307" xr:uid="{00000000-0005-0000-0000-000002420000}"/>
    <cellStyle name="Normal 10 13 4 3 2" xfId="46275" xr:uid="{00000000-0005-0000-0000-000003420000}"/>
    <cellStyle name="Normal 10 13 4 4" xfId="15979" xr:uid="{00000000-0005-0000-0000-000004420000}"/>
    <cellStyle name="Normal 10 13 4 4 2" xfId="41947" xr:uid="{00000000-0005-0000-0000-000005420000}"/>
    <cellStyle name="Normal 10 13 4 5" xfId="31127" xr:uid="{00000000-0005-0000-0000-000006420000}"/>
    <cellStyle name="Normal 10 13 4 6" xfId="57609" xr:uid="{00000000-0005-0000-0000-000007420000}"/>
    <cellStyle name="Normal 10 13 5" xfId="9487" xr:uid="{00000000-0005-0000-0000-000008420000}"/>
    <cellStyle name="Normal 10 13 5 2" xfId="24635" xr:uid="{00000000-0005-0000-0000-000009420000}"/>
    <cellStyle name="Normal 10 13 5 2 2" xfId="50603" xr:uid="{00000000-0005-0000-0000-00000A420000}"/>
    <cellStyle name="Normal 10 13 5 3" xfId="35455" xr:uid="{00000000-0005-0000-0000-00000B420000}"/>
    <cellStyle name="Normal 10 13 6" xfId="7323" xr:uid="{00000000-0005-0000-0000-00000C420000}"/>
    <cellStyle name="Normal 10 13 6 2" xfId="22471" xr:uid="{00000000-0005-0000-0000-00000D420000}"/>
    <cellStyle name="Normal 10 13 6 2 2" xfId="48439" xr:uid="{00000000-0005-0000-0000-00000E420000}"/>
    <cellStyle name="Normal 10 13 6 3" xfId="33291" xr:uid="{00000000-0005-0000-0000-00000F420000}"/>
    <cellStyle name="Normal 10 13 7" xfId="18143" xr:uid="{00000000-0005-0000-0000-000010420000}"/>
    <cellStyle name="Normal 10 13 7 2" xfId="44111" xr:uid="{00000000-0005-0000-0000-000011420000}"/>
    <cellStyle name="Normal 10 13 8" xfId="13815" xr:uid="{00000000-0005-0000-0000-000012420000}"/>
    <cellStyle name="Normal 10 13 8 2" xfId="39783" xr:uid="{00000000-0005-0000-0000-000013420000}"/>
    <cellStyle name="Normal 10 13 9" xfId="2995" xr:uid="{00000000-0005-0000-0000-000014420000}"/>
    <cellStyle name="Normal 10 14" xfId="1368" xr:uid="{00000000-0005-0000-0000-000015420000}"/>
    <cellStyle name="Normal 10 14 10" xfId="55982" xr:uid="{00000000-0005-0000-0000-000016420000}"/>
    <cellStyle name="Normal 10 14 2" xfId="2450" xr:uid="{00000000-0005-0000-0000-000017420000}"/>
    <cellStyle name="Normal 10 14 2 2" xfId="6778" xr:uid="{00000000-0005-0000-0000-000018420000}"/>
    <cellStyle name="Normal 10 14 2 2 2" xfId="13270" xr:uid="{00000000-0005-0000-0000-000019420000}"/>
    <cellStyle name="Normal 10 14 2 2 2 2" xfId="28418" xr:uid="{00000000-0005-0000-0000-00001A420000}"/>
    <cellStyle name="Normal 10 14 2 2 2 2 2" xfId="54386" xr:uid="{00000000-0005-0000-0000-00001B420000}"/>
    <cellStyle name="Normal 10 14 2 2 2 3" xfId="39238" xr:uid="{00000000-0005-0000-0000-00001C420000}"/>
    <cellStyle name="Normal 10 14 2 2 3" xfId="21926" xr:uid="{00000000-0005-0000-0000-00001D420000}"/>
    <cellStyle name="Normal 10 14 2 2 3 2" xfId="47894" xr:uid="{00000000-0005-0000-0000-00001E420000}"/>
    <cellStyle name="Normal 10 14 2 2 4" xfId="17598" xr:uid="{00000000-0005-0000-0000-00001F420000}"/>
    <cellStyle name="Normal 10 14 2 2 4 2" xfId="43566" xr:uid="{00000000-0005-0000-0000-000020420000}"/>
    <cellStyle name="Normal 10 14 2 2 5" xfId="32746" xr:uid="{00000000-0005-0000-0000-000021420000}"/>
    <cellStyle name="Normal 10 14 2 2 6" xfId="59228" xr:uid="{00000000-0005-0000-0000-000022420000}"/>
    <cellStyle name="Normal 10 14 2 3" xfId="11106" xr:uid="{00000000-0005-0000-0000-000023420000}"/>
    <cellStyle name="Normal 10 14 2 3 2" xfId="26254" xr:uid="{00000000-0005-0000-0000-000024420000}"/>
    <cellStyle name="Normal 10 14 2 3 2 2" xfId="52222" xr:uid="{00000000-0005-0000-0000-000025420000}"/>
    <cellStyle name="Normal 10 14 2 3 3" xfId="37074" xr:uid="{00000000-0005-0000-0000-000026420000}"/>
    <cellStyle name="Normal 10 14 2 4" xfId="8942" xr:uid="{00000000-0005-0000-0000-000027420000}"/>
    <cellStyle name="Normal 10 14 2 4 2" xfId="24090" xr:uid="{00000000-0005-0000-0000-000028420000}"/>
    <cellStyle name="Normal 10 14 2 4 2 2" xfId="50058" xr:uid="{00000000-0005-0000-0000-000029420000}"/>
    <cellStyle name="Normal 10 14 2 4 3" xfId="34910" xr:uid="{00000000-0005-0000-0000-00002A420000}"/>
    <cellStyle name="Normal 10 14 2 5" xfId="19762" xr:uid="{00000000-0005-0000-0000-00002B420000}"/>
    <cellStyle name="Normal 10 14 2 5 2" xfId="45730" xr:uid="{00000000-0005-0000-0000-00002C420000}"/>
    <cellStyle name="Normal 10 14 2 6" xfId="15434" xr:uid="{00000000-0005-0000-0000-00002D420000}"/>
    <cellStyle name="Normal 10 14 2 6 2" xfId="41402" xr:uid="{00000000-0005-0000-0000-00002E420000}"/>
    <cellStyle name="Normal 10 14 2 7" xfId="4614" xr:uid="{00000000-0005-0000-0000-00002F420000}"/>
    <cellStyle name="Normal 10 14 2 8" xfId="30582" xr:uid="{00000000-0005-0000-0000-000030420000}"/>
    <cellStyle name="Normal 10 14 2 9" xfId="57064" xr:uid="{00000000-0005-0000-0000-000031420000}"/>
    <cellStyle name="Normal 10 14 3" xfId="5696" xr:uid="{00000000-0005-0000-0000-000032420000}"/>
    <cellStyle name="Normal 10 14 3 2" xfId="12188" xr:uid="{00000000-0005-0000-0000-000033420000}"/>
    <cellStyle name="Normal 10 14 3 2 2" xfId="27336" xr:uid="{00000000-0005-0000-0000-000034420000}"/>
    <cellStyle name="Normal 10 14 3 2 2 2" xfId="53304" xr:uid="{00000000-0005-0000-0000-000035420000}"/>
    <cellStyle name="Normal 10 14 3 2 3" xfId="38156" xr:uid="{00000000-0005-0000-0000-000036420000}"/>
    <cellStyle name="Normal 10 14 3 3" xfId="20844" xr:uid="{00000000-0005-0000-0000-000037420000}"/>
    <cellStyle name="Normal 10 14 3 3 2" xfId="46812" xr:uid="{00000000-0005-0000-0000-000038420000}"/>
    <cellStyle name="Normal 10 14 3 4" xfId="16516" xr:uid="{00000000-0005-0000-0000-000039420000}"/>
    <cellStyle name="Normal 10 14 3 4 2" xfId="42484" xr:uid="{00000000-0005-0000-0000-00003A420000}"/>
    <cellStyle name="Normal 10 14 3 5" xfId="31664" xr:uid="{00000000-0005-0000-0000-00003B420000}"/>
    <cellStyle name="Normal 10 14 3 6" xfId="58146" xr:uid="{00000000-0005-0000-0000-00003C420000}"/>
    <cellStyle name="Normal 10 14 4" xfId="10024" xr:uid="{00000000-0005-0000-0000-00003D420000}"/>
    <cellStyle name="Normal 10 14 4 2" xfId="25172" xr:uid="{00000000-0005-0000-0000-00003E420000}"/>
    <cellStyle name="Normal 10 14 4 2 2" xfId="51140" xr:uid="{00000000-0005-0000-0000-00003F420000}"/>
    <cellStyle name="Normal 10 14 4 3" xfId="35992" xr:uid="{00000000-0005-0000-0000-000040420000}"/>
    <cellStyle name="Normal 10 14 5" xfId="7860" xr:uid="{00000000-0005-0000-0000-000041420000}"/>
    <cellStyle name="Normal 10 14 5 2" xfId="23008" xr:uid="{00000000-0005-0000-0000-000042420000}"/>
    <cellStyle name="Normal 10 14 5 2 2" xfId="48976" xr:uid="{00000000-0005-0000-0000-000043420000}"/>
    <cellStyle name="Normal 10 14 5 3" xfId="33828" xr:uid="{00000000-0005-0000-0000-000044420000}"/>
    <cellStyle name="Normal 10 14 6" xfId="18680" xr:uid="{00000000-0005-0000-0000-000045420000}"/>
    <cellStyle name="Normal 10 14 6 2" xfId="44648" xr:uid="{00000000-0005-0000-0000-000046420000}"/>
    <cellStyle name="Normal 10 14 7" xfId="14352" xr:uid="{00000000-0005-0000-0000-000047420000}"/>
    <cellStyle name="Normal 10 14 7 2" xfId="40320" xr:uid="{00000000-0005-0000-0000-000048420000}"/>
    <cellStyle name="Normal 10 14 8" xfId="3532" xr:uid="{00000000-0005-0000-0000-000049420000}"/>
    <cellStyle name="Normal 10 14 9" xfId="29500" xr:uid="{00000000-0005-0000-0000-00004A420000}"/>
    <cellStyle name="Normal 10 15" xfId="1909" xr:uid="{00000000-0005-0000-0000-00004B420000}"/>
    <cellStyle name="Normal 10 15 2" xfId="6237" xr:uid="{00000000-0005-0000-0000-00004C420000}"/>
    <cellStyle name="Normal 10 15 2 2" xfId="12729" xr:uid="{00000000-0005-0000-0000-00004D420000}"/>
    <cellStyle name="Normal 10 15 2 2 2" xfId="27877" xr:uid="{00000000-0005-0000-0000-00004E420000}"/>
    <cellStyle name="Normal 10 15 2 2 2 2" xfId="53845" xr:uid="{00000000-0005-0000-0000-00004F420000}"/>
    <cellStyle name="Normal 10 15 2 2 3" xfId="38697" xr:uid="{00000000-0005-0000-0000-000050420000}"/>
    <cellStyle name="Normal 10 15 2 3" xfId="21385" xr:uid="{00000000-0005-0000-0000-000051420000}"/>
    <cellStyle name="Normal 10 15 2 3 2" xfId="47353" xr:uid="{00000000-0005-0000-0000-000052420000}"/>
    <cellStyle name="Normal 10 15 2 4" xfId="17057" xr:uid="{00000000-0005-0000-0000-000053420000}"/>
    <cellStyle name="Normal 10 15 2 4 2" xfId="43025" xr:uid="{00000000-0005-0000-0000-000054420000}"/>
    <cellStyle name="Normal 10 15 2 5" xfId="32205" xr:uid="{00000000-0005-0000-0000-000055420000}"/>
    <cellStyle name="Normal 10 15 2 6" xfId="58687" xr:uid="{00000000-0005-0000-0000-000056420000}"/>
    <cellStyle name="Normal 10 15 3" xfId="10565" xr:uid="{00000000-0005-0000-0000-000057420000}"/>
    <cellStyle name="Normal 10 15 3 2" xfId="25713" xr:uid="{00000000-0005-0000-0000-000058420000}"/>
    <cellStyle name="Normal 10 15 3 2 2" xfId="51681" xr:uid="{00000000-0005-0000-0000-000059420000}"/>
    <cellStyle name="Normal 10 15 3 3" xfId="36533" xr:uid="{00000000-0005-0000-0000-00005A420000}"/>
    <cellStyle name="Normal 10 15 4" xfId="8401" xr:uid="{00000000-0005-0000-0000-00005B420000}"/>
    <cellStyle name="Normal 10 15 4 2" xfId="23549" xr:uid="{00000000-0005-0000-0000-00005C420000}"/>
    <cellStyle name="Normal 10 15 4 2 2" xfId="49517" xr:uid="{00000000-0005-0000-0000-00005D420000}"/>
    <cellStyle name="Normal 10 15 4 3" xfId="34369" xr:uid="{00000000-0005-0000-0000-00005E420000}"/>
    <cellStyle name="Normal 10 15 5" xfId="19221" xr:uid="{00000000-0005-0000-0000-00005F420000}"/>
    <cellStyle name="Normal 10 15 5 2" xfId="45189" xr:uid="{00000000-0005-0000-0000-000060420000}"/>
    <cellStyle name="Normal 10 15 6" xfId="14893" xr:uid="{00000000-0005-0000-0000-000061420000}"/>
    <cellStyle name="Normal 10 15 6 2" xfId="40861" xr:uid="{00000000-0005-0000-0000-000062420000}"/>
    <cellStyle name="Normal 10 15 7" xfId="4073" xr:uid="{00000000-0005-0000-0000-000063420000}"/>
    <cellStyle name="Normal 10 15 8" xfId="30041" xr:uid="{00000000-0005-0000-0000-000064420000}"/>
    <cellStyle name="Normal 10 15 9" xfId="56523" xr:uid="{00000000-0005-0000-0000-000065420000}"/>
    <cellStyle name="Normal 10 16" xfId="5155" xr:uid="{00000000-0005-0000-0000-000066420000}"/>
    <cellStyle name="Normal 10 16 2" xfId="11647" xr:uid="{00000000-0005-0000-0000-000067420000}"/>
    <cellStyle name="Normal 10 16 2 2" xfId="26795" xr:uid="{00000000-0005-0000-0000-000068420000}"/>
    <cellStyle name="Normal 10 16 2 2 2" xfId="52763" xr:uid="{00000000-0005-0000-0000-000069420000}"/>
    <cellStyle name="Normal 10 16 2 3" xfId="37615" xr:uid="{00000000-0005-0000-0000-00006A420000}"/>
    <cellStyle name="Normal 10 16 3" xfId="20303" xr:uid="{00000000-0005-0000-0000-00006B420000}"/>
    <cellStyle name="Normal 10 16 3 2" xfId="46271" xr:uid="{00000000-0005-0000-0000-00006C420000}"/>
    <cellStyle name="Normal 10 16 4" xfId="15975" xr:uid="{00000000-0005-0000-0000-00006D420000}"/>
    <cellStyle name="Normal 10 16 4 2" xfId="41943" xr:uid="{00000000-0005-0000-0000-00006E420000}"/>
    <cellStyle name="Normal 10 16 5" xfId="31123" xr:uid="{00000000-0005-0000-0000-00006F420000}"/>
    <cellStyle name="Normal 10 16 6" xfId="57605" xr:uid="{00000000-0005-0000-0000-000070420000}"/>
    <cellStyle name="Normal 10 17" xfId="9483" xr:uid="{00000000-0005-0000-0000-000071420000}"/>
    <cellStyle name="Normal 10 17 2" xfId="24631" xr:uid="{00000000-0005-0000-0000-000072420000}"/>
    <cellStyle name="Normal 10 17 2 2" xfId="50599" xr:uid="{00000000-0005-0000-0000-000073420000}"/>
    <cellStyle name="Normal 10 17 3" xfId="35451" xr:uid="{00000000-0005-0000-0000-000074420000}"/>
    <cellStyle name="Normal 10 18" xfId="7319" xr:uid="{00000000-0005-0000-0000-000075420000}"/>
    <cellStyle name="Normal 10 18 2" xfId="22467" xr:uid="{00000000-0005-0000-0000-000076420000}"/>
    <cellStyle name="Normal 10 18 2 2" xfId="48435" xr:uid="{00000000-0005-0000-0000-000077420000}"/>
    <cellStyle name="Normal 10 18 3" xfId="33287" xr:uid="{00000000-0005-0000-0000-000078420000}"/>
    <cellStyle name="Normal 10 19" xfId="18139" xr:uid="{00000000-0005-0000-0000-000079420000}"/>
    <cellStyle name="Normal 10 19 2" xfId="44107" xr:uid="{00000000-0005-0000-0000-00007A420000}"/>
    <cellStyle name="Normal 10 2" xfId="258" xr:uid="{00000000-0005-0000-0000-00007B420000}"/>
    <cellStyle name="Normal 10 2 10" xfId="2996" xr:uid="{00000000-0005-0000-0000-00007C420000}"/>
    <cellStyle name="Normal 10 2 11" xfId="28964" xr:uid="{00000000-0005-0000-0000-00007D420000}"/>
    <cellStyle name="Normal 10 2 12" xfId="54925" xr:uid="{00000000-0005-0000-0000-00007E420000}"/>
    <cellStyle name="Normal 10 2 13" xfId="55446" xr:uid="{00000000-0005-0000-0000-00007F420000}"/>
    <cellStyle name="Normal 10 2 14" xfId="733" xr:uid="{00000000-0005-0000-0000-000080420000}"/>
    <cellStyle name="Normal 10 2 2" xfId="259" xr:uid="{00000000-0005-0000-0000-000081420000}"/>
    <cellStyle name="Normal 10 2 2 10" xfId="28965" xr:uid="{00000000-0005-0000-0000-000082420000}"/>
    <cellStyle name="Normal 10 2 2 11" xfId="54926" xr:uid="{00000000-0005-0000-0000-000083420000}"/>
    <cellStyle name="Normal 10 2 2 12" xfId="55447" xr:uid="{00000000-0005-0000-0000-000084420000}"/>
    <cellStyle name="Normal 10 2 2 13" xfId="1199" xr:uid="{00000000-0005-0000-0000-000085420000}"/>
    <cellStyle name="Normal 10 2 2 2" xfId="1374" xr:uid="{00000000-0005-0000-0000-000086420000}"/>
    <cellStyle name="Normal 10 2 2 2 10" xfId="55988" xr:uid="{00000000-0005-0000-0000-000087420000}"/>
    <cellStyle name="Normal 10 2 2 2 2" xfId="2456" xr:uid="{00000000-0005-0000-0000-000088420000}"/>
    <cellStyle name="Normal 10 2 2 2 2 2" xfId="6784" xr:uid="{00000000-0005-0000-0000-000089420000}"/>
    <cellStyle name="Normal 10 2 2 2 2 2 2" xfId="13276" xr:uid="{00000000-0005-0000-0000-00008A420000}"/>
    <cellStyle name="Normal 10 2 2 2 2 2 2 2" xfId="28424" xr:uid="{00000000-0005-0000-0000-00008B420000}"/>
    <cellStyle name="Normal 10 2 2 2 2 2 2 2 2" xfId="54392" xr:uid="{00000000-0005-0000-0000-00008C420000}"/>
    <cellStyle name="Normal 10 2 2 2 2 2 2 3" xfId="39244" xr:uid="{00000000-0005-0000-0000-00008D420000}"/>
    <cellStyle name="Normal 10 2 2 2 2 2 3" xfId="21932" xr:uid="{00000000-0005-0000-0000-00008E420000}"/>
    <cellStyle name="Normal 10 2 2 2 2 2 3 2" xfId="47900" xr:uid="{00000000-0005-0000-0000-00008F420000}"/>
    <cellStyle name="Normal 10 2 2 2 2 2 4" xfId="17604" xr:uid="{00000000-0005-0000-0000-000090420000}"/>
    <cellStyle name="Normal 10 2 2 2 2 2 4 2" xfId="43572" xr:uid="{00000000-0005-0000-0000-000091420000}"/>
    <cellStyle name="Normal 10 2 2 2 2 2 5" xfId="32752" xr:uid="{00000000-0005-0000-0000-000092420000}"/>
    <cellStyle name="Normal 10 2 2 2 2 2 6" xfId="59234" xr:uid="{00000000-0005-0000-0000-000093420000}"/>
    <cellStyle name="Normal 10 2 2 2 2 3" xfId="11112" xr:uid="{00000000-0005-0000-0000-000094420000}"/>
    <cellStyle name="Normal 10 2 2 2 2 3 2" xfId="26260" xr:uid="{00000000-0005-0000-0000-000095420000}"/>
    <cellStyle name="Normal 10 2 2 2 2 3 2 2" xfId="52228" xr:uid="{00000000-0005-0000-0000-000096420000}"/>
    <cellStyle name="Normal 10 2 2 2 2 3 3" xfId="37080" xr:uid="{00000000-0005-0000-0000-000097420000}"/>
    <cellStyle name="Normal 10 2 2 2 2 4" xfId="8948" xr:uid="{00000000-0005-0000-0000-000098420000}"/>
    <cellStyle name="Normal 10 2 2 2 2 4 2" xfId="24096" xr:uid="{00000000-0005-0000-0000-000099420000}"/>
    <cellStyle name="Normal 10 2 2 2 2 4 2 2" xfId="50064" xr:uid="{00000000-0005-0000-0000-00009A420000}"/>
    <cellStyle name="Normal 10 2 2 2 2 4 3" xfId="34916" xr:uid="{00000000-0005-0000-0000-00009B420000}"/>
    <cellStyle name="Normal 10 2 2 2 2 5" xfId="19768" xr:uid="{00000000-0005-0000-0000-00009C420000}"/>
    <cellStyle name="Normal 10 2 2 2 2 5 2" xfId="45736" xr:uid="{00000000-0005-0000-0000-00009D420000}"/>
    <cellStyle name="Normal 10 2 2 2 2 6" xfId="15440" xr:uid="{00000000-0005-0000-0000-00009E420000}"/>
    <cellStyle name="Normal 10 2 2 2 2 6 2" xfId="41408" xr:uid="{00000000-0005-0000-0000-00009F420000}"/>
    <cellStyle name="Normal 10 2 2 2 2 7" xfId="4620" xr:uid="{00000000-0005-0000-0000-0000A0420000}"/>
    <cellStyle name="Normal 10 2 2 2 2 8" xfId="30588" xr:uid="{00000000-0005-0000-0000-0000A1420000}"/>
    <cellStyle name="Normal 10 2 2 2 2 9" xfId="57070" xr:uid="{00000000-0005-0000-0000-0000A2420000}"/>
    <cellStyle name="Normal 10 2 2 2 3" xfId="5702" xr:uid="{00000000-0005-0000-0000-0000A3420000}"/>
    <cellStyle name="Normal 10 2 2 2 3 2" xfId="12194" xr:uid="{00000000-0005-0000-0000-0000A4420000}"/>
    <cellStyle name="Normal 10 2 2 2 3 2 2" xfId="27342" xr:uid="{00000000-0005-0000-0000-0000A5420000}"/>
    <cellStyle name="Normal 10 2 2 2 3 2 2 2" xfId="53310" xr:uid="{00000000-0005-0000-0000-0000A6420000}"/>
    <cellStyle name="Normal 10 2 2 2 3 2 3" xfId="38162" xr:uid="{00000000-0005-0000-0000-0000A7420000}"/>
    <cellStyle name="Normal 10 2 2 2 3 3" xfId="20850" xr:uid="{00000000-0005-0000-0000-0000A8420000}"/>
    <cellStyle name="Normal 10 2 2 2 3 3 2" xfId="46818" xr:uid="{00000000-0005-0000-0000-0000A9420000}"/>
    <cellStyle name="Normal 10 2 2 2 3 4" xfId="16522" xr:uid="{00000000-0005-0000-0000-0000AA420000}"/>
    <cellStyle name="Normal 10 2 2 2 3 4 2" xfId="42490" xr:uid="{00000000-0005-0000-0000-0000AB420000}"/>
    <cellStyle name="Normal 10 2 2 2 3 5" xfId="31670" xr:uid="{00000000-0005-0000-0000-0000AC420000}"/>
    <cellStyle name="Normal 10 2 2 2 3 6" xfId="58152" xr:uid="{00000000-0005-0000-0000-0000AD420000}"/>
    <cellStyle name="Normal 10 2 2 2 4" xfId="10030" xr:uid="{00000000-0005-0000-0000-0000AE420000}"/>
    <cellStyle name="Normal 10 2 2 2 4 2" xfId="25178" xr:uid="{00000000-0005-0000-0000-0000AF420000}"/>
    <cellStyle name="Normal 10 2 2 2 4 2 2" xfId="51146" xr:uid="{00000000-0005-0000-0000-0000B0420000}"/>
    <cellStyle name="Normal 10 2 2 2 4 3" xfId="35998" xr:uid="{00000000-0005-0000-0000-0000B1420000}"/>
    <cellStyle name="Normal 10 2 2 2 5" xfId="7866" xr:uid="{00000000-0005-0000-0000-0000B2420000}"/>
    <cellStyle name="Normal 10 2 2 2 5 2" xfId="23014" xr:uid="{00000000-0005-0000-0000-0000B3420000}"/>
    <cellStyle name="Normal 10 2 2 2 5 2 2" xfId="48982" xr:uid="{00000000-0005-0000-0000-0000B4420000}"/>
    <cellStyle name="Normal 10 2 2 2 5 3" xfId="33834" xr:uid="{00000000-0005-0000-0000-0000B5420000}"/>
    <cellStyle name="Normal 10 2 2 2 6" xfId="18686" xr:uid="{00000000-0005-0000-0000-0000B6420000}"/>
    <cellStyle name="Normal 10 2 2 2 6 2" xfId="44654" xr:uid="{00000000-0005-0000-0000-0000B7420000}"/>
    <cellStyle name="Normal 10 2 2 2 7" xfId="14358" xr:uid="{00000000-0005-0000-0000-0000B8420000}"/>
    <cellStyle name="Normal 10 2 2 2 7 2" xfId="40326" xr:uid="{00000000-0005-0000-0000-0000B9420000}"/>
    <cellStyle name="Normal 10 2 2 2 8" xfId="3538" xr:uid="{00000000-0005-0000-0000-0000BA420000}"/>
    <cellStyle name="Normal 10 2 2 2 9" xfId="29506" xr:uid="{00000000-0005-0000-0000-0000BB420000}"/>
    <cellStyle name="Normal 10 2 2 3" xfId="1915" xr:uid="{00000000-0005-0000-0000-0000BC420000}"/>
    <cellStyle name="Normal 10 2 2 3 2" xfId="6243" xr:uid="{00000000-0005-0000-0000-0000BD420000}"/>
    <cellStyle name="Normal 10 2 2 3 2 2" xfId="12735" xr:uid="{00000000-0005-0000-0000-0000BE420000}"/>
    <cellStyle name="Normal 10 2 2 3 2 2 2" xfId="27883" xr:uid="{00000000-0005-0000-0000-0000BF420000}"/>
    <cellStyle name="Normal 10 2 2 3 2 2 2 2" xfId="53851" xr:uid="{00000000-0005-0000-0000-0000C0420000}"/>
    <cellStyle name="Normal 10 2 2 3 2 2 3" xfId="38703" xr:uid="{00000000-0005-0000-0000-0000C1420000}"/>
    <cellStyle name="Normal 10 2 2 3 2 3" xfId="21391" xr:uid="{00000000-0005-0000-0000-0000C2420000}"/>
    <cellStyle name="Normal 10 2 2 3 2 3 2" xfId="47359" xr:uid="{00000000-0005-0000-0000-0000C3420000}"/>
    <cellStyle name="Normal 10 2 2 3 2 4" xfId="17063" xr:uid="{00000000-0005-0000-0000-0000C4420000}"/>
    <cellStyle name="Normal 10 2 2 3 2 4 2" xfId="43031" xr:uid="{00000000-0005-0000-0000-0000C5420000}"/>
    <cellStyle name="Normal 10 2 2 3 2 5" xfId="32211" xr:uid="{00000000-0005-0000-0000-0000C6420000}"/>
    <cellStyle name="Normal 10 2 2 3 2 6" xfId="58693" xr:uid="{00000000-0005-0000-0000-0000C7420000}"/>
    <cellStyle name="Normal 10 2 2 3 3" xfId="10571" xr:uid="{00000000-0005-0000-0000-0000C8420000}"/>
    <cellStyle name="Normal 10 2 2 3 3 2" xfId="25719" xr:uid="{00000000-0005-0000-0000-0000C9420000}"/>
    <cellStyle name="Normal 10 2 2 3 3 2 2" xfId="51687" xr:uid="{00000000-0005-0000-0000-0000CA420000}"/>
    <cellStyle name="Normal 10 2 2 3 3 3" xfId="36539" xr:uid="{00000000-0005-0000-0000-0000CB420000}"/>
    <cellStyle name="Normal 10 2 2 3 4" xfId="8407" xr:uid="{00000000-0005-0000-0000-0000CC420000}"/>
    <cellStyle name="Normal 10 2 2 3 4 2" xfId="23555" xr:uid="{00000000-0005-0000-0000-0000CD420000}"/>
    <cellStyle name="Normal 10 2 2 3 4 2 2" xfId="49523" xr:uid="{00000000-0005-0000-0000-0000CE420000}"/>
    <cellStyle name="Normal 10 2 2 3 4 3" xfId="34375" xr:uid="{00000000-0005-0000-0000-0000CF420000}"/>
    <cellStyle name="Normal 10 2 2 3 5" xfId="19227" xr:uid="{00000000-0005-0000-0000-0000D0420000}"/>
    <cellStyle name="Normal 10 2 2 3 5 2" xfId="45195" xr:uid="{00000000-0005-0000-0000-0000D1420000}"/>
    <cellStyle name="Normal 10 2 2 3 6" xfId="14899" xr:uid="{00000000-0005-0000-0000-0000D2420000}"/>
    <cellStyle name="Normal 10 2 2 3 6 2" xfId="40867" xr:uid="{00000000-0005-0000-0000-0000D3420000}"/>
    <cellStyle name="Normal 10 2 2 3 7" xfId="4079" xr:uid="{00000000-0005-0000-0000-0000D4420000}"/>
    <cellStyle name="Normal 10 2 2 3 8" xfId="30047" xr:uid="{00000000-0005-0000-0000-0000D5420000}"/>
    <cellStyle name="Normal 10 2 2 3 9" xfId="56529" xr:uid="{00000000-0005-0000-0000-0000D6420000}"/>
    <cellStyle name="Normal 10 2 2 4" xfId="5161" xr:uid="{00000000-0005-0000-0000-0000D7420000}"/>
    <cellStyle name="Normal 10 2 2 4 2" xfId="11653" xr:uid="{00000000-0005-0000-0000-0000D8420000}"/>
    <cellStyle name="Normal 10 2 2 4 2 2" xfId="26801" xr:uid="{00000000-0005-0000-0000-0000D9420000}"/>
    <cellStyle name="Normal 10 2 2 4 2 2 2" xfId="52769" xr:uid="{00000000-0005-0000-0000-0000DA420000}"/>
    <cellStyle name="Normal 10 2 2 4 2 3" xfId="37621" xr:uid="{00000000-0005-0000-0000-0000DB420000}"/>
    <cellStyle name="Normal 10 2 2 4 3" xfId="20309" xr:uid="{00000000-0005-0000-0000-0000DC420000}"/>
    <cellStyle name="Normal 10 2 2 4 3 2" xfId="46277" xr:uid="{00000000-0005-0000-0000-0000DD420000}"/>
    <cellStyle name="Normal 10 2 2 4 4" xfId="15981" xr:uid="{00000000-0005-0000-0000-0000DE420000}"/>
    <cellStyle name="Normal 10 2 2 4 4 2" xfId="41949" xr:uid="{00000000-0005-0000-0000-0000DF420000}"/>
    <cellStyle name="Normal 10 2 2 4 5" xfId="31129" xr:uid="{00000000-0005-0000-0000-0000E0420000}"/>
    <cellStyle name="Normal 10 2 2 4 6" xfId="57611" xr:uid="{00000000-0005-0000-0000-0000E1420000}"/>
    <cellStyle name="Normal 10 2 2 5" xfId="9489" xr:uid="{00000000-0005-0000-0000-0000E2420000}"/>
    <cellStyle name="Normal 10 2 2 5 2" xfId="24637" xr:uid="{00000000-0005-0000-0000-0000E3420000}"/>
    <cellStyle name="Normal 10 2 2 5 2 2" xfId="50605" xr:uid="{00000000-0005-0000-0000-0000E4420000}"/>
    <cellStyle name="Normal 10 2 2 5 3" xfId="35457" xr:uid="{00000000-0005-0000-0000-0000E5420000}"/>
    <cellStyle name="Normal 10 2 2 6" xfId="7325" xr:uid="{00000000-0005-0000-0000-0000E6420000}"/>
    <cellStyle name="Normal 10 2 2 6 2" xfId="22473" xr:uid="{00000000-0005-0000-0000-0000E7420000}"/>
    <cellStyle name="Normal 10 2 2 6 2 2" xfId="48441" xr:uid="{00000000-0005-0000-0000-0000E8420000}"/>
    <cellStyle name="Normal 10 2 2 6 3" xfId="33293" xr:uid="{00000000-0005-0000-0000-0000E9420000}"/>
    <cellStyle name="Normal 10 2 2 7" xfId="18145" xr:uid="{00000000-0005-0000-0000-0000EA420000}"/>
    <cellStyle name="Normal 10 2 2 7 2" xfId="44113" xr:uid="{00000000-0005-0000-0000-0000EB420000}"/>
    <cellStyle name="Normal 10 2 2 8" xfId="13817" xr:uid="{00000000-0005-0000-0000-0000EC420000}"/>
    <cellStyle name="Normal 10 2 2 8 2" xfId="39785" xr:uid="{00000000-0005-0000-0000-0000ED420000}"/>
    <cellStyle name="Normal 10 2 2 9" xfId="2997" xr:uid="{00000000-0005-0000-0000-0000EE420000}"/>
    <cellStyle name="Normal 10 2 3" xfId="1373" xr:uid="{00000000-0005-0000-0000-0000EF420000}"/>
    <cellStyle name="Normal 10 2 3 10" xfId="55987" xr:uid="{00000000-0005-0000-0000-0000F0420000}"/>
    <cellStyle name="Normal 10 2 3 2" xfId="2455" xr:uid="{00000000-0005-0000-0000-0000F1420000}"/>
    <cellStyle name="Normal 10 2 3 2 2" xfId="6783" xr:uid="{00000000-0005-0000-0000-0000F2420000}"/>
    <cellStyle name="Normal 10 2 3 2 2 2" xfId="13275" xr:uid="{00000000-0005-0000-0000-0000F3420000}"/>
    <cellStyle name="Normal 10 2 3 2 2 2 2" xfId="28423" xr:uid="{00000000-0005-0000-0000-0000F4420000}"/>
    <cellStyle name="Normal 10 2 3 2 2 2 2 2" xfId="54391" xr:uid="{00000000-0005-0000-0000-0000F5420000}"/>
    <cellStyle name="Normal 10 2 3 2 2 2 3" xfId="39243" xr:uid="{00000000-0005-0000-0000-0000F6420000}"/>
    <cellStyle name="Normal 10 2 3 2 2 3" xfId="21931" xr:uid="{00000000-0005-0000-0000-0000F7420000}"/>
    <cellStyle name="Normal 10 2 3 2 2 3 2" xfId="47899" xr:uid="{00000000-0005-0000-0000-0000F8420000}"/>
    <cellStyle name="Normal 10 2 3 2 2 4" xfId="17603" xr:uid="{00000000-0005-0000-0000-0000F9420000}"/>
    <cellStyle name="Normal 10 2 3 2 2 4 2" xfId="43571" xr:uid="{00000000-0005-0000-0000-0000FA420000}"/>
    <cellStyle name="Normal 10 2 3 2 2 5" xfId="32751" xr:uid="{00000000-0005-0000-0000-0000FB420000}"/>
    <cellStyle name="Normal 10 2 3 2 2 6" xfId="59233" xr:uid="{00000000-0005-0000-0000-0000FC420000}"/>
    <cellStyle name="Normal 10 2 3 2 3" xfId="11111" xr:uid="{00000000-0005-0000-0000-0000FD420000}"/>
    <cellStyle name="Normal 10 2 3 2 3 2" xfId="26259" xr:uid="{00000000-0005-0000-0000-0000FE420000}"/>
    <cellStyle name="Normal 10 2 3 2 3 2 2" xfId="52227" xr:uid="{00000000-0005-0000-0000-0000FF420000}"/>
    <cellStyle name="Normal 10 2 3 2 3 3" xfId="37079" xr:uid="{00000000-0005-0000-0000-000000430000}"/>
    <cellStyle name="Normal 10 2 3 2 4" xfId="8947" xr:uid="{00000000-0005-0000-0000-000001430000}"/>
    <cellStyle name="Normal 10 2 3 2 4 2" xfId="24095" xr:uid="{00000000-0005-0000-0000-000002430000}"/>
    <cellStyle name="Normal 10 2 3 2 4 2 2" xfId="50063" xr:uid="{00000000-0005-0000-0000-000003430000}"/>
    <cellStyle name="Normal 10 2 3 2 4 3" xfId="34915" xr:uid="{00000000-0005-0000-0000-000004430000}"/>
    <cellStyle name="Normal 10 2 3 2 5" xfId="19767" xr:uid="{00000000-0005-0000-0000-000005430000}"/>
    <cellStyle name="Normal 10 2 3 2 5 2" xfId="45735" xr:uid="{00000000-0005-0000-0000-000006430000}"/>
    <cellStyle name="Normal 10 2 3 2 6" xfId="15439" xr:uid="{00000000-0005-0000-0000-000007430000}"/>
    <cellStyle name="Normal 10 2 3 2 6 2" xfId="41407" xr:uid="{00000000-0005-0000-0000-000008430000}"/>
    <cellStyle name="Normal 10 2 3 2 7" xfId="4619" xr:uid="{00000000-0005-0000-0000-000009430000}"/>
    <cellStyle name="Normal 10 2 3 2 8" xfId="30587" xr:uid="{00000000-0005-0000-0000-00000A430000}"/>
    <cellStyle name="Normal 10 2 3 2 9" xfId="57069" xr:uid="{00000000-0005-0000-0000-00000B430000}"/>
    <cellStyle name="Normal 10 2 3 3" xfId="5701" xr:uid="{00000000-0005-0000-0000-00000C430000}"/>
    <cellStyle name="Normal 10 2 3 3 2" xfId="12193" xr:uid="{00000000-0005-0000-0000-00000D430000}"/>
    <cellStyle name="Normal 10 2 3 3 2 2" xfId="27341" xr:uid="{00000000-0005-0000-0000-00000E430000}"/>
    <cellStyle name="Normal 10 2 3 3 2 2 2" xfId="53309" xr:uid="{00000000-0005-0000-0000-00000F430000}"/>
    <cellStyle name="Normal 10 2 3 3 2 3" xfId="38161" xr:uid="{00000000-0005-0000-0000-000010430000}"/>
    <cellStyle name="Normal 10 2 3 3 3" xfId="20849" xr:uid="{00000000-0005-0000-0000-000011430000}"/>
    <cellStyle name="Normal 10 2 3 3 3 2" xfId="46817" xr:uid="{00000000-0005-0000-0000-000012430000}"/>
    <cellStyle name="Normal 10 2 3 3 4" xfId="16521" xr:uid="{00000000-0005-0000-0000-000013430000}"/>
    <cellStyle name="Normal 10 2 3 3 4 2" xfId="42489" xr:uid="{00000000-0005-0000-0000-000014430000}"/>
    <cellStyle name="Normal 10 2 3 3 5" xfId="31669" xr:uid="{00000000-0005-0000-0000-000015430000}"/>
    <cellStyle name="Normal 10 2 3 3 6" xfId="58151" xr:uid="{00000000-0005-0000-0000-000016430000}"/>
    <cellStyle name="Normal 10 2 3 4" xfId="10029" xr:uid="{00000000-0005-0000-0000-000017430000}"/>
    <cellStyle name="Normal 10 2 3 4 2" xfId="25177" xr:uid="{00000000-0005-0000-0000-000018430000}"/>
    <cellStyle name="Normal 10 2 3 4 2 2" xfId="51145" xr:uid="{00000000-0005-0000-0000-000019430000}"/>
    <cellStyle name="Normal 10 2 3 4 3" xfId="35997" xr:uid="{00000000-0005-0000-0000-00001A430000}"/>
    <cellStyle name="Normal 10 2 3 5" xfId="7865" xr:uid="{00000000-0005-0000-0000-00001B430000}"/>
    <cellStyle name="Normal 10 2 3 5 2" xfId="23013" xr:uid="{00000000-0005-0000-0000-00001C430000}"/>
    <cellStyle name="Normal 10 2 3 5 2 2" xfId="48981" xr:uid="{00000000-0005-0000-0000-00001D430000}"/>
    <cellStyle name="Normal 10 2 3 5 3" xfId="33833" xr:uid="{00000000-0005-0000-0000-00001E430000}"/>
    <cellStyle name="Normal 10 2 3 6" xfId="18685" xr:uid="{00000000-0005-0000-0000-00001F430000}"/>
    <cellStyle name="Normal 10 2 3 6 2" xfId="44653" xr:uid="{00000000-0005-0000-0000-000020430000}"/>
    <cellStyle name="Normal 10 2 3 7" xfId="14357" xr:uid="{00000000-0005-0000-0000-000021430000}"/>
    <cellStyle name="Normal 10 2 3 7 2" xfId="40325" xr:uid="{00000000-0005-0000-0000-000022430000}"/>
    <cellStyle name="Normal 10 2 3 8" xfId="3537" xr:uid="{00000000-0005-0000-0000-000023430000}"/>
    <cellStyle name="Normal 10 2 3 9" xfId="29505" xr:uid="{00000000-0005-0000-0000-000024430000}"/>
    <cellStyle name="Normal 10 2 4" xfId="1914" xr:uid="{00000000-0005-0000-0000-000025430000}"/>
    <cellStyle name="Normal 10 2 4 2" xfId="6242" xr:uid="{00000000-0005-0000-0000-000026430000}"/>
    <cellStyle name="Normal 10 2 4 2 2" xfId="12734" xr:uid="{00000000-0005-0000-0000-000027430000}"/>
    <cellStyle name="Normal 10 2 4 2 2 2" xfId="27882" xr:uid="{00000000-0005-0000-0000-000028430000}"/>
    <cellStyle name="Normal 10 2 4 2 2 2 2" xfId="53850" xr:uid="{00000000-0005-0000-0000-000029430000}"/>
    <cellStyle name="Normal 10 2 4 2 2 3" xfId="38702" xr:uid="{00000000-0005-0000-0000-00002A430000}"/>
    <cellStyle name="Normal 10 2 4 2 3" xfId="21390" xr:uid="{00000000-0005-0000-0000-00002B430000}"/>
    <cellStyle name="Normal 10 2 4 2 3 2" xfId="47358" xr:uid="{00000000-0005-0000-0000-00002C430000}"/>
    <cellStyle name="Normal 10 2 4 2 4" xfId="17062" xr:uid="{00000000-0005-0000-0000-00002D430000}"/>
    <cellStyle name="Normal 10 2 4 2 4 2" xfId="43030" xr:uid="{00000000-0005-0000-0000-00002E430000}"/>
    <cellStyle name="Normal 10 2 4 2 5" xfId="32210" xr:uid="{00000000-0005-0000-0000-00002F430000}"/>
    <cellStyle name="Normal 10 2 4 2 6" xfId="58692" xr:uid="{00000000-0005-0000-0000-000030430000}"/>
    <cellStyle name="Normal 10 2 4 3" xfId="10570" xr:uid="{00000000-0005-0000-0000-000031430000}"/>
    <cellStyle name="Normal 10 2 4 3 2" xfId="25718" xr:uid="{00000000-0005-0000-0000-000032430000}"/>
    <cellStyle name="Normal 10 2 4 3 2 2" xfId="51686" xr:uid="{00000000-0005-0000-0000-000033430000}"/>
    <cellStyle name="Normal 10 2 4 3 3" xfId="36538" xr:uid="{00000000-0005-0000-0000-000034430000}"/>
    <cellStyle name="Normal 10 2 4 4" xfId="8406" xr:uid="{00000000-0005-0000-0000-000035430000}"/>
    <cellStyle name="Normal 10 2 4 4 2" xfId="23554" xr:uid="{00000000-0005-0000-0000-000036430000}"/>
    <cellStyle name="Normal 10 2 4 4 2 2" xfId="49522" xr:uid="{00000000-0005-0000-0000-000037430000}"/>
    <cellStyle name="Normal 10 2 4 4 3" xfId="34374" xr:uid="{00000000-0005-0000-0000-000038430000}"/>
    <cellStyle name="Normal 10 2 4 5" xfId="19226" xr:uid="{00000000-0005-0000-0000-000039430000}"/>
    <cellStyle name="Normal 10 2 4 5 2" xfId="45194" xr:uid="{00000000-0005-0000-0000-00003A430000}"/>
    <cellStyle name="Normal 10 2 4 6" xfId="14898" xr:uid="{00000000-0005-0000-0000-00003B430000}"/>
    <cellStyle name="Normal 10 2 4 6 2" xfId="40866" xr:uid="{00000000-0005-0000-0000-00003C430000}"/>
    <cellStyle name="Normal 10 2 4 7" xfId="4078" xr:uid="{00000000-0005-0000-0000-00003D430000}"/>
    <cellStyle name="Normal 10 2 4 8" xfId="30046" xr:uid="{00000000-0005-0000-0000-00003E430000}"/>
    <cellStyle name="Normal 10 2 4 9" xfId="56528" xr:uid="{00000000-0005-0000-0000-00003F430000}"/>
    <cellStyle name="Normal 10 2 5" xfId="5160" xr:uid="{00000000-0005-0000-0000-000040430000}"/>
    <cellStyle name="Normal 10 2 5 2" xfId="11652" xr:uid="{00000000-0005-0000-0000-000041430000}"/>
    <cellStyle name="Normal 10 2 5 2 2" xfId="26800" xr:uid="{00000000-0005-0000-0000-000042430000}"/>
    <cellStyle name="Normal 10 2 5 2 2 2" xfId="52768" xr:uid="{00000000-0005-0000-0000-000043430000}"/>
    <cellStyle name="Normal 10 2 5 2 3" xfId="37620" xr:uid="{00000000-0005-0000-0000-000044430000}"/>
    <cellStyle name="Normal 10 2 5 3" xfId="20308" xr:uid="{00000000-0005-0000-0000-000045430000}"/>
    <cellStyle name="Normal 10 2 5 3 2" xfId="46276" xr:uid="{00000000-0005-0000-0000-000046430000}"/>
    <cellStyle name="Normal 10 2 5 4" xfId="15980" xr:uid="{00000000-0005-0000-0000-000047430000}"/>
    <cellStyle name="Normal 10 2 5 4 2" xfId="41948" xr:uid="{00000000-0005-0000-0000-000048430000}"/>
    <cellStyle name="Normal 10 2 5 5" xfId="31128" xr:uid="{00000000-0005-0000-0000-000049430000}"/>
    <cellStyle name="Normal 10 2 5 6" xfId="57610" xr:uid="{00000000-0005-0000-0000-00004A430000}"/>
    <cellStyle name="Normal 10 2 6" xfId="9488" xr:uid="{00000000-0005-0000-0000-00004B430000}"/>
    <cellStyle name="Normal 10 2 6 2" xfId="24636" xr:uid="{00000000-0005-0000-0000-00004C430000}"/>
    <cellStyle name="Normal 10 2 6 2 2" xfId="50604" xr:uid="{00000000-0005-0000-0000-00004D430000}"/>
    <cellStyle name="Normal 10 2 6 3" xfId="35456" xr:uid="{00000000-0005-0000-0000-00004E430000}"/>
    <cellStyle name="Normal 10 2 7" xfId="7324" xr:uid="{00000000-0005-0000-0000-00004F430000}"/>
    <cellStyle name="Normal 10 2 7 2" xfId="22472" xr:uid="{00000000-0005-0000-0000-000050430000}"/>
    <cellStyle name="Normal 10 2 7 2 2" xfId="48440" xr:uid="{00000000-0005-0000-0000-000051430000}"/>
    <cellStyle name="Normal 10 2 7 3" xfId="33292" xr:uid="{00000000-0005-0000-0000-000052430000}"/>
    <cellStyle name="Normal 10 2 8" xfId="18144" xr:uid="{00000000-0005-0000-0000-000053430000}"/>
    <cellStyle name="Normal 10 2 8 2" xfId="44112" xr:uid="{00000000-0005-0000-0000-000054430000}"/>
    <cellStyle name="Normal 10 2 9" xfId="13816" xr:uid="{00000000-0005-0000-0000-000055430000}"/>
    <cellStyle name="Normal 10 2 9 2" xfId="39784" xr:uid="{00000000-0005-0000-0000-000056430000}"/>
    <cellStyle name="Normal 10 20" xfId="13811" xr:uid="{00000000-0005-0000-0000-000057430000}"/>
    <cellStyle name="Normal 10 20 2" xfId="39779" xr:uid="{00000000-0005-0000-0000-000058430000}"/>
    <cellStyle name="Normal 10 21" xfId="2991" xr:uid="{00000000-0005-0000-0000-000059430000}"/>
    <cellStyle name="Normal 10 22" xfId="28959" xr:uid="{00000000-0005-0000-0000-00005A430000}"/>
    <cellStyle name="Normal 10 23" xfId="54920" xr:uid="{00000000-0005-0000-0000-00005B430000}"/>
    <cellStyle name="Normal 10 24" xfId="55441" xr:uid="{00000000-0005-0000-0000-00005C430000}"/>
    <cellStyle name="Normal 10 25" xfId="693" xr:uid="{00000000-0005-0000-0000-00005D430000}"/>
    <cellStyle name="Normal 10 3" xfId="260" xr:uid="{00000000-0005-0000-0000-00005E430000}"/>
    <cellStyle name="Normal 10 3 10" xfId="28966" xr:uid="{00000000-0005-0000-0000-00005F430000}"/>
    <cellStyle name="Normal 10 3 11" xfId="54927" xr:uid="{00000000-0005-0000-0000-000060430000}"/>
    <cellStyle name="Normal 10 3 12" xfId="55448" xr:uid="{00000000-0005-0000-0000-000061430000}"/>
    <cellStyle name="Normal 10 3 13" xfId="773" xr:uid="{00000000-0005-0000-0000-000062430000}"/>
    <cellStyle name="Normal 10 3 2" xfId="1375" xr:uid="{00000000-0005-0000-0000-000063430000}"/>
    <cellStyle name="Normal 10 3 2 10" xfId="55989" xr:uid="{00000000-0005-0000-0000-000064430000}"/>
    <cellStyle name="Normal 10 3 2 2" xfId="2457" xr:uid="{00000000-0005-0000-0000-000065430000}"/>
    <cellStyle name="Normal 10 3 2 2 2" xfId="6785" xr:uid="{00000000-0005-0000-0000-000066430000}"/>
    <cellStyle name="Normal 10 3 2 2 2 2" xfId="13277" xr:uid="{00000000-0005-0000-0000-000067430000}"/>
    <cellStyle name="Normal 10 3 2 2 2 2 2" xfId="28425" xr:uid="{00000000-0005-0000-0000-000068430000}"/>
    <cellStyle name="Normal 10 3 2 2 2 2 2 2" xfId="54393" xr:uid="{00000000-0005-0000-0000-000069430000}"/>
    <cellStyle name="Normal 10 3 2 2 2 2 3" xfId="39245" xr:uid="{00000000-0005-0000-0000-00006A430000}"/>
    <cellStyle name="Normal 10 3 2 2 2 3" xfId="21933" xr:uid="{00000000-0005-0000-0000-00006B430000}"/>
    <cellStyle name="Normal 10 3 2 2 2 3 2" xfId="47901" xr:uid="{00000000-0005-0000-0000-00006C430000}"/>
    <cellStyle name="Normal 10 3 2 2 2 4" xfId="17605" xr:uid="{00000000-0005-0000-0000-00006D430000}"/>
    <cellStyle name="Normal 10 3 2 2 2 4 2" xfId="43573" xr:uid="{00000000-0005-0000-0000-00006E430000}"/>
    <cellStyle name="Normal 10 3 2 2 2 5" xfId="32753" xr:uid="{00000000-0005-0000-0000-00006F430000}"/>
    <cellStyle name="Normal 10 3 2 2 2 6" xfId="59235" xr:uid="{00000000-0005-0000-0000-000070430000}"/>
    <cellStyle name="Normal 10 3 2 2 3" xfId="11113" xr:uid="{00000000-0005-0000-0000-000071430000}"/>
    <cellStyle name="Normal 10 3 2 2 3 2" xfId="26261" xr:uid="{00000000-0005-0000-0000-000072430000}"/>
    <cellStyle name="Normal 10 3 2 2 3 2 2" xfId="52229" xr:uid="{00000000-0005-0000-0000-000073430000}"/>
    <cellStyle name="Normal 10 3 2 2 3 3" xfId="37081" xr:uid="{00000000-0005-0000-0000-000074430000}"/>
    <cellStyle name="Normal 10 3 2 2 4" xfId="8949" xr:uid="{00000000-0005-0000-0000-000075430000}"/>
    <cellStyle name="Normal 10 3 2 2 4 2" xfId="24097" xr:uid="{00000000-0005-0000-0000-000076430000}"/>
    <cellStyle name="Normal 10 3 2 2 4 2 2" xfId="50065" xr:uid="{00000000-0005-0000-0000-000077430000}"/>
    <cellStyle name="Normal 10 3 2 2 4 3" xfId="34917" xr:uid="{00000000-0005-0000-0000-000078430000}"/>
    <cellStyle name="Normal 10 3 2 2 5" xfId="19769" xr:uid="{00000000-0005-0000-0000-000079430000}"/>
    <cellStyle name="Normal 10 3 2 2 5 2" xfId="45737" xr:uid="{00000000-0005-0000-0000-00007A430000}"/>
    <cellStyle name="Normal 10 3 2 2 6" xfId="15441" xr:uid="{00000000-0005-0000-0000-00007B430000}"/>
    <cellStyle name="Normal 10 3 2 2 6 2" xfId="41409" xr:uid="{00000000-0005-0000-0000-00007C430000}"/>
    <cellStyle name="Normal 10 3 2 2 7" xfId="4621" xr:uid="{00000000-0005-0000-0000-00007D430000}"/>
    <cellStyle name="Normal 10 3 2 2 8" xfId="30589" xr:uid="{00000000-0005-0000-0000-00007E430000}"/>
    <cellStyle name="Normal 10 3 2 2 9" xfId="57071" xr:uid="{00000000-0005-0000-0000-00007F430000}"/>
    <cellStyle name="Normal 10 3 2 3" xfId="5703" xr:uid="{00000000-0005-0000-0000-000080430000}"/>
    <cellStyle name="Normal 10 3 2 3 2" xfId="12195" xr:uid="{00000000-0005-0000-0000-000081430000}"/>
    <cellStyle name="Normal 10 3 2 3 2 2" xfId="27343" xr:uid="{00000000-0005-0000-0000-000082430000}"/>
    <cellStyle name="Normal 10 3 2 3 2 2 2" xfId="53311" xr:uid="{00000000-0005-0000-0000-000083430000}"/>
    <cellStyle name="Normal 10 3 2 3 2 3" xfId="38163" xr:uid="{00000000-0005-0000-0000-000084430000}"/>
    <cellStyle name="Normal 10 3 2 3 3" xfId="20851" xr:uid="{00000000-0005-0000-0000-000085430000}"/>
    <cellStyle name="Normal 10 3 2 3 3 2" xfId="46819" xr:uid="{00000000-0005-0000-0000-000086430000}"/>
    <cellStyle name="Normal 10 3 2 3 4" xfId="16523" xr:uid="{00000000-0005-0000-0000-000087430000}"/>
    <cellStyle name="Normal 10 3 2 3 4 2" xfId="42491" xr:uid="{00000000-0005-0000-0000-000088430000}"/>
    <cellStyle name="Normal 10 3 2 3 5" xfId="31671" xr:uid="{00000000-0005-0000-0000-000089430000}"/>
    <cellStyle name="Normal 10 3 2 3 6" xfId="58153" xr:uid="{00000000-0005-0000-0000-00008A430000}"/>
    <cellStyle name="Normal 10 3 2 4" xfId="10031" xr:uid="{00000000-0005-0000-0000-00008B430000}"/>
    <cellStyle name="Normal 10 3 2 4 2" xfId="25179" xr:uid="{00000000-0005-0000-0000-00008C430000}"/>
    <cellStyle name="Normal 10 3 2 4 2 2" xfId="51147" xr:uid="{00000000-0005-0000-0000-00008D430000}"/>
    <cellStyle name="Normal 10 3 2 4 3" xfId="35999" xr:uid="{00000000-0005-0000-0000-00008E430000}"/>
    <cellStyle name="Normal 10 3 2 5" xfId="7867" xr:uid="{00000000-0005-0000-0000-00008F430000}"/>
    <cellStyle name="Normal 10 3 2 5 2" xfId="23015" xr:uid="{00000000-0005-0000-0000-000090430000}"/>
    <cellStyle name="Normal 10 3 2 5 2 2" xfId="48983" xr:uid="{00000000-0005-0000-0000-000091430000}"/>
    <cellStyle name="Normal 10 3 2 5 3" xfId="33835" xr:uid="{00000000-0005-0000-0000-000092430000}"/>
    <cellStyle name="Normal 10 3 2 6" xfId="18687" xr:uid="{00000000-0005-0000-0000-000093430000}"/>
    <cellStyle name="Normal 10 3 2 6 2" xfId="44655" xr:uid="{00000000-0005-0000-0000-000094430000}"/>
    <cellStyle name="Normal 10 3 2 7" xfId="14359" xr:uid="{00000000-0005-0000-0000-000095430000}"/>
    <cellStyle name="Normal 10 3 2 7 2" xfId="40327" xr:uid="{00000000-0005-0000-0000-000096430000}"/>
    <cellStyle name="Normal 10 3 2 8" xfId="3539" xr:uid="{00000000-0005-0000-0000-000097430000}"/>
    <cellStyle name="Normal 10 3 2 9" xfId="29507" xr:uid="{00000000-0005-0000-0000-000098430000}"/>
    <cellStyle name="Normal 10 3 3" xfId="1916" xr:uid="{00000000-0005-0000-0000-000099430000}"/>
    <cellStyle name="Normal 10 3 3 2" xfId="6244" xr:uid="{00000000-0005-0000-0000-00009A430000}"/>
    <cellStyle name="Normal 10 3 3 2 2" xfId="12736" xr:uid="{00000000-0005-0000-0000-00009B430000}"/>
    <cellStyle name="Normal 10 3 3 2 2 2" xfId="27884" xr:uid="{00000000-0005-0000-0000-00009C430000}"/>
    <cellStyle name="Normal 10 3 3 2 2 2 2" xfId="53852" xr:uid="{00000000-0005-0000-0000-00009D430000}"/>
    <cellStyle name="Normal 10 3 3 2 2 3" xfId="38704" xr:uid="{00000000-0005-0000-0000-00009E430000}"/>
    <cellStyle name="Normal 10 3 3 2 3" xfId="21392" xr:uid="{00000000-0005-0000-0000-00009F430000}"/>
    <cellStyle name="Normal 10 3 3 2 3 2" xfId="47360" xr:uid="{00000000-0005-0000-0000-0000A0430000}"/>
    <cellStyle name="Normal 10 3 3 2 4" xfId="17064" xr:uid="{00000000-0005-0000-0000-0000A1430000}"/>
    <cellStyle name="Normal 10 3 3 2 4 2" xfId="43032" xr:uid="{00000000-0005-0000-0000-0000A2430000}"/>
    <cellStyle name="Normal 10 3 3 2 5" xfId="32212" xr:uid="{00000000-0005-0000-0000-0000A3430000}"/>
    <cellStyle name="Normal 10 3 3 2 6" xfId="58694" xr:uid="{00000000-0005-0000-0000-0000A4430000}"/>
    <cellStyle name="Normal 10 3 3 3" xfId="10572" xr:uid="{00000000-0005-0000-0000-0000A5430000}"/>
    <cellStyle name="Normal 10 3 3 3 2" xfId="25720" xr:uid="{00000000-0005-0000-0000-0000A6430000}"/>
    <cellStyle name="Normal 10 3 3 3 2 2" xfId="51688" xr:uid="{00000000-0005-0000-0000-0000A7430000}"/>
    <cellStyle name="Normal 10 3 3 3 3" xfId="36540" xr:uid="{00000000-0005-0000-0000-0000A8430000}"/>
    <cellStyle name="Normal 10 3 3 4" xfId="8408" xr:uid="{00000000-0005-0000-0000-0000A9430000}"/>
    <cellStyle name="Normal 10 3 3 4 2" xfId="23556" xr:uid="{00000000-0005-0000-0000-0000AA430000}"/>
    <cellStyle name="Normal 10 3 3 4 2 2" xfId="49524" xr:uid="{00000000-0005-0000-0000-0000AB430000}"/>
    <cellStyle name="Normal 10 3 3 4 3" xfId="34376" xr:uid="{00000000-0005-0000-0000-0000AC430000}"/>
    <cellStyle name="Normal 10 3 3 5" xfId="19228" xr:uid="{00000000-0005-0000-0000-0000AD430000}"/>
    <cellStyle name="Normal 10 3 3 5 2" xfId="45196" xr:uid="{00000000-0005-0000-0000-0000AE430000}"/>
    <cellStyle name="Normal 10 3 3 6" xfId="14900" xr:uid="{00000000-0005-0000-0000-0000AF430000}"/>
    <cellStyle name="Normal 10 3 3 6 2" xfId="40868" xr:uid="{00000000-0005-0000-0000-0000B0430000}"/>
    <cellStyle name="Normal 10 3 3 7" xfId="4080" xr:uid="{00000000-0005-0000-0000-0000B1430000}"/>
    <cellStyle name="Normal 10 3 3 8" xfId="30048" xr:uid="{00000000-0005-0000-0000-0000B2430000}"/>
    <cellStyle name="Normal 10 3 3 9" xfId="56530" xr:uid="{00000000-0005-0000-0000-0000B3430000}"/>
    <cellStyle name="Normal 10 3 4" xfId="5162" xr:uid="{00000000-0005-0000-0000-0000B4430000}"/>
    <cellStyle name="Normal 10 3 4 2" xfId="11654" xr:uid="{00000000-0005-0000-0000-0000B5430000}"/>
    <cellStyle name="Normal 10 3 4 2 2" xfId="26802" xr:uid="{00000000-0005-0000-0000-0000B6430000}"/>
    <cellStyle name="Normal 10 3 4 2 2 2" xfId="52770" xr:uid="{00000000-0005-0000-0000-0000B7430000}"/>
    <cellStyle name="Normal 10 3 4 2 3" xfId="37622" xr:uid="{00000000-0005-0000-0000-0000B8430000}"/>
    <cellStyle name="Normal 10 3 4 3" xfId="20310" xr:uid="{00000000-0005-0000-0000-0000B9430000}"/>
    <cellStyle name="Normal 10 3 4 3 2" xfId="46278" xr:uid="{00000000-0005-0000-0000-0000BA430000}"/>
    <cellStyle name="Normal 10 3 4 4" xfId="15982" xr:uid="{00000000-0005-0000-0000-0000BB430000}"/>
    <cellStyle name="Normal 10 3 4 4 2" xfId="41950" xr:uid="{00000000-0005-0000-0000-0000BC430000}"/>
    <cellStyle name="Normal 10 3 4 5" xfId="31130" xr:uid="{00000000-0005-0000-0000-0000BD430000}"/>
    <cellStyle name="Normal 10 3 4 6" xfId="57612" xr:uid="{00000000-0005-0000-0000-0000BE430000}"/>
    <cellStyle name="Normal 10 3 5" xfId="9490" xr:uid="{00000000-0005-0000-0000-0000BF430000}"/>
    <cellStyle name="Normal 10 3 5 2" xfId="24638" xr:uid="{00000000-0005-0000-0000-0000C0430000}"/>
    <cellStyle name="Normal 10 3 5 2 2" xfId="50606" xr:uid="{00000000-0005-0000-0000-0000C1430000}"/>
    <cellStyle name="Normal 10 3 5 3" xfId="35458" xr:uid="{00000000-0005-0000-0000-0000C2430000}"/>
    <cellStyle name="Normal 10 3 6" xfId="7326" xr:uid="{00000000-0005-0000-0000-0000C3430000}"/>
    <cellStyle name="Normal 10 3 6 2" xfId="22474" xr:uid="{00000000-0005-0000-0000-0000C4430000}"/>
    <cellStyle name="Normal 10 3 6 2 2" xfId="48442" xr:uid="{00000000-0005-0000-0000-0000C5430000}"/>
    <cellStyle name="Normal 10 3 6 3" xfId="33294" xr:uid="{00000000-0005-0000-0000-0000C6430000}"/>
    <cellStyle name="Normal 10 3 7" xfId="18146" xr:uid="{00000000-0005-0000-0000-0000C7430000}"/>
    <cellStyle name="Normal 10 3 7 2" xfId="44114" xr:uid="{00000000-0005-0000-0000-0000C8430000}"/>
    <cellStyle name="Normal 10 3 8" xfId="13818" xr:uid="{00000000-0005-0000-0000-0000C9430000}"/>
    <cellStyle name="Normal 10 3 8 2" xfId="39786" xr:uid="{00000000-0005-0000-0000-0000CA430000}"/>
    <cellStyle name="Normal 10 3 9" xfId="2998" xr:uid="{00000000-0005-0000-0000-0000CB430000}"/>
    <cellStyle name="Normal 10 4" xfId="261" xr:uid="{00000000-0005-0000-0000-0000CC430000}"/>
    <cellStyle name="Normal 10 4 10" xfId="28967" xr:uid="{00000000-0005-0000-0000-0000CD430000}"/>
    <cellStyle name="Normal 10 4 11" xfId="54928" xr:uid="{00000000-0005-0000-0000-0000CE430000}"/>
    <cellStyle name="Normal 10 4 12" xfId="55449" xr:uid="{00000000-0005-0000-0000-0000CF430000}"/>
    <cellStyle name="Normal 10 4 13" xfId="813" xr:uid="{00000000-0005-0000-0000-0000D0430000}"/>
    <cellStyle name="Normal 10 4 2" xfId="1376" xr:uid="{00000000-0005-0000-0000-0000D1430000}"/>
    <cellStyle name="Normal 10 4 2 10" xfId="55990" xr:uid="{00000000-0005-0000-0000-0000D2430000}"/>
    <cellStyle name="Normal 10 4 2 2" xfId="2458" xr:uid="{00000000-0005-0000-0000-0000D3430000}"/>
    <cellStyle name="Normal 10 4 2 2 2" xfId="6786" xr:uid="{00000000-0005-0000-0000-0000D4430000}"/>
    <cellStyle name="Normal 10 4 2 2 2 2" xfId="13278" xr:uid="{00000000-0005-0000-0000-0000D5430000}"/>
    <cellStyle name="Normal 10 4 2 2 2 2 2" xfId="28426" xr:uid="{00000000-0005-0000-0000-0000D6430000}"/>
    <cellStyle name="Normal 10 4 2 2 2 2 2 2" xfId="54394" xr:uid="{00000000-0005-0000-0000-0000D7430000}"/>
    <cellStyle name="Normal 10 4 2 2 2 2 3" xfId="39246" xr:uid="{00000000-0005-0000-0000-0000D8430000}"/>
    <cellStyle name="Normal 10 4 2 2 2 3" xfId="21934" xr:uid="{00000000-0005-0000-0000-0000D9430000}"/>
    <cellStyle name="Normal 10 4 2 2 2 3 2" xfId="47902" xr:uid="{00000000-0005-0000-0000-0000DA430000}"/>
    <cellStyle name="Normal 10 4 2 2 2 4" xfId="17606" xr:uid="{00000000-0005-0000-0000-0000DB430000}"/>
    <cellStyle name="Normal 10 4 2 2 2 4 2" xfId="43574" xr:uid="{00000000-0005-0000-0000-0000DC430000}"/>
    <cellStyle name="Normal 10 4 2 2 2 5" xfId="32754" xr:uid="{00000000-0005-0000-0000-0000DD430000}"/>
    <cellStyle name="Normal 10 4 2 2 2 6" xfId="59236" xr:uid="{00000000-0005-0000-0000-0000DE430000}"/>
    <cellStyle name="Normal 10 4 2 2 3" xfId="11114" xr:uid="{00000000-0005-0000-0000-0000DF430000}"/>
    <cellStyle name="Normal 10 4 2 2 3 2" xfId="26262" xr:uid="{00000000-0005-0000-0000-0000E0430000}"/>
    <cellStyle name="Normal 10 4 2 2 3 2 2" xfId="52230" xr:uid="{00000000-0005-0000-0000-0000E1430000}"/>
    <cellStyle name="Normal 10 4 2 2 3 3" xfId="37082" xr:uid="{00000000-0005-0000-0000-0000E2430000}"/>
    <cellStyle name="Normal 10 4 2 2 4" xfId="8950" xr:uid="{00000000-0005-0000-0000-0000E3430000}"/>
    <cellStyle name="Normal 10 4 2 2 4 2" xfId="24098" xr:uid="{00000000-0005-0000-0000-0000E4430000}"/>
    <cellStyle name="Normal 10 4 2 2 4 2 2" xfId="50066" xr:uid="{00000000-0005-0000-0000-0000E5430000}"/>
    <cellStyle name="Normal 10 4 2 2 4 3" xfId="34918" xr:uid="{00000000-0005-0000-0000-0000E6430000}"/>
    <cellStyle name="Normal 10 4 2 2 5" xfId="19770" xr:uid="{00000000-0005-0000-0000-0000E7430000}"/>
    <cellStyle name="Normal 10 4 2 2 5 2" xfId="45738" xr:uid="{00000000-0005-0000-0000-0000E8430000}"/>
    <cellStyle name="Normal 10 4 2 2 6" xfId="15442" xr:uid="{00000000-0005-0000-0000-0000E9430000}"/>
    <cellStyle name="Normal 10 4 2 2 6 2" xfId="41410" xr:uid="{00000000-0005-0000-0000-0000EA430000}"/>
    <cellStyle name="Normal 10 4 2 2 7" xfId="4622" xr:uid="{00000000-0005-0000-0000-0000EB430000}"/>
    <cellStyle name="Normal 10 4 2 2 8" xfId="30590" xr:uid="{00000000-0005-0000-0000-0000EC430000}"/>
    <cellStyle name="Normal 10 4 2 2 9" xfId="57072" xr:uid="{00000000-0005-0000-0000-0000ED430000}"/>
    <cellStyle name="Normal 10 4 2 3" xfId="5704" xr:uid="{00000000-0005-0000-0000-0000EE430000}"/>
    <cellStyle name="Normal 10 4 2 3 2" xfId="12196" xr:uid="{00000000-0005-0000-0000-0000EF430000}"/>
    <cellStyle name="Normal 10 4 2 3 2 2" xfId="27344" xr:uid="{00000000-0005-0000-0000-0000F0430000}"/>
    <cellStyle name="Normal 10 4 2 3 2 2 2" xfId="53312" xr:uid="{00000000-0005-0000-0000-0000F1430000}"/>
    <cellStyle name="Normal 10 4 2 3 2 3" xfId="38164" xr:uid="{00000000-0005-0000-0000-0000F2430000}"/>
    <cellStyle name="Normal 10 4 2 3 3" xfId="20852" xr:uid="{00000000-0005-0000-0000-0000F3430000}"/>
    <cellStyle name="Normal 10 4 2 3 3 2" xfId="46820" xr:uid="{00000000-0005-0000-0000-0000F4430000}"/>
    <cellStyle name="Normal 10 4 2 3 4" xfId="16524" xr:uid="{00000000-0005-0000-0000-0000F5430000}"/>
    <cellStyle name="Normal 10 4 2 3 4 2" xfId="42492" xr:uid="{00000000-0005-0000-0000-0000F6430000}"/>
    <cellStyle name="Normal 10 4 2 3 5" xfId="31672" xr:uid="{00000000-0005-0000-0000-0000F7430000}"/>
    <cellStyle name="Normal 10 4 2 3 6" xfId="58154" xr:uid="{00000000-0005-0000-0000-0000F8430000}"/>
    <cellStyle name="Normal 10 4 2 4" xfId="10032" xr:uid="{00000000-0005-0000-0000-0000F9430000}"/>
    <cellStyle name="Normal 10 4 2 4 2" xfId="25180" xr:uid="{00000000-0005-0000-0000-0000FA430000}"/>
    <cellStyle name="Normal 10 4 2 4 2 2" xfId="51148" xr:uid="{00000000-0005-0000-0000-0000FB430000}"/>
    <cellStyle name="Normal 10 4 2 4 3" xfId="36000" xr:uid="{00000000-0005-0000-0000-0000FC430000}"/>
    <cellStyle name="Normal 10 4 2 5" xfId="7868" xr:uid="{00000000-0005-0000-0000-0000FD430000}"/>
    <cellStyle name="Normal 10 4 2 5 2" xfId="23016" xr:uid="{00000000-0005-0000-0000-0000FE430000}"/>
    <cellStyle name="Normal 10 4 2 5 2 2" xfId="48984" xr:uid="{00000000-0005-0000-0000-0000FF430000}"/>
    <cellStyle name="Normal 10 4 2 5 3" xfId="33836" xr:uid="{00000000-0005-0000-0000-000000440000}"/>
    <cellStyle name="Normal 10 4 2 6" xfId="18688" xr:uid="{00000000-0005-0000-0000-000001440000}"/>
    <cellStyle name="Normal 10 4 2 6 2" xfId="44656" xr:uid="{00000000-0005-0000-0000-000002440000}"/>
    <cellStyle name="Normal 10 4 2 7" xfId="14360" xr:uid="{00000000-0005-0000-0000-000003440000}"/>
    <cellStyle name="Normal 10 4 2 7 2" xfId="40328" xr:uid="{00000000-0005-0000-0000-000004440000}"/>
    <cellStyle name="Normal 10 4 2 8" xfId="3540" xr:uid="{00000000-0005-0000-0000-000005440000}"/>
    <cellStyle name="Normal 10 4 2 9" xfId="29508" xr:uid="{00000000-0005-0000-0000-000006440000}"/>
    <cellStyle name="Normal 10 4 3" xfId="1917" xr:uid="{00000000-0005-0000-0000-000007440000}"/>
    <cellStyle name="Normal 10 4 3 2" xfId="6245" xr:uid="{00000000-0005-0000-0000-000008440000}"/>
    <cellStyle name="Normal 10 4 3 2 2" xfId="12737" xr:uid="{00000000-0005-0000-0000-000009440000}"/>
    <cellStyle name="Normal 10 4 3 2 2 2" xfId="27885" xr:uid="{00000000-0005-0000-0000-00000A440000}"/>
    <cellStyle name="Normal 10 4 3 2 2 2 2" xfId="53853" xr:uid="{00000000-0005-0000-0000-00000B440000}"/>
    <cellStyle name="Normal 10 4 3 2 2 3" xfId="38705" xr:uid="{00000000-0005-0000-0000-00000C440000}"/>
    <cellStyle name="Normal 10 4 3 2 3" xfId="21393" xr:uid="{00000000-0005-0000-0000-00000D440000}"/>
    <cellStyle name="Normal 10 4 3 2 3 2" xfId="47361" xr:uid="{00000000-0005-0000-0000-00000E440000}"/>
    <cellStyle name="Normal 10 4 3 2 4" xfId="17065" xr:uid="{00000000-0005-0000-0000-00000F440000}"/>
    <cellStyle name="Normal 10 4 3 2 4 2" xfId="43033" xr:uid="{00000000-0005-0000-0000-000010440000}"/>
    <cellStyle name="Normal 10 4 3 2 5" xfId="32213" xr:uid="{00000000-0005-0000-0000-000011440000}"/>
    <cellStyle name="Normal 10 4 3 2 6" xfId="58695" xr:uid="{00000000-0005-0000-0000-000012440000}"/>
    <cellStyle name="Normal 10 4 3 3" xfId="10573" xr:uid="{00000000-0005-0000-0000-000013440000}"/>
    <cellStyle name="Normal 10 4 3 3 2" xfId="25721" xr:uid="{00000000-0005-0000-0000-000014440000}"/>
    <cellStyle name="Normal 10 4 3 3 2 2" xfId="51689" xr:uid="{00000000-0005-0000-0000-000015440000}"/>
    <cellStyle name="Normal 10 4 3 3 3" xfId="36541" xr:uid="{00000000-0005-0000-0000-000016440000}"/>
    <cellStyle name="Normal 10 4 3 4" xfId="8409" xr:uid="{00000000-0005-0000-0000-000017440000}"/>
    <cellStyle name="Normal 10 4 3 4 2" xfId="23557" xr:uid="{00000000-0005-0000-0000-000018440000}"/>
    <cellStyle name="Normal 10 4 3 4 2 2" xfId="49525" xr:uid="{00000000-0005-0000-0000-000019440000}"/>
    <cellStyle name="Normal 10 4 3 4 3" xfId="34377" xr:uid="{00000000-0005-0000-0000-00001A440000}"/>
    <cellStyle name="Normal 10 4 3 5" xfId="19229" xr:uid="{00000000-0005-0000-0000-00001B440000}"/>
    <cellStyle name="Normal 10 4 3 5 2" xfId="45197" xr:uid="{00000000-0005-0000-0000-00001C440000}"/>
    <cellStyle name="Normal 10 4 3 6" xfId="14901" xr:uid="{00000000-0005-0000-0000-00001D440000}"/>
    <cellStyle name="Normal 10 4 3 6 2" xfId="40869" xr:uid="{00000000-0005-0000-0000-00001E440000}"/>
    <cellStyle name="Normal 10 4 3 7" xfId="4081" xr:uid="{00000000-0005-0000-0000-00001F440000}"/>
    <cellStyle name="Normal 10 4 3 8" xfId="30049" xr:uid="{00000000-0005-0000-0000-000020440000}"/>
    <cellStyle name="Normal 10 4 3 9" xfId="56531" xr:uid="{00000000-0005-0000-0000-000021440000}"/>
    <cellStyle name="Normal 10 4 4" xfId="5163" xr:uid="{00000000-0005-0000-0000-000022440000}"/>
    <cellStyle name="Normal 10 4 4 2" xfId="11655" xr:uid="{00000000-0005-0000-0000-000023440000}"/>
    <cellStyle name="Normal 10 4 4 2 2" xfId="26803" xr:uid="{00000000-0005-0000-0000-000024440000}"/>
    <cellStyle name="Normal 10 4 4 2 2 2" xfId="52771" xr:uid="{00000000-0005-0000-0000-000025440000}"/>
    <cellStyle name="Normal 10 4 4 2 3" xfId="37623" xr:uid="{00000000-0005-0000-0000-000026440000}"/>
    <cellStyle name="Normal 10 4 4 3" xfId="20311" xr:uid="{00000000-0005-0000-0000-000027440000}"/>
    <cellStyle name="Normal 10 4 4 3 2" xfId="46279" xr:uid="{00000000-0005-0000-0000-000028440000}"/>
    <cellStyle name="Normal 10 4 4 4" xfId="15983" xr:uid="{00000000-0005-0000-0000-000029440000}"/>
    <cellStyle name="Normal 10 4 4 4 2" xfId="41951" xr:uid="{00000000-0005-0000-0000-00002A440000}"/>
    <cellStyle name="Normal 10 4 4 5" xfId="31131" xr:uid="{00000000-0005-0000-0000-00002B440000}"/>
    <cellStyle name="Normal 10 4 4 6" xfId="57613" xr:uid="{00000000-0005-0000-0000-00002C440000}"/>
    <cellStyle name="Normal 10 4 5" xfId="9491" xr:uid="{00000000-0005-0000-0000-00002D440000}"/>
    <cellStyle name="Normal 10 4 5 2" xfId="24639" xr:uid="{00000000-0005-0000-0000-00002E440000}"/>
    <cellStyle name="Normal 10 4 5 2 2" xfId="50607" xr:uid="{00000000-0005-0000-0000-00002F440000}"/>
    <cellStyle name="Normal 10 4 5 3" xfId="35459" xr:uid="{00000000-0005-0000-0000-000030440000}"/>
    <cellStyle name="Normal 10 4 6" xfId="7327" xr:uid="{00000000-0005-0000-0000-000031440000}"/>
    <cellStyle name="Normal 10 4 6 2" xfId="22475" xr:uid="{00000000-0005-0000-0000-000032440000}"/>
    <cellStyle name="Normal 10 4 6 2 2" xfId="48443" xr:uid="{00000000-0005-0000-0000-000033440000}"/>
    <cellStyle name="Normal 10 4 6 3" xfId="33295" xr:uid="{00000000-0005-0000-0000-000034440000}"/>
    <cellStyle name="Normal 10 4 7" xfId="18147" xr:uid="{00000000-0005-0000-0000-000035440000}"/>
    <cellStyle name="Normal 10 4 7 2" xfId="44115" xr:uid="{00000000-0005-0000-0000-000036440000}"/>
    <cellStyle name="Normal 10 4 8" xfId="13819" xr:uid="{00000000-0005-0000-0000-000037440000}"/>
    <cellStyle name="Normal 10 4 8 2" xfId="39787" xr:uid="{00000000-0005-0000-0000-000038440000}"/>
    <cellStyle name="Normal 10 4 9" xfId="2999" xr:uid="{00000000-0005-0000-0000-000039440000}"/>
    <cellStyle name="Normal 10 5" xfId="262" xr:uid="{00000000-0005-0000-0000-00003A440000}"/>
    <cellStyle name="Normal 10 5 10" xfId="28968" xr:uid="{00000000-0005-0000-0000-00003B440000}"/>
    <cellStyle name="Normal 10 5 11" xfId="54929" xr:uid="{00000000-0005-0000-0000-00003C440000}"/>
    <cellStyle name="Normal 10 5 12" xfId="55450" xr:uid="{00000000-0005-0000-0000-00003D440000}"/>
    <cellStyle name="Normal 10 5 13" xfId="853" xr:uid="{00000000-0005-0000-0000-00003E440000}"/>
    <cellStyle name="Normal 10 5 2" xfId="1377" xr:uid="{00000000-0005-0000-0000-00003F440000}"/>
    <cellStyle name="Normal 10 5 2 10" xfId="55991" xr:uid="{00000000-0005-0000-0000-000040440000}"/>
    <cellStyle name="Normal 10 5 2 2" xfId="2459" xr:uid="{00000000-0005-0000-0000-000041440000}"/>
    <cellStyle name="Normal 10 5 2 2 2" xfId="6787" xr:uid="{00000000-0005-0000-0000-000042440000}"/>
    <cellStyle name="Normal 10 5 2 2 2 2" xfId="13279" xr:uid="{00000000-0005-0000-0000-000043440000}"/>
    <cellStyle name="Normal 10 5 2 2 2 2 2" xfId="28427" xr:uid="{00000000-0005-0000-0000-000044440000}"/>
    <cellStyle name="Normal 10 5 2 2 2 2 2 2" xfId="54395" xr:uid="{00000000-0005-0000-0000-000045440000}"/>
    <cellStyle name="Normal 10 5 2 2 2 2 3" xfId="39247" xr:uid="{00000000-0005-0000-0000-000046440000}"/>
    <cellStyle name="Normal 10 5 2 2 2 3" xfId="21935" xr:uid="{00000000-0005-0000-0000-000047440000}"/>
    <cellStyle name="Normal 10 5 2 2 2 3 2" xfId="47903" xr:uid="{00000000-0005-0000-0000-000048440000}"/>
    <cellStyle name="Normal 10 5 2 2 2 4" xfId="17607" xr:uid="{00000000-0005-0000-0000-000049440000}"/>
    <cellStyle name="Normal 10 5 2 2 2 4 2" xfId="43575" xr:uid="{00000000-0005-0000-0000-00004A440000}"/>
    <cellStyle name="Normal 10 5 2 2 2 5" xfId="32755" xr:uid="{00000000-0005-0000-0000-00004B440000}"/>
    <cellStyle name="Normal 10 5 2 2 2 6" xfId="59237" xr:uid="{00000000-0005-0000-0000-00004C440000}"/>
    <cellStyle name="Normal 10 5 2 2 3" xfId="11115" xr:uid="{00000000-0005-0000-0000-00004D440000}"/>
    <cellStyle name="Normal 10 5 2 2 3 2" xfId="26263" xr:uid="{00000000-0005-0000-0000-00004E440000}"/>
    <cellStyle name="Normal 10 5 2 2 3 2 2" xfId="52231" xr:uid="{00000000-0005-0000-0000-00004F440000}"/>
    <cellStyle name="Normal 10 5 2 2 3 3" xfId="37083" xr:uid="{00000000-0005-0000-0000-000050440000}"/>
    <cellStyle name="Normal 10 5 2 2 4" xfId="8951" xr:uid="{00000000-0005-0000-0000-000051440000}"/>
    <cellStyle name="Normal 10 5 2 2 4 2" xfId="24099" xr:uid="{00000000-0005-0000-0000-000052440000}"/>
    <cellStyle name="Normal 10 5 2 2 4 2 2" xfId="50067" xr:uid="{00000000-0005-0000-0000-000053440000}"/>
    <cellStyle name="Normal 10 5 2 2 4 3" xfId="34919" xr:uid="{00000000-0005-0000-0000-000054440000}"/>
    <cellStyle name="Normal 10 5 2 2 5" xfId="19771" xr:uid="{00000000-0005-0000-0000-000055440000}"/>
    <cellStyle name="Normal 10 5 2 2 5 2" xfId="45739" xr:uid="{00000000-0005-0000-0000-000056440000}"/>
    <cellStyle name="Normal 10 5 2 2 6" xfId="15443" xr:uid="{00000000-0005-0000-0000-000057440000}"/>
    <cellStyle name="Normal 10 5 2 2 6 2" xfId="41411" xr:uid="{00000000-0005-0000-0000-000058440000}"/>
    <cellStyle name="Normal 10 5 2 2 7" xfId="4623" xr:uid="{00000000-0005-0000-0000-000059440000}"/>
    <cellStyle name="Normal 10 5 2 2 8" xfId="30591" xr:uid="{00000000-0005-0000-0000-00005A440000}"/>
    <cellStyle name="Normal 10 5 2 2 9" xfId="57073" xr:uid="{00000000-0005-0000-0000-00005B440000}"/>
    <cellStyle name="Normal 10 5 2 3" xfId="5705" xr:uid="{00000000-0005-0000-0000-00005C440000}"/>
    <cellStyle name="Normal 10 5 2 3 2" xfId="12197" xr:uid="{00000000-0005-0000-0000-00005D440000}"/>
    <cellStyle name="Normal 10 5 2 3 2 2" xfId="27345" xr:uid="{00000000-0005-0000-0000-00005E440000}"/>
    <cellStyle name="Normal 10 5 2 3 2 2 2" xfId="53313" xr:uid="{00000000-0005-0000-0000-00005F440000}"/>
    <cellStyle name="Normal 10 5 2 3 2 3" xfId="38165" xr:uid="{00000000-0005-0000-0000-000060440000}"/>
    <cellStyle name="Normal 10 5 2 3 3" xfId="20853" xr:uid="{00000000-0005-0000-0000-000061440000}"/>
    <cellStyle name="Normal 10 5 2 3 3 2" xfId="46821" xr:uid="{00000000-0005-0000-0000-000062440000}"/>
    <cellStyle name="Normal 10 5 2 3 4" xfId="16525" xr:uid="{00000000-0005-0000-0000-000063440000}"/>
    <cellStyle name="Normal 10 5 2 3 4 2" xfId="42493" xr:uid="{00000000-0005-0000-0000-000064440000}"/>
    <cellStyle name="Normal 10 5 2 3 5" xfId="31673" xr:uid="{00000000-0005-0000-0000-000065440000}"/>
    <cellStyle name="Normal 10 5 2 3 6" xfId="58155" xr:uid="{00000000-0005-0000-0000-000066440000}"/>
    <cellStyle name="Normal 10 5 2 4" xfId="10033" xr:uid="{00000000-0005-0000-0000-000067440000}"/>
    <cellStyle name="Normal 10 5 2 4 2" xfId="25181" xr:uid="{00000000-0005-0000-0000-000068440000}"/>
    <cellStyle name="Normal 10 5 2 4 2 2" xfId="51149" xr:uid="{00000000-0005-0000-0000-000069440000}"/>
    <cellStyle name="Normal 10 5 2 4 3" xfId="36001" xr:uid="{00000000-0005-0000-0000-00006A440000}"/>
    <cellStyle name="Normal 10 5 2 5" xfId="7869" xr:uid="{00000000-0005-0000-0000-00006B440000}"/>
    <cellStyle name="Normal 10 5 2 5 2" xfId="23017" xr:uid="{00000000-0005-0000-0000-00006C440000}"/>
    <cellStyle name="Normal 10 5 2 5 2 2" xfId="48985" xr:uid="{00000000-0005-0000-0000-00006D440000}"/>
    <cellStyle name="Normal 10 5 2 5 3" xfId="33837" xr:uid="{00000000-0005-0000-0000-00006E440000}"/>
    <cellStyle name="Normal 10 5 2 6" xfId="18689" xr:uid="{00000000-0005-0000-0000-00006F440000}"/>
    <cellStyle name="Normal 10 5 2 6 2" xfId="44657" xr:uid="{00000000-0005-0000-0000-000070440000}"/>
    <cellStyle name="Normal 10 5 2 7" xfId="14361" xr:uid="{00000000-0005-0000-0000-000071440000}"/>
    <cellStyle name="Normal 10 5 2 7 2" xfId="40329" xr:uid="{00000000-0005-0000-0000-000072440000}"/>
    <cellStyle name="Normal 10 5 2 8" xfId="3541" xr:uid="{00000000-0005-0000-0000-000073440000}"/>
    <cellStyle name="Normal 10 5 2 9" xfId="29509" xr:uid="{00000000-0005-0000-0000-000074440000}"/>
    <cellStyle name="Normal 10 5 3" xfId="1918" xr:uid="{00000000-0005-0000-0000-000075440000}"/>
    <cellStyle name="Normal 10 5 3 2" xfId="6246" xr:uid="{00000000-0005-0000-0000-000076440000}"/>
    <cellStyle name="Normal 10 5 3 2 2" xfId="12738" xr:uid="{00000000-0005-0000-0000-000077440000}"/>
    <cellStyle name="Normal 10 5 3 2 2 2" xfId="27886" xr:uid="{00000000-0005-0000-0000-000078440000}"/>
    <cellStyle name="Normal 10 5 3 2 2 2 2" xfId="53854" xr:uid="{00000000-0005-0000-0000-000079440000}"/>
    <cellStyle name="Normal 10 5 3 2 2 3" xfId="38706" xr:uid="{00000000-0005-0000-0000-00007A440000}"/>
    <cellStyle name="Normal 10 5 3 2 3" xfId="21394" xr:uid="{00000000-0005-0000-0000-00007B440000}"/>
    <cellStyle name="Normal 10 5 3 2 3 2" xfId="47362" xr:uid="{00000000-0005-0000-0000-00007C440000}"/>
    <cellStyle name="Normal 10 5 3 2 4" xfId="17066" xr:uid="{00000000-0005-0000-0000-00007D440000}"/>
    <cellStyle name="Normal 10 5 3 2 4 2" xfId="43034" xr:uid="{00000000-0005-0000-0000-00007E440000}"/>
    <cellStyle name="Normal 10 5 3 2 5" xfId="32214" xr:uid="{00000000-0005-0000-0000-00007F440000}"/>
    <cellStyle name="Normal 10 5 3 2 6" xfId="58696" xr:uid="{00000000-0005-0000-0000-000080440000}"/>
    <cellStyle name="Normal 10 5 3 3" xfId="10574" xr:uid="{00000000-0005-0000-0000-000081440000}"/>
    <cellStyle name="Normal 10 5 3 3 2" xfId="25722" xr:uid="{00000000-0005-0000-0000-000082440000}"/>
    <cellStyle name="Normal 10 5 3 3 2 2" xfId="51690" xr:uid="{00000000-0005-0000-0000-000083440000}"/>
    <cellStyle name="Normal 10 5 3 3 3" xfId="36542" xr:uid="{00000000-0005-0000-0000-000084440000}"/>
    <cellStyle name="Normal 10 5 3 4" xfId="8410" xr:uid="{00000000-0005-0000-0000-000085440000}"/>
    <cellStyle name="Normal 10 5 3 4 2" xfId="23558" xr:uid="{00000000-0005-0000-0000-000086440000}"/>
    <cellStyle name="Normal 10 5 3 4 2 2" xfId="49526" xr:uid="{00000000-0005-0000-0000-000087440000}"/>
    <cellStyle name="Normal 10 5 3 4 3" xfId="34378" xr:uid="{00000000-0005-0000-0000-000088440000}"/>
    <cellStyle name="Normal 10 5 3 5" xfId="19230" xr:uid="{00000000-0005-0000-0000-000089440000}"/>
    <cellStyle name="Normal 10 5 3 5 2" xfId="45198" xr:uid="{00000000-0005-0000-0000-00008A440000}"/>
    <cellStyle name="Normal 10 5 3 6" xfId="14902" xr:uid="{00000000-0005-0000-0000-00008B440000}"/>
    <cellStyle name="Normal 10 5 3 6 2" xfId="40870" xr:uid="{00000000-0005-0000-0000-00008C440000}"/>
    <cellStyle name="Normal 10 5 3 7" xfId="4082" xr:uid="{00000000-0005-0000-0000-00008D440000}"/>
    <cellStyle name="Normal 10 5 3 8" xfId="30050" xr:uid="{00000000-0005-0000-0000-00008E440000}"/>
    <cellStyle name="Normal 10 5 3 9" xfId="56532" xr:uid="{00000000-0005-0000-0000-00008F440000}"/>
    <cellStyle name="Normal 10 5 4" xfId="5164" xr:uid="{00000000-0005-0000-0000-000090440000}"/>
    <cellStyle name="Normal 10 5 4 2" xfId="11656" xr:uid="{00000000-0005-0000-0000-000091440000}"/>
    <cellStyle name="Normal 10 5 4 2 2" xfId="26804" xr:uid="{00000000-0005-0000-0000-000092440000}"/>
    <cellStyle name="Normal 10 5 4 2 2 2" xfId="52772" xr:uid="{00000000-0005-0000-0000-000093440000}"/>
    <cellStyle name="Normal 10 5 4 2 3" xfId="37624" xr:uid="{00000000-0005-0000-0000-000094440000}"/>
    <cellStyle name="Normal 10 5 4 3" xfId="20312" xr:uid="{00000000-0005-0000-0000-000095440000}"/>
    <cellStyle name="Normal 10 5 4 3 2" xfId="46280" xr:uid="{00000000-0005-0000-0000-000096440000}"/>
    <cellStyle name="Normal 10 5 4 4" xfId="15984" xr:uid="{00000000-0005-0000-0000-000097440000}"/>
    <cellStyle name="Normal 10 5 4 4 2" xfId="41952" xr:uid="{00000000-0005-0000-0000-000098440000}"/>
    <cellStyle name="Normal 10 5 4 5" xfId="31132" xr:uid="{00000000-0005-0000-0000-000099440000}"/>
    <cellStyle name="Normal 10 5 4 6" xfId="57614" xr:uid="{00000000-0005-0000-0000-00009A440000}"/>
    <cellStyle name="Normal 10 5 5" xfId="9492" xr:uid="{00000000-0005-0000-0000-00009B440000}"/>
    <cellStyle name="Normal 10 5 5 2" xfId="24640" xr:uid="{00000000-0005-0000-0000-00009C440000}"/>
    <cellStyle name="Normal 10 5 5 2 2" xfId="50608" xr:uid="{00000000-0005-0000-0000-00009D440000}"/>
    <cellStyle name="Normal 10 5 5 3" xfId="35460" xr:uid="{00000000-0005-0000-0000-00009E440000}"/>
    <cellStyle name="Normal 10 5 6" xfId="7328" xr:uid="{00000000-0005-0000-0000-00009F440000}"/>
    <cellStyle name="Normal 10 5 6 2" xfId="22476" xr:uid="{00000000-0005-0000-0000-0000A0440000}"/>
    <cellStyle name="Normal 10 5 6 2 2" xfId="48444" xr:uid="{00000000-0005-0000-0000-0000A1440000}"/>
    <cellStyle name="Normal 10 5 6 3" xfId="33296" xr:uid="{00000000-0005-0000-0000-0000A2440000}"/>
    <cellStyle name="Normal 10 5 7" xfId="18148" xr:uid="{00000000-0005-0000-0000-0000A3440000}"/>
    <cellStyle name="Normal 10 5 7 2" xfId="44116" xr:uid="{00000000-0005-0000-0000-0000A4440000}"/>
    <cellStyle name="Normal 10 5 8" xfId="13820" xr:uid="{00000000-0005-0000-0000-0000A5440000}"/>
    <cellStyle name="Normal 10 5 8 2" xfId="39788" xr:uid="{00000000-0005-0000-0000-0000A6440000}"/>
    <cellStyle name="Normal 10 5 9" xfId="3000" xr:uid="{00000000-0005-0000-0000-0000A7440000}"/>
    <cellStyle name="Normal 10 6" xfId="263" xr:uid="{00000000-0005-0000-0000-0000A8440000}"/>
    <cellStyle name="Normal 10 6 10" xfId="28969" xr:uid="{00000000-0005-0000-0000-0000A9440000}"/>
    <cellStyle name="Normal 10 6 11" xfId="54930" xr:uid="{00000000-0005-0000-0000-0000AA440000}"/>
    <cellStyle name="Normal 10 6 12" xfId="55451" xr:uid="{00000000-0005-0000-0000-0000AB440000}"/>
    <cellStyle name="Normal 10 6 13" xfId="893" xr:uid="{00000000-0005-0000-0000-0000AC440000}"/>
    <cellStyle name="Normal 10 6 2" xfId="1378" xr:uid="{00000000-0005-0000-0000-0000AD440000}"/>
    <cellStyle name="Normal 10 6 2 10" xfId="55992" xr:uid="{00000000-0005-0000-0000-0000AE440000}"/>
    <cellStyle name="Normal 10 6 2 2" xfId="2460" xr:uid="{00000000-0005-0000-0000-0000AF440000}"/>
    <cellStyle name="Normal 10 6 2 2 2" xfId="6788" xr:uid="{00000000-0005-0000-0000-0000B0440000}"/>
    <cellStyle name="Normal 10 6 2 2 2 2" xfId="13280" xr:uid="{00000000-0005-0000-0000-0000B1440000}"/>
    <cellStyle name="Normal 10 6 2 2 2 2 2" xfId="28428" xr:uid="{00000000-0005-0000-0000-0000B2440000}"/>
    <cellStyle name="Normal 10 6 2 2 2 2 2 2" xfId="54396" xr:uid="{00000000-0005-0000-0000-0000B3440000}"/>
    <cellStyle name="Normal 10 6 2 2 2 2 3" xfId="39248" xr:uid="{00000000-0005-0000-0000-0000B4440000}"/>
    <cellStyle name="Normal 10 6 2 2 2 3" xfId="21936" xr:uid="{00000000-0005-0000-0000-0000B5440000}"/>
    <cellStyle name="Normal 10 6 2 2 2 3 2" xfId="47904" xr:uid="{00000000-0005-0000-0000-0000B6440000}"/>
    <cellStyle name="Normal 10 6 2 2 2 4" xfId="17608" xr:uid="{00000000-0005-0000-0000-0000B7440000}"/>
    <cellStyle name="Normal 10 6 2 2 2 4 2" xfId="43576" xr:uid="{00000000-0005-0000-0000-0000B8440000}"/>
    <cellStyle name="Normal 10 6 2 2 2 5" xfId="32756" xr:uid="{00000000-0005-0000-0000-0000B9440000}"/>
    <cellStyle name="Normal 10 6 2 2 2 6" xfId="59238" xr:uid="{00000000-0005-0000-0000-0000BA440000}"/>
    <cellStyle name="Normal 10 6 2 2 3" xfId="11116" xr:uid="{00000000-0005-0000-0000-0000BB440000}"/>
    <cellStyle name="Normal 10 6 2 2 3 2" xfId="26264" xr:uid="{00000000-0005-0000-0000-0000BC440000}"/>
    <cellStyle name="Normal 10 6 2 2 3 2 2" xfId="52232" xr:uid="{00000000-0005-0000-0000-0000BD440000}"/>
    <cellStyle name="Normal 10 6 2 2 3 3" xfId="37084" xr:uid="{00000000-0005-0000-0000-0000BE440000}"/>
    <cellStyle name="Normal 10 6 2 2 4" xfId="8952" xr:uid="{00000000-0005-0000-0000-0000BF440000}"/>
    <cellStyle name="Normal 10 6 2 2 4 2" xfId="24100" xr:uid="{00000000-0005-0000-0000-0000C0440000}"/>
    <cellStyle name="Normal 10 6 2 2 4 2 2" xfId="50068" xr:uid="{00000000-0005-0000-0000-0000C1440000}"/>
    <cellStyle name="Normal 10 6 2 2 4 3" xfId="34920" xr:uid="{00000000-0005-0000-0000-0000C2440000}"/>
    <cellStyle name="Normal 10 6 2 2 5" xfId="19772" xr:uid="{00000000-0005-0000-0000-0000C3440000}"/>
    <cellStyle name="Normal 10 6 2 2 5 2" xfId="45740" xr:uid="{00000000-0005-0000-0000-0000C4440000}"/>
    <cellStyle name="Normal 10 6 2 2 6" xfId="15444" xr:uid="{00000000-0005-0000-0000-0000C5440000}"/>
    <cellStyle name="Normal 10 6 2 2 6 2" xfId="41412" xr:uid="{00000000-0005-0000-0000-0000C6440000}"/>
    <cellStyle name="Normal 10 6 2 2 7" xfId="4624" xr:uid="{00000000-0005-0000-0000-0000C7440000}"/>
    <cellStyle name="Normal 10 6 2 2 8" xfId="30592" xr:uid="{00000000-0005-0000-0000-0000C8440000}"/>
    <cellStyle name="Normal 10 6 2 2 9" xfId="57074" xr:uid="{00000000-0005-0000-0000-0000C9440000}"/>
    <cellStyle name="Normal 10 6 2 3" xfId="5706" xr:uid="{00000000-0005-0000-0000-0000CA440000}"/>
    <cellStyle name="Normal 10 6 2 3 2" xfId="12198" xr:uid="{00000000-0005-0000-0000-0000CB440000}"/>
    <cellStyle name="Normal 10 6 2 3 2 2" xfId="27346" xr:uid="{00000000-0005-0000-0000-0000CC440000}"/>
    <cellStyle name="Normal 10 6 2 3 2 2 2" xfId="53314" xr:uid="{00000000-0005-0000-0000-0000CD440000}"/>
    <cellStyle name="Normal 10 6 2 3 2 3" xfId="38166" xr:uid="{00000000-0005-0000-0000-0000CE440000}"/>
    <cellStyle name="Normal 10 6 2 3 3" xfId="20854" xr:uid="{00000000-0005-0000-0000-0000CF440000}"/>
    <cellStyle name="Normal 10 6 2 3 3 2" xfId="46822" xr:uid="{00000000-0005-0000-0000-0000D0440000}"/>
    <cellStyle name="Normal 10 6 2 3 4" xfId="16526" xr:uid="{00000000-0005-0000-0000-0000D1440000}"/>
    <cellStyle name="Normal 10 6 2 3 4 2" xfId="42494" xr:uid="{00000000-0005-0000-0000-0000D2440000}"/>
    <cellStyle name="Normal 10 6 2 3 5" xfId="31674" xr:uid="{00000000-0005-0000-0000-0000D3440000}"/>
    <cellStyle name="Normal 10 6 2 3 6" xfId="58156" xr:uid="{00000000-0005-0000-0000-0000D4440000}"/>
    <cellStyle name="Normal 10 6 2 4" xfId="10034" xr:uid="{00000000-0005-0000-0000-0000D5440000}"/>
    <cellStyle name="Normal 10 6 2 4 2" xfId="25182" xr:uid="{00000000-0005-0000-0000-0000D6440000}"/>
    <cellStyle name="Normal 10 6 2 4 2 2" xfId="51150" xr:uid="{00000000-0005-0000-0000-0000D7440000}"/>
    <cellStyle name="Normal 10 6 2 4 3" xfId="36002" xr:uid="{00000000-0005-0000-0000-0000D8440000}"/>
    <cellStyle name="Normal 10 6 2 5" xfId="7870" xr:uid="{00000000-0005-0000-0000-0000D9440000}"/>
    <cellStyle name="Normal 10 6 2 5 2" xfId="23018" xr:uid="{00000000-0005-0000-0000-0000DA440000}"/>
    <cellStyle name="Normal 10 6 2 5 2 2" xfId="48986" xr:uid="{00000000-0005-0000-0000-0000DB440000}"/>
    <cellStyle name="Normal 10 6 2 5 3" xfId="33838" xr:uid="{00000000-0005-0000-0000-0000DC440000}"/>
    <cellStyle name="Normal 10 6 2 6" xfId="18690" xr:uid="{00000000-0005-0000-0000-0000DD440000}"/>
    <cellStyle name="Normal 10 6 2 6 2" xfId="44658" xr:uid="{00000000-0005-0000-0000-0000DE440000}"/>
    <cellStyle name="Normal 10 6 2 7" xfId="14362" xr:uid="{00000000-0005-0000-0000-0000DF440000}"/>
    <cellStyle name="Normal 10 6 2 7 2" xfId="40330" xr:uid="{00000000-0005-0000-0000-0000E0440000}"/>
    <cellStyle name="Normal 10 6 2 8" xfId="3542" xr:uid="{00000000-0005-0000-0000-0000E1440000}"/>
    <cellStyle name="Normal 10 6 2 9" xfId="29510" xr:uid="{00000000-0005-0000-0000-0000E2440000}"/>
    <cellStyle name="Normal 10 6 3" xfId="1919" xr:uid="{00000000-0005-0000-0000-0000E3440000}"/>
    <cellStyle name="Normal 10 6 3 2" xfId="6247" xr:uid="{00000000-0005-0000-0000-0000E4440000}"/>
    <cellStyle name="Normal 10 6 3 2 2" xfId="12739" xr:uid="{00000000-0005-0000-0000-0000E5440000}"/>
    <cellStyle name="Normal 10 6 3 2 2 2" xfId="27887" xr:uid="{00000000-0005-0000-0000-0000E6440000}"/>
    <cellStyle name="Normal 10 6 3 2 2 2 2" xfId="53855" xr:uid="{00000000-0005-0000-0000-0000E7440000}"/>
    <cellStyle name="Normal 10 6 3 2 2 3" xfId="38707" xr:uid="{00000000-0005-0000-0000-0000E8440000}"/>
    <cellStyle name="Normal 10 6 3 2 3" xfId="21395" xr:uid="{00000000-0005-0000-0000-0000E9440000}"/>
    <cellStyle name="Normal 10 6 3 2 3 2" xfId="47363" xr:uid="{00000000-0005-0000-0000-0000EA440000}"/>
    <cellStyle name="Normal 10 6 3 2 4" xfId="17067" xr:uid="{00000000-0005-0000-0000-0000EB440000}"/>
    <cellStyle name="Normal 10 6 3 2 4 2" xfId="43035" xr:uid="{00000000-0005-0000-0000-0000EC440000}"/>
    <cellStyle name="Normal 10 6 3 2 5" xfId="32215" xr:uid="{00000000-0005-0000-0000-0000ED440000}"/>
    <cellStyle name="Normal 10 6 3 2 6" xfId="58697" xr:uid="{00000000-0005-0000-0000-0000EE440000}"/>
    <cellStyle name="Normal 10 6 3 3" xfId="10575" xr:uid="{00000000-0005-0000-0000-0000EF440000}"/>
    <cellStyle name="Normal 10 6 3 3 2" xfId="25723" xr:uid="{00000000-0005-0000-0000-0000F0440000}"/>
    <cellStyle name="Normal 10 6 3 3 2 2" xfId="51691" xr:uid="{00000000-0005-0000-0000-0000F1440000}"/>
    <cellStyle name="Normal 10 6 3 3 3" xfId="36543" xr:uid="{00000000-0005-0000-0000-0000F2440000}"/>
    <cellStyle name="Normal 10 6 3 4" xfId="8411" xr:uid="{00000000-0005-0000-0000-0000F3440000}"/>
    <cellStyle name="Normal 10 6 3 4 2" xfId="23559" xr:uid="{00000000-0005-0000-0000-0000F4440000}"/>
    <cellStyle name="Normal 10 6 3 4 2 2" xfId="49527" xr:uid="{00000000-0005-0000-0000-0000F5440000}"/>
    <cellStyle name="Normal 10 6 3 4 3" xfId="34379" xr:uid="{00000000-0005-0000-0000-0000F6440000}"/>
    <cellStyle name="Normal 10 6 3 5" xfId="19231" xr:uid="{00000000-0005-0000-0000-0000F7440000}"/>
    <cellStyle name="Normal 10 6 3 5 2" xfId="45199" xr:uid="{00000000-0005-0000-0000-0000F8440000}"/>
    <cellStyle name="Normal 10 6 3 6" xfId="14903" xr:uid="{00000000-0005-0000-0000-0000F9440000}"/>
    <cellStyle name="Normal 10 6 3 6 2" xfId="40871" xr:uid="{00000000-0005-0000-0000-0000FA440000}"/>
    <cellStyle name="Normal 10 6 3 7" xfId="4083" xr:uid="{00000000-0005-0000-0000-0000FB440000}"/>
    <cellStyle name="Normal 10 6 3 8" xfId="30051" xr:uid="{00000000-0005-0000-0000-0000FC440000}"/>
    <cellStyle name="Normal 10 6 3 9" xfId="56533" xr:uid="{00000000-0005-0000-0000-0000FD440000}"/>
    <cellStyle name="Normal 10 6 4" xfId="5165" xr:uid="{00000000-0005-0000-0000-0000FE440000}"/>
    <cellStyle name="Normal 10 6 4 2" xfId="11657" xr:uid="{00000000-0005-0000-0000-0000FF440000}"/>
    <cellStyle name="Normal 10 6 4 2 2" xfId="26805" xr:uid="{00000000-0005-0000-0000-000000450000}"/>
    <cellStyle name="Normal 10 6 4 2 2 2" xfId="52773" xr:uid="{00000000-0005-0000-0000-000001450000}"/>
    <cellStyle name="Normal 10 6 4 2 3" xfId="37625" xr:uid="{00000000-0005-0000-0000-000002450000}"/>
    <cellStyle name="Normal 10 6 4 3" xfId="20313" xr:uid="{00000000-0005-0000-0000-000003450000}"/>
    <cellStyle name="Normal 10 6 4 3 2" xfId="46281" xr:uid="{00000000-0005-0000-0000-000004450000}"/>
    <cellStyle name="Normal 10 6 4 4" xfId="15985" xr:uid="{00000000-0005-0000-0000-000005450000}"/>
    <cellStyle name="Normal 10 6 4 4 2" xfId="41953" xr:uid="{00000000-0005-0000-0000-000006450000}"/>
    <cellStyle name="Normal 10 6 4 5" xfId="31133" xr:uid="{00000000-0005-0000-0000-000007450000}"/>
    <cellStyle name="Normal 10 6 4 6" xfId="57615" xr:uid="{00000000-0005-0000-0000-000008450000}"/>
    <cellStyle name="Normal 10 6 5" xfId="9493" xr:uid="{00000000-0005-0000-0000-000009450000}"/>
    <cellStyle name="Normal 10 6 5 2" xfId="24641" xr:uid="{00000000-0005-0000-0000-00000A450000}"/>
    <cellStyle name="Normal 10 6 5 2 2" xfId="50609" xr:uid="{00000000-0005-0000-0000-00000B450000}"/>
    <cellStyle name="Normal 10 6 5 3" xfId="35461" xr:uid="{00000000-0005-0000-0000-00000C450000}"/>
    <cellStyle name="Normal 10 6 6" xfId="7329" xr:uid="{00000000-0005-0000-0000-00000D450000}"/>
    <cellStyle name="Normal 10 6 6 2" xfId="22477" xr:uid="{00000000-0005-0000-0000-00000E450000}"/>
    <cellStyle name="Normal 10 6 6 2 2" xfId="48445" xr:uid="{00000000-0005-0000-0000-00000F450000}"/>
    <cellStyle name="Normal 10 6 6 3" xfId="33297" xr:uid="{00000000-0005-0000-0000-000010450000}"/>
    <cellStyle name="Normal 10 6 7" xfId="18149" xr:uid="{00000000-0005-0000-0000-000011450000}"/>
    <cellStyle name="Normal 10 6 7 2" xfId="44117" xr:uid="{00000000-0005-0000-0000-000012450000}"/>
    <cellStyle name="Normal 10 6 8" xfId="13821" xr:uid="{00000000-0005-0000-0000-000013450000}"/>
    <cellStyle name="Normal 10 6 8 2" xfId="39789" xr:uid="{00000000-0005-0000-0000-000014450000}"/>
    <cellStyle name="Normal 10 6 9" xfId="3001" xr:uid="{00000000-0005-0000-0000-000015450000}"/>
    <cellStyle name="Normal 10 7" xfId="264" xr:uid="{00000000-0005-0000-0000-000016450000}"/>
    <cellStyle name="Normal 10 7 10" xfId="28970" xr:uid="{00000000-0005-0000-0000-000017450000}"/>
    <cellStyle name="Normal 10 7 11" xfId="54931" xr:uid="{00000000-0005-0000-0000-000018450000}"/>
    <cellStyle name="Normal 10 7 12" xfId="55452" xr:uid="{00000000-0005-0000-0000-000019450000}"/>
    <cellStyle name="Normal 10 7 13" xfId="933" xr:uid="{00000000-0005-0000-0000-00001A450000}"/>
    <cellStyle name="Normal 10 7 2" xfId="1379" xr:uid="{00000000-0005-0000-0000-00001B450000}"/>
    <cellStyle name="Normal 10 7 2 10" xfId="55993" xr:uid="{00000000-0005-0000-0000-00001C450000}"/>
    <cellStyle name="Normal 10 7 2 2" xfId="2461" xr:uid="{00000000-0005-0000-0000-00001D450000}"/>
    <cellStyle name="Normal 10 7 2 2 2" xfId="6789" xr:uid="{00000000-0005-0000-0000-00001E450000}"/>
    <cellStyle name="Normal 10 7 2 2 2 2" xfId="13281" xr:uid="{00000000-0005-0000-0000-00001F450000}"/>
    <cellStyle name="Normal 10 7 2 2 2 2 2" xfId="28429" xr:uid="{00000000-0005-0000-0000-000020450000}"/>
    <cellStyle name="Normal 10 7 2 2 2 2 2 2" xfId="54397" xr:uid="{00000000-0005-0000-0000-000021450000}"/>
    <cellStyle name="Normal 10 7 2 2 2 2 3" xfId="39249" xr:uid="{00000000-0005-0000-0000-000022450000}"/>
    <cellStyle name="Normal 10 7 2 2 2 3" xfId="21937" xr:uid="{00000000-0005-0000-0000-000023450000}"/>
    <cellStyle name="Normal 10 7 2 2 2 3 2" xfId="47905" xr:uid="{00000000-0005-0000-0000-000024450000}"/>
    <cellStyle name="Normal 10 7 2 2 2 4" xfId="17609" xr:uid="{00000000-0005-0000-0000-000025450000}"/>
    <cellStyle name="Normal 10 7 2 2 2 4 2" xfId="43577" xr:uid="{00000000-0005-0000-0000-000026450000}"/>
    <cellStyle name="Normal 10 7 2 2 2 5" xfId="32757" xr:uid="{00000000-0005-0000-0000-000027450000}"/>
    <cellStyle name="Normal 10 7 2 2 2 6" xfId="59239" xr:uid="{00000000-0005-0000-0000-000028450000}"/>
    <cellStyle name="Normal 10 7 2 2 3" xfId="11117" xr:uid="{00000000-0005-0000-0000-000029450000}"/>
    <cellStyle name="Normal 10 7 2 2 3 2" xfId="26265" xr:uid="{00000000-0005-0000-0000-00002A450000}"/>
    <cellStyle name="Normal 10 7 2 2 3 2 2" xfId="52233" xr:uid="{00000000-0005-0000-0000-00002B450000}"/>
    <cellStyle name="Normal 10 7 2 2 3 3" xfId="37085" xr:uid="{00000000-0005-0000-0000-00002C450000}"/>
    <cellStyle name="Normal 10 7 2 2 4" xfId="8953" xr:uid="{00000000-0005-0000-0000-00002D450000}"/>
    <cellStyle name="Normal 10 7 2 2 4 2" xfId="24101" xr:uid="{00000000-0005-0000-0000-00002E450000}"/>
    <cellStyle name="Normal 10 7 2 2 4 2 2" xfId="50069" xr:uid="{00000000-0005-0000-0000-00002F450000}"/>
    <cellStyle name="Normal 10 7 2 2 4 3" xfId="34921" xr:uid="{00000000-0005-0000-0000-000030450000}"/>
    <cellStyle name="Normal 10 7 2 2 5" xfId="19773" xr:uid="{00000000-0005-0000-0000-000031450000}"/>
    <cellStyle name="Normal 10 7 2 2 5 2" xfId="45741" xr:uid="{00000000-0005-0000-0000-000032450000}"/>
    <cellStyle name="Normal 10 7 2 2 6" xfId="15445" xr:uid="{00000000-0005-0000-0000-000033450000}"/>
    <cellStyle name="Normal 10 7 2 2 6 2" xfId="41413" xr:uid="{00000000-0005-0000-0000-000034450000}"/>
    <cellStyle name="Normal 10 7 2 2 7" xfId="4625" xr:uid="{00000000-0005-0000-0000-000035450000}"/>
    <cellStyle name="Normal 10 7 2 2 8" xfId="30593" xr:uid="{00000000-0005-0000-0000-000036450000}"/>
    <cellStyle name="Normal 10 7 2 2 9" xfId="57075" xr:uid="{00000000-0005-0000-0000-000037450000}"/>
    <cellStyle name="Normal 10 7 2 3" xfId="5707" xr:uid="{00000000-0005-0000-0000-000038450000}"/>
    <cellStyle name="Normal 10 7 2 3 2" xfId="12199" xr:uid="{00000000-0005-0000-0000-000039450000}"/>
    <cellStyle name="Normal 10 7 2 3 2 2" xfId="27347" xr:uid="{00000000-0005-0000-0000-00003A450000}"/>
    <cellStyle name="Normal 10 7 2 3 2 2 2" xfId="53315" xr:uid="{00000000-0005-0000-0000-00003B450000}"/>
    <cellStyle name="Normal 10 7 2 3 2 3" xfId="38167" xr:uid="{00000000-0005-0000-0000-00003C450000}"/>
    <cellStyle name="Normal 10 7 2 3 3" xfId="20855" xr:uid="{00000000-0005-0000-0000-00003D450000}"/>
    <cellStyle name="Normal 10 7 2 3 3 2" xfId="46823" xr:uid="{00000000-0005-0000-0000-00003E450000}"/>
    <cellStyle name="Normal 10 7 2 3 4" xfId="16527" xr:uid="{00000000-0005-0000-0000-00003F450000}"/>
    <cellStyle name="Normal 10 7 2 3 4 2" xfId="42495" xr:uid="{00000000-0005-0000-0000-000040450000}"/>
    <cellStyle name="Normal 10 7 2 3 5" xfId="31675" xr:uid="{00000000-0005-0000-0000-000041450000}"/>
    <cellStyle name="Normal 10 7 2 3 6" xfId="58157" xr:uid="{00000000-0005-0000-0000-000042450000}"/>
    <cellStyle name="Normal 10 7 2 4" xfId="10035" xr:uid="{00000000-0005-0000-0000-000043450000}"/>
    <cellStyle name="Normal 10 7 2 4 2" xfId="25183" xr:uid="{00000000-0005-0000-0000-000044450000}"/>
    <cellStyle name="Normal 10 7 2 4 2 2" xfId="51151" xr:uid="{00000000-0005-0000-0000-000045450000}"/>
    <cellStyle name="Normal 10 7 2 4 3" xfId="36003" xr:uid="{00000000-0005-0000-0000-000046450000}"/>
    <cellStyle name="Normal 10 7 2 5" xfId="7871" xr:uid="{00000000-0005-0000-0000-000047450000}"/>
    <cellStyle name="Normal 10 7 2 5 2" xfId="23019" xr:uid="{00000000-0005-0000-0000-000048450000}"/>
    <cellStyle name="Normal 10 7 2 5 2 2" xfId="48987" xr:uid="{00000000-0005-0000-0000-000049450000}"/>
    <cellStyle name="Normal 10 7 2 5 3" xfId="33839" xr:uid="{00000000-0005-0000-0000-00004A450000}"/>
    <cellStyle name="Normal 10 7 2 6" xfId="18691" xr:uid="{00000000-0005-0000-0000-00004B450000}"/>
    <cellStyle name="Normal 10 7 2 6 2" xfId="44659" xr:uid="{00000000-0005-0000-0000-00004C450000}"/>
    <cellStyle name="Normal 10 7 2 7" xfId="14363" xr:uid="{00000000-0005-0000-0000-00004D450000}"/>
    <cellStyle name="Normal 10 7 2 7 2" xfId="40331" xr:uid="{00000000-0005-0000-0000-00004E450000}"/>
    <cellStyle name="Normal 10 7 2 8" xfId="3543" xr:uid="{00000000-0005-0000-0000-00004F450000}"/>
    <cellStyle name="Normal 10 7 2 9" xfId="29511" xr:uid="{00000000-0005-0000-0000-000050450000}"/>
    <cellStyle name="Normal 10 7 3" xfId="1920" xr:uid="{00000000-0005-0000-0000-000051450000}"/>
    <cellStyle name="Normal 10 7 3 2" xfId="6248" xr:uid="{00000000-0005-0000-0000-000052450000}"/>
    <cellStyle name="Normal 10 7 3 2 2" xfId="12740" xr:uid="{00000000-0005-0000-0000-000053450000}"/>
    <cellStyle name="Normal 10 7 3 2 2 2" xfId="27888" xr:uid="{00000000-0005-0000-0000-000054450000}"/>
    <cellStyle name="Normal 10 7 3 2 2 2 2" xfId="53856" xr:uid="{00000000-0005-0000-0000-000055450000}"/>
    <cellStyle name="Normal 10 7 3 2 2 3" xfId="38708" xr:uid="{00000000-0005-0000-0000-000056450000}"/>
    <cellStyle name="Normal 10 7 3 2 3" xfId="21396" xr:uid="{00000000-0005-0000-0000-000057450000}"/>
    <cellStyle name="Normal 10 7 3 2 3 2" xfId="47364" xr:uid="{00000000-0005-0000-0000-000058450000}"/>
    <cellStyle name="Normal 10 7 3 2 4" xfId="17068" xr:uid="{00000000-0005-0000-0000-000059450000}"/>
    <cellStyle name="Normal 10 7 3 2 4 2" xfId="43036" xr:uid="{00000000-0005-0000-0000-00005A450000}"/>
    <cellStyle name="Normal 10 7 3 2 5" xfId="32216" xr:uid="{00000000-0005-0000-0000-00005B450000}"/>
    <cellStyle name="Normal 10 7 3 2 6" xfId="58698" xr:uid="{00000000-0005-0000-0000-00005C450000}"/>
    <cellStyle name="Normal 10 7 3 3" xfId="10576" xr:uid="{00000000-0005-0000-0000-00005D450000}"/>
    <cellStyle name="Normal 10 7 3 3 2" xfId="25724" xr:uid="{00000000-0005-0000-0000-00005E450000}"/>
    <cellStyle name="Normal 10 7 3 3 2 2" xfId="51692" xr:uid="{00000000-0005-0000-0000-00005F450000}"/>
    <cellStyle name="Normal 10 7 3 3 3" xfId="36544" xr:uid="{00000000-0005-0000-0000-000060450000}"/>
    <cellStyle name="Normal 10 7 3 4" xfId="8412" xr:uid="{00000000-0005-0000-0000-000061450000}"/>
    <cellStyle name="Normal 10 7 3 4 2" xfId="23560" xr:uid="{00000000-0005-0000-0000-000062450000}"/>
    <cellStyle name="Normal 10 7 3 4 2 2" xfId="49528" xr:uid="{00000000-0005-0000-0000-000063450000}"/>
    <cellStyle name="Normal 10 7 3 4 3" xfId="34380" xr:uid="{00000000-0005-0000-0000-000064450000}"/>
    <cellStyle name="Normal 10 7 3 5" xfId="19232" xr:uid="{00000000-0005-0000-0000-000065450000}"/>
    <cellStyle name="Normal 10 7 3 5 2" xfId="45200" xr:uid="{00000000-0005-0000-0000-000066450000}"/>
    <cellStyle name="Normal 10 7 3 6" xfId="14904" xr:uid="{00000000-0005-0000-0000-000067450000}"/>
    <cellStyle name="Normal 10 7 3 6 2" xfId="40872" xr:uid="{00000000-0005-0000-0000-000068450000}"/>
    <cellStyle name="Normal 10 7 3 7" xfId="4084" xr:uid="{00000000-0005-0000-0000-000069450000}"/>
    <cellStyle name="Normal 10 7 3 8" xfId="30052" xr:uid="{00000000-0005-0000-0000-00006A450000}"/>
    <cellStyle name="Normal 10 7 3 9" xfId="56534" xr:uid="{00000000-0005-0000-0000-00006B450000}"/>
    <cellStyle name="Normal 10 7 4" xfId="5166" xr:uid="{00000000-0005-0000-0000-00006C450000}"/>
    <cellStyle name="Normal 10 7 4 2" xfId="11658" xr:uid="{00000000-0005-0000-0000-00006D450000}"/>
    <cellStyle name="Normal 10 7 4 2 2" xfId="26806" xr:uid="{00000000-0005-0000-0000-00006E450000}"/>
    <cellStyle name="Normal 10 7 4 2 2 2" xfId="52774" xr:uid="{00000000-0005-0000-0000-00006F450000}"/>
    <cellStyle name="Normal 10 7 4 2 3" xfId="37626" xr:uid="{00000000-0005-0000-0000-000070450000}"/>
    <cellStyle name="Normal 10 7 4 3" xfId="20314" xr:uid="{00000000-0005-0000-0000-000071450000}"/>
    <cellStyle name="Normal 10 7 4 3 2" xfId="46282" xr:uid="{00000000-0005-0000-0000-000072450000}"/>
    <cellStyle name="Normal 10 7 4 4" xfId="15986" xr:uid="{00000000-0005-0000-0000-000073450000}"/>
    <cellStyle name="Normal 10 7 4 4 2" xfId="41954" xr:uid="{00000000-0005-0000-0000-000074450000}"/>
    <cellStyle name="Normal 10 7 4 5" xfId="31134" xr:uid="{00000000-0005-0000-0000-000075450000}"/>
    <cellStyle name="Normal 10 7 4 6" xfId="57616" xr:uid="{00000000-0005-0000-0000-000076450000}"/>
    <cellStyle name="Normal 10 7 5" xfId="9494" xr:uid="{00000000-0005-0000-0000-000077450000}"/>
    <cellStyle name="Normal 10 7 5 2" xfId="24642" xr:uid="{00000000-0005-0000-0000-000078450000}"/>
    <cellStyle name="Normal 10 7 5 2 2" xfId="50610" xr:uid="{00000000-0005-0000-0000-000079450000}"/>
    <cellStyle name="Normal 10 7 5 3" xfId="35462" xr:uid="{00000000-0005-0000-0000-00007A450000}"/>
    <cellStyle name="Normal 10 7 6" xfId="7330" xr:uid="{00000000-0005-0000-0000-00007B450000}"/>
    <cellStyle name="Normal 10 7 6 2" xfId="22478" xr:uid="{00000000-0005-0000-0000-00007C450000}"/>
    <cellStyle name="Normal 10 7 6 2 2" xfId="48446" xr:uid="{00000000-0005-0000-0000-00007D450000}"/>
    <cellStyle name="Normal 10 7 6 3" xfId="33298" xr:uid="{00000000-0005-0000-0000-00007E450000}"/>
    <cellStyle name="Normal 10 7 7" xfId="18150" xr:uid="{00000000-0005-0000-0000-00007F450000}"/>
    <cellStyle name="Normal 10 7 7 2" xfId="44118" xr:uid="{00000000-0005-0000-0000-000080450000}"/>
    <cellStyle name="Normal 10 7 8" xfId="13822" xr:uid="{00000000-0005-0000-0000-000081450000}"/>
    <cellStyle name="Normal 10 7 8 2" xfId="39790" xr:uid="{00000000-0005-0000-0000-000082450000}"/>
    <cellStyle name="Normal 10 7 9" xfId="3002" xr:uid="{00000000-0005-0000-0000-000083450000}"/>
    <cellStyle name="Normal 10 8" xfId="265" xr:uid="{00000000-0005-0000-0000-000084450000}"/>
    <cellStyle name="Normal 10 8 10" xfId="28971" xr:uid="{00000000-0005-0000-0000-000085450000}"/>
    <cellStyle name="Normal 10 8 11" xfId="54932" xr:uid="{00000000-0005-0000-0000-000086450000}"/>
    <cellStyle name="Normal 10 8 12" xfId="55453" xr:uid="{00000000-0005-0000-0000-000087450000}"/>
    <cellStyle name="Normal 10 8 13" xfId="973" xr:uid="{00000000-0005-0000-0000-000088450000}"/>
    <cellStyle name="Normal 10 8 2" xfId="1380" xr:uid="{00000000-0005-0000-0000-000089450000}"/>
    <cellStyle name="Normal 10 8 2 10" xfId="55994" xr:uid="{00000000-0005-0000-0000-00008A450000}"/>
    <cellStyle name="Normal 10 8 2 2" xfId="2462" xr:uid="{00000000-0005-0000-0000-00008B450000}"/>
    <cellStyle name="Normal 10 8 2 2 2" xfId="6790" xr:uid="{00000000-0005-0000-0000-00008C450000}"/>
    <cellStyle name="Normal 10 8 2 2 2 2" xfId="13282" xr:uid="{00000000-0005-0000-0000-00008D450000}"/>
    <cellStyle name="Normal 10 8 2 2 2 2 2" xfId="28430" xr:uid="{00000000-0005-0000-0000-00008E450000}"/>
    <cellStyle name="Normal 10 8 2 2 2 2 2 2" xfId="54398" xr:uid="{00000000-0005-0000-0000-00008F450000}"/>
    <cellStyle name="Normal 10 8 2 2 2 2 3" xfId="39250" xr:uid="{00000000-0005-0000-0000-000090450000}"/>
    <cellStyle name="Normal 10 8 2 2 2 3" xfId="21938" xr:uid="{00000000-0005-0000-0000-000091450000}"/>
    <cellStyle name="Normal 10 8 2 2 2 3 2" xfId="47906" xr:uid="{00000000-0005-0000-0000-000092450000}"/>
    <cellStyle name="Normal 10 8 2 2 2 4" xfId="17610" xr:uid="{00000000-0005-0000-0000-000093450000}"/>
    <cellStyle name="Normal 10 8 2 2 2 4 2" xfId="43578" xr:uid="{00000000-0005-0000-0000-000094450000}"/>
    <cellStyle name="Normal 10 8 2 2 2 5" xfId="32758" xr:uid="{00000000-0005-0000-0000-000095450000}"/>
    <cellStyle name="Normal 10 8 2 2 2 6" xfId="59240" xr:uid="{00000000-0005-0000-0000-000096450000}"/>
    <cellStyle name="Normal 10 8 2 2 3" xfId="11118" xr:uid="{00000000-0005-0000-0000-000097450000}"/>
    <cellStyle name="Normal 10 8 2 2 3 2" xfId="26266" xr:uid="{00000000-0005-0000-0000-000098450000}"/>
    <cellStyle name="Normal 10 8 2 2 3 2 2" xfId="52234" xr:uid="{00000000-0005-0000-0000-000099450000}"/>
    <cellStyle name="Normal 10 8 2 2 3 3" xfId="37086" xr:uid="{00000000-0005-0000-0000-00009A450000}"/>
    <cellStyle name="Normal 10 8 2 2 4" xfId="8954" xr:uid="{00000000-0005-0000-0000-00009B450000}"/>
    <cellStyle name="Normal 10 8 2 2 4 2" xfId="24102" xr:uid="{00000000-0005-0000-0000-00009C450000}"/>
    <cellStyle name="Normal 10 8 2 2 4 2 2" xfId="50070" xr:uid="{00000000-0005-0000-0000-00009D450000}"/>
    <cellStyle name="Normal 10 8 2 2 4 3" xfId="34922" xr:uid="{00000000-0005-0000-0000-00009E450000}"/>
    <cellStyle name="Normal 10 8 2 2 5" xfId="19774" xr:uid="{00000000-0005-0000-0000-00009F450000}"/>
    <cellStyle name="Normal 10 8 2 2 5 2" xfId="45742" xr:uid="{00000000-0005-0000-0000-0000A0450000}"/>
    <cellStyle name="Normal 10 8 2 2 6" xfId="15446" xr:uid="{00000000-0005-0000-0000-0000A1450000}"/>
    <cellStyle name="Normal 10 8 2 2 6 2" xfId="41414" xr:uid="{00000000-0005-0000-0000-0000A2450000}"/>
    <cellStyle name="Normal 10 8 2 2 7" xfId="4626" xr:uid="{00000000-0005-0000-0000-0000A3450000}"/>
    <cellStyle name="Normal 10 8 2 2 8" xfId="30594" xr:uid="{00000000-0005-0000-0000-0000A4450000}"/>
    <cellStyle name="Normal 10 8 2 2 9" xfId="57076" xr:uid="{00000000-0005-0000-0000-0000A5450000}"/>
    <cellStyle name="Normal 10 8 2 3" xfId="5708" xr:uid="{00000000-0005-0000-0000-0000A6450000}"/>
    <cellStyle name="Normal 10 8 2 3 2" xfId="12200" xr:uid="{00000000-0005-0000-0000-0000A7450000}"/>
    <cellStyle name="Normal 10 8 2 3 2 2" xfId="27348" xr:uid="{00000000-0005-0000-0000-0000A8450000}"/>
    <cellStyle name="Normal 10 8 2 3 2 2 2" xfId="53316" xr:uid="{00000000-0005-0000-0000-0000A9450000}"/>
    <cellStyle name="Normal 10 8 2 3 2 3" xfId="38168" xr:uid="{00000000-0005-0000-0000-0000AA450000}"/>
    <cellStyle name="Normal 10 8 2 3 3" xfId="20856" xr:uid="{00000000-0005-0000-0000-0000AB450000}"/>
    <cellStyle name="Normal 10 8 2 3 3 2" xfId="46824" xr:uid="{00000000-0005-0000-0000-0000AC450000}"/>
    <cellStyle name="Normal 10 8 2 3 4" xfId="16528" xr:uid="{00000000-0005-0000-0000-0000AD450000}"/>
    <cellStyle name="Normal 10 8 2 3 4 2" xfId="42496" xr:uid="{00000000-0005-0000-0000-0000AE450000}"/>
    <cellStyle name="Normal 10 8 2 3 5" xfId="31676" xr:uid="{00000000-0005-0000-0000-0000AF450000}"/>
    <cellStyle name="Normal 10 8 2 3 6" xfId="58158" xr:uid="{00000000-0005-0000-0000-0000B0450000}"/>
    <cellStyle name="Normal 10 8 2 4" xfId="10036" xr:uid="{00000000-0005-0000-0000-0000B1450000}"/>
    <cellStyle name="Normal 10 8 2 4 2" xfId="25184" xr:uid="{00000000-0005-0000-0000-0000B2450000}"/>
    <cellStyle name="Normal 10 8 2 4 2 2" xfId="51152" xr:uid="{00000000-0005-0000-0000-0000B3450000}"/>
    <cellStyle name="Normal 10 8 2 4 3" xfId="36004" xr:uid="{00000000-0005-0000-0000-0000B4450000}"/>
    <cellStyle name="Normal 10 8 2 5" xfId="7872" xr:uid="{00000000-0005-0000-0000-0000B5450000}"/>
    <cellStyle name="Normal 10 8 2 5 2" xfId="23020" xr:uid="{00000000-0005-0000-0000-0000B6450000}"/>
    <cellStyle name="Normal 10 8 2 5 2 2" xfId="48988" xr:uid="{00000000-0005-0000-0000-0000B7450000}"/>
    <cellStyle name="Normal 10 8 2 5 3" xfId="33840" xr:uid="{00000000-0005-0000-0000-0000B8450000}"/>
    <cellStyle name="Normal 10 8 2 6" xfId="18692" xr:uid="{00000000-0005-0000-0000-0000B9450000}"/>
    <cellStyle name="Normal 10 8 2 6 2" xfId="44660" xr:uid="{00000000-0005-0000-0000-0000BA450000}"/>
    <cellStyle name="Normal 10 8 2 7" xfId="14364" xr:uid="{00000000-0005-0000-0000-0000BB450000}"/>
    <cellStyle name="Normal 10 8 2 7 2" xfId="40332" xr:uid="{00000000-0005-0000-0000-0000BC450000}"/>
    <cellStyle name="Normal 10 8 2 8" xfId="3544" xr:uid="{00000000-0005-0000-0000-0000BD450000}"/>
    <cellStyle name="Normal 10 8 2 9" xfId="29512" xr:uid="{00000000-0005-0000-0000-0000BE450000}"/>
    <cellStyle name="Normal 10 8 3" xfId="1921" xr:uid="{00000000-0005-0000-0000-0000BF450000}"/>
    <cellStyle name="Normal 10 8 3 2" xfId="6249" xr:uid="{00000000-0005-0000-0000-0000C0450000}"/>
    <cellStyle name="Normal 10 8 3 2 2" xfId="12741" xr:uid="{00000000-0005-0000-0000-0000C1450000}"/>
    <cellStyle name="Normal 10 8 3 2 2 2" xfId="27889" xr:uid="{00000000-0005-0000-0000-0000C2450000}"/>
    <cellStyle name="Normal 10 8 3 2 2 2 2" xfId="53857" xr:uid="{00000000-0005-0000-0000-0000C3450000}"/>
    <cellStyle name="Normal 10 8 3 2 2 3" xfId="38709" xr:uid="{00000000-0005-0000-0000-0000C4450000}"/>
    <cellStyle name="Normal 10 8 3 2 3" xfId="21397" xr:uid="{00000000-0005-0000-0000-0000C5450000}"/>
    <cellStyle name="Normal 10 8 3 2 3 2" xfId="47365" xr:uid="{00000000-0005-0000-0000-0000C6450000}"/>
    <cellStyle name="Normal 10 8 3 2 4" xfId="17069" xr:uid="{00000000-0005-0000-0000-0000C7450000}"/>
    <cellStyle name="Normal 10 8 3 2 4 2" xfId="43037" xr:uid="{00000000-0005-0000-0000-0000C8450000}"/>
    <cellStyle name="Normal 10 8 3 2 5" xfId="32217" xr:uid="{00000000-0005-0000-0000-0000C9450000}"/>
    <cellStyle name="Normal 10 8 3 2 6" xfId="58699" xr:uid="{00000000-0005-0000-0000-0000CA450000}"/>
    <cellStyle name="Normal 10 8 3 3" xfId="10577" xr:uid="{00000000-0005-0000-0000-0000CB450000}"/>
    <cellStyle name="Normal 10 8 3 3 2" xfId="25725" xr:uid="{00000000-0005-0000-0000-0000CC450000}"/>
    <cellStyle name="Normal 10 8 3 3 2 2" xfId="51693" xr:uid="{00000000-0005-0000-0000-0000CD450000}"/>
    <cellStyle name="Normal 10 8 3 3 3" xfId="36545" xr:uid="{00000000-0005-0000-0000-0000CE450000}"/>
    <cellStyle name="Normal 10 8 3 4" xfId="8413" xr:uid="{00000000-0005-0000-0000-0000CF450000}"/>
    <cellStyle name="Normal 10 8 3 4 2" xfId="23561" xr:uid="{00000000-0005-0000-0000-0000D0450000}"/>
    <cellStyle name="Normal 10 8 3 4 2 2" xfId="49529" xr:uid="{00000000-0005-0000-0000-0000D1450000}"/>
    <cellStyle name="Normal 10 8 3 4 3" xfId="34381" xr:uid="{00000000-0005-0000-0000-0000D2450000}"/>
    <cellStyle name="Normal 10 8 3 5" xfId="19233" xr:uid="{00000000-0005-0000-0000-0000D3450000}"/>
    <cellStyle name="Normal 10 8 3 5 2" xfId="45201" xr:uid="{00000000-0005-0000-0000-0000D4450000}"/>
    <cellStyle name="Normal 10 8 3 6" xfId="14905" xr:uid="{00000000-0005-0000-0000-0000D5450000}"/>
    <cellStyle name="Normal 10 8 3 6 2" xfId="40873" xr:uid="{00000000-0005-0000-0000-0000D6450000}"/>
    <cellStyle name="Normal 10 8 3 7" xfId="4085" xr:uid="{00000000-0005-0000-0000-0000D7450000}"/>
    <cellStyle name="Normal 10 8 3 8" xfId="30053" xr:uid="{00000000-0005-0000-0000-0000D8450000}"/>
    <cellStyle name="Normal 10 8 3 9" xfId="56535" xr:uid="{00000000-0005-0000-0000-0000D9450000}"/>
    <cellStyle name="Normal 10 8 4" xfId="5167" xr:uid="{00000000-0005-0000-0000-0000DA450000}"/>
    <cellStyle name="Normal 10 8 4 2" xfId="11659" xr:uid="{00000000-0005-0000-0000-0000DB450000}"/>
    <cellStyle name="Normal 10 8 4 2 2" xfId="26807" xr:uid="{00000000-0005-0000-0000-0000DC450000}"/>
    <cellStyle name="Normal 10 8 4 2 2 2" xfId="52775" xr:uid="{00000000-0005-0000-0000-0000DD450000}"/>
    <cellStyle name="Normal 10 8 4 2 3" xfId="37627" xr:uid="{00000000-0005-0000-0000-0000DE450000}"/>
    <cellStyle name="Normal 10 8 4 3" xfId="20315" xr:uid="{00000000-0005-0000-0000-0000DF450000}"/>
    <cellStyle name="Normal 10 8 4 3 2" xfId="46283" xr:uid="{00000000-0005-0000-0000-0000E0450000}"/>
    <cellStyle name="Normal 10 8 4 4" xfId="15987" xr:uid="{00000000-0005-0000-0000-0000E1450000}"/>
    <cellStyle name="Normal 10 8 4 4 2" xfId="41955" xr:uid="{00000000-0005-0000-0000-0000E2450000}"/>
    <cellStyle name="Normal 10 8 4 5" xfId="31135" xr:uid="{00000000-0005-0000-0000-0000E3450000}"/>
    <cellStyle name="Normal 10 8 4 6" xfId="57617" xr:uid="{00000000-0005-0000-0000-0000E4450000}"/>
    <cellStyle name="Normal 10 8 5" xfId="9495" xr:uid="{00000000-0005-0000-0000-0000E5450000}"/>
    <cellStyle name="Normal 10 8 5 2" xfId="24643" xr:uid="{00000000-0005-0000-0000-0000E6450000}"/>
    <cellStyle name="Normal 10 8 5 2 2" xfId="50611" xr:uid="{00000000-0005-0000-0000-0000E7450000}"/>
    <cellStyle name="Normal 10 8 5 3" xfId="35463" xr:uid="{00000000-0005-0000-0000-0000E8450000}"/>
    <cellStyle name="Normal 10 8 6" xfId="7331" xr:uid="{00000000-0005-0000-0000-0000E9450000}"/>
    <cellStyle name="Normal 10 8 6 2" xfId="22479" xr:uid="{00000000-0005-0000-0000-0000EA450000}"/>
    <cellStyle name="Normal 10 8 6 2 2" xfId="48447" xr:uid="{00000000-0005-0000-0000-0000EB450000}"/>
    <cellStyle name="Normal 10 8 6 3" xfId="33299" xr:uid="{00000000-0005-0000-0000-0000EC450000}"/>
    <cellStyle name="Normal 10 8 7" xfId="18151" xr:uid="{00000000-0005-0000-0000-0000ED450000}"/>
    <cellStyle name="Normal 10 8 7 2" xfId="44119" xr:uid="{00000000-0005-0000-0000-0000EE450000}"/>
    <cellStyle name="Normal 10 8 8" xfId="13823" xr:uid="{00000000-0005-0000-0000-0000EF450000}"/>
    <cellStyle name="Normal 10 8 8 2" xfId="39791" xr:uid="{00000000-0005-0000-0000-0000F0450000}"/>
    <cellStyle name="Normal 10 8 9" xfId="3003" xr:uid="{00000000-0005-0000-0000-0000F1450000}"/>
    <cellStyle name="Normal 10 9" xfId="266" xr:uid="{00000000-0005-0000-0000-0000F2450000}"/>
    <cellStyle name="Normal 10 9 10" xfId="28972" xr:uid="{00000000-0005-0000-0000-0000F3450000}"/>
    <cellStyle name="Normal 10 9 11" xfId="54933" xr:uid="{00000000-0005-0000-0000-0000F4450000}"/>
    <cellStyle name="Normal 10 9 12" xfId="55454" xr:uid="{00000000-0005-0000-0000-0000F5450000}"/>
    <cellStyle name="Normal 10 9 13" xfId="1013" xr:uid="{00000000-0005-0000-0000-0000F6450000}"/>
    <cellStyle name="Normal 10 9 2" xfId="1381" xr:uid="{00000000-0005-0000-0000-0000F7450000}"/>
    <cellStyle name="Normal 10 9 2 10" xfId="55995" xr:uid="{00000000-0005-0000-0000-0000F8450000}"/>
    <cellStyle name="Normal 10 9 2 2" xfId="2463" xr:uid="{00000000-0005-0000-0000-0000F9450000}"/>
    <cellStyle name="Normal 10 9 2 2 2" xfId="6791" xr:uid="{00000000-0005-0000-0000-0000FA450000}"/>
    <cellStyle name="Normal 10 9 2 2 2 2" xfId="13283" xr:uid="{00000000-0005-0000-0000-0000FB450000}"/>
    <cellStyle name="Normal 10 9 2 2 2 2 2" xfId="28431" xr:uid="{00000000-0005-0000-0000-0000FC450000}"/>
    <cellStyle name="Normal 10 9 2 2 2 2 2 2" xfId="54399" xr:uid="{00000000-0005-0000-0000-0000FD450000}"/>
    <cellStyle name="Normal 10 9 2 2 2 2 3" xfId="39251" xr:uid="{00000000-0005-0000-0000-0000FE450000}"/>
    <cellStyle name="Normal 10 9 2 2 2 3" xfId="21939" xr:uid="{00000000-0005-0000-0000-0000FF450000}"/>
    <cellStyle name="Normal 10 9 2 2 2 3 2" xfId="47907" xr:uid="{00000000-0005-0000-0000-000000460000}"/>
    <cellStyle name="Normal 10 9 2 2 2 4" xfId="17611" xr:uid="{00000000-0005-0000-0000-000001460000}"/>
    <cellStyle name="Normal 10 9 2 2 2 4 2" xfId="43579" xr:uid="{00000000-0005-0000-0000-000002460000}"/>
    <cellStyle name="Normal 10 9 2 2 2 5" xfId="32759" xr:uid="{00000000-0005-0000-0000-000003460000}"/>
    <cellStyle name="Normal 10 9 2 2 2 6" xfId="59241" xr:uid="{00000000-0005-0000-0000-000004460000}"/>
    <cellStyle name="Normal 10 9 2 2 3" xfId="11119" xr:uid="{00000000-0005-0000-0000-000005460000}"/>
    <cellStyle name="Normal 10 9 2 2 3 2" xfId="26267" xr:uid="{00000000-0005-0000-0000-000006460000}"/>
    <cellStyle name="Normal 10 9 2 2 3 2 2" xfId="52235" xr:uid="{00000000-0005-0000-0000-000007460000}"/>
    <cellStyle name="Normal 10 9 2 2 3 3" xfId="37087" xr:uid="{00000000-0005-0000-0000-000008460000}"/>
    <cellStyle name="Normal 10 9 2 2 4" xfId="8955" xr:uid="{00000000-0005-0000-0000-000009460000}"/>
    <cellStyle name="Normal 10 9 2 2 4 2" xfId="24103" xr:uid="{00000000-0005-0000-0000-00000A460000}"/>
    <cellStyle name="Normal 10 9 2 2 4 2 2" xfId="50071" xr:uid="{00000000-0005-0000-0000-00000B460000}"/>
    <cellStyle name="Normal 10 9 2 2 4 3" xfId="34923" xr:uid="{00000000-0005-0000-0000-00000C460000}"/>
    <cellStyle name="Normal 10 9 2 2 5" xfId="19775" xr:uid="{00000000-0005-0000-0000-00000D460000}"/>
    <cellStyle name="Normal 10 9 2 2 5 2" xfId="45743" xr:uid="{00000000-0005-0000-0000-00000E460000}"/>
    <cellStyle name="Normal 10 9 2 2 6" xfId="15447" xr:uid="{00000000-0005-0000-0000-00000F460000}"/>
    <cellStyle name="Normal 10 9 2 2 6 2" xfId="41415" xr:uid="{00000000-0005-0000-0000-000010460000}"/>
    <cellStyle name="Normal 10 9 2 2 7" xfId="4627" xr:uid="{00000000-0005-0000-0000-000011460000}"/>
    <cellStyle name="Normal 10 9 2 2 8" xfId="30595" xr:uid="{00000000-0005-0000-0000-000012460000}"/>
    <cellStyle name="Normal 10 9 2 2 9" xfId="57077" xr:uid="{00000000-0005-0000-0000-000013460000}"/>
    <cellStyle name="Normal 10 9 2 3" xfId="5709" xr:uid="{00000000-0005-0000-0000-000014460000}"/>
    <cellStyle name="Normal 10 9 2 3 2" xfId="12201" xr:uid="{00000000-0005-0000-0000-000015460000}"/>
    <cellStyle name="Normal 10 9 2 3 2 2" xfId="27349" xr:uid="{00000000-0005-0000-0000-000016460000}"/>
    <cellStyle name="Normal 10 9 2 3 2 2 2" xfId="53317" xr:uid="{00000000-0005-0000-0000-000017460000}"/>
    <cellStyle name="Normal 10 9 2 3 2 3" xfId="38169" xr:uid="{00000000-0005-0000-0000-000018460000}"/>
    <cellStyle name="Normal 10 9 2 3 3" xfId="20857" xr:uid="{00000000-0005-0000-0000-000019460000}"/>
    <cellStyle name="Normal 10 9 2 3 3 2" xfId="46825" xr:uid="{00000000-0005-0000-0000-00001A460000}"/>
    <cellStyle name="Normal 10 9 2 3 4" xfId="16529" xr:uid="{00000000-0005-0000-0000-00001B460000}"/>
    <cellStyle name="Normal 10 9 2 3 4 2" xfId="42497" xr:uid="{00000000-0005-0000-0000-00001C460000}"/>
    <cellStyle name="Normal 10 9 2 3 5" xfId="31677" xr:uid="{00000000-0005-0000-0000-00001D460000}"/>
    <cellStyle name="Normal 10 9 2 3 6" xfId="58159" xr:uid="{00000000-0005-0000-0000-00001E460000}"/>
    <cellStyle name="Normal 10 9 2 4" xfId="10037" xr:uid="{00000000-0005-0000-0000-00001F460000}"/>
    <cellStyle name="Normal 10 9 2 4 2" xfId="25185" xr:uid="{00000000-0005-0000-0000-000020460000}"/>
    <cellStyle name="Normal 10 9 2 4 2 2" xfId="51153" xr:uid="{00000000-0005-0000-0000-000021460000}"/>
    <cellStyle name="Normal 10 9 2 4 3" xfId="36005" xr:uid="{00000000-0005-0000-0000-000022460000}"/>
    <cellStyle name="Normal 10 9 2 5" xfId="7873" xr:uid="{00000000-0005-0000-0000-000023460000}"/>
    <cellStyle name="Normal 10 9 2 5 2" xfId="23021" xr:uid="{00000000-0005-0000-0000-000024460000}"/>
    <cellStyle name="Normal 10 9 2 5 2 2" xfId="48989" xr:uid="{00000000-0005-0000-0000-000025460000}"/>
    <cellStyle name="Normal 10 9 2 5 3" xfId="33841" xr:uid="{00000000-0005-0000-0000-000026460000}"/>
    <cellStyle name="Normal 10 9 2 6" xfId="18693" xr:uid="{00000000-0005-0000-0000-000027460000}"/>
    <cellStyle name="Normal 10 9 2 6 2" xfId="44661" xr:uid="{00000000-0005-0000-0000-000028460000}"/>
    <cellStyle name="Normal 10 9 2 7" xfId="14365" xr:uid="{00000000-0005-0000-0000-000029460000}"/>
    <cellStyle name="Normal 10 9 2 7 2" xfId="40333" xr:uid="{00000000-0005-0000-0000-00002A460000}"/>
    <cellStyle name="Normal 10 9 2 8" xfId="3545" xr:uid="{00000000-0005-0000-0000-00002B460000}"/>
    <cellStyle name="Normal 10 9 2 9" xfId="29513" xr:uid="{00000000-0005-0000-0000-00002C460000}"/>
    <cellStyle name="Normal 10 9 3" xfId="1922" xr:uid="{00000000-0005-0000-0000-00002D460000}"/>
    <cellStyle name="Normal 10 9 3 2" xfId="6250" xr:uid="{00000000-0005-0000-0000-00002E460000}"/>
    <cellStyle name="Normal 10 9 3 2 2" xfId="12742" xr:uid="{00000000-0005-0000-0000-00002F460000}"/>
    <cellStyle name="Normal 10 9 3 2 2 2" xfId="27890" xr:uid="{00000000-0005-0000-0000-000030460000}"/>
    <cellStyle name="Normal 10 9 3 2 2 2 2" xfId="53858" xr:uid="{00000000-0005-0000-0000-000031460000}"/>
    <cellStyle name="Normal 10 9 3 2 2 3" xfId="38710" xr:uid="{00000000-0005-0000-0000-000032460000}"/>
    <cellStyle name="Normal 10 9 3 2 3" xfId="21398" xr:uid="{00000000-0005-0000-0000-000033460000}"/>
    <cellStyle name="Normal 10 9 3 2 3 2" xfId="47366" xr:uid="{00000000-0005-0000-0000-000034460000}"/>
    <cellStyle name="Normal 10 9 3 2 4" xfId="17070" xr:uid="{00000000-0005-0000-0000-000035460000}"/>
    <cellStyle name="Normal 10 9 3 2 4 2" xfId="43038" xr:uid="{00000000-0005-0000-0000-000036460000}"/>
    <cellStyle name="Normal 10 9 3 2 5" xfId="32218" xr:uid="{00000000-0005-0000-0000-000037460000}"/>
    <cellStyle name="Normal 10 9 3 2 6" xfId="58700" xr:uid="{00000000-0005-0000-0000-000038460000}"/>
    <cellStyle name="Normal 10 9 3 3" xfId="10578" xr:uid="{00000000-0005-0000-0000-000039460000}"/>
    <cellStyle name="Normal 10 9 3 3 2" xfId="25726" xr:uid="{00000000-0005-0000-0000-00003A460000}"/>
    <cellStyle name="Normal 10 9 3 3 2 2" xfId="51694" xr:uid="{00000000-0005-0000-0000-00003B460000}"/>
    <cellStyle name="Normal 10 9 3 3 3" xfId="36546" xr:uid="{00000000-0005-0000-0000-00003C460000}"/>
    <cellStyle name="Normal 10 9 3 4" xfId="8414" xr:uid="{00000000-0005-0000-0000-00003D460000}"/>
    <cellStyle name="Normal 10 9 3 4 2" xfId="23562" xr:uid="{00000000-0005-0000-0000-00003E460000}"/>
    <cellStyle name="Normal 10 9 3 4 2 2" xfId="49530" xr:uid="{00000000-0005-0000-0000-00003F460000}"/>
    <cellStyle name="Normal 10 9 3 4 3" xfId="34382" xr:uid="{00000000-0005-0000-0000-000040460000}"/>
    <cellStyle name="Normal 10 9 3 5" xfId="19234" xr:uid="{00000000-0005-0000-0000-000041460000}"/>
    <cellStyle name="Normal 10 9 3 5 2" xfId="45202" xr:uid="{00000000-0005-0000-0000-000042460000}"/>
    <cellStyle name="Normal 10 9 3 6" xfId="14906" xr:uid="{00000000-0005-0000-0000-000043460000}"/>
    <cellStyle name="Normal 10 9 3 6 2" xfId="40874" xr:uid="{00000000-0005-0000-0000-000044460000}"/>
    <cellStyle name="Normal 10 9 3 7" xfId="4086" xr:uid="{00000000-0005-0000-0000-000045460000}"/>
    <cellStyle name="Normal 10 9 3 8" xfId="30054" xr:uid="{00000000-0005-0000-0000-000046460000}"/>
    <cellStyle name="Normal 10 9 3 9" xfId="56536" xr:uid="{00000000-0005-0000-0000-000047460000}"/>
    <cellStyle name="Normal 10 9 4" xfId="5168" xr:uid="{00000000-0005-0000-0000-000048460000}"/>
    <cellStyle name="Normal 10 9 4 2" xfId="11660" xr:uid="{00000000-0005-0000-0000-000049460000}"/>
    <cellStyle name="Normal 10 9 4 2 2" xfId="26808" xr:uid="{00000000-0005-0000-0000-00004A460000}"/>
    <cellStyle name="Normal 10 9 4 2 2 2" xfId="52776" xr:uid="{00000000-0005-0000-0000-00004B460000}"/>
    <cellStyle name="Normal 10 9 4 2 3" xfId="37628" xr:uid="{00000000-0005-0000-0000-00004C460000}"/>
    <cellStyle name="Normal 10 9 4 3" xfId="20316" xr:uid="{00000000-0005-0000-0000-00004D460000}"/>
    <cellStyle name="Normal 10 9 4 3 2" xfId="46284" xr:uid="{00000000-0005-0000-0000-00004E460000}"/>
    <cellStyle name="Normal 10 9 4 4" xfId="15988" xr:uid="{00000000-0005-0000-0000-00004F460000}"/>
    <cellStyle name="Normal 10 9 4 4 2" xfId="41956" xr:uid="{00000000-0005-0000-0000-000050460000}"/>
    <cellStyle name="Normal 10 9 4 5" xfId="31136" xr:uid="{00000000-0005-0000-0000-000051460000}"/>
    <cellStyle name="Normal 10 9 4 6" xfId="57618" xr:uid="{00000000-0005-0000-0000-000052460000}"/>
    <cellStyle name="Normal 10 9 5" xfId="9496" xr:uid="{00000000-0005-0000-0000-000053460000}"/>
    <cellStyle name="Normal 10 9 5 2" xfId="24644" xr:uid="{00000000-0005-0000-0000-000054460000}"/>
    <cellStyle name="Normal 10 9 5 2 2" xfId="50612" xr:uid="{00000000-0005-0000-0000-000055460000}"/>
    <cellStyle name="Normal 10 9 5 3" xfId="35464" xr:uid="{00000000-0005-0000-0000-000056460000}"/>
    <cellStyle name="Normal 10 9 6" xfId="7332" xr:uid="{00000000-0005-0000-0000-000057460000}"/>
    <cellStyle name="Normal 10 9 6 2" xfId="22480" xr:uid="{00000000-0005-0000-0000-000058460000}"/>
    <cellStyle name="Normal 10 9 6 2 2" xfId="48448" xr:uid="{00000000-0005-0000-0000-000059460000}"/>
    <cellStyle name="Normal 10 9 6 3" xfId="33300" xr:uid="{00000000-0005-0000-0000-00005A460000}"/>
    <cellStyle name="Normal 10 9 7" xfId="18152" xr:uid="{00000000-0005-0000-0000-00005B460000}"/>
    <cellStyle name="Normal 10 9 7 2" xfId="44120" xr:uid="{00000000-0005-0000-0000-00005C460000}"/>
    <cellStyle name="Normal 10 9 8" xfId="13824" xr:uid="{00000000-0005-0000-0000-00005D460000}"/>
    <cellStyle name="Normal 10 9 8 2" xfId="39792" xr:uid="{00000000-0005-0000-0000-00005E460000}"/>
    <cellStyle name="Normal 10 9 9" xfId="3004" xr:uid="{00000000-0005-0000-0000-00005F460000}"/>
    <cellStyle name="Normal 11" xfId="267" xr:uid="{00000000-0005-0000-0000-000060460000}"/>
    <cellStyle name="Normal 11 10" xfId="268" xr:uid="{00000000-0005-0000-0000-000061460000}"/>
    <cellStyle name="Normal 11 10 10" xfId="28974" xr:uid="{00000000-0005-0000-0000-000062460000}"/>
    <cellStyle name="Normal 11 10 11" xfId="54935" xr:uid="{00000000-0005-0000-0000-000063460000}"/>
    <cellStyle name="Normal 11 10 12" xfId="55456" xr:uid="{00000000-0005-0000-0000-000064460000}"/>
    <cellStyle name="Normal 11 10 13" xfId="1056" xr:uid="{00000000-0005-0000-0000-000065460000}"/>
    <cellStyle name="Normal 11 10 2" xfId="1383" xr:uid="{00000000-0005-0000-0000-000066460000}"/>
    <cellStyle name="Normal 11 10 2 10" xfId="55997" xr:uid="{00000000-0005-0000-0000-000067460000}"/>
    <cellStyle name="Normal 11 10 2 2" xfId="2465" xr:uid="{00000000-0005-0000-0000-000068460000}"/>
    <cellStyle name="Normal 11 10 2 2 2" xfId="6793" xr:uid="{00000000-0005-0000-0000-000069460000}"/>
    <cellStyle name="Normal 11 10 2 2 2 2" xfId="13285" xr:uid="{00000000-0005-0000-0000-00006A460000}"/>
    <cellStyle name="Normal 11 10 2 2 2 2 2" xfId="28433" xr:uid="{00000000-0005-0000-0000-00006B460000}"/>
    <cellStyle name="Normal 11 10 2 2 2 2 2 2" xfId="54401" xr:uid="{00000000-0005-0000-0000-00006C460000}"/>
    <cellStyle name="Normal 11 10 2 2 2 2 3" xfId="39253" xr:uid="{00000000-0005-0000-0000-00006D460000}"/>
    <cellStyle name="Normal 11 10 2 2 2 3" xfId="21941" xr:uid="{00000000-0005-0000-0000-00006E460000}"/>
    <cellStyle name="Normal 11 10 2 2 2 3 2" xfId="47909" xr:uid="{00000000-0005-0000-0000-00006F460000}"/>
    <cellStyle name="Normal 11 10 2 2 2 4" xfId="17613" xr:uid="{00000000-0005-0000-0000-000070460000}"/>
    <cellStyle name="Normal 11 10 2 2 2 4 2" xfId="43581" xr:uid="{00000000-0005-0000-0000-000071460000}"/>
    <cellStyle name="Normal 11 10 2 2 2 5" xfId="32761" xr:uid="{00000000-0005-0000-0000-000072460000}"/>
    <cellStyle name="Normal 11 10 2 2 2 6" xfId="59243" xr:uid="{00000000-0005-0000-0000-000073460000}"/>
    <cellStyle name="Normal 11 10 2 2 3" xfId="11121" xr:uid="{00000000-0005-0000-0000-000074460000}"/>
    <cellStyle name="Normal 11 10 2 2 3 2" xfId="26269" xr:uid="{00000000-0005-0000-0000-000075460000}"/>
    <cellStyle name="Normal 11 10 2 2 3 2 2" xfId="52237" xr:uid="{00000000-0005-0000-0000-000076460000}"/>
    <cellStyle name="Normal 11 10 2 2 3 3" xfId="37089" xr:uid="{00000000-0005-0000-0000-000077460000}"/>
    <cellStyle name="Normal 11 10 2 2 4" xfId="8957" xr:uid="{00000000-0005-0000-0000-000078460000}"/>
    <cellStyle name="Normal 11 10 2 2 4 2" xfId="24105" xr:uid="{00000000-0005-0000-0000-000079460000}"/>
    <cellStyle name="Normal 11 10 2 2 4 2 2" xfId="50073" xr:uid="{00000000-0005-0000-0000-00007A460000}"/>
    <cellStyle name="Normal 11 10 2 2 4 3" xfId="34925" xr:uid="{00000000-0005-0000-0000-00007B460000}"/>
    <cellStyle name="Normal 11 10 2 2 5" xfId="19777" xr:uid="{00000000-0005-0000-0000-00007C460000}"/>
    <cellStyle name="Normal 11 10 2 2 5 2" xfId="45745" xr:uid="{00000000-0005-0000-0000-00007D460000}"/>
    <cellStyle name="Normal 11 10 2 2 6" xfId="15449" xr:uid="{00000000-0005-0000-0000-00007E460000}"/>
    <cellStyle name="Normal 11 10 2 2 6 2" xfId="41417" xr:uid="{00000000-0005-0000-0000-00007F460000}"/>
    <cellStyle name="Normal 11 10 2 2 7" xfId="4629" xr:uid="{00000000-0005-0000-0000-000080460000}"/>
    <cellStyle name="Normal 11 10 2 2 8" xfId="30597" xr:uid="{00000000-0005-0000-0000-000081460000}"/>
    <cellStyle name="Normal 11 10 2 2 9" xfId="57079" xr:uid="{00000000-0005-0000-0000-000082460000}"/>
    <cellStyle name="Normal 11 10 2 3" xfId="5711" xr:uid="{00000000-0005-0000-0000-000083460000}"/>
    <cellStyle name="Normal 11 10 2 3 2" xfId="12203" xr:uid="{00000000-0005-0000-0000-000084460000}"/>
    <cellStyle name="Normal 11 10 2 3 2 2" xfId="27351" xr:uid="{00000000-0005-0000-0000-000085460000}"/>
    <cellStyle name="Normal 11 10 2 3 2 2 2" xfId="53319" xr:uid="{00000000-0005-0000-0000-000086460000}"/>
    <cellStyle name="Normal 11 10 2 3 2 3" xfId="38171" xr:uid="{00000000-0005-0000-0000-000087460000}"/>
    <cellStyle name="Normal 11 10 2 3 3" xfId="20859" xr:uid="{00000000-0005-0000-0000-000088460000}"/>
    <cellStyle name="Normal 11 10 2 3 3 2" xfId="46827" xr:uid="{00000000-0005-0000-0000-000089460000}"/>
    <cellStyle name="Normal 11 10 2 3 4" xfId="16531" xr:uid="{00000000-0005-0000-0000-00008A460000}"/>
    <cellStyle name="Normal 11 10 2 3 4 2" xfId="42499" xr:uid="{00000000-0005-0000-0000-00008B460000}"/>
    <cellStyle name="Normal 11 10 2 3 5" xfId="31679" xr:uid="{00000000-0005-0000-0000-00008C460000}"/>
    <cellStyle name="Normal 11 10 2 3 6" xfId="58161" xr:uid="{00000000-0005-0000-0000-00008D460000}"/>
    <cellStyle name="Normal 11 10 2 4" xfId="10039" xr:uid="{00000000-0005-0000-0000-00008E460000}"/>
    <cellStyle name="Normal 11 10 2 4 2" xfId="25187" xr:uid="{00000000-0005-0000-0000-00008F460000}"/>
    <cellStyle name="Normal 11 10 2 4 2 2" xfId="51155" xr:uid="{00000000-0005-0000-0000-000090460000}"/>
    <cellStyle name="Normal 11 10 2 4 3" xfId="36007" xr:uid="{00000000-0005-0000-0000-000091460000}"/>
    <cellStyle name="Normal 11 10 2 5" xfId="7875" xr:uid="{00000000-0005-0000-0000-000092460000}"/>
    <cellStyle name="Normal 11 10 2 5 2" xfId="23023" xr:uid="{00000000-0005-0000-0000-000093460000}"/>
    <cellStyle name="Normal 11 10 2 5 2 2" xfId="48991" xr:uid="{00000000-0005-0000-0000-000094460000}"/>
    <cellStyle name="Normal 11 10 2 5 3" xfId="33843" xr:uid="{00000000-0005-0000-0000-000095460000}"/>
    <cellStyle name="Normal 11 10 2 6" xfId="18695" xr:uid="{00000000-0005-0000-0000-000096460000}"/>
    <cellStyle name="Normal 11 10 2 6 2" xfId="44663" xr:uid="{00000000-0005-0000-0000-000097460000}"/>
    <cellStyle name="Normal 11 10 2 7" xfId="14367" xr:uid="{00000000-0005-0000-0000-000098460000}"/>
    <cellStyle name="Normal 11 10 2 7 2" xfId="40335" xr:uid="{00000000-0005-0000-0000-000099460000}"/>
    <cellStyle name="Normal 11 10 2 8" xfId="3547" xr:uid="{00000000-0005-0000-0000-00009A460000}"/>
    <cellStyle name="Normal 11 10 2 9" xfId="29515" xr:uid="{00000000-0005-0000-0000-00009B460000}"/>
    <cellStyle name="Normal 11 10 3" xfId="1924" xr:uid="{00000000-0005-0000-0000-00009C460000}"/>
    <cellStyle name="Normal 11 10 3 2" xfId="6252" xr:uid="{00000000-0005-0000-0000-00009D460000}"/>
    <cellStyle name="Normal 11 10 3 2 2" xfId="12744" xr:uid="{00000000-0005-0000-0000-00009E460000}"/>
    <cellStyle name="Normal 11 10 3 2 2 2" xfId="27892" xr:uid="{00000000-0005-0000-0000-00009F460000}"/>
    <cellStyle name="Normal 11 10 3 2 2 2 2" xfId="53860" xr:uid="{00000000-0005-0000-0000-0000A0460000}"/>
    <cellStyle name="Normal 11 10 3 2 2 3" xfId="38712" xr:uid="{00000000-0005-0000-0000-0000A1460000}"/>
    <cellStyle name="Normal 11 10 3 2 3" xfId="21400" xr:uid="{00000000-0005-0000-0000-0000A2460000}"/>
    <cellStyle name="Normal 11 10 3 2 3 2" xfId="47368" xr:uid="{00000000-0005-0000-0000-0000A3460000}"/>
    <cellStyle name="Normal 11 10 3 2 4" xfId="17072" xr:uid="{00000000-0005-0000-0000-0000A4460000}"/>
    <cellStyle name="Normal 11 10 3 2 4 2" xfId="43040" xr:uid="{00000000-0005-0000-0000-0000A5460000}"/>
    <cellStyle name="Normal 11 10 3 2 5" xfId="32220" xr:uid="{00000000-0005-0000-0000-0000A6460000}"/>
    <cellStyle name="Normal 11 10 3 2 6" xfId="58702" xr:uid="{00000000-0005-0000-0000-0000A7460000}"/>
    <cellStyle name="Normal 11 10 3 3" xfId="10580" xr:uid="{00000000-0005-0000-0000-0000A8460000}"/>
    <cellStyle name="Normal 11 10 3 3 2" xfId="25728" xr:uid="{00000000-0005-0000-0000-0000A9460000}"/>
    <cellStyle name="Normal 11 10 3 3 2 2" xfId="51696" xr:uid="{00000000-0005-0000-0000-0000AA460000}"/>
    <cellStyle name="Normal 11 10 3 3 3" xfId="36548" xr:uid="{00000000-0005-0000-0000-0000AB460000}"/>
    <cellStyle name="Normal 11 10 3 4" xfId="8416" xr:uid="{00000000-0005-0000-0000-0000AC460000}"/>
    <cellStyle name="Normal 11 10 3 4 2" xfId="23564" xr:uid="{00000000-0005-0000-0000-0000AD460000}"/>
    <cellStyle name="Normal 11 10 3 4 2 2" xfId="49532" xr:uid="{00000000-0005-0000-0000-0000AE460000}"/>
    <cellStyle name="Normal 11 10 3 4 3" xfId="34384" xr:uid="{00000000-0005-0000-0000-0000AF460000}"/>
    <cellStyle name="Normal 11 10 3 5" xfId="19236" xr:uid="{00000000-0005-0000-0000-0000B0460000}"/>
    <cellStyle name="Normal 11 10 3 5 2" xfId="45204" xr:uid="{00000000-0005-0000-0000-0000B1460000}"/>
    <cellStyle name="Normal 11 10 3 6" xfId="14908" xr:uid="{00000000-0005-0000-0000-0000B2460000}"/>
    <cellStyle name="Normal 11 10 3 6 2" xfId="40876" xr:uid="{00000000-0005-0000-0000-0000B3460000}"/>
    <cellStyle name="Normal 11 10 3 7" xfId="4088" xr:uid="{00000000-0005-0000-0000-0000B4460000}"/>
    <cellStyle name="Normal 11 10 3 8" xfId="30056" xr:uid="{00000000-0005-0000-0000-0000B5460000}"/>
    <cellStyle name="Normal 11 10 3 9" xfId="56538" xr:uid="{00000000-0005-0000-0000-0000B6460000}"/>
    <cellStyle name="Normal 11 10 4" xfId="5170" xr:uid="{00000000-0005-0000-0000-0000B7460000}"/>
    <cellStyle name="Normal 11 10 4 2" xfId="11662" xr:uid="{00000000-0005-0000-0000-0000B8460000}"/>
    <cellStyle name="Normal 11 10 4 2 2" xfId="26810" xr:uid="{00000000-0005-0000-0000-0000B9460000}"/>
    <cellStyle name="Normal 11 10 4 2 2 2" xfId="52778" xr:uid="{00000000-0005-0000-0000-0000BA460000}"/>
    <cellStyle name="Normal 11 10 4 2 3" xfId="37630" xr:uid="{00000000-0005-0000-0000-0000BB460000}"/>
    <cellStyle name="Normal 11 10 4 3" xfId="20318" xr:uid="{00000000-0005-0000-0000-0000BC460000}"/>
    <cellStyle name="Normal 11 10 4 3 2" xfId="46286" xr:uid="{00000000-0005-0000-0000-0000BD460000}"/>
    <cellStyle name="Normal 11 10 4 4" xfId="15990" xr:uid="{00000000-0005-0000-0000-0000BE460000}"/>
    <cellStyle name="Normal 11 10 4 4 2" xfId="41958" xr:uid="{00000000-0005-0000-0000-0000BF460000}"/>
    <cellStyle name="Normal 11 10 4 5" xfId="31138" xr:uid="{00000000-0005-0000-0000-0000C0460000}"/>
    <cellStyle name="Normal 11 10 4 6" xfId="57620" xr:uid="{00000000-0005-0000-0000-0000C1460000}"/>
    <cellStyle name="Normal 11 10 5" xfId="9498" xr:uid="{00000000-0005-0000-0000-0000C2460000}"/>
    <cellStyle name="Normal 11 10 5 2" xfId="24646" xr:uid="{00000000-0005-0000-0000-0000C3460000}"/>
    <cellStyle name="Normal 11 10 5 2 2" xfId="50614" xr:uid="{00000000-0005-0000-0000-0000C4460000}"/>
    <cellStyle name="Normal 11 10 5 3" xfId="35466" xr:uid="{00000000-0005-0000-0000-0000C5460000}"/>
    <cellStyle name="Normal 11 10 6" xfId="7334" xr:uid="{00000000-0005-0000-0000-0000C6460000}"/>
    <cellStyle name="Normal 11 10 6 2" xfId="22482" xr:uid="{00000000-0005-0000-0000-0000C7460000}"/>
    <cellStyle name="Normal 11 10 6 2 2" xfId="48450" xr:uid="{00000000-0005-0000-0000-0000C8460000}"/>
    <cellStyle name="Normal 11 10 6 3" xfId="33302" xr:uid="{00000000-0005-0000-0000-0000C9460000}"/>
    <cellStyle name="Normal 11 10 7" xfId="18154" xr:uid="{00000000-0005-0000-0000-0000CA460000}"/>
    <cellStyle name="Normal 11 10 7 2" xfId="44122" xr:uid="{00000000-0005-0000-0000-0000CB460000}"/>
    <cellStyle name="Normal 11 10 8" xfId="13826" xr:uid="{00000000-0005-0000-0000-0000CC460000}"/>
    <cellStyle name="Normal 11 10 8 2" xfId="39794" xr:uid="{00000000-0005-0000-0000-0000CD460000}"/>
    <cellStyle name="Normal 11 10 9" xfId="3006" xr:uid="{00000000-0005-0000-0000-0000CE460000}"/>
    <cellStyle name="Normal 11 11" xfId="269" xr:uid="{00000000-0005-0000-0000-0000CF460000}"/>
    <cellStyle name="Normal 11 11 10" xfId="28975" xr:uid="{00000000-0005-0000-0000-0000D0460000}"/>
    <cellStyle name="Normal 11 11 11" xfId="54936" xr:uid="{00000000-0005-0000-0000-0000D1460000}"/>
    <cellStyle name="Normal 11 11 12" xfId="55457" xr:uid="{00000000-0005-0000-0000-0000D2460000}"/>
    <cellStyle name="Normal 11 11 13" xfId="1096" xr:uid="{00000000-0005-0000-0000-0000D3460000}"/>
    <cellStyle name="Normal 11 11 2" xfId="1384" xr:uid="{00000000-0005-0000-0000-0000D4460000}"/>
    <cellStyle name="Normal 11 11 2 10" xfId="55998" xr:uid="{00000000-0005-0000-0000-0000D5460000}"/>
    <cellStyle name="Normal 11 11 2 2" xfId="2466" xr:uid="{00000000-0005-0000-0000-0000D6460000}"/>
    <cellStyle name="Normal 11 11 2 2 2" xfId="6794" xr:uid="{00000000-0005-0000-0000-0000D7460000}"/>
    <cellStyle name="Normal 11 11 2 2 2 2" xfId="13286" xr:uid="{00000000-0005-0000-0000-0000D8460000}"/>
    <cellStyle name="Normal 11 11 2 2 2 2 2" xfId="28434" xr:uid="{00000000-0005-0000-0000-0000D9460000}"/>
    <cellStyle name="Normal 11 11 2 2 2 2 2 2" xfId="54402" xr:uid="{00000000-0005-0000-0000-0000DA460000}"/>
    <cellStyle name="Normal 11 11 2 2 2 2 3" xfId="39254" xr:uid="{00000000-0005-0000-0000-0000DB460000}"/>
    <cellStyle name="Normal 11 11 2 2 2 3" xfId="21942" xr:uid="{00000000-0005-0000-0000-0000DC460000}"/>
    <cellStyle name="Normal 11 11 2 2 2 3 2" xfId="47910" xr:uid="{00000000-0005-0000-0000-0000DD460000}"/>
    <cellStyle name="Normal 11 11 2 2 2 4" xfId="17614" xr:uid="{00000000-0005-0000-0000-0000DE460000}"/>
    <cellStyle name="Normal 11 11 2 2 2 4 2" xfId="43582" xr:uid="{00000000-0005-0000-0000-0000DF460000}"/>
    <cellStyle name="Normal 11 11 2 2 2 5" xfId="32762" xr:uid="{00000000-0005-0000-0000-0000E0460000}"/>
    <cellStyle name="Normal 11 11 2 2 2 6" xfId="59244" xr:uid="{00000000-0005-0000-0000-0000E1460000}"/>
    <cellStyle name="Normal 11 11 2 2 3" xfId="11122" xr:uid="{00000000-0005-0000-0000-0000E2460000}"/>
    <cellStyle name="Normal 11 11 2 2 3 2" xfId="26270" xr:uid="{00000000-0005-0000-0000-0000E3460000}"/>
    <cellStyle name="Normal 11 11 2 2 3 2 2" xfId="52238" xr:uid="{00000000-0005-0000-0000-0000E4460000}"/>
    <cellStyle name="Normal 11 11 2 2 3 3" xfId="37090" xr:uid="{00000000-0005-0000-0000-0000E5460000}"/>
    <cellStyle name="Normal 11 11 2 2 4" xfId="8958" xr:uid="{00000000-0005-0000-0000-0000E6460000}"/>
    <cellStyle name="Normal 11 11 2 2 4 2" xfId="24106" xr:uid="{00000000-0005-0000-0000-0000E7460000}"/>
    <cellStyle name="Normal 11 11 2 2 4 2 2" xfId="50074" xr:uid="{00000000-0005-0000-0000-0000E8460000}"/>
    <cellStyle name="Normal 11 11 2 2 4 3" xfId="34926" xr:uid="{00000000-0005-0000-0000-0000E9460000}"/>
    <cellStyle name="Normal 11 11 2 2 5" xfId="19778" xr:uid="{00000000-0005-0000-0000-0000EA460000}"/>
    <cellStyle name="Normal 11 11 2 2 5 2" xfId="45746" xr:uid="{00000000-0005-0000-0000-0000EB460000}"/>
    <cellStyle name="Normal 11 11 2 2 6" xfId="15450" xr:uid="{00000000-0005-0000-0000-0000EC460000}"/>
    <cellStyle name="Normal 11 11 2 2 6 2" xfId="41418" xr:uid="{00000000-0005-0000-0000-0000ED460000}"/>
    <cellStyle name="Normal 11 11 2 2 7" xfId="4630" xr:uid="{00000000-0005-0000-0000-0000EE460000}"/>
    <cellStyle name="Normal 11 11 2 2 8" xfId="30598" xr:uid="{00000000-0005-0000-0000-0000EF460000}"/>
    <cellStyle name="Normal 11 11 2 2 9" xfId="57080" xr:uid="{00000000-0005-0000-0000-0000F0460000}"/>
    <cellStyle name="Normal 11 11 2 3" xfId="5712" xr:uid="{00000000-0005-0000-0000-0000F1460000}"/>
    <cellStyle name="Normal 11 11 2 3 2" xfId="12204" xr:uid="{00000000-0005-0000-0000-0000F2460000}"/>
    <cellStyle name="Normal 11 11 2 3 2 2" xfId="27352" xr:uid="{00000000-0005-0000-0000-0000F3460000}"/>
    <cellStyle name="Normal 11 11 2 3 2 2 2" xfId="53320" xr:uid="{00000000-0005-0000-0000-0000F4460000}"/>
    <cellStyle name="Normal 11 11 2 3 2 3" xfId="38172" xr:uid="{00000000-0005-0000-0000-0000F5460000}"/>
    <cellStyle name="Normal 11 11 2 3 3" xfId="20860" xr:uid="{00000000-0005-0000-0000-0000F6460000}"/>
    <cellStyle name="Normal 11 11 2 3 3 2" xfId="46828" xr:uid="{00000000-0005-0000-0000-0000F7460000}"/>
    <cellStyle name="Normal 11 11 2 3 4" xfId="16532" xr:uid="{00000000-0005-0000-0000-0000F8460000}"/>
    <cellStyle name="Normal 11 11 2 3 4 2" xfId="42500" xr:uid="{00000000-0005-0000-0000-0000F9460000}"/>
    <cellStyle name="Normal 11 11 2 3 5" xfId="31680" xr:uid="{00000000-0005-0000-0000-0000FA460000}"/>
    <cellStyle name="Normal 11 11 2 3 6" xfId="58162" xr:uid="{00000000-0005-0000-0000-0000FB460000}"/>
    <cellStyle name="Normal 11 11 2 4" xfId="10040" xr:uid="{00000000-0005-0000-0000-0000FC460000}"/>
    <cellStyle name="Normal 11 11 2 4 2" xfId="25188" xr:uid="{00000000-0005-0000-0000-0000FD460000}"/>
    <cellStyle name="Normal 11 11 2 4 2 2" xfId="51156" xr:uid="{00000000-0005-0000-0000-0000FE460000}"/>
    <cellStyle name="Normal 11 11 2 4 3" xfId="36008" xr:uid="{00000000-0005-0000-0000-0000FF460000}"/>
    <cellStyle name="Normal 11 11 2 5" xfId="7876" xr:uid="{00000000-0005-0000-0000-000000470000}"/>
    <cellStyle name="Normal 11 11 2 5 2" xfId="23024" xr:uid="{00000000-0005-0000-0000-000001470000}"/>
    <cellStyle name="Normal 11 11 2 5 2 2" xfId="48992" xr:uid="{00000000-0005-0000-0000-000002470000}"/>
    <cellStyle name="Normal 11 11 2 5 3" xfId="33844" xr:uid="{00000000-0005-0000-0000-000003470000}"/>
    <cellStyle name="Normal 11 11 2 6" xfId="18696" xr:uid="{00000000-0005-0000-0000-000004470000}"/>
    <cellStyle name="Normal 11 11 2 6 2" xfId="44664" xr:uid="{00000000-0005-0000-0000-000005470000}"/>
    <cellStyle name="Normal 11 11 2 7" xfId="14368" xr:uid="{00000000-0005-0000-0000-000006470000}"/>
    <cellStyle name="Normal 11 11 2 7 2" xfId="40336" xr:uid="{00000000-0005-0000-0000-000007470000}"/>
    <cellStyle name="Normal 11 11 2 8" xfId="3548" xr:uid="{00000000-0005-0000-0000-000008470000}"/>
    <cellStyle name="Normal 11 11 2 9" xfId="29516" xr:uid="{00000000-0005-0000-0000-000009470000}"/>
    <cellStyle name="Normal 11 11 3" xfId="1925" xr:uid="{00000000-0005-0000-0000-00000A470000}"/>
    <cellStyle name="Normal 11 11 3 2" xfId="6253" xr:uid="{00000000-0005-0000-0000-00000B470000}"/>
    <cellStyle name="Normal 11 11 3 2 2" xfId="12745" xr:uid="{00000000-0005-0000-0000-00000C470000}"/>
    <cellStyle name="Normal 11 11 3 2 2 2" xfId="27893" xr:uid="{00000000-0005-0000-0000-00000D470000}"/>
    <cellStyle name="Normal 11 11 3 2 2 2 2" xfId="53861" xr:uid="{00000000-0005-0000-0000-00000E470000}"/>
    <cellStyle name="Normal 11 11 3 2 2 3" xfId="38713" xr:uid="{00000000-0005-0000-0000-00000F470000}"/>
    <cellStyle name="Normal 11 11 3 2 3" xfId="21401" xr:uid="{00000000-0005-0000-0000-000010470000}"/>
    <cellStyle name="Normal 11 11 3 2 3 2" xfId="47369" xr:uid="{00000000-0005-0000-0000-000011470000}"/>
    <cellStyle name="Normal 11 11 3 2 4" xfId="17073" xr:uid="{00000000-0005-0000-0000-000012470000}"/>
    <cellStyle name="Normal 11 11 3 2 4 2" xfId="43041" xr:uid="{00000000-0005-0000-0000-000013470000}"/>
    <cellStyle name="Normal 11 11 3 2 5" xfId="32221" xr:uid="{00000000-0005-0000-0000-000014470000}"/>
    <cellStyle name="Normal 11 11 3 2 6" xfId="58703" xr:uid="{00000000-0005-0000-0000-000015470000}"/>
    <cellStyle name="Normal 11 11 3 3" xfId="10581" xr:uid="{00000000-0005-0000-0000-000016470000}"/>
    <cellStyle name="Normal 11 11 3 3 2" xfId="25729" xr:uid="{00000000-0005-0000-0000-000017470000}"/>
    <cellStyle name="Normal 11 11 3 3 2 2" xfId="51697" xr:uid="{00000000-0005-0000-0000-000018470000}"/>
    <cellStyle name="Normal 11 11 3 3 3" xfId="36549" xr:uid="{00000000-0005-0000-0000-000019470000}"/>
    <cellStyle name="Normal 11 11 3 4" xfId="8417" xr:uid="{00000000-0005-0000-0000-00001A470000}"/>
    <cellStyle name="Normal 11 11 3 4 2" xfId="23565" xr:uid="{00000000-0005-0000-0000-00001B470000}"/>
    <cellStyle name="Normal 11 11 3 4 2 2" xfId="49533" xr:uid="{00000000-0005-0000-0000-00001C470000}"/>
    <cellStyle name="Normal 11 11 3 4 3" xfId="34385" xr:uid="{00000000-0005-0000-0000-00001D470000}"/>
    <cellStyle name="Normal 11 11 3 5" xfId="19237" xr:uid="{00000000-0005-0000-0000-00001E470000}"/>
    <cellStyle name="Normal 11 11 3 5 2" xfId="45205" xr:uid="{00000000-0005-0000-0000-00001F470000}"/>
    <cellStyle name="Normal 11 11 3 6" xfId="14909" xr:uid="{00000000-0005-0000-0000-000020470000}"/>
    <cellStyle name="Normal 11 11 3 6 2" xfId="40877" xr:uid="{00000000-0005-0000-0000-000021470000}"/>
    <cellStyle name="Normal 11 11 3 7" xfId="4089" xr:uid="{00000000-0005-0000-0000-000022470000}"/>
    <cellStyle name="Normal 11 11 3 8" xfId="30057" xr:uid="{00000000-0005-0000-0000-000023470000}"/>
    <cellStyle name="Normal 11 11 3 9" xfId="56539" xr:uid="{00000000-0005-0000-0000-000024470000}"/>
    <cellStyle name="Normal 11 11 4" xfId="5171" xr:uid="{00000000-0005-0000-0000-000025470000}"/>
    <cellStyle name="Normal 11 11 4 2" xfId="11663" xr:uid="{00000000-0005-0000-0000-000026470000}"/>
    <cellStyle name="Normal 11 11 4 2 2" xfId="26811" xr:uid="{00000000-0005-0000-0000-000027470000}"/>
    <cellStyle name="Normal 11 11 4 2 2 2" xfId="52779" xr:uid="{00000000-0005-0000-0000-000028470000}"/>
    <cellStyle name="Normal 11 11 4 2 3" xfId="37631" xr:uid="{00000000-0005-0000-0000-000029470000}"/>
    <cellStyle name="Normal 11 11 4 3" xfId="20319" xr:uid="{00000000-0005-0000-0000-00002A470000}"/>
    <cellStyle name="Normal 11 11 4 3 2" xfId="46287" xr:uid="{00000000-0005-0000-0000-00002B470000}"/>
    <cellStyle name="Normal 11 11 4 4" xfId="15991" xr:uid="{00000000-0005-0000-0000-00002C470000}"/>
    <cellStyle name="Normal 11 11 4 4 2" xfId="41959" xr:uid="{00000000-0005-0000-0000-00002D470000}"/>
    <cellStyle name="Normal 11 11 4 5" xfId="31139" xr:uid="{00000000-0005-0000-0000-00002E470000}"/>
    <cellStyle name="Normal 11 11 4 6" xfId="57621" xr:uid="{00000000-0005-0000-0000-00002F470000}"/>
    <cellStyle name="Normal 11 11 5" xfId="9499" xr:uid="{00000000-0005-0000-0000-000030470000}"/>
    <cellStyle name="Normal 11 11 5 2" xfId="24647" xr:uid="{00000000-0005-0000-0000-000031470000}"/>
    <cellStyle name="Normal 11 11 5 2 2" xfId="50615" xr:uid="{00000000-0005-0000-0000-000032470000}"/>
    <cellStyle name="Normal 11 11 5 3" xfId="35467" xr:uid="{00000000-0005-0000-0000-000033470000}"/>
    <cellStyle name="Normal 11 11 6" xfId="7335" xr:uid="{00000000-0005-0000-0000-000034470000}"/>
    <cellStyle name="Normal 11 11 6 2" xfId="22483" xr:uid="{00000000-0005-0000-0000-000035470000}"/>
    <cellStyle name="Normal 11 11 6 2 2" xfId="48451" xr:uid="{00000000-0005-0000-0000-000036470000}"/>
    <cellStyle name="Normal 11 11 6 3" xfId="33303" xr:uid="{00000000-0005-0000-0000-000037470000}"/>
    <cellStyle name="Normal 11 11 7" xfId="18155" xr:uid="{00000000-0005-0000-0000-000038470000}"/>
    <cellStyle name="Normal 11 11 7 2" xfId="44123" xr:uid="{00000000-0005-0000-0000-000039470000}"/>
    <cellStyle name="Normal 11 11 8" xfId="13827" xr:uid="{00000000-0005-0000-0000-00003A470000}"/>
    <cellStyle name="Normal 11 11 8 2" xfId="39795" xr:uid="{00000000-0005-0000-0000-00003B470000}"/>
    <cellStyle name="Normal 11 11 9" xfId="3007" xr:uid="{00000000-0005-0000-0000-00003C470000}"/>
    <cellStyle name="Normal 11 12" xfId="270" xr:uid="{00000000-0005-0000-0000-00003D470000}"/>
    <cellStyle name="Normal 11 12 10" xfId="28976" xr:uid="{00000000-0005-0000-0000-00003E470000}"/>
    <cellStyle name="Normal 11 12 11" xfId="54937" xr:uid="{00000000-0005-0000-0000-00003F470000}"/>
    <cellStyle name="Normal 11 12 12" xfId="55458" xr:uid="{00000000-0005-0000-0000-000040470000}"/>
    <cellStyle name="Normal 11 12 13" xfId="1136" xr:uid="{00000000-0005-0000-0000-000041470000}"/>
    <cellStyle name="Normal 11 12 2" xfId="1385" xr:uid="{00000000-0005-0000-0000-000042470000}"/>
    <cellStyle name="Normal 11 12 2 10" xfId="55999" xr:uid="{00000000-0005-0000-0000-000043470000}"/>
    <cellStyle name="Normal 11 12 2 2" xfId="2467" xr:uid="{00000000-0005-0000-0000-000044470000}"/>
    <cellStyle name="Normal 11 12 2 2 2" xfId="6795" xr:uid="{00000000-0005-0000-0000-000045470000}"/>
    <cellStyle name="Normal 11 12 2 2 2 2" xfId="13287" xr:uid="{00000000-0005-0000-0000-000046470000}"/>
    <cellStyle name="Normal 11 12 2 2 2 2 2" xfId="28435" xr:uid="{00000000-0005-0000-0000-000047470000}"/>
    <cellStyle name="Normal 11 12 2 2 2 2 2 2" xfId="54403" xr:uid="{00000000-0005-0000-0000-000048470000}"/>
    <cellStyle name="Normal 11 12 2 2 2 2 3" xfId="39255" xr:uid="{00000000-0005-0000-0000-000049470000}"/>
    <cellStyle name="Normal 11 12 2 2 2 3" xfId="21943" xr:uid="{00000000-0005-0000-0000-00004A470000}"/>
    <cellStyle name="Normal 11 12 2 2 2 3 2" xfId="47911" xr:uid="{00000000-0005-0000-0000-00004B470000}"/>
    <cellStyle name="Normal 11 12 2 2 2 4" xfId="17615" xr:uid="{00000000-0005-0000-0000-00004C470000}"/>
    <cellStyle name="Normal 11 12 2 2 2 4 2" xfId="43583" xr:uid="{00000000-0005-0000-0000-00004D470000}"/>
    <cellStyle name="Normal 11 12 2 2 2 5" xfId="32763" xr:uid="{00000000-0005-0000-0000-00004E470000}"/>
    <cellStyle name="Normal 11 12 2 2 2 6" xfId="59245" xr:uid="{00000000-0005-0000-0000-00004F470000}"/>
    <cellStyle name="Normal 11 12 2 2 3" xfId="11123" xr:uid="{00000000-0005-0000-0000-000050470000}"/>
    <cellStyle name="Normal 11 12 2 2 3 2" xfId="26271" xr:uid="{00000000-0005-0000-0000-000051470000}"/>
    <cellStyle name="Normal 11 12 2 2 3 2 2" xfId="52239" xr:uid="{00000000-0005-0000-0000-000052470000}"/>
    <cellStyle name="Normal 11 12 2 2 3 3" xfId="37091" xr:uid="{00000000-0005-0000-0000-000053470000}"/>
    <cellStyle name="Normal 11 12 2 2 4" xfId="8959" xr:uid="{00000000-0005-0000-0000-000054470000}"/>
    <cellStyle name="Normal 11 12 2 2 4 2" xfId="24107" xr:uid="{00000000-0005-0000-0000-000055470000}"/>
    <cellStyle name="Normal 11 12 2 2 4 2 2" xfId="50075" xr:uid="{00000000-0005-0000-0000-000056470000}"/>
    <cellStyle name="Normal 11 12 2 2 4 3" xfId="34927" xr:uid="{00000000-0005-0000-0000-000057470000}"/>
    <cellStyle name="Normal 11 12 2 2 5" xfId="19779" xr:uid="{00000000-0005-0000-0000-000058470000}"/>
    <cellStyle name="Normal 11 12 2 2 5 2" xfId="45747" xr:uid="{00000000-0005-0000-0000-000059470000}"/>
    <cellStyle name="Normal 11 12 2 2 6" xfId="15451" xr:uid="{00000000-0005-0000-0000-00005A470000}"/>
    <cellStyle name="Normal 11 12 2 2 6 2" xfId="41419" xr:uid="{00000000-0005-0000-0000-00005B470000}"/>
    <cellStyle name="Normal 11 12 2 2 7" xfId="4631" xr:uid="{00000000-0005-0000-0000-00005C470000}"/>
    <cellStyle name="Normal 11 12 2 2 8" xfId="30599" xr:uid="{00000000-0005-0000-0000-00005D470000}"/>
    <cellStyle name="Normal 11 12 2 2 9" xfId="57081" xr:uid="{00000000-0005-0000-0000-00005E470000}"/>
    <cellStyle name="Normal 11 12 2 3" xfId="5713" xr:uid="{00000000-0005-0000-0000-00005F470000}"/>
    <cellStyle name="Normal 11 12 2 3 2" xfId="12205" xr:uid="{00000000-0005-0000-0000-000060470000}"/>
    <cellStyle name="Normal 11 12 2 3 2 2" xfId="27353" xr:uid="{00000000-0005-0000-0000-000061470000}"/>
    <cellStyle name="Normal 11 12 2 3 2 2 2" xfId="53321" xr:uid="{00000000-0005-0000-0000-000062470000}"/>
    <cellStyle name="Normal 11 12 2 3 2 3" xfId="38173" xr:uid="{00000000-0005-0000-0000-000063470000}"/>
    <cellStyle name="Normal 11 12 2 3 3" xfId="20861" xr:uid="{00000000-0005-0000-0000-000064470000}"/>
    <cellStyle name="Normal 11 12 2 3 3 2" xfId="46829" xr:uid="{00000000-0005-0000-0000-000065470000}"/>
    <cellStyle name="Normal 11 12 2 3 4" xfId="16533" xr:uid="{00000000-0005-0000-0000-000066470000}"/>
    <cellStyle name="Normal 11 12 2 3 4 2" xfId="42501" xr:uid="{00000000-0005-0000-0000-000067470000}"/>
    <cellStyle name="Normal 11 12 2 3 5" xfId="31681" xr:uid="{00000000-0005-0000-0000-000068470000}"/>
    <cellStyle name="Normal 11 12 2 3 6" xfId="58163" xr:uid="{00000000-0005-0000-0000-000069470000}"/>
    <cellStyle name="Normal 11 12 2 4" xfId="10041" xr:uid="{00000000-0005-0000-0000-00006A470000}"/>
    <cellStyle name="Normal 11 12 2 4 2" xfId="25189" xr:uid="{00000000-0005-0000-0000-00006B470000}"/>
    <cellStyle name="Normal 11 12 2 4 2 2" xfId="51157" xr:uid="{00000000-0005-0000-0000-00006C470000}"/>
    <cellStyle name="Normal 11 12 2 4 3" xfId="36009" xr:uid="{00000000-0005-0000-0000-00006D470000}"/>
    <cellStyle name="Normal 11 12 2 5" xfId="7877" xr:uid="{00000000-0005-0000-0000-00006E470000}"/>
    <cellStyle name="Normal 11 12 2 5 2" xfId="23025" xr:uid="{00000000-0005-0000-0000-00006F470000}"/>
    <cellStyle name="Normal 11 12 2 5 2 2" xfId="48993" xr:uid="{00000000-0005-0000-0000-000070470000}"/>
    <cellStyle name="Normal 11 12 2 5 3" xfId="33845" xr:uid="{00000000-0005-0000-0000-000071470000}"/>
    <cellStyle name="Normal 11 12 2 6" xfId="18697" xr:uid="{00000000-0005-0000-0000-000072470000}"/>
    <cellStyle name="Normal 11 12 2 6 2" xfId="44665" xr:uid="{00000000-0005-0000-0000-000073470000}"/>
    <cellStyle name="Normal 11 12 2 7" xfId="14369" xr:uid="{00000000-0005-0000-0000-000074470000}"/>
    <cellStyle name="Normal 11 12 2 7 2" xfId="40337" xr:uid="{00000000-0005-0000-0000-000075470000}"/>
    <cellStyle name="Normal 11 12 2 8" xfId="3549" xr:uid="{00000000-0005-0000-0000-000076470000}"/>
    <cellStyle name="Normal 11 12 2 9" xfId="29517" xr:uid="{00000000-0005-0000-0000-000077470000}"/>
    <cellStyle name="Normal 11 12 3" xfId="1926" xr:uid="{00000000-0005-0000-0000-000078470000}"/>
    <cellStyle name="Normal 11 12 3 2" xfId="6254" xr:uid="{00000000-0005-0000-0000-000079470000}"/>
    <cellStyle name="Normal 11 12 3 2 2" xfId="12746" xr:uid="{00000000-0005-0000-0000-00007A470000}"/>
    <cellStyle name="Normal 11 12 3 2 2 2" xfId="27894" xr:uid="{00000000-0005-0000-0000-00007B470000}"/>
    <cellStyle name="Normal 11 12 3 2 2 2 2" xfId="53862" xr:uid="{00000000-0005-0000-0000-00007C470000}"/>
    <cellStyle name="Normal 11 12 3 2 2 3" xfId="38714" xr:uid="{00000000-0005-0000-0000-00007D470000}"/>
    <cellStyle name="Normal 11 12 3 2 3" xfId="21402" xr:uid="{00000000-0005-0000-0000-00007E470000}"/>
    <cellStyle name="Normal 11 12 3 2 3 2" xfId="47370" xr:uid="{00000000-0005-0000-0000-00007F470000}"/>
    <cellStyle name="Normal 11 12 3 2 4" xfId="17074" xr:uid="{00000000-0005-0000-0000-000080470000}"/>
    <cellStyle name="Normal 11 12 3 2 4 2" xfId="43042" xr:uid="{00000000-0005-0000-0000-000081470000}"/>
    <cellStyle name="Normal 11 12 3 2 5" xfId="32222" xr:uid="{00000000-0005-0000-0000-000082470000}"/>
    <cellStyle name="Normal 11 12 3 2 6" xfId="58704" xr:uid="{00000000-0005-0000-0000-000083470000}"/>
    <cellStyle name="Normal 11 12 3 3" xfId="10582" xr:uid="{00000000-0005-0000-0000-000084470000}"/>
    <cellStyle name="Normal 11 12 3 3 2" xfId="25730" xr:uid="{00000000-0005-0000-0000-000085470000}"/>
    <cellStyle name="Normal 11 12 3 3 2 2" xfId="51698" xr:uid="{00000000-0005-0000-0000-000086470000}"/>
    <cellStyle name="Normal 11 12 3 3 3" xfId="36550" xr:uid="{00000000-0005-0000-0000-000087470000}"/>
    <cellStyle name="Normal 11 12 3 4" xfId="8418" xr:uid="{00000000-0005-0000-0000-000088470000}"/>
    <cellStyle name="Normal 11 12 3 4 2" xfId="23566" xr:uid="{00000000-0005-0000-0000-000089470000}"/>
    <cellStyle name="Normal 11 12 3 4 2 2" xfId="49534" xr:uid="{00000000-0005-0000-0000-00008A470000}"/>
    <cellStyle name="Normal 11 12 3 4 3" xfId="34386" xr:uid="{00000000-0005-0000-0000-00008B470000}"/>
    <cellStyle name="Normal 11 12 3 5" xfId="19238" xr:uid="{00000000-0005-0000-0000-00008C470000}"/>
    <cellStyle name="Normal 11 12 3 5 2" xfId="45206" xr:uid="{00000000-0005-0000-0000-00008D470000}"/>
    <cellStyle name="Normal 11 12 3 6" xfId="14910" xr:uid="{00000000-0005-0000-0000-00008E470000}"/>
    <cellStyle name="Normal 11 12 3 6 2" xfId="40878" xr:uid="{00000000-0005-0000-0000-00008F470000}"/>
    <cellStyle name="Normal 11 12 3 7" xfId="4090" xr:uid="{00000000-0005-0000-0000-000090470000}"/>
    <cellStyle name="Normal 11 12 3 8" xfId="30058" xr:uid="{00000000-0005-0000-0000-000091470000}"/>
    <cellStyle name="Normal 11 12 3 9" xfId="56540" xr:uid="{00000000-0005-0000-0000-000092470000}"/>
    <cellStyle name="Normal 11 12 4" xfId="5172" xr:uid="{00000000-0005-0000-0000-000093470000}"/>
    <cellStyle name="Normal 11 12 4 2" xfId="11664" xr:uid="{00000000-0005-0000-0000-000094470000}"/>
    <cellStyle name="Normal 11 12 4 2 2" xfId="26812" xr:uid="{00000000-0005-0000-0000-000095470000}"/>
    <cellStyle name="Normal 11 12 4 2 2 2" xfId="52780" xr:uid="{00000000-0005-0000-0000-000096470000}"/>
    <cellStyle name="Normal 11 12 4 2 3" xfId="37632" xr:uid="{00000000-0005-0000-0000-000097470000}"/>
    <cellStyle name="Normal 11 12 4 3" xfId="20320" xr:uid="{00000000-0005-0000-0000-000098470000}"/>
    <cellStyle name="Normal 11 12 4 3 2" xfId="46288" xr:uid="{00000000-0005-0000-0000-000099470000}"/>
    <cellStyle name="Normal 11 12 4 4" xfId="15992" xr:uid="{00000000-0005-0000-0000-00009A470000}"/>
    <cellStyle name="Normal 11 12 4 4 2" xfId="41960" xr:uid="{00000000-0005-0000-0000-00009B470000}"/>
    <cellStyle name="Normal 11 12 4 5" xfId="31140" xr:uid="{00000000-0005-0000-0000-00009C470000}"/>
    <cellStyle name="Normal 11 12 4 6" xfId="57622" xr:uid="{00000000-0005-0000-0000-00009D470000}"/>
    <cellStyle name="Normal 11 12 5" xfId="9500" xr:uid="{00000000-0005-0000-0000-00009E470000}"/>
    <cellStyle name="Normal 11 12 5 2" xfId="24648" xr:uid="{00000000-0005-0000-0000-00009F470000}"/>
    <cellStyle name="Normal 11 12 5 2 2" xfId="50616" xr:uid="{00000000-0005-0000-0000-0000A0470000}"/>
    <cellStyle name="Normal 11 12 5 3" xfId="35468" xr:uid="{00000000-0005-0000-0000-0000A1470000}"/>
    <cellStyle name="Normal 11 12 6" xfId="7336" xr:uid="{00000000-0005-0000-0000-0000A2470000}"/>
    <cellStyle name="Normal 11 12 6 2" xfId="22484" xr:uid="{00000000-0005-0000-0000-0000A3470000}"/>
    <cellStyle name="Normal 11 12 6 2 2" xfId="48452" xr:uid="{00000000-0005-0000-0000-0000A4470000}"/>
    <cellStyle name="Normal 11 12 6 3" xfId="33304" xr:uid="{00000000-0005-0000-0000-0000A5470000}"/>
    <cellStyle name="Normal 11 12 7" xfId="18156" xr:uid="{00000000-0005-0000-0000-0000A6470000}"/>
    <cellStyle name="Normal 11 12 7 2" xfId="44124" xr:uid="{00000000-0005-0000-0000-0000A7470000}"/>
    <cellStyle name="Normal 11 12 8" xfId="13828" xr:uid="{00000000-0005-0000-0000-0000A8470000}"/>
    <cellStyle name="Normal 11 12 8 2" xfId="39796" xr:uid="{00000000-0005-0000-0000-0000A9470000}"/>
    <cellStyle name="Normal 11 12 9" xfId="3008" xr:uid="{00000000-0005-0000-0000-0000AA470000}"/>
    <cellStyle name="Normal 11 13" xfId="271" xr:uid="{00000000-0005-0000-0000-0000AB470000}"/>
    <cellStyle name="Normal 11 13 10" xfId="28977" xr:uid="{00000000-0005-0000-0000-0000AC470000}"/>
    <cellStyle name="Normal 11 13 11" xfId="54938" xr:uid="{00000000-0005-0000-0000-0000AD470000}"/>
    <cellStyle name="Normal 11 13 12" xfId="55459" xr:uid="{00000000-0005-0000-0000-0000AE470000}"/>
    <cellStyle name="Normal 11 13 13" xfId="1176" xr:uid="{00000000-0005-0000-0000-0000AF470000}"/>
    <cellStyle name="Normal 11 13 2" xfId="1386" xr:uid="{00000000-0005-0000-0000-0000B0470000}"/>
    <cellStyle name="Normal 11 13 2 10" xfId="56000" xr:uid="{00000000-0005-0000-0000-0000B1470000}"/>
    <cellStyle name="Normal 11 13 2 2" xfId="2468" xr:uid="{00000000-0005-0000-0000-0000B2470000}"/>
    <cellStyle name="Normal 11 13 2 2 2" xfId="6796" xr:uid="{00000000-0005-0000-0000-0000B3470000}"/>
    <cellStyle name="Normal 11 13 2 2 2 2" xfId="13288" xr:uid="{00000000-0005-0000-0000-0000B4470000}"/>
    <cellStyle name="Normal 11 13 2 2 2 2 2" xfId="28436" xr:uid="{00000000-0005-0000-0000-0000B5470000}"/>
    <cellStyle name="Normal 11 13 2 2 2 2 2 2" xfId="54404" xr:uid="{00000000-0005-0000-0000-0000B6470000}"/>
    <cellStyle name="Normal 11 13 2 2 2 2 3" xfId="39256" xr:uid="{00000000-0005-0000-0000-0000B7470000}"/>
    <cellStyle name="Normal 11 13 2 2 2 3" xfId="21944" xr:uid="{00000000-0005-0000-0000-0000B8470000}"/>
    <cellStyle name="Normal 11 13 2 2 2 3 2" xfId="47912" xr:uid="{00000000-0005-0000-0000-0000B9470000}"/>
    <cellStyle name="Normal 11 13 2 2 2 4" xfId="17616" xr:uid="{00000000-0005-0000-0000-0000BA470000}"/>
    <cellStyle name="Normal 11 13 2 2 2 4 2" xfId="43584" xr:uid="{00000000-0005-0000-0000-0000BB470000}"/>
    <cellStyle name="Normal 11 13 2 2 2 5" xfId="32764" xr:uid="{00000000-0005-0000-0000-0000BC470000}"/>
    <cellStyle name="Normal 11 13 2 2 2 6" xfId="59246" xr:uid="{00000000-0005-0000-0000-0000BD470000}"/>
    <cellStyle name="Normal 11 13 2 2 3" xfId="11124" xr:uid="{00000000-0005-0000-0000-0000BE470000}"/>
    <cellStyle name="Normal 11 13 2 2 3 2" xfId="26272" xr:uid="{00000000-0005-0000-0000-0000BF470000}"/>
    <cellStyle name="Normal 11 13 2 2 3 2 2" xfId="52240" xr:uid="{00000000-0005-0000-0000-0000C0470000}"/>
    <cellStyle name="Normal 11 13 2 2 3 3" xfId="37092" xr:uid="{00000000-0005-0000-0000-0000C1470000}"/>
    <cellStyle name="Normal 11 13 2 2 4" xfId="8960" xr:uid="{00000000-0005-0000-0000-0000C2470000}"/>
    <cellStyle name="Normal 11 13 2 2 4 2" xfId="24108" xr:uid="{00000000-0005-0000-0000-0000C3470000}"/>
    <cellStyle name="Normal 11 13 2 2 4 2 2" xfId="50076" xr:uid="{00000000-0005-0000-0000-0000C4470000}"/>
    <cellStyle name="Normal 11 13 2 2 4 3" xfId="34928" xr:uid="{00000000-0005-0000-0000-0000C5470000}"/>
    <cellStyle name="Normal 11 13 2 2 5" xfId="19780" xr:uid="{00000000-0005-0000-0000-0000C6470000}"/>
    <cellStyle name="Normal 11 13 2 2 5 2" xfId="45748" xr:uid="{00000000-0005-0000-0000-0000C7470000}"/>
    <cellStyle name="Normal 11 13 2 2 6" xfId="15452" xr:uid="{00000000-0005-0000-0000-0000C8470000}"/>
    <cellStyle name="Normal 11 13 2 2 6 2" xfId="41420" xr:uid="{00000000-0005-0000-0000-0000C9470000}"/>
    <cellStyle name="Normal 11 13 2 2 7" xfId="4632" xr:uid="{00000000-0005-0000-0000-0000CA470000}"/>
    <cellStyle name="Normal 11 13 2 2 8" xfId="30600" xr:uid="{00000000-0005-0000-0000-0000CB470000}"/>
    <cellStyle name="Normal 11 13 2 2 9" xfId="57082" xr:uid="{00000000-0005-0000-0000-0000CC470000}"/>
    <cellStyle name="Normal 11 13 2 3" xfId="5714" xr:uid="{00000000-0005-0000-0000-0000CD470000}"/>
    <cellStyle name="Normal 11 13 2 3 2" xfId="12206" xr:uid="{00000000-0005-0000-0000-0000CE470000}"/>
    <cellStyle name="Normal 11 13 2 3 2 2" xfId="27354" xr:uid="{00000000-0005-0000-0000-0000CF470000}"/>
    <cellStyle name="Normal 11 13 2 3 2 2 2" xfId="53322" xr:uid="{00000000-0005-0000-0000-0000D0470000}"/>
    <cellStyle name="Normal 11 13 2 3 2 3" xfId="38174" xr:uid="{00000000-0005-0000-0000-0000D1470000}"/>
    <cellStyle name="Normal 11 13 2 3 3" xfId="20862" xr:uid="{00000000-0005-0000-0000-0000D2470000}"/>
    <cellStyle name="Normal 11 13 2 3 3 2" xfId="46830" xr:uid="{00000000-0005-0000-0000-0000D3470000}"/>
    <cellStyle name="Normal 11 13 2 3 4" xfId="16534" xr:uid="{00000000-0005-0000-0000-0000D4470000}"/>
    <cellStyle name="Normal 11 13 2 3 4 2" xfId="42502" xr:uid="{00000000-0005-0000-0000-0000D5470000}"/>
    <cellStyle name="Normal 11 13 2 3 5" xfId="31682" xr:uid="{00000000-0005-0000-0000-0000D6470000}"/>
    <cellStyle name="Normal 11 13 2 3 6" xfId="58164" xr:uid="{00000000-0005-0000-0000-0000D7470000}"/>
    <cellStyle name="Normal 11 13 2 4" xfId="10042" xr:uid="{00000000-0005-0000-0000-0000D8470000}"/>
    <cellStyle name="Normal 11 13 2 4 2" xfId="25190" xr:uid="{00000000-0005-0000-0000-0000D9470000}"/>
    <cellStyle name="Normal 11 13 2 4 2 2" xfId="51158" xr:uid="{00000000-0005-0000-0000-0000DA470000}"/>
    <cellStyle name="Normal 11 13 2 4 3" xfId="36010" xr:uid="{00000000-0005-0000-0000-0000DB470000}"/>
    <cellStyle name="Normal 11 13 2 5" xfId="7878" xr:uid="{00000000-0005-0000-0000-0000DC470000}"/>
    <cellStyle name="Normal 11 13 2 5 2" xfId="23026" xr:uid="{00000000-0005-0000-0000-0000DD470000}"/>
    <cellStyle name="Normal 11 13 2 5 2 2" xfId="48994" xr:uid="{00000000-0005-0000-0000-0000DE470000}"/>
    <cellStyle name="Normal 11 13 2 5 3" xfId="33846" xr:uid="{00000000-0005-0000-0000-0000DF470000}"/>
    <cellStyle name="Normal 11 13 2 6" xfId="18698" xr:uid="{00000000-0005-0000-0000-0000E0470000}"/>
    <cellStyle name="Normal 11 13 2 6 2" xfId="44666" xr:uid="{00000000-0005-0000-0000-0000E1470000}"/>
    <cellStyle name="Normal 11 13 2 7" xfId="14370" xr:uid="{00000000-0005-0000-0000-0000E2470000}"/>
    <cellStyle name="Normal 11 13 2 7 2" xfId="40338" xr:uid="{00000000-0005-0000-0000-0000E3470000}"/>
    <cellStyle name="Normal 11 13 2 8" xfId="3550" xr:uid="{00000000-0005-0000-0000-0000E4470000}"/>
    <cellStyle name="Normal 11 13 2 9" xfId="29518" xr:uid="{00000000-0005-0000-0000-0000E5470000}"/>
    <cellStyle name="Normal 11 13 3" xfId="1927" xr:uid="{00000000-0005-0000-0000-0000E6470000}"/>
    <cellStyle name="Normal 11 13 3 2" xfId="6255" xr:uid="{00000000-0005-0000-0000-0000E7470000}"/>
    <cellStyle name="Normal 11 13 3 2 2" xfId="12747" xr:uid="{00000000-0005-0000-0000-0000E8470000}"/>
    <cellStyle name="Normal 11 13 3 2 2 2" xfId="27895" xr:uid="{00000000-0005-0000-0000-0000E9470000}"/>
    <cellStyle name="Normal 11 13 3 2 2 2 2" xfId="53863" xr:uid="{00000000-0005-0000-0000-0000EA470000}"/>
    <cellStyle name="Normal 11 13 3 2 2 3" xfId="38715" xr:uid="{00000000-0005-0000-0000-0000EB470000}"/>
    <cellStyle name="Normal 11 13 3 2 3" xfId="21403" xr:uid="{00000000-0005-0000-0000-0000EC470000}"/>
    <cellStyle name="Normal 11 13 3 2 3 2" xfId="47371" xr:uid="{00000000-0005-0000-0000-0000ED470000}"/>
    <cellStyle name="Normal 11 13 3 2 4" xfId="17075" xr:uid="{00000000-0005-0000-0000-0000EE470000}"/>
    <cellStyle name="Normal 11 13 3 2 4 2" xfId="43043" xr:uid="{00000000-0005-0000-0000-0000EF470000}"/>
    <cellStyle name="Normal 11 13 3 2 5" xfId="32223" xr:uid="{00000000-0005-0000-0000-0000F0470000}"/>
    <cellStyle name="Normal 11 13 3 2 6" xfId="58705" xr:uid="{00000000-0005-0000-0000-0000F1470000}"/>
    <cellStyle name="Normal 11 13 3 3" xfId="10583" xr:uid="{00000000-0005-0000-0000-0000F2470000}"/>
    <cellStyle name="Normal 11 13 3 3 2" xfId="25731" xr:uid="{00000000-0005-0000-0000-0000F3470000}"/>
    <cellStyle name="Normal 11 13 3 3 2 2" xfId="51699" xr:uid="{00000000-0005-0000-0000-0000F4470000}"/>
    <cellStyle name="Normal 11 13 3 3 3" xfId="36551" xr:uid="{00000000-0005-0000-0000-0000F5470000}"/>
    <cellStyle name="Normal 11 13 3 4" xfId="8419" xr:uid="{00000000-0005-0000-0000-0000F6470000}"/>
    <cellStyle name="Normal 11 13 3 4 2" xfId="23567" xr:uid="{00000000-0005-0000-0000-0000F7470000}"/>
    <cellStyle name="Normal 11 13 3 4 2 2" xfId="49535" xr:uid="{00000000-0005-0000-0000-0000F8470000}"/>
    <cellStyle name="Normal 11 13 3 4 3" xfId="34387" xr:uid="{00000000-0005-0000-0000-0000F9470000}"/>
    <cellStyle name="Normal 11 13 3 5" xfId="19239" xr:uid="{00000000-0005-0000-0000-0000FA470000}"/>
    <cellStyle name="Normal 11 13 3 5 2" xfId="45207" xr:uid="{00000000-0005-0000-0000-0000FB470000}"/>
    <cellStyle name="Normal 11 13 3 6" xfId="14911" xr:uid="{00000000-0005-0000-0000-0000FC470000}"/>
    <cellStyle name="Normal 11 13 3 6 2" xfId="40879" xr:uid="{00000000-0005-0000-0000-0000FD470000}"/>
    <cellStyle name="Normal 11 13 3 7" xfId="4091" xr:uid="{00000000-0005-0000-0000-0000FE470000}"/>
    <cellStyle name="Normal 11 13 3 8" xfId="30059" xr:uid="{00000000-0005-0000-0000-0000FF470000}"/>
    <cellStyle name="Normal 11 13 3 9" xfId="56541" xr:uid="{00000000-0005-0000-0000-000000480000}"/>
    <cellStyle name="Normal 11 13 4" xfId="5173" xr:uid="{00000000-0005-0000-0000-000001480000}"/>
    <cellStyle name="Normal 11 13 4 2" xfId="11665" xr:uid="{00000000-0005-0000-0000-000002480000}"/>
    <cellStyle name="Normal 11 13 4 2 2" xfId="26813" xr:uid="{00000000-0005-0000-0000-000003480000}"/>
    <cellStyle name="Normal 11 13 4 2 2 2" xfId="52781" xr:uid="{00000000-0005-0000-0000-000004480000}"/>
    <cellStyle name="Normal 11 13 4 2 3" xfId="37633" xr:uid="{00000000-0005-0000-0000-000005480000}"/>
    <cellStyle name="Normal 11 13 4 3" xfId="20321" xr:uid="{00000000-0005-0000-0000-000006480000}"/>
    <cellStyle name="Normal 11 13 4 3 2" xfId="46289" xr:uid="{00000000-0005-0000-0000-000007480000}"/>
    <cellStyle name="Normal 11 13 4 4" xfId="15993" xr:uid="{00000000-0005-0000-0000-000008480000}"/>
    <cellStyle name="Normal 11 13 4 4 2" xfId="41961" xr:uid="{00000000-0005-0000-0000-000009480000}"/>
    <cellStyle name="Normal 11 13 4 5" xfId="31141" xr:uid="{00000000-0005-0000-0000-00000A480000}"/>
    <cellStyle name="Normal 11 13 4 6" xfId="57623" xr:uid="{00000000-0005-0000-0000-00000B480000}"/>
    <cellStyle name="Normal 11 13 5" xfId="9501" xr:uid="{00000000-0005-0000-0000-00000C480000}"/>
    <cellStyle name="Normal 11 13 5 2" xfId="24649" xr:uid="{00000000-0005-0000-0000-00000D480000}"/>
    <cellStyle name="Normal 11 13 5 2 2" xfId="50617" xr:uid="{00000000-0005-0000-0000-00000E480000}"/>
    <cellStyle name="Normal 11 13 5 3" xfId="35469" xr:uid="{00000000-0005-0000-0000-00000F480000}"/>
    <cellStyle name="Normal 11 13 6" xfId="7337" xr:uid="{00000000-0005-0000-0000-000010480000}"/>
    <cellStyle name="Normal 11 13 6 2" xfId="22485" xr:uid="{00000000-0005-0000-0000-000011480000}"/>
    <cellStyle name="Normal 11 13 6 2 2" xfId="48453" xr:uid="{00000000-0005-0000-0000-000012480000}"/>
    <cellStyle name="Normal 11 13 6 3" xfId="33305" xr:uid="{00000000-0005-0000-0000-000013480000}"/>
    <cellStyle name="Normal 11 13 7" xfId="18157" xr:uid="{00000000-0005-0000-0000-000014480000}"/>
    <cellStyle name="Normal 11 13 7 2" xfId="44125" xr:uid="{00000000-0005-0000-0000-000015480000}"/>
    <cellStyle name="Normal 11 13 8" xfId="13829" xr:uid="{00000000-0005-0000-0000-000016480000}"/>
    <cellStyle name="Normal 11 13 8 2" xfId="39797" xr:uid="{00000000-0005-0000-0000-000017480000}"/>
    <cellStyle name="Normal 11 13 9" xfId="3009" xr:uid="{00000000-0005-0000-0000-000018480000}"/>
    <cellStyle name="Normal 11 14" xfId="1382" xr:uid="{00000000-0005-0000-0000-000019480000}"/>
    <cellStyle name="Normal 11 14 10" xfId="55996" xr:uid="{00000000-0005-0000-0000-00001A480000}"/>
    <cellStyle name="Normal 11 14 2" xfId="2464" xr:uid="{00000000-0005-0000-0000-00001B480000}"/>
    <cellStyle name="Normal 11 14 2 2" xfId="6792" xr:uid="{00000000-0005-0000-0000-00001C480000}"/>
    <cellStyle name="Normal 11 14 2 2 2" xfId="13284" xr:uid="{00000000-0005-0000-0000-00001D480000}"/>
    <cellStyle name="Normal 11 14 2 2 2 2" xfId="28432" xr:uid="{00000000-0005-0000-0000-00001E480000}"/>
    <cellStyle name="Normal 11 14 2 2 2 2 2" xfId="54400" xr:uid="{00000000-0005-0000-0000-00001F480000}"/>
    <cellStyle name="Normal 11 14 2 2 2 3" xfId="39252" xr:uid="{00000000-0005-0000-0000-000020480000}"/>
    <cellStyle name="Normal 11 14 2 2 3" xfId="21940" xr:uid="{00000000-0005-0000-0000-000021480000}"/>
    <cellStyle name="Normal 11 14 2 2 3 2" xfId="47908" xr:uid="{00000000-0005-0000-0000-000022480000}"/>
    <cellStyle name="Normal 11 14 2 2 4" xfId="17612" xr:uid="{00000000-0005-0000-0000-000023480000}"/>
    <cellStyle name="Normal 11 14 2 2 4 2" xfId="43580" xr:uid="{00000000-0005-0000-0000-000024480000}"/>
    <cellStyle name="Normal 11 14 2 2 5" xfId="32760" xr:uid="{00000000-0005-0000-0000-000025480000}"/>
    <cellStyle name="Normal 11 14 2 2 6" xfId="59242" xr:uid="{00000000-0005-0000-0000-000026480000}"/>
    <cellStyle name="Normal 11 14 2 3" xfId="11120" xr:uid="{00000000-0005-0000-0000-000027480000}"/>
    <cellStyle name="Normal 11 14 2 3 2" xfId="26268" xr:uid="{00000000-0005-0000-0000-000028480000}"/>
    <cellStyle name="Normal 11 14 2 3 2 2" xfId="52236" xr:uid="{00000000-0005-0000-0000-000029480000}"/>
    <cellStyle name="Normal 11 14 2 3 3" xfId="37088" xr:uid="{00000000-0005-0000-0000-00002A480000}"/>
    <cellStyle name="Normal 11 14 2 4" xfId="8956" xr:uid="{00000000-0005-0000-0000-00002B480000}"/>
    <cellStyle name="Normal 11 14 2 4 2" xfId="24104" xr:uid="{00000000-0005-0000-0000-00002C480000}"/>
    <cellStyle name="Normal 11 14 2 4 2 2" xfId="50072" xr:uid="{00000000-0005-0000-0000-00002D480000}"/>
    <cellStyle name="Normal 11 14 2 4 3" xfId="34924" xr:uid="{00000000-0005-0000-0000-00002E480000}"/>
    <cellStyle name="Normal 11 14 2 5" xfId="19776" xr:uid="{00000000-0005-0000-0000-00002F480000}"/>
    <cellStyle name="Normal 11 14 2 5 2" xfId="45744" xr:uid="{00000000-0005-0000-0000-000030480000}"/>
    <cellStyle name="Normal 11 14 2 6" xfId="15448" xr:uid="{00000000-0005-0000-0000-000031480000}"/>
    <cellStyle name="Normal 11 14 2 6 2" xfId="41416" xr:uid="{00000000-0005-0000-0000-000032480000}"/>
    <cellStyle name="Normal 11 14 2 7" xfId="4628" xr:uid="{00000000-0005-0000-0000-000033480000}"/>
    <cellStyle name="Normal 11 14 2 8" xfId="30596" xr:uid="{00000000-0005-0000-0000-000034480000}"/>
    <cellStyle name="Normal 11 14 2 9" xfId="57078" xr:uid="{00000000-0005-0000-0000-000035480000}"/>
    <cellStyle name="Normal 11 14 3" xfId="5710" xr:uid="{00000000-0005-0000-0000-000036480000}"/>
    <cellStyle name="Normal 11 14 3 2" xfId="12202" xr:uid="{00000000-0005-0000-0000-000037480000}"/>
    <cellStyle name="Normal 11 14 3 2 2" xfId="27350" xr:uid="{00000000-0005-0000-0000-000038480000}"/>
    <cellStyle name="Normal 11 14 3 2 2 2" xfId="53318" xr:uid="{00000000-0005-0000-0000-000039480000}"/>
    <cellStyle name="Normal 11 14 3 2 3" xfId="38170" xr:uid="{00000000-0005-0000-0000-00003A480000}"/>
    <cellStyle name="Normal 11 14 3 3" xfId="20858" xr:uid="{00000000-0005-0000-0000-00003B480000}"/>
    <cellStyle name="Normal 11 14 3 3 2" xfId="46826" xr:uid="{00000000-0005-0000-0000-00003C480000}"/>
    <cellStyle name="Normal 11 14 3 4" xfId="16530" xr:uid="{00000000-0005-0000-0000-00003D480000}"/>
    <cellStyle name="Normal 11 14 3 4 2" xfId="42498" xr:uid="{00000000-0005-0000-0000-00003E480000}"/>
    <cellStyle name="Normal 11 14 3 5" xfId="31678" xr:uid="{00000000-0005-0000-0000-00003F480000}"/>
    <cellStyle name="Normal 11 14 3 6" xfId="58160" xr:uid="{00000000-0005-0000-0000-000040480000}"/>
    <cellStyle name="Normal 11 14 4" xfId="10038" xr:uid="{00000000-0005-0000-0000-000041480000}"/>
    <cellStyle name="Normal 11 14 4 2" xfId="25186" xr:uid="{00000000-0005-0000-0000-000042480000}"/>
    <cellStyle name="Normal 11 14 4 2 2" xfId="51154" xr:uid="{00000000-0005-0000-0000-000043480000}"/>
    <cellStyle name="Normal 11 14 4 3" xfId="36006" xr:uid="{00000000-0005-0000-0000-000044480000}"/>
    <cellStyle name="Normal 11 14 5" xfId="7874" xr:uid="{00000000-0005-0000-0000-000045480000}"/>
    <cellStyle name="Normal 11 14 5 2" xfId="23022" xr:uid="{00000000-0005-0000-0000-000046480000}"/>
    <cellStyle name="Normal 11 14 5 2 2" xfId="48990" xr:uid="{00000000-0005-0000-0000-000047480000}"/>
    <cellStyle name="Normal 11 14 5 3" xfId="33842" xr:uid="{00000000-0005-0000-0000-000048480000}"/>
    <cellStyle name="Normal 11 14 6" xfId="18694" xr:uid="{00000000-0005-0000-0000-000049480000}"/>
    <cellStyle name="Normal 11 14 6 2" xfId="44662" xr:uid="{00000000-0005-0000-0000-00004A480000}"/>
    <cellStyle name="Normal 11 14 7" xfId="14366" xr:uid="{00000000-0005-0000-0000-00004B480000}"/>
    <cellStyle name="Normal 11 14 7 2" xfId="40334" xr:uid="{00000000-0005-0000-0000-00004C480000}"/>
    <cellStyle name="Normal 11 14 8" xfId="3546" xr:uid="{00000000-0005-0000-0000-00004D480000}"/>
    <cellStyle name="Normal 11 14 9" xfId="29514" xr:uid="{00000000-0005-0000-0000-00004E480000}"/>
    <cellStyle name="Normal 11 15" xfId="1923" xr:uid="{00000000-0005-0000-0000-00004F480000}"/>
    <cellStyle name="Normal 11 15 2" xfId="6251" xr:uid="{00000000-0005-0000-0000-000050480000}"/>
    <cellStyle name="Normal 11 15 2 2" xfId="12743" xr:uid="{00000000-0005-0000-0000-000051480000}"/>
    <cellStyle name="Normal 11 15 2 2 2" xfId="27891" xr:uid="{00000000-0005-0000-0000-000052480000}"/>
    <cellStyle name="Normal 11 15 2 2 2 2" xfId="53859" xr:uid="{00000000-0005-0000-0000-000053480000}"/>
    <cellStyle name="Normal 11 15 2 2 3" xfId="38711" xr:uid="{00000000-0005-0000-0000-000054480000}"/>
    <cellStyle name="Normal 11 15 2 3" xfId="21399" xr:uid="{00000000-0005-0000-0000-000055480000}"/>
    <cellStyle name="Normal 11 15 2 3 2" xfId="47367" xr:uid="{00000000-0005-0000-0000-000056480000}"/>
    <cellStyle name="Normal 11 15 2 4" xfId="17071" xr:uid="{00000000-0005-0000-0000-000057480000}"/>
    <cellStyle name="Normal 11 15 2 4 2" xfId="43039" xr:uid="{00000000-0005-0000-0000-000058480000}"/>
    <cellStyle name="Normal 11 15 2 5" xfId="32219" xr:uid="{00000000-0005-0000-0000-000059480000}"/>
    <cellStyle name="Normal 11 15 2 6" xfId="58701" xr:uid="{00000000-0005-0000-0000-00005A480000}"/>
    <cellStyle name="Normal 11 15 3" xfId="10579" xr:uid="{00000000-0005-0000-0000-00005B480000}"/>
    <cellStyle name="Normal 11 15 3 2" xfId="25727" xr:uid="{00000000-0005-0000-0000-00005C480000}"/>
    <cellStyle name="Normal 11 15 3 2 2" xfId="51695" xr:uid="{00000000-0005-0000-0000-00005D480000}"/>
    <cellStyle name="Normal 11 15 3 3" xfId="36547" xr:uid="{00000000-0005-0000-0000-00005E480000}"/>
    <cellStyle name="Normal 11 15 4" xfId="8415" xr:uid="{00000000-0005-0000-0000-00005F480000}"/>
    <cellStyle name="Normal 11 15 4 2" xfId="23563" xr:uid="{00000000-0005-0000-0000-000060480000}"/>
    <cellStyle name="Normal 11 15 4 2 2" xfId="49531" xr:uid="{00000000-0005-0000-0000-000061480000}"/>
    <cellStyle name="Normal 11 15 4 3" xfId="34383" xr:uid="{00000000-0005-0000-0000-000062480000}"/>
    <cellStyle name="Normal 11 15 5" xfId="19235" xr:uid="{00000000-0005-0000-0000-000063480000}"/>
    <cellStyle name="Normal 11 15 5 2" xfId="45203" xr:uid="{00000000-0005-0000-0000-000064480000}"/>
    <cellStyle name="Normal 11 15 6" xfId="14907" xr:uid="{00000000-0005-0000-0000-000065480000}"/>
    <cellStyle name="Normal 11 15 6 2" xfId="40875" xr:uid="{00000000-0005-0000-0000-000066480000}"/>
    <cellStyle name="Normal 11 15 7" xfId="4087" xr:uid="{00000000-0005-0000-0000-000067480000}"/>
    <cellStyle name="Normal 11 15 8" xfId="30055" xr:uid="{00000000-0005-0000-0000-000068480000}"/>
    <cellStyle name="Normal 11 15 9" xfId="56537" xr:uid="{00000000-0005-0000-0000-000069480000}"/>
    <cellStyle name="Normal 11 16" xfId="5169" xr:uid="{00000000-0005-0000-0000-00006A480000}"/>
    <cellStyle name="Normal 11 16 2" xfId="11661" xr:uid="{00000000-0005-0000-0000-00006B480000}"/>
    <cellStyle name="Normal 11 16 2 2" xfId="26809" xr:uid="{00000000-0005-0000-0000-00006C480000}"/>
    <cellStyle name="Normal 11 16 2 2 2" xfId="52777" xr:uid="{00000000-0005-0000-0000-00006D480000}"/>
    <cellStyle name="Normal 11 16 2 3" xfId="37629" xr:uid="{00000000-0005-0000-0000-00006E480000}"/>
    <cellStyle name="Normal 11 16 3" xfId="20317" xr:uid="{00000000-0005-0000-0000-00006F480000}"/>
    <cellStyle name="Normal 11 16 3 2" xfId="46285" xr:uid="{00000000-0005-0000-0000-000070480000}"/>
    <cellStyle name="Normal 11 16 4" xfId="15989" xr:uid="{00000000-0005-0000-0000-000071480000}"/>
    <cellStyle name="Normal 11 16 4 2" xfId="41957" xr:uid="{00000000-0005-0000-0000-000072480000}"/>
    <cellStyle name="Normal 11 16 5" xfId="31137" xr:uid="{00000000-0005-0000-0000-000073480000}"/>
    <cellStyle name="Normal 11 16 6" xfId="57619" xr:uid="{00000000-0005-0000-0000-000074480000}"/>
    <cellStyle name="Normal 11 17" xfId="9497" xr:uid="{00000000-0005-0000-0000-000075480000}"/>
    <cellStyle name="Normal 11 17 2" xfId="24645" xr:uid="{00000000-0005-0000-0000-000076480000}"/>
    <cellStyle name="Normal 11 17 2 2" xfId="50613" xr:uid="{00000000-0005-0000-0000-000077480000}"/>
    <cellStyle name="Normal 11 17 3" xfId="35465" xr:uid="{00000000-0005-0000-0000-000078480000}"/>
    <cellStyle name="Normal 11 18" xfId="7333" xr:uid="{00000000-0005-0000-0000-000079480000}"/>
    <cellStyle name="Normal 11 18 2" xfId="22481" xr:uid="{00000000-0005-0000-0000-00007A480000}"/>
    <cellStyle name="Normal 11 18 2 2" xfId="48449" xr:uid="{00000000-0005-0000-0000-00007B480000}"/>
    <cellStyle name="Normal 11 18 3" xfId="33301" xr:uid="{00000000-0005-0000-0000-00007C480000}"/>
    <cellStyle name="Normal 11 19" xfId="18153" xr:uid="{00000000-0005-0000-0000-00007D480000}"/>
    <cellStyle name="Normal 11 19 2" xfId="44121" xr:uid="{00000000-0005-0000-0000-00007E480000}"/>
    <cellStyle name="Normal 11 2" xfId="272" xr:uid="{00000000-0005-0000-0000-00007F480000}"/>
    <cellStyle name="Normal 11 2 10" xfId="3010" xr:uid="{00000000-0005-0000-0000-000080480000}"/>
    <cellStyle name="Normal 11 2 11" xfId="28978" xr:uid="{00000000-0005-0000-0000-000081480000}"/>
    <cellStyle name="Normal 11 2 12" xfId="54939" xr:uid="{00000000-0005-0000-0000-000082480000}"/>
    <cellStyle name="Normal 11 2 13" xfId="55460" xr:uid="{00000000-0005-0000-0000-000083480000}"/>
    <cellStyle name="Normal 11 2 14" xfId="736" xr:uid="{00000000-0005-0000-0000-000084480000}"/>
    <cellStyle name="Normal 11 2 2" xfId="273" xr:uid="{00000000-0005-0000-0000-000085480000}"/>
    <cellStyle name="Normal 11 2 2 10" xfId="28979" xr:uid="{00000000-0005-0000-0000-000086480000}"/>
    <cellStyle name="Normal 11 2 2 11" xfId="54940" xr:uid="{00000000-0005-0000-0000-000087480000}"/>
    <cellStyle name="Normal 11 2 2 12" xfId="55461" xr:uid="{00000000-0005-0000-0000-000088480000}"/>
    <cellStyle name="Normal 11 2 2 13" xfId="1200" xr:uid="{00000000-0005-0000-0000-000089480000}"/>
    <cellStyle name="Normal 11 2 2 2" xfId="1388" xr:uid="{00000000-0005-0000-0000-00008A480000}"/>
    <cellStyle name="Normal 11 2 2 2 10" xfId="56002" xr:uid="{00000000-0005-0000-0000-00008B480000}"/>
    <cellStyle name="Normal 11 2 2 2 2" xfId="2470" xr:uid="{00000000-0005-0000-0000-00008C480000}"/>
    <cellStyle name="Normal 11 2 2 2 2 2" xfId="6798" xr:uid="{00000000-0005-0000-0000-00008D480000}"/>
    <cellStyle name="Normal 11 2 2 2 2 2 2" xfId="13290" xr:uid="{00000000-0005-0000-0000-00008E480000}"/>
    <cellStyle name="Normal 11 2 2 2 2 2 2 2" xfId="28438" xr:uid="{00000000-0005-0000-0000-00008F480000}"/>
    <cellStyle name="Normal 11 2 2 2 2 2 2 2 2" xfId="54406" xr:uid="{00000000-0005-0000-0000-000090480000}"/>
    <cellStyle name="Normal 11 2 2 2 2 2 2 3" xfId="39258" xr:uid="{00000000-0005-0000-0000-000091480000}"/>
    <cellStyle name="Normal 11 2 2 2 2 2 3" xfId="21946" xr:uid="{00000000-0005-0000-0000-000092480000}"/>
    <cellStyle name="Normal 11 2 2 2 2 2 3 2" xfId="47914" xr:uid="{00000000-0005-0000-0000-000093480000}"/>
    <cellStyle name="Normal 11 2 2 2 2 2 4" xfId="17618" xr:uid="{00000000-0005-0000-0000-000094480000}"/>
    <cellStyle name="Normal 11 2 2 2 2 2 4 2" xfId="43586" xr:uid="{00000000-0005-0000-0000-000095480000}"/>
    <cellStyle name="Normal 11 2 2 2 2 2 5" xfId="32766" xr:uid="{00000000-0005-0000-0000-000096480000}"/>
    <cellStyle name="Normal 11 2 2 2 2 2 6" xfId="59248" xr:uid="{00000000-0005-0000-0000-000097480000}"/>
    <cellStyle name="Normal 11 2 2 2 2 3" xfId="11126" xr:uid="{00000000-0005-0000-0000-000098480000}"/>
    <cellStyle name="Normal 11 2 2 2 2 3 2" xfId="26274" xr:uid="{00000000-0005-0000-0000-000099480000}"/>
    <cellStyle name="Normal 11 2 2 2 2 3 2 2" xfId="52242" xr:uid="{00000000-0005-0000-0000-00009A480000}"/>
    <cellStyle name="Normal 11 2 2 2 2 3 3" xfId="37094" xr:uid="{00000000-0005-0000-0000-00009B480000}"/>
    <cellStyle name="Normal 11 2 2 2 2 4" xfId="8962" xr:uid="{00000000-0005-0000-0000-00009C480000}"/>
    <cellStyle name="Normal 11 2 2 2 2 4 2" xfId="24110" xr:uid="{00000000-0005-0000-0000-00009D480000}"/>
    <cellStyle name="Normal 11 2 2 2 2 4 2 2" xfId="50078" xr:uid="{00000000-0005-0000-0000-00009E480000}"/>
    <cellStyle name="Normal 11 2 2 2 2 4 3" xfId="34930" xr:uid="{00000000-0005-0000-0000-00009F480000}"/>
    <cellStyle name="Normal 11 2 2 2 2 5" xfId="19782" xr:uid="{00000000-0005-0000-0000-0000A0480000}"/>
    <cellStyle name="Normal 11 2 2 2 2 5 2" xfId="45750" xr:uid="{00000000-0005-0000-0000-0000A1480000}"/>
    <cellStyle name="Normal 11 2 2 2 2 6" xfId="15454" xr:uid="{00000000-0005-0000-0000-0000A2480000}"/>
    <cellStyle name="Normal 11 2 2 2 2 6 2" xfId="41422" xr:uid="{00000000-0005-0000-0000-0000A3480000}"/>
    <cellStyle name="Normal 11 2 2 2 2 7" xfId="4634" xr:uid="{00000000-0005-0000-0000-0000A4480000}"/>
    <cellStyle name="Normal 11 2 2 2 2 8" xfId="30602" xr:uid="{00000000-0005-0000-0000-0000A5480000}"/>
    <cellStyle name="Normal 11 2 2 2 2 9" xfId="57084" xr:uid="{00000000-0005-0000-0000-0000A6480000}"/>
    <cellStyle name="Normal 11 2 2 2 3" xfId="5716" xr:uid="{00000000-0005-0000-0000-0000A7480000}"/>
    <cellStyle name="Normal 11 2 2 2 3 2" xfId="12208" xr:uid="{00000000-0005-0000-0000-0000A8480000}"/>
    <cellStyle name="Normal 11 2 2 2 3 2 2" xfId="27356" xr:uid="{00000000-0005-0000-0000-0000A9480000}"/>
    <cellStyle name="Normal 11 2 2 2 3 2 2 2" xfId="53324" xr:uid="{00000000-0005-0000-0000-0000AA480000}"/>
    <cellStyle name="Normal 11 2 2 2 3 2 3" xfId="38176" xr:uid="{00000000-0005-0000-0000-0000AB480000}"/>
    <cellStyle name="Normal 11 2 2 2 3 3" xfId="20864" xr:uid="{00000000-0005-0000-0000-0000AC480000}"/>
    <cellStyle name="Normal 11 2 2 2 3 3 2" xfId="46832" xr:uid="{00000000-0005-0000-0000-0000AD480000}"/>
    <cellStyle name="Normal 11 2 2 2 3 4" xfId="16536" xr:uid="{00000000-0005-0000-0000-0000AE480000}"/>
    <cellStyle name="Normal 11 2 2 2 3 4 2" xfId="42504" xr:uid="{00000000-0005-0000-0000-0000AF480000}"/>
    <cellStyle name="Normal 11 2 2 2 3 5" xfId="31684" xr:uid="{00000000-0005-0000-0000-0000B0480000}"/>
    <cellStyle name="Normal 11 2 2 2 3 6" xfId="58166" xr:uid="{00000000-0005-0000-0000-0000B1480000}"/>
    <cellStyle name="Normal 11 2 2 2 4" xfId="10044" xr:uid="{00000000-0005-0000-0000-0000B2480000}"/>
    <cellStyle name="Normal 11 2 2 2 4 2" xfId="25192" xr:uid="{00000000-0005-0000-0000-0000B3480000}"/>
    <cellStyle name="Normal 11 2 2 2 4 2 2" xfId="51160" xr:uid="{00000000-0005-0000-0000-0000B4480000}"/>
    <cellStyle name="Normal 11 2 2 2 4 3" xfId="36012" xr:uid="{00000000-0005-0000-0000-0000B5480000}"/>
    <cellStyle name="Normal 11 2 2 2 5" xfId="7880" xr:uid="{00000000-0005-0000-0000-0000B6480000}"/>
    <cellStyle name="Normal 11 2 2 2 5 2" xfId="23028" xr:uid="{00000000-0005-0000-0000-0000B7480000}"/>
    <cellStyle name="Normal 11 2 2 2 5 2 2" xfId="48996" xr:uid="{00000000-0005-0000-0000-0000B8480000}"/>
    <cellStyle name="Normal 11 2 2 2 5 3" xfId="33848" xr:uid="{00000000-0005-0000-0000-0000B9480000}"/>
    <cellStyle name="Normal 11 2 2 2 6" xfId="18700" xr:uid="{00000000-0005-0000-0000-0000BA480000}"/>
    <cellStyle name="Normal 11 2 2 2 6 2" xfId="44668" xr:uid="{00000000-0005-0000-0000-0000BB480000}"/>
    <cellStyle name="Normal 11 2 2 2 7" xfId="14372" xr:uid="{00000000-0005-0000-0000-0000BC480000}"/>
    <cellStyle name="Normal 11 2 2 2 7 2" xfId="40340" xr:uid="{00000000-0005-0000-0000-0000BD480000}"/>
    <cellStyle name="Normal 11 2 2 2 8" xfId="3552" xr:uid="{00000000-0005-0000-0000-0000BE480000}"/>
    <cellStyle name="Normal 11 2 2 2 9" xfId="29520" xr:uid="{00000000-0005-0000-0000-0000BF480000}"/>
    <cellStyle name="Normal 11 2 2 3" xfId="1929" xr:uid="{00000000-0005-0000-0000-0000C0480000}"/>
    <cellStyle name="Normal 11 2 2 3 2" xfId="6257" xr:uid="{00000000-0005-0000-0000-0000C1480000}"/>
    <cellStyle name="Normal 11 2 2 3 2 2" xfId="12749" xr:uid="{00000000-0005-0000-0000-0000C2480000}"/>
    <cellStyle name="Normal 11 2 2 3 2 2 2" xfId="27897" xr:uid="{00000000-0005-0000-0000-0000C3480000}"/>
    <cellStyle name="Normal 11 2 2 3 2 2 2 2" xfId="53865" xr:uid="{00000000-0005-0000-0000-0000C4480000}"/>
    <cellStyle name="Normal 11 2 2 3 2 2 3" xfId="38717" xr:uid="{00000000-0005-0000-0000-0000C5480000}"/>
    <cellStyle name="Normal 11 2 2 3 2 3" xfId="21405" xr:uid="{00000000-0005-0000-0000-0000C6480000}"/>
    <cellStyle name="Normal 11 2 2 3 2 3 2" xfId="47373" xr:uid="{00000000-0005-0000-0000-0000C7480000}"/>
    <cellStyle name="Normal 11 2 2 3 2 4" xfId="17077" xr:uid="{00000000-0005-0000-0000-0000C8480000}"/>
    <cellStyle name="Normal 11 2 2 3 2 4 2" xfId="43045" xr:uid="{00000000-0005-0000-0000-0000C9480000}"/>
    <cellStyle name="Normal 11 2 2 3 2 5" xfId="32225" xr:uid="{00000000-0005-0000-0000-0000CA480000}"/>
    <cellStyle name="Normal 11 2 2 3 2 6" xfId="58707" xr:uid="{00000000-0005-0000-0000-0000CB480000}"/>
    <cellStyle name="Normal 11 2 2 3 3" xfId="10585" xr:uid="{00000000-0005-0000-0000-0000CC480000}"/>
    <cellStyle name="Normal 11 2 2 3 3 2" xfId="25733" xr:uid="{00000000-0005-0000-0000-0000CD480000}"/>
    <cellStyle name="Normal 11 2 2 3 3 2 2" xfId="51701" xr:uid="{00000000-0005-0000-0000-0000CE480000}"/>
    <cellStyle name="Normal 11 2 2 3 3 3" xfId="36553" xr:uid="{00000000-0005-0000-0000-0000CF480000}"/>
    <cellStyle name="Normal 11 2 2 3 4" xfId="8421" xr:uid="{00000000-0005-0000-0000-0000D0480000}"/>
    <cellStyle name="Normal 11 2 2 3 4 2" xfId="23569" xr:uid="{00000000-0005-0000-0000-0000D1480000}"/>
    <cellStyle name="Normal 11 2 2 3 4 2 2" xfId="49537" xr:uid="{00000000-0005-0000-0000-0000D2480000}"/>
    <cellStyle name="Normal 11 2 2 3 4 3" xfId="34389" xr:uid="{00000000-0005-0000-0000-0000D3480000}"/>
    <cellStyle name="Normal 11 2 2 3 5" xfId="19241" xr:uid="{00000000-0005-0000-0000-0000D4480000}"/>
    <cellStyle name="Normal 11 2 2 3 5 2" xfId="45209" xr:uid="{00000000-0005-0000-0000-0000D5480000}"/>
    <cellStyle name="Normal 11 2 2 3 6" xfId="14913" xr:uid="{00000000-0005-0000-0000-0000D6480000}"/>
    <cellStyle name="Normal 11 2 2 3 6 2" xfId="40881" xr:uid="{00000000-0005-0000-0000-0000D7480000}"/>
    <cellStyle name="Normal 11 2 2 3 7" xfId="4093" xr:uid="{00000000-0005-0000-0000-0000D8480000}"/>
    <cellStyle name="Normal 11 2 2 3 8" xfId="30061" xr:uid="{00000000-0005-0000-0000-0000D9480000}"/>
    <cellStyle name="Normal 11 2 2 3 9" xfId="56543" xr:uid="{00000000-0005-0000-0000-0000DA480000}"/>
    <cellStyle name="Normal 11 2 2 4" xfId="5175" xr:uid="{00000000-0005-0000-0000-0000DB480000}"/>
    <cellStyle name="Normal 11 2 2 4 2" xfId="11667" xr:uid="{00000000-0005-0000-0000-0000DC480000}"/>
    <cellStyle name="Normal 11 2 2 4 2 2" xfId="26815" xr:uid="{00000000-0005-0000-0000-0000DD480000}"/>
    <cellStyle name="Normal 11 2 2 4 2 2 2" xfId="52783" xr:uid="{00000000-0005-0000-0000-0000DE480000}"/>
    <cellStyle name="Normal 11 2 2 4 2 3" xfId="37635" xr:uid="{00000000-0005-0000-0000-0000DF480000}"/>
    <cellStyle name="Normal 11 2 2 4 3" xfId="20323" xr:uid="{00000000-0005-0000-0000-0000E0480000}"/>
    <cellStyle name="Normal 11 2 2 4 3 2" xfId="46291" xr:uid="{00000000-0005-0000-0000-0000E1480000}"/>
    <cellStyle name="Normal 11 2 2 4 4" xfId="15995" xr:uid="{00000000-0005-0000-0000-0000E2480000}"/>
    <cellStyle name="Normal 11 2 2 4 4 2" xfId="41963" xr:uid="{00000000-0005-0000-0000-0000E3480000}"/>
    <cellStyle name="Normal 11 2 2 4 5" xfId="31143" xr:uid="{00000000-0005-0000-0000-0000E4480000}"/>
    <cellStyle name="Normal 11 2 2 4 6" xfId="57625" xr:uid="{00000000-0005-0000-0000-0000E5480000}"/>
    <cellStyle name="Normal 11 2 2 5" xfId="9503" xr:uid="{00000000-0005-0000-0000-0000E6480000}"/>
    <cellStyle name="Normal 11 2 2 5 2" xfId="24651" xr:uid="{00000000-0005-0000-0000-0000E7480000}"/>
    <cellStyle name="Normal 11 2 2 5 2 2" xfId="50619" xr:uid="{00000000-0005-0000-0000-0000E8480000}"/>
    <cellStyle name="Normal 11 2 2 5 3" xfId="35471" xr:uid="{00000000-0005-0000-0000-0000E9480000}"/>
    <cellStyle name="Normal 11 2 2 6" xfId="7339" xr:uid="{00000000-0005-0000-0000-0000EA480000}"/>
    <cellStyle name="Normal 11 2 2 6 2" xfId="22487" xr:uid="{00000000-0005-0000-0000-0000EB480000}"/>
    <cellStyle name="Normal 11 2 2 6 2 2" xfId="48455" xr:uid="{00000000-0005-0000-0000-0000EC480000}"/>
    <cellStyle name="Normal 11 2 2 6 3" xfId="33307" xr:uid="{00000000-0005-0000-0000-0000ED480000}"/>
    <cellStyle name="Normal 11 2 2 7" xfId="18159" xr:uid="{00000000-0005-0000-0000-0000EE480000}"/>
    <cellStyle name="Normal 11 2 2 7 2" xfId="44127" xr:uid="{00000000-0005-0000-0000-0000EF480000}"/>
    <cellStyle name="Normal 11 2 2 8" xfId="13831" xr:uid="{00000000-0005-0000-0000-0000F0480000}"/>
    <cellStyle name="Normal 11 2 2 8 2" xfId="39799" xr:uid="{00000000-0005-0000-0000-0000F1480000}"/>
    <cellStyle name="Normal 11 2 2 9" xfId="3011" xr:uid="{00000000-0005-0000-0000-0000F2480000}"/>
    <cellStyle name="Normal 11 2 3" xfId="1387" xr:uid="{00000000-0005-0000-0000-0000F3480000}"/>
    <cellStyle name="Normal 11 2 3 10" xfId="56001" xr:uid="{00000000-0005-0000-0000-0000F4480000}"/>
    <cellStyle name="Normal 11 2 3 2" xfId="2469" xr:uid="{00000000-0005-0000-0000-0000F5480000}"/>
    <cellStyle name="Normal 11 2 3 2 2" xfId="6797" xr:uid="{00000000-0005-0000-0000-0000F6480000}"/>
    <cellStyle name="Normal 11 2 3 2 2 2" xfId="13289" xr:uid="{00000000-0005-0000-0000-0000F7480000}"/>
    <cellStyle name="Normal 11 2 3 2 2 2 2" xfId="28437" xr:uid="{00000000-0005-0000-0000-0000F8480000}"/>
    <cellStyle name="Normal 11 2 3 2 2 2 2 2" xfId="54405" xr:uid="{00000000-0005-0000-0000-0000F9480000}"/>
    <cellStyle name="Normal 11 2 3 2 2 2 3" xfId="39257" xr:uid="{00000000-0005-0000-0000-0000FA480000}"/>
    <cellStyle name="Normal 11 2 3 2 2 3" xfId="21945" xr:uid="{00000000-0005-0000-0000-0000FB480000}"/>
    <cellStyle name="Normal 11 2 3 2 2 3 2" xfId="47913" xr:uid="{00000000-0005-0000-0000-0000FC480000}"/>
    <cellStyle name="Normal 11 2 3 2 2 4" xfId="17617" xr:uid="{00000000-0005-0000-0000-0000FD480000}"/>
    <cellStyle name="Normal 11 2 3 2 2 4 2" xfId="43585" xr:uid="{00000000-0005-0000-0000-0000FE480000}"/>
    <cellStyle name="Normal 11 2 3 2 2 5" xfId="32765" xr:uid="{00000000-0005-0000-0000-0000FF480000}"/>
    <cellStyle name="Normal 11 2 3 2 2 6" xfId="59247" xr:uid="{00000000-0005-0000-0000-000000490000}"/>
    <cellStyle name="Normal 11 2 3 2 3" xfId="11125" xr:uid="{00000000-0005-0000-0000-000001490000}"/>
    <cellStyle name="Normal 11 2 3 2 3 2" xfId="26273" xr:uid="{00000000-0005-0000-0000-000002490000}"/>
    <cellStyle name="Normal 11 2 3 2 3 2 2" xfId="52241" xr:uid="{00000000-0005-0000-0000-000003490000}"/>
    <cellStyle name="Normal 11 2 3 2 3 3" xfId="37093" xr:uid="{00000000-0005-0000-0000-000004490000}"/>
    <cellStyle name="Normal 11 2 3 2 4" xfId="8961" xr:uid="{00000000-0005-0000-0000-000005490000}"/>
    <cellStyle name="Normal 11 2 3 2 4 2" xfId="24109" xr:uid="{00000000-0005-0000-0000-000006490000}"/>
    <cellStyle name="Normal 11 2 3 2 4 2 2" xfId="50077" xr:uid="{00000000-0005-0000-0000-000007490000}"/>
    <cellStyle name="Normal 11 2 3 2 4 3" xfId="34929" xr:uid="{00000000-0005-0000-0000-000008490000}"/>
    <cellStyle name="Normal 11 2 3 2 5" xfId="19781" xr:uid="{00000000-0005-0000-0000-000009490000}"/>
    <cellStyle name="Normal 11 2 3 2 5 2" xfId="45749" xr:uid="{00000000-0005-0000-0000-00000A490000}"/>
    <cellStyle name="Normal 11 2 3 2 6" xfId="15453" xr:uid="{00000000-0005-0000-0000-00000B490000}"/>
    <cellStyle name="Normal 11 2 3 2 6 2" xfId="41421" xr:uid="{00000000-0005-0000-0000-00000C490000}"/>
    <cellStyle name="Normal 11 2 3 2 7" xfId="4633" xr:uid="{00000000-0005-0000-0000-00000D490000}"/>
    <cellStyle name="Normal 11 2 3 2 8" xfId="30601" xr:uid="{00000000-0005-0000-0000-00000E490000}"/>
    <cellStyle name="Normal 11 2 3 2 9" xfId="57083" xr:uid="{00000000-0005-0000-0000-00000F490000}"/>
    <cellStyle name="Normal 11 2 3 3" xfId="5715" xr:uid="{00000000-0005-0000-0000-000010490000}"/>
    <cellStyle name="Normal 11 2 3 3 2" xfId="12207" xr:uid="{00000000-0005-0000-0000-000011490000}"/>
    <cellStyle name="Normal 11 2 3 3 2 2" xfId="27355" xr:uid="{00000000-0005-0000-0000-000012490000}"/>
    <cellStyle name="Normal 11 2 3 3 2 2 2" xfId="53323" xr:uid="{00000000-0005-0000-0000-000013490000}"/>
    <cellStyle name="Normal 11 2 3 3 2 3" xfId="38175" xr:uid="{00000000-0005-0000-0000-000014490000}"/>
    <cellStyle name="Normal 11 2 3 3 3" xfId="20863" xr:uid="{00000000-0005-0000-0000-000015490000}"/>
    <cellStyle name="Normal 11 2 3 3 3 2" xfId="46831" xr:uid="{00000000-0005-0000-0000-000016490000}"/>
    <cellStyle name="Normal 11 2 3 3 4" xfId="16535" xr:uid="{00000000-0005-0000-0000-000017490000}"/>
    <cellStyle name="Normal 11 2 3 3 4 2" xfId="42503" xr:uid="{00000000-0005-0000-0000-000018490000}"/>
    <cellStyle name="Normal 11 2 3 3 5" xfId="31683" xr:uid="{00000000-0005-0000-0000-000019490000}"/>
    <cellStyle name="Normal 11 2 3 3 6" xfId="58165" xr:uid="{00000000-0005-0000-0000-00001A490000}"/>
    <cellStyle name="Normal 11 2 3 4" xfId="10043" xr:uid="{00000000-0005-0000-0000-00001B490000}"/>
    <cellStyle name="Normal 11 2 3 4 2" xfId="25191" xr:uid="{00000000-0005-0000-0000-00001C490000}"/>
    <cellStyle name="Normal 11 2 3 4 2 2" xfId="51159" xr:uid="{00000000-0005-0000-0000-00001D490000}"/>
    <cellStyle name="Normal 11 2 3 4 3" xfId="36011" xr:uid="{00000000-0005-0000-0000-00001E490000}"/>
    <cellStyle name="Normal 11 2 3 5" xfId="7879" xr:uid="{00000000-0005-0000-0000-00001F490000}"/>
    <cellStyle name="Normal 11 2 3 5 2" xfId="23027" xr:uid="{00000000-0005-0000-0000-000020490000}"/>
    <cellStyle name="Normal 11 2 3 5 2 2" xfId="48995" xr:uid="{00000000-0005-0000-0000-000021490000}"/>
    <cellStyle name="Normal 11 2 3 5 3" xfId="33847" xr:uid="{00000000-0005-0000-0000-000022490000}"/>
    <cellStyle name="Normal 11 2 3 6" xfId="18699" xr:uid="{00000000-0005-0000-0000-000023490000}"/>
    <cellStyle name="Normal 11 2 3 6 2" xfId="44667" xr:uid="{00000000-0005-0000-0000-000024490000}"/>
    <cellStyle name="Normal 11 2 3 7" xfId="14371" xr:uid="{00000000-0005-0000-0000-000025490000}"/>
    <cellStyle name="Normal 11 2 3 7 2" xfId="40339" xr:uid="{00000000-0005-0000-0000-000026490000}"/>
    <cellStyle name="Normal 11 2 3 8" xfId="3551" xr:uid="{00000000-0005-0000-0000-000027490000}"/>
    <cellStyle name="Normal 11 2 3 9" xfId="29519" xr:uid="{00000000-0005-0000-0000-000028490000}"/>
    <cellStyle name="Normal 11 2 4" xfId="1928" xr:uid="{00000000-0005-0000-0000-000029490000}"/>
    <cellStyle name="Normal 11 2 4 2" xfId="6256" xr:uid="{00000000-0005-0000-0000-00002A490000}"/>
    <cellStyle name="Normal 11 2 4 2 2" xfId="12748" xr:uid="{00000000-0005-0000-0000-00002B490000}"/>
    <cellStyle name="Normal 11 2 4 2 2 2" xfId="27896" xr:uid="{00000000-0005-0000-0000-00002C490000}"/>
    <cellStyle name="Normal 11 2 4 2 2 2 2" xfId="53864" xr:uid="{00000000-0005-0000-0000-00002D490000}"/>
    <cellStyle name="Normal 11 2 4 2 2 3" xfId="38716" xr:uid="{00000000-0005-0000-0000-00002E490000}"/>
    <cellStyle name="Normal 11 2 4 2 3" xfId="21404" xr:uid="{00000000-0005-0000-0000-00002F490000}"/>
    <cellStyle name="Normal 11 2 4 2 3 2" xfId="47372" xr:uid="{00000000-0005-0000-0000-000030490000}"/>
    <cellStyle name="Normal 11 2 4 2 4" xfId="17076" xr:uid="{00000000-0005-0000-0000-000031490000}"/>
    <cellStyle name="Normal 11 2 4 2 4 2" xfId="43044" xr:uid="{00000000-0005-0000-0000-000032490000}"/>
    <cellStyle name="Normal 11 2 4 2 5" xfId="32224" xr:uid="{00000000-0005-0000-0000-000033490000}"/>
    <cellStyle name="Normal 11 2 4 2 6" xfId="58706" xr:uid="{00000000-0005-0000-0000-000034490000}"/>
    <cellStyle name="Normal 11 2 4 3" xfId="10584" xr:uid="{00000000-0005-0000-0000-000035490000}"/>
    <cellStyle name="Normal 11 2 4 3 2" xfId="25732" xr:uid="{00000000-0005-0000-0000-000036490000}"/>
    <cellStyle name="Normal 11 2 4 3 2 2" xfId="51700" xr:uid="{00000000-0005-0000-0000-000037490000}"/>
    <cellStyle name="Normal 11 2 4 3 3" xfId="36552" xr:uid="{00000000-0005-0000-0000-000038490000}"/>
    <cellStyle name="Normal 11 2 4 4" xfId="8420" xr:uid="{00000000-0005-0000-0000-000039490000}"/>
    <cellStyle name="Normal 11 2 4 4 2" xfId="23568" xr:uid="{00000000-0005-0000-0000-00003A490000}"/>
    <cellStyle name="Normal 11 2 4 4 2 2" xfId="49536" xr:uid="{00000000-0005-0000-0000-00003B490000}"/>
    <cellStyle name="Normal 11 2 4 4 3" xfId="34388" xr:uid="{00000000-0005-0000-0000-00003C490000}"/>
    <cellStyle name="Normal 11 2 4 5" xfId="19240" xr:uid="{00000000-0005-0000-0000-00003D490000}"/>
    <cellStyle name="Normal 11 2 4 5 2" xfId="45208" xr:uid="{00000000-0005-0000-0000-00003E490000}"/>
    <cellStyle name="Normal 11 2 4 6" xfId="14912" xr:uid="{00000000-0005-0000-0000-00003F490000}"/>
    <cellStyle name="Normal 11 2 4 6 2" xfId="40880" xr:uid="{00000000-0005-0000-0000-000040490000}"/>
    <cellStyle name="Normal 11 2 4 7" xfId="4092" xr:uid="{00000000-0005-0000-0000-000041490000}"/>
    <cellStyle name="Normal 11 2 4 8" xfId="30060" xr:uid="{00000000-0005-0000-0000-000042490000}"/>
    <cellStyle name="Normal 11 2 4 9" xfId="56542" xr:uid="{00000000-0005-0000-0000-000043490000}"/>
    <cellStyle name="Normal 11 2 5" xfId="5174" xr:uid="{00000000-0005-0000-0000-000044490000}"/>
    <cellStyle name="Normal 11 2 5 2" xfId="11666" xr:uid="{00000000-0005-0000-0000-000045490000}"/>
    <cellStyle name="Normal 11 2 5 2 2" xfId="26814" xr:uid="{00000000-0005-0000-0000-000046490000}"/>
    <cellStyle name="Normal 11 2 5 2 2 2" xfId="52782" xr:uid="{00000000-0005-0000-0000-000047490000}"/>
    <cellStyle name="Normal 11 2 5 2 3" xfId="37634" xr:uid="{00000000-0005-0000-0000-000048490000}"/>
    <cellStyle name="Normal 11 2 5 3" xfId="20322" xr:uid="{00000000-0005-0000-0000-000049490000}"/>
    <cellStyle name="Normal 11 2 5 3 2" xfId="46290" xr:uid="{00000000-0005-0000-0000-00004A490000}"/>
    <cellStyle name="Normal 11 2 5 4" xfId="15994" xr:uid="{00000000-0005-0000-0000-00004B490000}"/>
    <cellStyle name="Normal 11 2 5 4 2" xfId="41962" xr:uid="{00000000-0005-0000-0000-00004C490000}"/>
    <cellStyle name="Normal 11 2 5 5" xfId="31142" xr:uid="{00000000-0005-0000-0000-00004D490000}"/>
    <cellStyle name="Normal 11 2 5 6" xfId="57624" xr:uid="{00000000-0005-0000-0000-00004E490000}"/>
    <cellStyle name="Normal 11 2 6" xfId="9502" xr:uid="{00000000-0005-0000-0000-00004F490000}"/>
    <cellStyle name="Normal 11 2 6 2" xfId="24650" xr:uid="{00000000-0005-0000-0000-000050490000}"/>
    <cellStyle name="Normal 11 2 6 2 2" xfId="50618" xr:uid="{00000000-0005-0000-0000-000051490000}"/>
    <cellStyle name="Normal 11 2 6 3" xfId="35470" xr:uid="{00000000-0005-0000-0000-000052490000}"/>
    <cellStyle name="Normal 11 2 7" xfId="7338" xr:uid="{00000000-0005-0000-0000-000053490000}"/>
    <cellStyle name="Normal 11 2 7 2" xfId="22486" xr:uid="{00000000-0005-0000-0000-000054490000}"/>
    <cellStyle name="Normal 11 2 7 2 2" xfId="48454" xr:uid="{00000000-0005-0000-0000-000055490000}"/>
    <cellStyle name="Normal 11 2 7 3" xfId="33306" xr:uid="{00000000-0005-0000-0000-000056490000}"/>
    <cellStyle name="Normal 11 2 8" xfId="18158" xr:uid="{00000000-0005-0000-0000-000057490000}"/>
    <cellStyle name="Normal 11 2 8 2" xfId="44126" xr:uid="{00000000-0005-0000-0000-000058490000}"/>
    <cellStyle name="Normal 11 2 9" xfId="13830" xr:uid="{00000000-0005-0000-0000-000059490000}"/>
    <cellStyle name="Normal 11 2 9 2" xfId="39798" xr:uid="{00000000-0005-0000-0000-00005A490000}"/>
    <cellStyle name="Normal 11 20" xfId="13825" xr:uid="{00000000-0005-0000-0000-00005B490000}"/>
    <cellStyle name="Normal 11 20 2" xfId="39793" xr:uid="{00000000-0005-0000-0000-00005C490000}"/>
    <cellStyle name="Normal 11 21" xfId="3005" xr:uid="{00000000-0005-0000-0000-00005D490000}"/>
    <cellStyle name="Normal 11 22" xfId="28973" xr:uid="{00000000-0005-0000-0000-00005E490000}"/>
    <cellStyle name="Normal 11 23" xfId="54934" xr:uid="{00000000-0005-0000-0000-00005F490000}"/>
    <cellStyle name="Normal 11 24" xfId="55455" xr:uid="{00000000-0005-0000-0000-000060490000}"/>
    <cellStyle name="Normal 11 25" xfId="696" xr:uid="{00000000-0005-0000-0000-000061490000}"/>
    <cellStyle name="Normal 11 3" xfId="274" xr:uid="{00000000-0005-0000-0000-000062490000}"/>
    <cellStyle name="Normal 11 3 10" xfId="28980" xr:uid="{00000000-0005-0000-0000-000063490000}"/>
    <cellStyle name="Normal 11 3 11" xfId="54941" xr:uid="{00000000-0005-0000-0000-000064490000}"/>
    <cellStyle name="Normal 11 3 12" xfId="55462" xr:uid="{00000000-0005-0000-0000-000065490000}"/>
    <cellStyle name="Normal 11 3 13" xfId="776" xr:uid="{00000000-0005-0000-0000-000066490000}"/>
    <cellStyle name="Normal 11 3 2" xfId="1389" xr:uid="{00000000-0005-0000-0000-000067490000}"/>
    <cellStyle name="Normal 11 3 2 10" xfId="56003" xr:uid="{00000000-0005-0000-0000-000068490000}"/>
    <cellStyle name="Normal 11 3 2 2" xfId="2471" xr:uid="{00000000-0005-0000-0000-000069490000}"/>
    <cellStyle name="Normal 11 3 2 2 2" xfId="6799" xr:uid="{00000000-0005-0000-0000-00006A490000}"/>
    <cellStyle name="Normal 11 3 2 2 2 2" xfId="13291" xr:uid="{00000000-0005-0000-0000-00006B490000}"/>
    <cellStyle name="Normal 11 3 2 2 2 2 2" xfId="28439" xr:uid="{00000000-0005-0000-0000-00006C490000}"/>
    <cellStyle name="Normal 11 3 2 2 2 2 2 2" xfId="54407" xr:uid="{00000000-0005-0000-0000-00006D490000}"/>
    <cellStyle name="Normal 11 3 2 2 2 2 3" xfId="39259" xr:uid="{00000000-0005-0000-0000-00006E490000}"/>
    <cellStyle name="Normal 11 3 2 2 2 3" xfId="21947" xr:uid="{00000000-0005-0000-0000-00006F490000}"/>
    <cellStyle name="Normal 11 3 2 2 2 3 2" xfId="47915" xr:uid="{00000000-0005-0000-0000-000070490000}"/>
    <cellStyle name="Normal 11 3 2 2 2 4" xfId="17619" xr:uid="{00000000-0005-0000-0000-000071490000}"/>
    <cellStyle name="Normal 11 3 2 2 2 4 2" xfId="43587" xr:uid="{00000000-0005-0000-0000-000072490000}"/>
    <cellStyle name="Normal 11 3 2 2 2 5" xfId="32767" xr:uid="{00000000-0005-0000-0000-000073490000}"/>
    <cellStyle name="Normal 11 3 2 2 2 6" xfId="59249" xr:uid="{00000000-0005-0000-0000-000074490000}"/>
    <cellStyle name="Normal 11 3 2 2 3" xfId="11127" xr:uid="{00000000-0005-0000-0000-000075490000}"/>
    <cellStyle name="Normal 11 3 2 2 3 2" xfId="26275" xr:uid="{00000000-0005-0000-0000-000076490000}"/>
    <cellStyle name="Normal 11 3 2 2 3 2 2" xfId="52243" xr:uid="{00000000-0005-0000-0000-000077490000}"/>
    <cellStyle name="Normal 11 3 2 2 3 3" xfId="37095" xr:uid="{00000000-0005-0000-0000-000078490000}"/>
    <cellStyle name="Normal 11 3 2 2 4" xfId="8963" xr:uid="{00000000-0005-0000-0000-000079490000}"/>
    <cellStyle name="Normal 11 3 2 2 4 2" xfId="24111" xr:uid="{00000000-0005-0000-0000-00007A490000}"/>
    <cellStyle name="Normal 11 3 2 2 4 2 2" xfId="50079" xr:uid="{00000000-0005-0000-0000-00007B490000}"/>
    <cellStyle name="Normal 11 3 2 2 4 3" xfId="34931" xr:uid="{00000000-0005-0000-0000-00007C490000}"/>
    <cellStyle name="Normal 11 3 2 2 5" xfId="19783" xr:uid="{00000000-0005-0000-0000-00007D490000}"/>
    <cellStyle name="Normal 11 3 2 2 5 2" xfId="45751" xr:uid="{00000000-0005-0000-0000-00007E490000}"/>
    <cellStyle name="Normal 11 3 2 2 6" xfId="15455" xr:uid="{00000000-0005-0000-0000-00007F490000}"/>
    <cellStyle name="Normal 11 3 2 2 6 2" xfId="41423" xr:uid="{00000000-0005-0000-0000-000080490000}"/>
    <cellStyle name="Normal 11 3 2 2 7" xfId="4635" xr:uid="{00000000-0005-0000-0000-000081490000}"/>
    <cellStyle name="Normal 11 3 2 2 8" xfId="30603" xr:uid="{00000000-0005-0000-0000-000082490000}"/>
    <cellStyle name="Normal 11 3 2 2 9" xfId="57085" xr:uid="{00000000-0005-0000-0000-000083490000}"/>
    <cellStyle name="Normal 11 3 2 3" xfId="5717" xr:uid="{00000000-0005-0000-0000-000084490000}"/>
    <cellStyle name="Normal 11 3 2 3 2" xfId="12209" xr:uid="{00000000-0005-0000-0000-000085490000}"/>
    <cellStyle name="Normal 11 3 2 3 2 2" xfId="27357" xr:uid="{00000000-0005-0000-0000-000086490000}"/>
    <cellStyle name="Normal 11 3 2 3 2 2 2" xfId="53325" xr:uid="{00000000-0005-0000-0000-000087490000}"/>
    <cellStyle name="Normal 11 3 2 3 2 3" xfId="38177" xr:uid="{00000000-0005-0000-0000-000088490000}"/>
    <cellStyle name="Normal 11 3 2 3 3" xfId="20865" xr:uid="{00000000-0005-0000-0000-000089490000}"/>
    <cellStyle name="Normal 11 3 2 3 3 2" xfId="46833" xr:uid="{00000000-0005-0000-0000-00008A490000}"/>
    <cellStyle name="Normal 11 3 2 3 4" xfId="16537" xr:uid="{00000000-0005-0000-0000-00008B490000}"/>
    <cellStyle name="Normal 11 3 2 3 4 2" xfId="42505" xr:uid="{00000000-0005-0000-0000-00008C490000}"/>
    <cellStyle name="Normal 11 3 2 3 5" xfId="31685" xr:uid="{00000000-0005-0000-0000-00008D490000}"/>
    <cellStyle name="Normal 11 3 2 3 6" xfId="58167" xr:uid="{00000000-0005-0000-0000-00008E490000}"/>
    <cellStyle name="Normal 11 3 2 4" xfId="10045" xr:uid="{00000000-0005-0000-0000-00008F490000}"/>
    <cellStyle name="Normal 11 3 2 4 2" xfId="25193" xr:uid="{00000000-0005-0000-0000-000090490000}"/>
    <cellStyle name="Normal 11 3 2 4 2 2" xfId="51161" xr:uid="{00000000-0005-0000-0000-000091490000}"/>
    <cellStyle name="Normal 11 3 2 4 3" xfId="36013" xr:uid="{00000000-0005-0000-0000-000092490000}"/>
    <cellStyle name="Normal 11 3 2 5" xfId="7881" xr:uid="{00000000-0005-0000-0000-000093490000}"/>
    <cellStyle name="Normal 11 3 2 5 2" xfId="23029" xr:uid="{00000000-0005-0000-0000-000094490000}"/>
    <cellStyle name="Normal 11 3 2 5 2 2" xfId="48997" xr:uid="{00000000-0005-0000-0000-000095490000}"/>
    <cellStyle name="Normal 11 3 2 5 3" xfId="33849" xr:uid="{00000000-0005-0000-0000-000096490000}"/>
    <cellStyle name="Normal 11 3 2 6" xfId="18701" xr:uid="{00000000-0005-0000-0000-000097490000}"/>
    <cellStyle name="Normal 11 3 2 6 2" xfId="44669" xr:uid="{00000000-0005-0000-0000-000098490000}"/>
    <cellStyle name="Normal 11 3 2 7" xfId="14373" xr:uid="{00000000-0005-0000-0000-000099490000}"/>
    <cellStyle name="Normal 11 3 2 7 2" xfId="40341" xr:uid="{00000000-0005-0000-0000-00009A490000}"/>
    <cellStyle name="Normal 11 3 2 8" xfId="3553" xr:uid="{00000000-0005-0000-0000-00009B490000}"/>
    <cellStyle name="Normal 11 3 2 9" xfId="29521" xr:uid="{00000000-0005-0000-0000-00009C490000}"/>
    <cellStyle name="Normal 11 3 3" xfId="1930" xr:uid="{00000000-0005-0000-0000-00009D490000}"/>
    <cellStyle name="Normal 11 3 3 2" xfId="6258" xr:uid="{00000000-0005-0000-0000-00009E490000}"/>
    <cellStyle name="Normal 11 3 3 2 2" xfId="12750" xr:uid="{00000000-0005-0000-0000-00009F490000}"/>
    <cellStyle name="Normal 11 3 3 2 2 2" xfId="27898" xr:uid="{00000000-0005-0000-0000-0000A0490000}"/>
    <cellStyle name="Normal 11 3 3 2 2 2 2" xfId="53866" xr:uid="{00000000-0005-0000-0000-0000A1490000}"/>
    <cellStyle name="Normal 11 3 3 2 2 3" xfId="38718" xr:uid="{00000000-0005-0000-0000-0000A2490000}"/>
    <cellStyle name="Normal 11 3 3 2 3" xfId="21406" xr:uid="{00000000-0005-0000-0000-0000A3490000}"/>
    <cellStyle name="Normal 11 3 3 2 3 2" xfId="47374" xr:uid="{00000000-0005-0000-0000-0000A4490000}"/>
    <cellStyle name="Normal 11 3 3 2 4" xfId="17078" xr:uid="{00000000-0005-0000-0000-0000A5490000}"/>
    <cellStyle name="Normal 11 3 3 2 4 2" xfId="43046" xr:uid="{00000000-0005-0000-0000-0000A6490000}"/>
    <cellStyle name="Normal 11 3 3 2 5" xfId="32226" xr:uid="{00000000-0005-0000-0000-0000A7490000}"/>
    <cellStyle name="Normal 11 3 3 2 6" xfId="58708" xr:uid="{00000000-0005-0000-0000-0000A8490000}"/>
    <cellStyle name="Normal 11 3 3 3" xfId="10586" xr:uid="{00000000-0005-0000-0000-0000A9490000}"/>
    <cellStyle name="Normal 11 3 3 3 2" xfId="25734" xr:uid="{00000000-0005-0000-0000-0000AA490000}"/>
    <cellStyle name="Normal 11 3 3 3 2 2" xfId="51702" xr:uid="{00000000-0005-0000-0000-0000AB490000}"/>
    <cellStyle name="Normal 11 3 3 3 3" xfId="36554" xr:uid="{00000000-0005-0000-0000-0000AC490000}"/>
    <cellStyle name="Normal 11 3 3 4" xfId="8422" xr:uid="{00000000-0005-0000-0000-0000AD490000}"/>
    <cellStyle name="Normal 11 3 3 4 2" xfId="23570" xr:uid="{00000000-0005-0000-0000-0000AE490000}"/>
    <cellStyle name="Normal 11 3 3 4 2 2" xfId="49538" xr:uid="{00000000-0005-0000-0000-0000AF490000}"/>
    <cellStyle name="Normal 11 3 3 4 3" xfId="34390" xr:uid="{00000000-0005-0000-0000-0000B0490000}"/>
    <cellStyle name="Normal 11 3 3 5" xfId="19242" xr:uid="{00000000-0005-0000-0000-0000B1490000}"/>
    <cellStyle name="Normal 11 3 3 5 2" xfId="45210" xr:uid="{00000000-0005-0000-0000-0000B2490000}"/>
    <cellStyle name="Normal 11 3 3 6" xfId="14914" xr:uid="{00000000-0005-0000-0000-0000B3490000}"/>
    <cellStyle name="Normal 11 3 3 6 2" xfId="40882" xr:uid="{00000000-0005-0000-0000-0000B4490000}"/>
    <cellStyle name="Normal 11 3 3 7" xfId="4094" xr:uid="{00000000-0005-0000-0000-0000B5490000}"/>
    <cellStyle name="Normal 11 3 3 8" xfId="30062" xr:uid="{00000000-0005-0000-0000-0000B6490000}"/>
    <cellStyle name="Normal 11 3 3 9" xfId="56544" xr:uid="{00000000-0005-0000-0000-0000B7490000}"/>
    <cellStyle name="Normal 11 3 4" xfId="5176" xr:uid="{00000000-0005-0000-0000-0000B8490000}"/>
    <cellStyle name="Normal 11 3 4 2" xfId="11668" xr:uid="{00000000-0005-0000-0000-0000B9490000}"/>
    <cellStyle name="Normal 11 3 4 2 2" xfId="26816" xr:uid="{00000000-0005-0000-0000-0000BA490000}"/>
    <cellStyle name="Normal 11 3 4 2 2 2" xfId="52784" xr:uid="{00000000-0005-0000-0000-0000BB490000}"/>
    <cellStyle name="Normal 11 3 4 2 3" xfId="37636" xr:uid="{00000000-0005-0000-0000-0000BC490000}"/>
    <cellStyle name="Normal 11 3 4 3" xfId="20324" xr:uid="{00000000-0005-0000-0000-0000BD490000}"/>
    <cellStyle name="Normal 11 3 4 3 2" xfId="46292" xr:uid="{00000000-0005-0000-0000-0000BE490000}"/>
    <cellStyle name="Normal 11 3 4 4" xfId="15996" xr:uid="{00000000-0005-0000-0000-0000BF490000}"/>
    <cellStyle name="Normal 11 3 4 4 2" xfId="41964" xr:uid="{00000000-0005-0000-0000-0000C0490000}"/>
    <cellStyle name="Normal 11 3 4 5" xfId="31144" xr:uid="{00000000-0005-0000-0000-0000C1490000}"/>
    <cellStyle name="Normal 11 3 4 6" xfId="57626" xr:uid="{00000000-0005-0000-0000-0000C2490000}"/>
    <cellStyle name="Normal 11 3 5" xfId="9504" xr:uid="{00000000-0005-0000-0000-0000C3490000}"/>
    <cellStyle name="Normal 11 3 5 2" xfId="24652" xr:uid="{00000000-0005-0000-0000-0000C4490000}"/>
    <cellStyle name="Normal 11 3 5 2 2" xfId="50620" xr:uid="{00000000-0005-0000-0000-0000C5490000}"/>
    <cellStyle name="Normal 11 3 5 3" xfId="35472" xr:uid="{00000000-0005-0000-0000-0000C6490000}"/>
    <cellStyle name="Normal 11 3 6" xfId="7340" xr:uid="{00000000-0005-0000-0000-0000C7490000}"/>
    <cellStyle name="Normal 11 3 6 2" xfId="22488" xr:uid="{00000000-0005-0000-0000-0000C8490000}"/>
    <cellStyle name="Normal 11 3 6 2 2" xfId="48456" xr:uid="{00000000-0005-0000-0000-0000C9490000}"/>
    <cellStyle name="Normal 11 3 6 3" xfId="33308" xr:uid="{00000000-0005-0000-0000-0000CA490000}"/>
    <cellStyle name="Normal 11 3 7" xfId="18160" xr:uid="{00000000-0005-0000-0000-0000CB490000}"/>
    <cellStyle name="Normal 11 3 7 2" xfId="44128" xr:uid="{00000000-0005-0000-0000-0000CC490000}"/>
    <cellStyle name="Normal 11 3 8" xfId="13832" xr:uid="{00000000-0005-0000-0000-0000CD490000}"/>
    <cellStyle name="Normal 11 3 8 2" xfId="39800" xr:uid="{00000000-0005-0000-0000-0000CE490000}"/>
    <cellStyle name="Normal 11 3 9" xfId="3012" xr:uid="{00000000-0005-0000-0000-0000CF490000}"/>
    <cellStyle name="Normal 11 4" xfId="275" xr:uid="{00000000-0005-0000-0000-0000D0490000}"/>
    <cellStyle name="Normal 11 4 10" xfId="28981" xr:uid="{00000000-0005-0000-0000-0000D1490000}"/>
    <cellStyle name="Normal 11 4 11" xfId="54942" xr:uid="{00000000-0005-0000-0000-0000D2490000}"/>
    <cellStyle name="Normal 11 4 12" xfId="55463" xr:uid="{00000000-0005-0000-0000-0000D3490000}"/>
    <cellStyle name="Normal 11 4 13" xfId="816" xr:uid="{00000000-0005-0000-0000-0000D4490000}"/>
    <cellStyle name="Normal 11 4 2" xfId="1390" xr:uid="{00000000-0005-0000-0000-0000D5490000}"/>
    <cellStyle name="Normal 11 4 2 10" xfId="56004" xr:uid="{00000000-0005-0000-0000-0000D6490000}"/>
    <cellStyle name="Normal 11 4 2 2" xfId="2472" xr:uid="{00000000-0005-0000-0000-0000D7490000}"/>
    <cellStyle name="Normal 11 4 2 2 2" xfId="6800" xr:uid="{00000000-0005-0000-0000-0000D8490000}"/>
    <cellStyle name="Normal 11 4 2 2 2 2" xfId="13292" xr:uid="{00000000-0005-0000-0000-0000D9490000}"/>
    <cellStyle name="Normal 11 4 2 2 2 2 2" xfId="28440" xr:uid="{00000000-0005-0000-0000-0000DA490000}"/>
    <cellStyle name="Normal 11 4 2 2 2 2 2 2" xfId="54408" xr:uid="{00000000-0005-0000-0000-0000DB490000}"/>
    <cellStyle name="Normal 11 4 2 2 2 2 3" xfId="39260" xr:uid="{00000000-0005-0000-0000-0000DC490000}"/>
    <cellStyle name="Normal 11 4 2 2 2 3" xfId="21948" xr:uid="{00000000-0005-0000-0000-0000DD490000}"/>
    <cellStyle name="Normal 11 4 2 2 2 3 2" xfId="47916" xr:uid="{00000000-0005-0000-0000-0000DE490000}"/>
    <cellStyle name="Normal 11 4 2 2 2 4" xfId="17620" xr:uid="{00000000-0005-0000-0000-0000DF490000}"/>
    <cellStyle name="Normal 11 4 2 2 2 4 2" xfId="43588" xr:uid="{00000000-0005-0000-0000-0000E0490000}"/>
    <cellStyle name="Normal 11 4 2 2 2 5" xfId="32768" xr:uid="{00000000-0005-0000-0000-0000E1490000}"/>
    <cellStyle name="Normal 11 4 2 2 2 6" xfId="59250" xr:uid="{00000000-0005-0000-0000-0000E2490000}"/>
    <cellStyle name="Normal 11 4 2 2 3" xfId="11128" xr:uid="{00000000-0005-0000-0000-0000E3490000}"/>
    <cellStyle name="Normal 11 4 2 2 3 2" xfId="26276" xr:uid="{00000000-0005-0000-0000-0000E4490000}"/>
    <cellStyle name="Normal 11 4 2 2 3 2 2" xfId="52244" xr:uid="{00000000-0005-0000-0000-0000E5490000}"/>
    <cellStyle name="Normal 11 4 2 2 3 3" xfId="37096" xr:uid="{00000000-0005-0000-0000-0000E6490000}"/>
    <cellStyle name="Normal 11 4 2 2 4" xfId="8964" xr:uid="{00000000-0005-0000-0000-0000E7490000}"/>
    <cellStyle name="Normal 11 4 2 2 4 2" xfId="24112" xr:uid="{00000000-0005-0000-0000-0000E8490000}"/>
    <cellStyle name="Normal 11 4 2 2 4 2 2" xfId="50080" xr:uid="{00000000-0005-0000-0000-0000E9490000}"/>
    <cellStyle name="Normal 11 4 2 2 4 3" xfId="34932" xr:uid="{00000000-0005-0000-0000-0000EA490000}"/>
    <cellStyle name="Normal 11 4 2 2 5" xfId="19784" xr:uid="{00000000-0005-0000-0000-0000EB490000}"/>
    <cellStyle name="Normal 11 4 2 2 5 2" xfId="45752" xr:uid="{00000000-0005-0000-0000-0000EC490000}"/>
    <cellStyle name="Normal 11 4 2 2 6" xfId="15456" xr:uid="{00000000-0005-0000-0000-0000ED490000}"/>
    <cellStyle name="Normal 11 4 2 2 6 2" xfId="41424" xr:uid="{00000000-0005-0000-0000-0000EE490000}"/>
    <cellStyle name="Normal 11 4 2 2 7" xfId="4636" xr:uid="{00000000-0005-0000-0000-0000EF490000}"/>
    <cellStyle name="Normal 11 4 2 2 8" xfId="30604" xr:uid="{00000000-0005-0000-0000-0000F0490000}"/>
    <cellStyle name="Normal 11 4 2 2 9" xfId="57086" xr:uid="{00000000-0005-0000-0000-0000F1490000}"/>
    <cellStyle name="Normal 11 4 2 3" xfId="5718" xr:uid="{00000000-0005-0000-0000-0000F2490000}"/>
    <cellStyle name="Normal 11 4 2 3 2" xfId="12210" xr:uid="{00000000-0005-0000-0000-0000F3490000}"/>
    <cellStyle name="Normal 11 4 2 3 2 2" xfId="27358" xr:uid="{00000000-0005-0000-0000-0000F4490000}"/>
    <cellStyle name="Normal 11 4 2 3 2 2 2" xfId="53326" xr:uid="{00000000-0005-0000-0000-0000F5490000}"/>
    <cellStyle name="Normal 11 4 2 3 2 3" xfId="38178" xr:uid="{00000000-0005-0000-0000-0000F6490000}"/>
    <cellStyle name="Normal 11 4 2 3 3" xfId="20866" xr:uid="{00000000-0005-0000-0000-0000F7490000}"/>
    <cellStyle name="Normal 11 4 2 3 3 2" xfId="46834" xr:uid="{00000000-0005-0000-0000-0000F8490000}"/>
    <cellStyle name="Normal 11 4 2 3 4" xfId="16538" xr:uid="{00000000-0005-0000-0000-0000F9490000}"/>
    <cellStyle name="Normal 11 4 2 3 4 2" xfId="42506" xr:uid="{00000000-0005-0000-0000-0000FA490000}"/>
    <cellStyle name="Normal 11 4 2 3 5" xfId="31686" xr:uid="{00000000-0005-0000-0000-0000FB490000}"/>
    <cellStyle name="Normal 11 4 2 3 6" xfId="58168" xr:uid="{00000000-0005-0000-0000-0000FC490000}"/>
    <cellStyle name="Normal 11 4 2 4" xfId="10046" xr:uid="{00000000-0005-0000-0000-0000FD490000}"/>
    <cellStyle name="Normal 11 4 2 4 2" xfId="25194" xr:uid="{00000000-0005-0000-0000-0000FE490000}"/>
    <cellStyle name="Normal 11 4 2 4 2 2" xfId="51162" xr:uid="{00000000-0005-0000-0000-0000FF490000}"/>
    <cellStyle name="Normal 11 4 2 4 3" xfId="36014" xr:uid="{00000000-0005-0000-0000-0000004A0000}"/>
    <cellStyle name="Normal 11 4 2 5" xfId="7882" xr:uid="{00000000-0005-0000-0000-0000014A0000}"/>
    <cellStyle name="Normal 11 4 2 5 2" xfId="23030" xr:uid="{00000000-0005-0000-0000-0000024A0000}"/>
    <cellStyle name="Normal 11 4 2 5 2 2" xfId="48998" xr:uid="{00000000-0005-0000-0000-0000034A0000}"/>
    <cellStyle name="Normal 11 4 2 5 3" xfId="33850" xr:uid="{00000000-0005-0000-0000-0000044A0000}"/>
    <cellStyle name="Normal 11 4 2 6" xfId="18702" xr:uid="{00000000-0005-0000-0000-0000054A0000}"/>
    <cellStyle name="Normal 11 4 2 6 2" xfId="44670" xr:uid="{00000000-0005-0000-0000-0000064A0000}"/>
    <cellStyle name="Normal 11 4 2 7" xfId="14374" xr:uid="{00000000-0005-0000-0000-0000074A0000}"/>
    <cellStyle name="Normal 11 4 2 7 2" xfId="40342" xr:uid="{00000000-0005-0000-0000-0000084A0000}"/>
    <cellStyle name="Normal 11 4 2 8" xfId="3554" xr:uid="{00000000-0005-0000-0000-0000094A0000}"/>
    <cellStyle name="Normal 11 4 2 9" xfId="29522" xr:uid="{00000000-0005-0000-0000-00000A4A0000}"/>
    <cellStyle name="Normal 11 4 3" xfId="1931" xr:uid="{00000000-0005-0000-0000-00000B4A0000}"/>
    <cellStyle name="Normal 11 4 3 2" xfId="6259" xr:uid="{00000000-0005-0000-0000-00000C4A0000}"/>
    <cellStyle name="Normal 11 4 3 2 2" xfId="12751" xr:uid="{00000000-0005-0000-0000-00000D4A0000}"/>
    <cellStyle name="Normal 11 4 3 2 2 2" xfId="27899" xr:uid="{00000000-0005-0000-0000-00000E4A0000}"/>
    <cellStyle name="Normal 11 4 3 2 2 2 2" xfId="53867" xr:uid="{00000000-0005-0000-0000-00000F4A0000}"/>
    <cellStyle name="Normal 11 4 3 2 2 3" xfId="38719" xr:uid="{00000000-0005-0000-0000-0000104A0000}"/>
    <cellStyle name="Normal 11 4 3 2 3" xfId="21407" xr:uid="{00000000-0005-0000-0000-0000114A0000}"/>
    <cellStyle name="Normal 11 4 3 2 3 2" xfId="47375" xr:uid="{00000000-0005-0000-0000-0000124A0000}"/>
    <cellStyle name="Normal 11 4 3 2 4" xfId="17079" xr:uid="{00000000-0005-0000-0000-0000134A0000}"/>
    <cellStyle name="Normal 11 4 3 2 4 2" xfId="43047" xr:uid="{00000000-0005-0000-0000-0000144A0000}"/>
    <cellStyle name="Normal 11 4 3 2 5" xfId="32227" xr:uid="{00000000-0005-0000-0000-0000154A0000}"/>
    <cellStyle name="Normal 11 4 3 2 6" xfId="58709" xr:uid="{00000000-0005-0000-0000-0000164A0000}"/>
    <cellStyle name="Normal 11 4 3 3" xfId="10587" xr:uid="{00000000-0005-0000-0000-0000174A0000}"/>
    <cellStyle name="Normal 11 4 3 3 2" xfId="25735" xr:uid="{00000000-0005-0000-0000-0000184A0000}"/>
    <cellStyle name="Normal 11 4 3 3 2 2" xfId="51703" xr:uid="{00000000-0005-0000-0000-0000194A0000}"/>
    <cellStyle name="Normal 11 4 3 3 3" xfId="36555" xr:uid="{00000000-0005-0000-0000-00001A4A0000}"/>
    <cellStyle name="Normal 11 4 3 4" xfId="8423" xr:uid="{00000000-0005-0000-0000-00001B4A0000}"/>
    <cellStyle name="Normal 11 4 3 4 2" xfId="23571" xr:uid="{00000000-0005-0000-0000-00001C4A0000}"/>
    <cellStyle name="Normal 11 4 3 4 2 2" xfId="49539" xr:uid="{00000000-0005-0000-0000-00001D4A0000}"/>
    <cellStyle name="Normal 11 4 3 4 3" xfId="34391" xr:uid="{00000000-0005-0000-0000-00001E4A0000}"/>
    <cellStyle name="Normal 11 4 3 5" xfId="19243" xr:uid="{00000000-0005-0000-0000-00001F4A0000}"/>
    <cellStyle name="Normal 11 4 3 5 2" xfId="45211" xr:uid="{00000000-0005-0000-0000-0000204A0000}"/>
    <cellStyle name="Normal 11 4 3 6" xfId="14915" xr:uid="{00000000-0005-0000-0000-0000214A0000}"/>
    <cellStyle name="Normal 11 4 3 6 2" xfId="40883" xr:uid="{00000000-0005-0000-0000-0000224A0000}"/>
    <cellStyle name="Normal 11 4 3 7" xfId="4095" xr:uid="{00000000-0005-0000-0000-0000234A0000}"/>
    <cellStyle name="Normal 11 4 3 8" xfId="30063" xr:uid="{00000000-0005-0000-0000-0000244A0000}"/>
    <cellStyle name="Normal 11 4 3 9" xfId="56545" xr:uid="{00000000-0005-0000-0000-0000254A0000}"/>
    <cellStyle name="Normal 11 4 4" xfId="5177" xr:uid="{00000000-0005-0000-0000-0000264A0000}"/>
    <cellStyle name="Normal 11 4 4 2" xfId="11669" xr:uid="{00000000-0005-0000-0000-0000274A0000}"/>
    <cellStyle name="Normal 11 4 4 2 2" xfId="26817" xr:uid="{00000000-0005-0000-0000-0000284A0000}"/>
    <cellStyle name="Normal 11 4 4 2 2 2" xfId="52785" xr:uid="{00000000-0005-0000-0000-0000294A0000}"/>
    <cellStyle name="Normal 11 4 4 2 3" xfId="37637" xr:uid="{00000000-0005-0000-0000-00002A4A0000}"/>
    <cellStyle name="Normal 11 4 4 3" xfId="20325" xr:uid="{00000000-0005-0000-0000-00002B4A0000}"/>
    <cellStyle name="Normal 11 4 4 3 2" xfId="46293" xr:uid="{00000000-0005-0000-0000-00002C4A0000}"/>
    <cellStyle name="Normal 11 4 4 4" xfId="15997" xr:uid="{00000000-0005-0000-0000-00002D4A0000}"/>
    <cellStyle name="Normal 11 4 4 4 2" xfId="41965" xr:uid="{00000000-0005-0000-0000-00002E4A0000}"/>
    <cellStyle name="Normal 11 4 4 5" xfId="31145" xr:uid="{00000000-0005-0000-0000-00002F4A0000}"/>
    <cellStyle name="Normal 11 4 4 6" xfId="57627" xr:uid="{00000000-0005-0000-0000-0000304A0000}"/>
    <cellStyle name="Normal 11 4 5" xfId="9505" xr:uid="{00000000-0005-0000-0000-0000314A0000}"/>
    <cellStyle name="Normal 11 4 5 2" xfId="24653" xr:uid="{00000000-0005-0000-0000-0000324A0000}"/>
    <cellStyle name="Normal 11 4 5 2 2" xfId="50621" xr:uid="{00000000-0005-0000-0000-0000334A0000}"/>
    <cellStyle name="Normal 11 4 5 3" xfId="35473" xr:uid="{00000000-0005-0000-0000-0000344A0000}"/>
    <cellStyle name="Normal 11 4 6" xfId="7341" xr:uid="{00000000-0005-0000-0000-0000354A0000}"/>
    <cellStyle name="Normal 11 4 6 2" xfId="22489" xr:uid="{00000000-0005-0000-0000-0000364A0000}"/>
    <cellStyle name="Normal 11 4 6 2 2" xfId="48457" xr:uid="{00000000-0005-0000-0000-0000374A0000}"/>
    <cellStyle name="Normal 11 4 6 3" xfId="33309" xr:uid="{00000000-0005-0000-0000-0000384A0000}"/>
    <cellStyle name="Normal 11 4 7" xfId="18161" xr:uid="{00000000-0005-0000-0000-0000394A0000}"/>
    <cellStyle name="Normal 11 4 7 2" xfId="44129" xr:uid="{00000000-0005-0000-0000-00003A4A0000}"/>
    <cellStyle name="Normal 11 4 8" xfId="13833" xr:uid="{00000000-0005-0000-0000-00003B4A0000}"/>
    <cellStyle name="Normal 11 4 8 2" xfId="39801" xr:uid="{00000000-0005-0000-0000-00003C4A0000}"/>
    <cellStyle name="Normal 11 4 9" xfId="3013" xr:uid="{00000000-0005-0000-0000-00003D4A0000}"/>
    <cellStyle name="Normal 11 5" xfId="276" xr:uid="{00000000-0005-0000-0000-00003E4A0000}"/>
    <cellStyle name="Normal 11 5 10" xfId="28982" xr:uid="{00000000-0005-0000-0000-00003F4A0000}"/>
    <cellStyle name="Normal 11 5 11" xfId="54943" xr:uid="{00000000-0005-0000-0000-0000404A0000}"/>
    <cellStyle name="Normal 11 5 12" xfId="55464" xr:uid="{00000000-0005-0000-0000-0000414A0000}"/>
    <cellStyle name="Normal 11 5 13" xfId="856" xr:uid="{00000000-0005-0000-0000-0000424A0000}"/>
    <cellStyle name="Normal 11 5 2" xfId="1391" xr:uid="{00000000-0005-0000-0000-0000434A0000}"/>
    <cellStyle name="Normal 11 5 2 10" xfId="56005" xr:uid="{00000000-0005-0000-0000-0000444A0000}"/>
    <cellStyle name="Normal 11 5 2 2" xfId="2473" xr:uid="{00000000-0005-0000-0000-0000454A0000}"/>
    <cellStyle name="Normal 11 5 2 2 2" xfId="6801" xr:uid="{00000000-0005-0000-0000-0000464A0000}"/>
    <cellStyle name="Normal 11 5 2 2 2 2" xfId="13293" xr:uid="{00000000-0005-0000-0000-0000474A0000}"/>
    <cellStyle name="Normal 11 5 2 2 2 2 2" xfId="28441" xr:uid="{00000000-0005-0000-0000-0000484A0000}"/>
    <cellStyle name="Normal 11 5 2 2 2 2 2 2" xfId="54409" xr:uid="{00000000-0005-0000-0000-0000494A0000}"/>
    <cellStyle name="Normal 11 5 2 2 2 2 3" xfId="39261" xr:uid="{00000000-0005-0000-0000-00004A4A0000}"/>
    <cellStyle name="Normal 11 5 2 2 2 3" xfId="21949" xr:uid="{00000000-0005-0000-0000-00004B4A0000}"/>
    <cellStyle name="Normal 11 5 2 2 2 3 2" xfId="47917" xr:uid="{00000000-0005-0000-0000-00004C4A0000}"/>
    <cellStyle name="Normal 11 5 2 2 2 4" xfId="17621" xr:uid="{00000000-0005-0000-0000-00004D4A0000}"/>
    <cellStyle name="Normal 11 5 2 2 2 4 2" xfId="43589" xr:uid="{00000000-0005-0000-0000-00004E4A0000}"/>
    <cellStyle name="Normal 11 5 2 2 2 5" xfId="32769" xr:uid="{00000000-0005-0000-0000-00004F4A0000}"/>
    <cellStyle name="Normal 11 5 2 2 2 6" xfId="59251" xr:uid="{00000000-0005-0000-0000-0000504A0000}"/>
    <cellStyle name="Normal 11 5 2 2 3" xfId="11129" xr:uid="{00000000-0005-0000-0000-0000514A0000}"/>
    <cellStyle name="Normal 11 5 2 2 3 2" xfId="26277" xr:uid="{00000000-0005-0000-0000-0000524A0000}"/>
    <cellStyle name="Normal 11 5 2 2 3 2 2" xfId="52245" xr:uid="{00000000-0005-0000-0000-0000534A0000}"/>
    <cellStyle name="Normal 11 5 2 2 3 3" xfId="37097" xr:uid="{00000000-0005-0000-0000-0000544A0000}"/>
    <cellStyle name="Normal 11 5 2 2 4" xfId="8965" xr:uid="{00000000-0005-0000-0000-0000554A0000}"/>
    <cellStyle name="Normal 11 5 2 2 4 2" xfId="24113" xr:uid="{00000000-0005-0000-0000-0000564A0000}"/>
    <cellStyle name="Normal 11 5 2 2 4 2 2" xfId="50081" xr:uid="{00000000-0005-0000-0000-0000574A0000}"/>
    <cellStyle name="Normal 11 5 2 2 4 3" xfId="34933" xr:uid="{00000000-0005-0000-0000-0000584A0000}"/>
    <cellStyle name="Normal 11 5 2 2 5" xfId="19785" xr:uid="{00000000-0005-0000-0000-0000594A0000}"/>
    <cellStyle name="Normal 11 5 2 2 5 2" xfId="45753" xr:uid="{00000000-0005-0000-0000-00005A4A0000}"/>
    <cellStyle name="Normal 11 5 2 2 6" xfId="15457" xr:uid="{00000000-0005-0000-0000-00005B4A0000}"/>
    <cellStyle name="Normal 11 5 2 2 6 2" xfId="41425" xr:uid="{00000000-0005-0000-0000-00005C4A0000}"/>
    <cellStyle name="Normal 11 5 2 2 7" xfId="4637" xr:uid="{00000000-0005-0000-0000-00005D4A0000}"/>
    <cellStyle name="Normal 11 5 2 2 8" xfId="30605" xr:uid="{00000000-0005-0000-0000-00005E4A0000}"/>
    <cellStyle name="Normal 11 5 2 2 9" xfId="57087" xr:uid="{00000000-0005-0000-0000-00005F4A0000}"/>
    <cellStyle name="Normal 11 5 2 3" xfId="5719" xr:uid="{00000000-0005-0000-0000-0000604A0000}"/>
    <cellStyle name="Normal 11 5 2 3 2" xfId="12211" xr:uid="{00000000-0005-0000-0000-0000614A0000}"/>
    <cellStyle name="Normal 11 5 2 3 2 2" xfId="27359" xr:uid="{00000000-0005-0000-0000-0000624A0000}"/>
    <cellStyle name="Normal 11 5 2 3 2 2 2" xfId="53327" xr:uid="{00000000-0005-0000-0000-0000634A0000}"/>
    <cellStyle name="Normal 11 5 2 3 2 3" xfId="38179" xr:uid="{00000000-0005-0000-0000-0000644A0000}"/>
    <cellStyle name="Normal 11 5 2 3 3" xfId="20867" xr:uid="{00000000-0005-0000-0000-0000654A0000}"/>
    <cellStyle name="Normal 11 5 2 3 3 2" xfId="46835" xr:uid="{00000000-0005-0000-0000-0000664A0000}"/>
    <cellStyle name="Normal 11 5 2 3 4" xfId="16539" xr:uid="{00000000-0005-0000-0000-0000674A0000}"/>
    <cellStyle name="Normal 11 5 2 3 4 2" xfId="42507" xr:uid="{00000000-0005-0000-0000-0000684A0000}"/>
    <cellStyle name="Normal 11 5 2 3 5" xfId="31687" xr:uid="{00000000-0005-0000-0000-0000694A0000}"/>
    <cellStyle name="Normal 11 5 2 3 6" xfId="58169" xr:uid="{00000000-0005-0000-0000-00006A4A0000}"/>
    <cellStyle name="Normal 11 5 2 4" xfId="10047" xr:uid="{00000000-0005-0000-0000-00006B4A0000}"/>
    <cellStyle name="Normal 11 5 2 4 2" xfId="25195" xr:uid="{00000000-0005-0000-0000-00006C4A0000}"/>
    <cellStyle name="Normal 11 5 2 4 2 2" xfId="51163" xr:uid="{00000000-0005-0000-0000-00006D4A0000}"/>
    <cellStyle name="Normal 11 5 2 4 3" xfId="36015" xr:uid="{00000000-0005-0000-0000-00006E4A0000}"/>
    <cellStyle name="Normal 11 5 2 5" xfId="7883" xr:uid="{00000000-0005-0000-0000-00006F4A0000}"/>
    <cellStyle name="Normal 11 5 2 5 2" xfId="23031" xr:uid="{00000000-0005-0000-0000-0000704A0000}"/>
    <cellStyle name="Normal 11 5 2 5 2 2" xfId="48999" xr:uid="{00000000-0005-0000-0000-0000714A0000}"/>
    <cellStyle name="Normal 11 5 2 5 3" xfId="33851" xr:uid="{00000000-0005-0000-0000-0000724A0000}"/>
    <cellStyle name="Normal 11 5 2 6" xfId="18703" xr:uid="{00000000-0005-0000-0000-0000734A0000}"/>
    <cellStyle name="Normal 11 5 2 6 2" xfId="44671" xr:uid="{00000000-0005-0000-0000-0000744A0000}"/>
    <cellStyle name="Normal 11 5 2 7" xfId="14375" xr:uid="{00000000-0005-0000-0000-0000754A0000}"/>
    <cellStyle name="Normal 11 5 2 7 2" xfId="40343" xr:uid="{00000000-0005-0000-0000-0000764A0000}"/>
    <cellStyle name="Normal 11 5 2 8" xfId="3555" xr:uid="{00000000-0005-0000-0000-0000774A0000}"/>
    <cellStyle name="Normal 11 5 2 9" xfId="29523" xr:uid="{00000000-0005-0000-0000-0000784A0000}"/>
    <cellStyle name="Normal 11 5 3" xfId="1932" xr:uid="{00000000-0005-0000-0000-0000794A0000}"/>
    <cellStyle name="Normal 11 5 3 2" xfId="6260" xr:uid="{00000000-0005-0000-0000-00007A4A0000}"/>
    <cellStyle name="Normal 11 5 3 2 2" xfId="12752" xr:uid="{00000000-0005-0000-0000-00007B4A0000}"/>
    <cellStyle name="Normal 11 5 3 2 2 2" xfId="27900" xr:uid="{00000000-0005-0000-0000-00007C4A0000}"/>
    <cellStyle name="Normal 11 5 3 2 2 2 2" xfId="53868" xr:uid="{00000000-0005-0000-0000-00007D4A0000}"/>
    <cellStyle name="Normal 11 5 3 2 2 3" xfId="38720" xr:uid="{00000000-0005-0000-0000-00007E4A0000}"/>
    <cellStyle name="Normal 11 5 3 2 3" xfId="21408" xr:uid="{00000000-0005-0000-0000-00007F4A0000}"/>
    <cellStyle name="Normal 11 5 3 2 3 2" xfId="47376" xr:uid="{00000000-0005-0000-0000-0000804A0000}"/>
    <cellStyle name="Normal 11 5 3 2 4" xfId="17080" xr:uid="{00000000-0005-0000-0000-0000814A0000}"/>
    <cellStyle name="Normal 11 5 3 2 4 2" xfId="43048" xr:uid="{00000000-0005-0000-0000-0000824A0000}"/>
    <cellStyle name="Normal 11 5 3 2 5" xfId="32228" xr:uid="{00000000-0005-0000-0000-0000834A0000}"/>
    <cellStyle name="Normal 11 5 3 2 6" xfId="58710" xr:uid="{00000000-0005-0000-0000-0000844A0000}"/>
    <cellStyle name="Normal 11 5 3 3" xfId="10588" xr:uid="{00000000-0005-0000-0000-0000854A0000}"/>
    <cellStyle name="Normal 11 5 3 3 2" xfId="25736" xr:uid="{00000000-0005-0000-0000-0000864A0000}"/>
    <cellStyle name="Normal 11 5 3 3 2 2" xfId="51704" xr:uid="{00000000-0005-0000-0000-0000874A0000}"/>
    <cellStyle name="Normal 11 5 3 3 3" xfId="36556" xr:uid="{00000000-0005-0000-0000-0000884A0000}"/>
    <cellStyle name="Normal 11 5 3 4" xfId="8424" xr:uid="{00000000-0005-0000-0000-0000894A0000}"/>
    <cellStyle name="Normal 11 5 3 4 2" xfId="23572" xr:uid="{00000000-0005-0000-0000-00008A4A0000}"/>
    <cellStyle name="Normal 11 5 3 4 2 2" xfId="49540" xr:uid="{00000000-0005-0000-0000-00008B4A0000}"/>
    <cellStyle name="Normal 11 5 3 4 3" xfId="34392" xr:uid="{00000000-0005-0000-0000-00008C4A0000}"/>
    <cellStyle name="Normal 11 5 3 5" xfId="19244" xr:uid="{00000000-0005-0000-0000-00008D4A0000}"/>
    <cellStyle name="Normal 11 5 3 5 2" xfId="45212" xr:uid="{00000000-0005-0000-0000-00008E4A0000}"/>
    <cellStyle name="Normal 11 5 3 6" xfId="14916" xr:uid="{00000000-0005-0000-0000-00008F4A0000}"/>
    <cellStyle name="Normal 11 5 3 6 2" xfId="40884" xr:uid="{00000000-0005-0000-0000-0000904A0000}"/>
    <cellStyle name="Normal 11 5 3 7" xfId="4096" xr:uid="{00000000-0005-0000-0000-0000914A0000}"/>
    <cellStyle name="Normal 11 5 3 8" xfId="30064" xr:uid="{00000000-0005-0000-0000-0000924A0000}"/>
    <cellStyle name="Normal 11 5 3 9" xfId="56546" xr:uid="{00000000-0005-0000-0000-0000934A0000}"/>
    <cellStyle name="Normal 11 5 4" xfId="5178" xr:uid="{00000000-0005-0000-0000-0000944A0000}"/>
    <cellStyle name="Normal 11 5 4 2" xfId="11670" xr:uid="{00000000-0005-0000-0000-0000954A0000}"/>
    <cellStyle name="Normal 11 5 4 2 2" xfId="26818" xr:uid="{00000000-0005-0000-0000-0000964A0000}"/>
    <cellStyle name="Normal 11 5 4 2 2 2" xfId="52786" xr:uid="{00000000-0005-0000-0000-0000974A0000}"/>
    <cellStyle name="Normal 11 5 4 2 3" xfId="37638" xr:uid="{00000000-0005-0000-0000-0000984A0000}"/>
    <cellStyle name="Normal 11 5 4 3" xfId="20326" xr:uid="{00000000-0005-0000-0000-0000994A0000}"/>
    <cellStyle name="Normal 11 5 4 3 2" xfId="46294" xr:uid="{00000000-0005-0000-0000-00009A4A0000}"/>
    <cellStyle name="Normal 11 5 4 4" xfId="15998" xr:uid="{00000000-0005-0000-0000-00009B4A0000}"/>
    <cellStyle name="Normal 11 5 4 4 2" xfId="41966" xr:uid="{00000000-0005-0000-0000-00009C4A0000}"/>
    <cellStyle name="Normal 11 5 4 5" xfId="31146" xr:uid="{00000000-0005-0000-0000-00009D4A0000}"/>
    <cellStyle name="Normal 11 5 4 6" xfId="57628" xr:uid="{00000000-0005-0000-0000-00009E4A0000}"/>
    <cellStyle name="Normal 11 5 5" xfId="9506" xr:uid="{00000000-0005-0000-0000-00009F4A0000}"/>
    <cellStyle name="Normal 11 5 5 2" xfId="24654" xr:uid="{00000000-0005-0000-0000-0000A04A0000}"/>
    <cellStyle name="Normal 11 5 5 2 2" xfId="50622" xr:uid="{00000000-0005-0000-0000-0000A14A0000}"/>
    <cellStyle name="Normal 11 5 5 3" xfId="35474" xr:uid="{00000000-0005-0000-0000-0000A24A0000}"/>
    <cellStyle name="Normal 11 5 6" xfId="7342" xr:uid="{00000000-0005-0000-0000-0000A34A0000}"/>
    <cellStyle name="Normal 11 5 6 2" xfId="22490" xr:uid="{00000000-0005-0000-0000-0000A44A0000}"/>
    <cellStyle name="Normal 11 5 6 2 2" xfId="48458" xr:uid="{00000000-0005-0000-0000-0000A54A0000}"/>
    <cellStyle name="Normal 11 5 6 3" xfId="33310" xr:uid="{00000000-0005-0000-0000-0000A64A0000}"/>
    <cellStyle name="Normal 11 5 7" xfId="18162" xr:uid="{00000000-0005-0000-0000-0000A74A0000}"/>
    <cellStyle name="Normal 11 5 7 2" xfId="44130" xr:uid="{00000000-0005-0000-0000-0000A84A0000}"/>
    <cellStyle name="Normal 11 5 8" xfId="13834" xr:uid="{00000000-0005-0000-0000-0000A94A0000}"/>
    <cellStyle name="Normal 11 5 8 2" xfId="39802" xr:uid="{00000000-0005-0000-0000-0000AA4A0000}"/>
    <cellStyle name="Normal 11 5 9" xfId="3014" xr:uid="{00000000-0005-0000-0000-0000AB4A0000}"/>
    <cellStyle name="Normal 11 6" xfId="277" xr:uid="{00000000-0005-0000-0000-0000AC4A0000}"/>
    <cellStyle name="Normal 11 6 10" xfId="28983" xr:uid="{00000000-0005-0000-0000-0000AD4A0000}"/>
    <cellStyle name="Normal 11 6 11" xfId="54944" xr:uid="{00000000-0005-0000-0000-0000AE4A0000}"/>
    <cellStyle name="Normal 11 6 12" xfId="55465" xr:uid="{00000000-0005-0000-0000-0000AF4A0000}"/>
    <cellStyle name="Normal 11 6 13" xfId="896" xr:uid="{00000000-0005-0000-0000-0000B04A0000}"/>
    <cellStyle name="Normal 11 6 2" xfId="1392" xr:uid="{00000000-0005-0000-0000-0000B14A0000}"/>
    <cellStyle name="Normal 11 6 2 10" xfId="56006" xr:uid="{00000000-0005-0000-0000-0000B24A0000}"/>
    <cellStyle name="Normal 11 6 2 2" xfId="2474" xr:uid="{00000000-0005-0000-0000-0000B34A0000}"/>
    <cellStyle name="Normal 11 6 2 2 2" xfId="6802" xr:uid="{00000000-0005-0000-0000-0000B44A0000}"/>
    <cellStyle name="Normal 11 6 2 2 2 2" xfId="13294" xr:uid="{00000000-0005-0000-0000-0000B54A0000}"/>
    <cellStyle name="Normal 11 6 2 2 2 2 2" xfId="28442" xr:uid="{00000000-0005-0000-0000-0000B64A0000}"/>
    <cellStyle name="Normal 11 6 2 2 2 2 2 2" xfId="54410" xr:uid="{00000000-0005-0000-0000-0000B74A0000}"/>
    <cellStyle name="Normal 11 6 2 2 2 2 3" xfId="39262" xr:uid="{00000000-0005-0000-0000-0000B84A0000}"/>
    <cellStyle name="Normal 11 6 2 2 2 3" xfId="21950" xr:uid="{00000000-0005-0000-0000-0000B94A0000}"/>
    <cellStyle name="Normal 11 6 2 2 2 3 2" xfId="47918" xr:uid="{00000000-0005-0000-0000-0000BA4A0000}"/>
    <cellStyle name="Normal 11 6 2 2 2 4" xfId="17622" xr:uid="{00000000-0005-0000-0000-0000BB4A0000}"/>
    <cellStyle name="Normal 11 6 2 2 2 4 2" xfId="43590" xr:uid="{00000000-0005-0000-0000-0000BC4A0000}"/>
    <cellStyle name="Normal 11 6 2 2 2 5" xfId="32770" xr:uid="{00000000-0005-0000-0000-0000BD4A0000}"/>
    <cellStyle name="Normal 11 6 2 2 2 6" xfId="59252" xr:uid="{00000000-0005-0000-0000-0000BE4A0000}"/>
    <cellStyle name="Normal 11 6 2 2 3" xfId="11130" xr:uid="{00000000-0005-0000-0000-0000BF4A0000}"/>
    <cellStyle name="Normal 11 6 2 2 3 2" xfId="26278" xr:uid="{00000000-0005-0000-0000-0000C04A0000}"/>
    <cellStyle name="Normal 11 6 2 2 3 2 2" xfId="52246" xr:uid="{00000000-0005-0000-0000-0000C14A0000}"/>
    <cellStyle name="Normal 11 6 2 2 3 3" xfId="37098" xr:uid="{00000000-0005-0000-0000-0000C24A0000}"/>
    <cellStyle name="Normal 11 6 2 2 4" xfId="8966" xr:uid="{00000000-0005-0000-0000-0000C34A0000}"/>
    <cellStyle name="Normal 11 6 2 2 4 2" xfId="24114" xr:uid="{00000000-0005-0000-0000-0000C44A0000}"/>
    <cellStyle name="Normal 11 6 2 2 4 2 2" xfId="50082" xr:uid="{00000000-0005-0000-0000-0000C54A0000}"/>
    <cellStyle name="Normal 11 6 2 2 4 3" xfId="34934" xr:uid="{00000000-0005-0000-0000-0000C64A0000}"/>
    <cellStyle name="Normal 11 6 2 2 5" xfId="19786" xr:uid="{00000000-0005-0000-0000-0000C74A0000}"/>
    <cellStyle name="Normal 11 6 2 2 5 2" xfId="45754" xr:uid="{00000000-0005-0000-0000-0000C84A0000}"/>
    <cellStyle name="Normal 11 6 2 2 6" xfId="15458" xr:uid="{00000000-0005-0000-0000-0000C94A0000}"/>
    <cellStyle name="Normal 11 6 2 2 6 2" xfId="41426" xr:uid="{00000000-0005-0000-0000-0000CA4A0000}"/>
    <cellStyle name="Normal 11 6 2 2 7" xfId="4638" xr:uid="{00000000-0005-0000-0000-0000CB4A0000}"/>
    <cellStyle name="Normal 11 6 2 2 8" xfId="30606" xr:uid="{00000000-0005-0000-0000-0000CC4A0000}"/>
    <cellStyle name="Normal 11 6 2 2 9" xfId="57088" xr:uid="{00000000-0005-0000-0000-0000CD4A0000}"/>
    <cellStyle name="Normal 11 6 2 3" xfId="5720" xr:uid="{00000000-0005-0000-0000-0000CE4A0000}"/>
    <cellStyle name="Normal 11 6 2 3 2" xfId="12212" xr:uid="{00000000-0005-0000-0000-0000CF4A0000}"/>
    <cellStyle name="Normal 11 6 2 3 2 2" xfId="27360" xr:uid="{00000000-0005-0000-0000-0000D04A0000}"/>
    <cellStyle name="Normal 11 6 2 3 2 2 2" xfId="53328" xr:uid="{00000000-0005-0000-0000-0000D14A0000}"/>
    <cellStyle name="Normal 11 6 2 3 2 3" xfId="38180" xr:uid="{00000000-0005-0000-0000-0000D24A0000}"/>
    <cellStyle name="Normal 11 6 2 3 3" xfId="20868" xr:uid="{00000000-0005-0000-0000-0000D34A0000}"/>
    <cellStyle name="Normal 11 6 2 3 3 2" xfId="46836" xr:uid="{00000000-0005-0000-0000-0000D44A0000}"/>
    <cellStyle name="Normal 11 6 2 3 4" xfId="16540" xr:uid="{00000000-0005-0000-0000-0000D54A0000}"/>
    <cellStyle name="Normal 11 6 2 3 4 2" xfId="42508" xr:uid="{00000000-0005-0000-0000-0000D64A0000}"/>
    <cellStyle name="Normal 11 6 2 3 5" xfId="31688" xr:uid="{00000000-0005-0000-0000-0000D74A0000}"/>
    <cellStyle name="Normal 11 6 2 3 6" xfId="58170" xr:uid="{00000000-0005-0000-0000-0000D84A0000}"/>
    <cellStyle name="Normal 11 6 2 4" xfId="10048" xr:uid="{00000000-0005-0000-0000-0000D94A0000}"/>
    <cellStyle name="Normal 11 6 2 4 2" xfId="25196" xr:uid="{00000000-0005-0000-0000-0000DA4A0000}"/>
    <cellStyle name="Normal 11 6 2 4 2 2" xfId="51164" xr:uid="{00000000-0005-0000-0000-0000DB4A0000}"/>
    <cellStyle name="Normal 11 6 2 4 3" xfId="36016" xr:uid="{00000000-0005-0000-0000-0000DC4A0000}"/>
    <cellStyle name="Normal 11 6 2 5" xfId="7884" xr:uid="{00000000-0005-0000-0000-0000DD4A0000}"/>
    <cellStyle name="Normal 11 6 2 5 2" xfId="23032" xr:uid="{00000000-0005-0000-0000-0000DE4A0000}"/>
    <cellStyle name="Normal 11 6 2 5 2 2" xfId="49000" xr:uid="{00000000-0005-0000-0000-0000DF4A0000}"/>
    <cellStyle name="Normal 11 6 2 5 3" xfId="33852" xr:uid="{00000000-0005-0000-0000-0000E04A0000}"/>
    <cellStyle name="Normal 11 6 2 6" xfId="18704" xr:uid="{00000000-0005-0000-0000-0000E14A0000}"/>
    <cellStyle name="Normal 11 6 2 6 2" xfId="44672" xr:uid="{00000000-0005-0000-0000-0000E24A0000}"/>
    <cellStyle name="Normal 11 6 2 7" xfId="14376" xr:uid="{00000000-0005-0000-0000-0000E34A0000}"/>
    <cellStyle name="Normal 11 6 2 7 2" xfId="40344" xr:uid="{00000000-0005-0000-0000-0000E44A0000}"/>
    <cellStyle name="Normal 11 6 2 8" xfId="3556" xr:uid="{00000000-0005-0000-0000-0000E54A0000}"/>
    <cellStyle name="Normal 11 6 2 9" xfId="29524" xr:uid="{00000000-0005-0000-0000-0000E64A0000}"/>
    <cellStyle name="Normal 11 6 3" xfId="1933" xr:uid="{00000000-0005-0000-0000-0000E74A0000}"/>
    <cellStyle name="Normal 11 6 3 2" xfId="6261" xr:uid="{00000000-0005-0000-0000-0000E84A0000}"/>
    <cellStyle name="Normal 11 6 3 2 2" xfId="12753" xr:uid="{00000000-0005-0000-0000-0000E94A0000}"/>
    <cellStyle name="Normal 11 6 3 2 2 2" xfId="27901" xr:uid="{00000000-0005-0000-0000-0000EA4A0000}"/>
    <cellStyle name="Normal 11 6 3 2 2 2 2" xfId="53869" xr:uid="{00000000-0005-0000-0000-0000EB4A0000}"/>
    <cellStyle name="Normal 11 6 3 2 2 3" xfId="38721" xr:uid="{00000000-0005-0000-0000-0000EC4A0000}"/>
    <cellStyle name="Normal 11 6 3 2 3" xfId="21409" xr:uid="{00000000-0005-0000-0000-0000ED4A0000}"/>
    <cellStyle name="Normal 11 6 3 2 3 2" xfId="47377" xr:uid="{00000000-0005-0000-0000-0000EE4A0000}"/>
    <cellStyle name="Normal 11 6 3 2 4" xfId="17081" xr:uid="{00000000-0005-0000-0000-0000EF4A0000}"/>
    <cellStyle name="Normal 11 6 3 2 4 2" xfId="43049" xr:uid="{00000000-0005-0000-0000-0000F04A0000}"/>
    <cellStyle name="Normal 11 6 3 2 5" xfId="32229" xr:uid="{00000000-0005-0000-0000-0000F14A0000}"/>
    <cellStyle name="Normal 11 6 3 2 6" xfId="58711" xr:uid="{00000000-0005-0000-0000-0000F24A0000}"/>
    <cellStyle name="Normal 11 6 3 3" xfId="10589" xr:uid="{00000000-0005-0000-0000-0000F34A0000}"/>
    <cellStyle name="Normal 11 6 3 3 2" xfId="25737" xr:uid="{00000000-0005-0000-0000-0000F44A0000}"/>
    <cellStyle name="Normal 11 6 3 3 2 2" xfId="51705" xr:uid="{00000000-0005-0000-0000-0000F54A0000}"/>
    <cellStyle name="Normal 11 6 3 3 3" xfId="36557" xr:uid="{00000000-0005-0000-0000-0000F64A0000}"/>
    <cellStyle name="Normal 11 6 3 4" xfId="8425" xr:uid="{00000000-0005-0000-0000-0000F74A0000}"/>
    <cellStyle name="Normal 11 6 3 4 2" xfId="23573" xr:uid="{00000000-0005-0000-0000-0000F84A0000}"/>
    <cellStyle name="Normal 11 6 3 4 2 2" xfId="49541" xr:uid="{00000000-0005-0000-0000-0000F94A0000}"/>
    <cellStyle name="Normal 11 6 3 4 3" xfId="34393" xr:uid="{00000000-0005-0000-0000-0000FA4A0000}"/>
    <cellStyle name="Normal 11 6 3 5" xfId="19245" xr:uid="{00000000-0005-0000-0000-0000FB4A0000}"/>
    <cellStyle name="Normal 11 6 3 5 2" xfId="45213" xr:uid="{00000000-0005-0000-0000-0000FC4A0000}"/>
    <cellStyle name="Normal 11 6 3 6" xfId="14917" xr:uid="{00000000-0005-0000-0000-0000FD4A0000}"/>
    <cellStyle name="Normal 11 6 3 6 2" xfId="40885" xr:uid="{00000000-0005-0000-0000-0000FE4A0000}"/>
    <cellStyle name="Normal 11 6 3 7" xfId="4097" xr:uid="{00000000-0005-0000-0000-0000FF4A0000}"/>
    <cellStyle name="Normal 11 6 3 8" xfId="30065" xr:uid="{00000000-0005-0000-0000-0000004B0000}"/>
    <cellStyle name="Normal 11 6 3 9" xfId="56547" xr:uid="{00000000-0005-0000-0000-0000014B0000}"/>
    <cellStyle name="Normal 11 6 4" xfId="5179" xr:uid="{00000000-0005-0000-0000-0000024B0000}"/>
    <cellStyle name="Normal 11 6 4 2" xfId="11671" xr:uid="{00000000-0005-0000-0000-0000034B0000}"/>
    <cellStyle name="Normal 11 6 4 2 2" xfId="26819" xr:uid="{00000000-0005-0000-0000-0000044B0000}"/>
    <cellStyle name="Normal 11 6 4 2 2 2" xfId="52787" xr:uid="{00000000-0005-0000-0000-0000054B0000}"/>
    <cellStyle name="Normal 11 6 4 2 3" xfId="37639" xr:uid="{00000000-0005-0000-0000-0000064B0000}"/>
    <cellStyle name="Normal 11 6 4 3" xfId="20327" xr:uid="{00000000-0005-0000-0000-0000074B0000}"/>
    <cellStyle name="Normal 11 6 4 3 2" xfId="46295" xr:uid="{00000000-0005-0000-0000-0000084B0000}"/>
    <cellStyle name="Normal 11 6 4 4" xfId="15999" xr:uid="{00000000-0005-0000-0000-0000094B0000}"/>
    <cellStyle name="Normal 11 6 4 4 2" xfId="41967" xr:uid="{00000000-0005-0000-0000-00000A4B0000}"/>
    <cellStyle name="Normal 11 6 4 5" xfId="31147" xr:uid="{00000000-0005-0000-0000-00000B4B0000}"/>
    <cellStyle name="Normal 11 6 4 6" xfId="57629" xr:uid="{00000000-0005-0000-0000-00000C4B0000}"/>
    <cellStyle name="Normal 11 6 5" xfId="9507" xr:uid="{00000000-0005-0000-0000-00000D4B0000}"/>
    <cellStyle name="Normal 11 6 5 2" xfId="24655" xr:uid="{00000000-0005-0000-0000-00000E4B0000}"/>
    <cellStyle name="Normal 11 6 5 2 2" xfId="50623" xr:uid="{00000000-0005-0000-0000-00000F4B0000}"/>
    <cellStyle name="Normal 11 6 5 3" xfId="35475" xr:uid="{00000000-0005-0000-0000-0000104B0000}"/>
    <cellStyle name="Normal 11 6 6" xfId="7343" xr:uid="{00000000-0005-0000-0000-0000114B0000}"/>
    <cellStyle name="Normal 11 6 6 2" xfId="22491" xr:uid="{00000000-0005-0000-0000-0000124B0000}"/>
    <cellStyle name="Normal 11 6 6 2 2" xfId="48459" xr:uid="{00000000-0005-0000-0000-0000134B0000}"/>
    <cellStyle name="Normal 11 6 6 3" xfId="33311" xr:uid="{00000000-0005-0000-0000-0000144B0000}"/>
    <cellStyle name="Normal 11 6 7" xfId="18163" xr:uid="{00000000-0005-0000-0000-0000154B0000}"/>
    <cellStyle name="Normal 11 6 7 2" xfId="44131" xr:uid="{00000000-0005-0000-0000-0000164B0000}"/>
    <cellStyle name="Normal 11 6 8" xfId="13835" xr:uid="{00000000-0005-0000-0000-0000174B0000}"/>
    <cellStyle name="Normal 11 6 8 2" xfId="39803" xr:uid="{00000000-0005-0000-0000-0000184B0000}"/>
    <cellStyle name="Normal 11 6 9" xfId="3015" xr:uid="{00000000-0005-0000-0000-0000194B0000}"/>
    <cellStyle name="Normal 11 7" xfId="278" xr:uid="{00000000-0005-0000-0000-00001A4B0000}"/>
    <cellStyle name="Normal 11 7 10" xfId="28984" xr:uid="{00000000-0005-0000-0000-00001B4B0000}"/>
    <cellStyle name="Normal 11 7 11" xfId="54945" xr:uid="{00000000-0005-0000-0000-00001C4B0000}"/>
    <cellStyle name="Normal 11 7 12" xfId="55466" xr:uid="{00000000-0005-0000-0000-00001D4B0000}"/>
    <cellStyle name="Normal 11 7 13" xfId="936" xr:uid="{00000000-0005-0000-0000-00001E4B0000}"/>
    <cellStyle name="Normal 11 7 2" xfId="1393" xr:uid="{00000000-0005-0000-0000-00001F4B0000}"/>
    <cellStyle name="Normal 11 7 2 10" xfId="56007" xr:uid="{00000000-0005-0000-0000-0000204B0000}"/>
    <cellStyle name="Normal 11 7 2 2" xfId="2475" xr:uid="{00000000-0005-0000-0000-0000214B0000}"/>
    <cellStyle name="Normal 11 7 2 2 2" xfId="6803" xr:uid="{00000000-0005-0000-0000-0000224B0000}"/>
    <cellStyle name="Normal 11 7 2 2 2 2" xfId="13295" xr:uid="{00000000-0005-0000-0000-0000234B0000}"/>
    <cellStyle name="Normal 11 7 2 2 2 2 2" xfId="28443" xr:uid="{00000000-0005-0000-0000-0000244B0000}"/>
    <cellStyle name="Normal 11 7 2 2 2 2 2 2" xfId="54411" xr:uid="{00000000-0005-0000-0000-0000254B0000}"/>
    <cellStyle name="Normal 11 7 2 2 2 2 3" xfId="39263" xr:uid="{00000000-0005-0000-0000-0000264B0000}"/>
    <cellStyle name="Normal 11 7 2 2 2 3" xfId="21951" xr:uid="{00000000-0005-0000-0000-0000274B0000}"/>
    <cellStyle name="Normal 11 7 2 2 2 3 2" xfId="47919" xr:uid="{00000000-0005-0000-0000-0000284B0000}"/>
    <cellStyle name="Normal 11 7 2 2 2 4" xfId="17623" xr:uid="{00000000-0005-0000-0000-0000294B0000}"/>
    <cellStyle name="Normal 11 7 2 2 2 4 2" xfId="43591" xr:uid="{00000000-0005-0000-0000-00002A4B0000}"/>
    <cellStyle name="Normal 11 7 2 2 2 5" xfId="32771" xr:uid="{00000000-0005-0000-0000-00002B4B0000}"/>
    <cellStyle name="Normal 11 7 2 2 2 6" xfId="59253" xr:uid="{00000000-0005-0000-0000-00002C4B0000}"/>
    <cellStyle name="Normal 11 7 2 2 3" xfId="11131" xr:uid="{00000000-0005-0000-0000-00002D4B0000}"/>
    <cellStyle name="Normal 11 7 2 2 3 2" xfId="26279" xr:uid="{00000000-0005-0000-0000-00002E4B0000}"/>
    <cellStyle name="Normal 11 7 2 2 3 2 2" xfId="52247" xr:uid="{00000000-0005-0000-0000-00002F4B0000}"/>
    <cellStyle name="Normal 11 7 2 2 3 3" xfId="37099" xr:uid="{00000000-0005-0000-0000-0000304B0000}"/>
    <cellStyle name="Normal 11 7 2 2 4" xfId="8967" xr:uid="{00000000-0005-0000-0000-0000314B0000}"/>
    <cellStyle name="Normal 11 7 2 2 4 2" xfId="24115" xr:uid="{00000000-0005-0000-0000-0000324B0000}"/>
    <cellStyle name="Normal 11 7 2 2 4 2 2" xfId="50083" xr:uid="{00000000-0005-0000-0000-0000334B0000}"/>
    <cellStyle name="Normal 11 7 2 2 4 3" xfId="34935" xr:uid="{00000000-0005-0000-0000-0000344B0000}"/>
    <cellStyle name="Normal 11 7 2 2 5" xfId="19787" xr:uid="{00000000-0005-0000-0000-0000354B0000}"/>
    <cellStyle name="Normal 11 7 2 2 5 2" xfId="45755" xr:uid="{00000000-0005-0000-0000-0000364B0000}"/>
    <cellStyle name="Normal 11 7 2 2 6" xfId="15459" xr:uid="{00000000-0005-0000-0000-0000374B0000}"/>
    <cellStyle name="Normal 11 7 2 2 6 2" xfId="41427" xr:uid="{00000000-0005-0000-0000-0000384B0000}"/>
    <cellStyle name="Normal 11 7 2 2 7" xfId="4639" xr:uid="{00000000-0005-0000-0000-0000394B0000}"/>
    <cellStyle name="Normal 11 7 2 2 8" xfId="30607" xr:uid="{00000000-0005-0000-0000-00003A4B0000}"/>
    <cellStyle name="Normal 11 7 2 2 9" xfId="57089" xr:uid="{00000000-0005-0000-0000-00003B4B0000}"/>
    <cellStyle name="Normal 11 7 2 3" xfId="5721" xr:uid="{00000000-0005-0000-0000-00003C4B0000}"/>
    <cellStyle name="Normal 11 7 2 3 2" xfId="12213" xr:uid="{00000000-0005-0000-0000-00003D4B0000}"/>
    <cellStyle name="Normal 11 7 2 3 2 2" xfId="27361" xr:uid="{00000000-0005-0000-0000-00003E4B0000}"/>
    <cellStyle name="Normal 11 7 2 3 2 2 2" xfId="53329" xr:uid="{00000000-0005-0000-0000-00003F4B0000}"/>
    <cellStyle name="Normal 11 7 2 3 2 3" xfId="38181" xr:uid="{00000000-0005-0000-0000-0000404B0000}"/>
    <cellStyle name="Normal 11 7 2 3 3" xfId="20869" xr:uid="{00000000-0005-0000-0000-0000414B0000}"/>
    <cellStyle name="Normal 11 7 2 3 3 2" xfId="46837" xr:uid="{00000000-0005-0000-0000-0000424B0000}"/>
    <cellStyle name="Normal 11 7 2 3 4" xfId="16541" xr:uid="{00000000-0005-0000-0000-0000434B0000}"/>
    <cellStyle name="Normal 11 7 2 3 4 2" xfId="42509" xr:uid="{00000000-0005-0000-0000-0000444B0000}"/>
    <cellStyle name="Normal 11 7 2 3 5" xfId="31689" xr:uid="{00000000-0005-0000-0000-0000454B0000}"/>
    <cellStyle name="Normal 11 7 2 3 6" xfId="58171" xr:uid="{00000000-0005-0000-0000-0000464B0000}"/>
    <cellStyle name="Normal 11 7 2 4" xfId="10049" xr:uid="{00000000-0005-0000-0000-0000474B0000}"/>
    <cellStyle name="Normal 11 7 2 4 2" xfId="25197" xr:uid="{00000000-0005-0000-0000-0000484B0000}"/>
    <cellStyle name="Normal 11 7 2 4 2 2" xfId="51165" xr:uid="{00000000-0005-0000-0000-0000494B0000}"/>
    <cellStyle name="Normal 11 7 2 4 3" xfId="36017" xr:uid="{00000000-0005-0000-0000-00004A4B0000}"/>
    <cellStyle name="Normal 11 7 2 5" xfId="7885" xr:uid="{00000000-0005-0000-0000-00004B4B0000}"/>
    <cellStyle name="Normal 11 7 2 5 2" xfId="23033" xr:uid="{00000000-0005-0000-0000-00004C4B0000}"/>
    <cellStyle name="Normal 11 7 2 5 2 2" xfId="49001" xr:uid="{00000000-0005-0000-0000-00004D4B0000}"/>
    <cellStyle name="Normal 11 7 2 5 3" xfId="33853" xr:uid="{00000000-0005-0000-0000-00004E4B0000}"/>
    <cellStyle name="Normal 11 7 2 6" xfId="18705" xr:uid="{00000000-0005-0000-0000-00004F4B0000}"/>
    <cellStyle name="Normal 11 7 2 6 2" xfId="44673" xr:uid="{00000000-0005-0000-0000-0000504B0000}"/>
    <cellStyle name="Normal 11 7 2 7" xfId="14377" xr:uid="{00000000-0005-0000-0000-0000514B0000}"/>
    <cellStyle name="Normal 11 7 2 7 2" xfId="40345" xr:uid="{00000000-0005-0000-0000-0000524B0000}"/>
    <cellStyle name="Normal 11 7 2 8" xfId="3557" xr:uid="{00000000-0005-0000-0000-0000534B0000}"/>
    <cellStyle name="Normal 11 7 2 9" xfId="29525" xr:uid="{00000000-0005-0000-0000-0000544B0000}"/>
    <cellStyle name="Normal 11 7 3" xfId="1934" xr:uid="{00000000-0005-0000-0000-0000554B0000}"/>
    <cellStyle name="Normal 11 7 3 2" xfId="6262" xr:uid="{00000000-0005-0000-0000-0000564B0000}"/>
    <cellStyle name="Normal 11 7 3 2 2" xfId="12754" xr:uid="{00000000-0005-0000-0000-0000574B0000}"/>
    <cellStyle name="Normal 11 7 3 2 2 2" xfId="27902" xr:uid="{00000000-0005-0000-0000-0000584B0000}"/>
    <cellStyle name="Normal 11 7 3 2 2 2 2" xfId="53870" xr:uid="{00000000-0005-0000-0000-0000594B0000}"/>
    <cellStyle name="Normal 11 7 3 2 2 3" xfId="38722" xr:uid="{00000000-0005-0000-0000-00005A4B0000}"/>
    <cellStyle name="Normal 11 7 3 2 3" xfId="21410" xr:uid="{00000000-0005-0000-0000-00005B4B0000}"/>
    <cellStyle name="Normal 11 7 3 2 3 2" xfId="47378" xr:uid="{00000000-0005-0000-0000-00005C4B0000}"/>
    <cellStyle name="Normal 11 7 3 2 4" xfId="17082" xr:uid="{00000000-0005-0000-0000-00005D4B0000}"/>
    <cellStyle name="Normal 11 7 3 2 4 2" xfId="43050" xr:uid="{00000000-0005-0000-0000-00005E4B0000}"/>
    <cellStyle name="Normal 11 7 3 2 5" xfId="32230" xr:uid="{00000000-0005-0000-0000-00005F4B0000}"/>
    <cellStyle name="Normal 11 7 3 2 6" xfId="58712" xr:uid="{00000000-0005-0000-0000-0000604B0000}"/>
    <cellStyle name="Normal 11 7 3 3" xfId="10590" xr:uid="{00000000-0005-0000-0000-0000614B0000}"/>
    <cellStyle name="Normal 11 7 3 3 2" xfId="25738" xr:uid="{00000000-0005-0000-0000-0000624B0000}"/>
    <cellStyle name="Normal 11 7 3 3 2 2" xfId="51706" xr:uid="{00000000-0005-0000-0000-0000634B0000}"/>
    <cellStyle name="Normal 11 7 3 3 3" xfId="36558" xr:uid="{00000000-0005-0000-0000-0000644B0000}"/>
    <cellStyle name="Normal 11 7 3 4" xfId="8426" xr:uid="{00000000-0005-0000-0000-0000654B0000}"/>
    <cellStyle name="Normal 11 7 3 4 2" xfId="23574" xr:uid="{00000000-0005-0000-0000-0000664B0000}"/>
    <cellStyle name="Normal 11 7 3 4 2 2" xfId="49542" xr:uid="{00000000-0005-0000-0000-0000674B0000}"/>
    <cellStyle name="Normal 11 7 3 4 3" xfId="34394" xr:uid="{00000000-0005-0000-0000-0000684B0000}"/>
    <cellStyle name="Normal 11 7 3 5" xfId="19246" xr:uid="{00000000-0005-0000-0000-0000694B0000}"/>
    <cellStyle name="Normal 11 7 3 5 2" xfId="45214" xr:uid="{00000000-0005-0000-0000-00006A4B0000}"/>
    <cellStyle name="Normal 11 7 3 6" xfId="14918" xr:uid="{00000000-0005-0000-0000-00006B4B0000}"/>
    <cellStyle name="Normal 11 7 3 6 2" xfId="40886" xr:uid="{00000000-0005-0000-0000-00006C4B0000}"/>
    <cellStyle name="Normal 11 7 3 7" xfId="4098" xr:uid="{00000000-0005-0000-0000-00006D4B0000}"/>
    <cellStyle name="Normal 11 7 3 8" xfId="30066" xr:uid="{00000000-0005-0000-0000-00006E4B0000}"/>
    <cellStyle name="Normal 11 7 3 9" xfId="56548" xr:uid="{00000000-0005-0000-0000-00006F4B0000}"/>
    <cellStyle name="Normal 11 7 4" xfId="5180" xr:uid="{00000000-0005-0000-0000-0000704B0000}"/>
    <cellStyle name="Normal 11 7 4 2" xfId="11672" xr:uid="{00000000-0005-0000-0000-0000714B0000}"/>
    <cellStyle name="Normal 11 7 4 2 2" xfId="26820" xr:uid="{00000000-0005-0000-0000-0000724B0000}"/>
    <cellStyle name="Normal 11 7 4 2 2 2" xfId="52788" xr:uid="{00000000-0005-0000-0000-0000734B0000}"/>
    <cellStyle name="Normal 11 7 4 2 3" xfId="37640" xr:uid="{00000000-0005-0000-0000-0000744B0000}"/>
    <cellStyle name="Normal 11 7 4 3" xfId="20328" xr:uid="{00000000-0005-0000-0000-0000754B0000}"/>
    <cellStyle name="Normal 11 7 4 3 2" xfId="46296" xr:uid="{00000000-0005-0000-0000-0000764B0000}"/>
    <cellStyle name="Normal 11 7 4 4" xfId="16000" xr:uid="{00000000-0005-0000-0000-0000774B0000}"/>
    <cellStyle name="Normal 11 7 4 4 2" xfId="41968" xr:uid="{00000000-0005-0000-0000-0000784B0000}"/>
    <cellStyle name="Normal 11 7 4 5" xfId="31148" xr:uid="{00000000-0005-0000-0000-0000794B0000}"/>
    <cellStyle name="Normal 11 7 4 6" xfId="57630" xr:uid="{00000000-0005-0000-0000-00007A4B0000}"/>
    <cellStyle name="Normal 11 7 5" xfId="9508" xr:uid="{00000000-0005-0000-0000-00007B4B0000}"/>
    <cellStyle name="Normal 11 7 5 2" xfId="24656" xr:uid="{00000000-0005-0000-0000-00007C4B0000}"/>
    <cellStyle name="Normal 11 7 5 2 2" xfId="50624" xr:uid="{00000000-0005-0000-0000-00007D4B0000}"/>
    <cellStyle name="Normal 11 7 5 3" xfId="35476" xr:uid="{00000000-0005-0000-0000-00007E4B0000}"/>
    <cellStyle name="Normal 11 7 6" xfId="7344" xr:uid="{00000000-0005-0000-0000-00007F4B0000}"/>
    <cellStyle name="Normal 11 7 6 2" xfId="22492" xr:uid="{00000000-0005-0000-0000-0000804B0000}"/>
    <cellStyle name="Normal 11 7 6 2 2" xfId="48460" xr:uid="{00000000-0005-0000-0000-0000814B0000}"/>
    <cellStyle name="Normal 11 7 6 3" xfId="33312" xr:uid="{00000000-0005-0000-0000-0000824B0000}"/>
    <cellStyle name="Normal 11 7 7" xfId="18164" xr:uid="{00000000-0005-0000-0000-0000834B0000}"/>
    <cellStyle name="Normal 11 7 7 2" xfId="44132" xr:uid="{00000000-0005-0000-0000-0000844B0000}"/>
    <cellStyle name="Normal 11 7 8" xfId="13836" xr:uid="{00000000-0005-0000-0000-0000854B0000}"/>
    <cellStyle name="Normal 11 7 8 2" xfId="39804" xr:uid="{00000000-0005-0000-0000-0000864B0000}"/>
    <cellStyle name="Normal 11 7 9" xfId="3016" xr:uid="{00000000-0005-0000-0000-0000874B0000}"/>
    <cellStyle name="Normal 11 8" xfId="279" xr:uid="{00000000-0005-0000-0000-0000884B0000}"/>
    <cellStyle name="Normal 11 8 10" xfId="28985" xr:uid="{00000000-0005-0000-0000-0000894B0000}"/>
    <cellStyle name="Normal 11 8 11" xfId="54946" xr:uid="{00000000-0005-0000-0000-00008A4B0000}"/>
    <cellStyle name="Normal 11 8 12" xfId="55467" xr:uid="{00000000-0005-0000-0000-00008B4B0000}"/>
    <cellStyle name="Normal 11 8 13" xfId="976" xr:uid="{00000000-0005-0000-0000-00008C4B0000}"/>
    <cellStyle name="Normal 11 8 2" xfId="1394" xr:uid="{00000000-0005-0000-0000-00008D4B0000}"/>
    <cellStyle name="Normal 11 8 2 10" xfId="56008" xr:uid="{00000000-0005-0000-0000-00008E4B0000}"/>
    <cellStyle name="Normal 11 8 2 2" xfId="2476" xr:uid="{00000000-0005-0000-0000-00008F4B0000}"/>
    <cellStyle name="Normal 11 8 2 2 2" xfId="6804" xr:uid="{00000000-0005-0000-0000-0000904B0000}"/>
    <cellStyle name="Normal 11 8 2 2 2 2" xfId="13296" xr:uid="{00000000-0005-0000-0000-0000914B0000}"/>
    <cellStyle name="Normal 11 8 2 2 2 2 2" xfId="28444" xr:uid="{00000000-0005-0000-0000-0000924B0000}"/>
    <cellStyle name="Normal 11 8 2 2 2 2 2 2" xfId="54412" xr:uid="{00000000-0005-0000-0000-0000934B0000}"/>
    <cellStyle name="Normal 11 8 2 2 2 2 3" xfId="39264" xr:uid="{00000000-0005-0000-0000-0000944B0000}"/>
    <cellStyle name="Normal 11 8 2 2 2 3" xfId="21952" xr:uid="{00000000-0005-0000-0000-0000954B0000}"/>
    <cellStyle name="Normal 11 8 2 2 2 3 2" xfId="47920" xr:uid="{00000000-0005-0000-0000-0000964B0000}"/>
    <cellStyle name="Normal 11 8 2 2 2 4" xfId="17624" xr:uid="{00000000-0005-0000-0000-0000974B0000}"/>
    <cellStyle name="Normal 11 8 2 2 2 4 2" xfId="43592" xr:uid="{00000000-0005-0000-0000-0000984B0000}"/>
    <cellStyle name="Normal 11 8 2 2 2 5" xfId="32772" xr:uid="{00000000-0005-0000-0000-0000994B0000}"/>
    <cellStyle name="Normal 11 8 2 2 2 6" xfId="59254" xr:uid="{00000000-0005-0000-0000-00009A4B0000}"/>
    <cellStyle name="Normal 11 8 2 2 3" xfId="11132" xr:uid="{00000000-0005-0000-0000-00009B4B0000}"/>
    <cellStyle name="Normal 11 8 2 2 3 2" xfId="26280" xr:uid="{00000000-0005-0000-0000-00009C4B0000}"/>
    <cellStyle name="Normal 11 8 2 2 3 2 2" xfId="52248" xr:uid="{00000000-0005-0000-0000-00009D4B0000}"/>
    <cellStyle name="Normal 11 8 2 2 3 3" xfId="37100" xr:uid="{00000000-0005-0000-0000-00009E4B0000}"/>
    <cellStyle name="Normal 11 8 2 2 4" xfId="8968" xr:uid="{00000000-0005-0000-0000-00009F4B0000}"/>
    <cellStyle name="Normal 11 8 2 2 4 2" xfId="24116" xr:uid="{00000000-0005-0000-0000-0000A04B0000}"/>
    <cellStyle name="Normal 11 8 2 2 4 2 2" xfId="50084" xr:uid="{00000000-0005-0000-0000-0000A14B0000}"/>
    <cellStyle name="Normal 11 8 2 2 4 3" xfId="34936" xr:uid="{00000000-0005-0000-0000-0000A24B0000}"/>
    <cellStyle name="Normal 11 8 2 2 5" xfId="19788" xr:uid="{00000000-0005-0000-0000-0000A34B0000}"/>
    <cellStyle name="Normal 11 8 2 2 5 2" xfId="45756" xr:uid="{00000000-0005-0000-0000-0000A44B0000}"/>
    <cellStyle name="Normal 11 8 2 2 6" xfId="15460" xr:uid="{00000000-0005-0000-0000-0000A54B0000}"/>
    <cellStyle name="Normal 11 8 2 2 6 2" xfId="41428" xr:uid="{00000000-0005-0000-0000-0000A64B0000}"/>
    <cellStyle name="Normal 11 8 2 2 7" xfId="4640" xr:uid="{00000000-0005-0000-0000-0000A74B0000}"/>
    <cellStyle name="Normal 11 8 2 2 8" xfId="30608" xr:uid="{00000000-0005-0000-0000-0000A84B0000}"/>
    <cellStyle name="Normal 11 8 2 2 9" xfId="57090" xr:uid="{00000000-0005-0000-0000-0000A94B0000}"/>
    <cellStyle name="Normal 11 8 2 3" xfId="5722" xr:uid="{00000000-0005-0000-0000-0000AA4B0000}"/>
    <cellStyle name="Normal 11 8 2 3 2" xfId="12214" xr:uid="{00000000-0005-0000-0000-0000AB4B0000}"/>
    <cellStyle name="Normal 11 8 2 3 2 2" xfId="27362" xr:uid="{00000000-0005-0000-0000-0000AC4B0000}"/>
    <cellStyle name="Normal 11 8 2 3 2 2 2" xfId="53330" xr:uid="{00000000-0005-0000-0000-0000AD4B0000}"/>
    <cellStyle name="Normal 11 8 2 3 2 3" xfId="38182" xr:uid="{00000000-0005-0000-0000-0000AE4B0000}"/>
    <cellStyle name="Normal 11 8 2 3 3" xfId="20870" xr:uid="{00000000-0005-0000-0000-0000AF4B0000}"/>
    <cellStyle name="Normal 11 8 2 3 3 2" xfId="46838" xr:uid="{00000000-0005-0000-0000-0000B04B0000}"/>
    <cellStyle name="Normal 11 8 2 3 4" xfId="16542" xr:uid="{00000000-0005-0000-0000-0000B14B0000}"/>
    <cellStyle name="Normal 11 8 2 3 4 2" xfId="42510" xr:uid="{00000000-0005-0000-0000-0000B24B0000}"/>
    <cellStyle name="Normal 11 8 2 3 5" xfId="31690" xr:uid="{00000000-0005-0000-0000-0000B34B0000}"/>
    <cellStyle name="Normal 11 8 2 3 6" xfId="58172" xr:uid="{00000000-0005-0000-0000-0000B44B0000}"/>
    <cellStyle name="Normal 11 8 2 4" xfId="10050" xr:uid="{00000000-0005-0000-0000-0000B54B0000}"/>
    <cellStyle name="Normal 11 8 2 4 2" xfId="25198" xr:uid="{00000000-0005-0000-0000-0000B64B0000}"/>
    <cellStyle name="Normal 11 8 2 4 2 2" xfId="51166" xr:uid="{00000000-0005-0000-0000-0000B74B0000}"/>
    <cellStyle name="Normal 11 8 2 4 3" xfId="36018" xr:uid="{00000000-0005-0000-0000-0000B84B0000}"/>
    <cellStyle name="Normal 11 8 2 5" xfId="7886" xr:uid="{00000000-0005-0000-0000-0000B94B0000}"/>
    <cellStyle name="Normal 11 8 2 5 2" xfId="23034" xr:uid="{00000000-0005-0000-0000-0000BA4B0000}"/>
    <cellStyle name="Normal 11 8 2 5 2 2" xfId="49002" xr:uid="{00000000-0005-0000-0000-0000BB4B0000}"/>
    <cellStyle name="Normal 11 8 2 5 3" xfId="33854" xr:uid="{00000000-0005-0000-0000-0000BC4B0000}"/>
    <cellStyle name="Normal 11 8 2 6" xfId="18706" xr:uid="{00000000-0005-0000-0000-0000BD4B0000}"/>
    <cellStyle name="Normal 11 8 2 6 2" xfId="44674" xr:uid="{00000000-0005-0000-0000-0000BE4B0000}"/>
    <cellStyle name="Normal 11 8 2 7" xfId="14378" xr:uid="{00000000-0005-0000-0000-0000BF4B0000}"/>
    <cellStyle name="Normal 11 8 2 7 2" xfId="40346" xr:uid="{00000000-0005-0000-0000-0000C04B0000}"/>
    <cellStyle name="Normal 11 8 2 8" xfId="3558" xr:uid="{00000000-0005-0000-0000-0000C14B0000}"/>
    <cellStyle name="Normal 11 8 2 9" xfId="29526" xr:uid="{00000000-0005-0000-0000-0000C24B0000}"/>
    <cellStyle name="Normal 11 8 3" xfId="1935" xr:uid="{00000000-0005-0000-0000-0000C34B0000}"/>
    <cellStyle name="Normal 11 8 3 2" xfId="6263" xr:uid="{00000000-0005-0000-0000-0000C44B0000}"/>
    <cellStyle name="Normal 11 8 3 2 2" xfId="12755" xr:uid="{00000000-0005-0000-0000-0000C54B0000}"/>
    <cellStyle name="Normal 11 8 3 2 2 2" xfId="27903" xr:uid="{00000000-0005-0000-0000-0000C64B0000}"/>
    <cellStyle name="Normal 11 8 3 2 2 2 2" xfId="53871" xr:uid="{00000000-0005-0000-0000-0000C74B0000}"/>
    <cellStyle name="Normal 11 8 3 2 2 3" xfId="38723" xr:uid="{00000000-0005-0000-0000-0000C84B0000}"/>
    <cellStyle name="Normal 11 8 3 2 3" xfId="21411" xr:uid="{00000000-0005-0000-0000-0000C94B0000}"/>
    <cellStyle name="Normal 11 8 3 2 3 2" xfId="47379" xr:uid="{00000000-0005-0000-0000-0000CA4B0000}"/>
    <cellStyle name="Normal 11 8 3 2 4" xfId="17083" xr:uid="{00000000-0005-0000-0000-0000CB4B0000}"/>
    <cellStyle name="Normal 11 8 3 2 4 2" xfId="43051" xr:uid="{00000000-0005-0000-0000-0000CC4B0000}"/>
    <cellStyle name="Normal 11 8 3 2 5" xfId="32231" xr:uid="{00000000-0005-0000-0000-0000CD4B0000}"/>
    <cellStyle name="Normal 11 8 3 2 6" xfId="58713" xr:uid="{00000000-0005-0000-0000-0000CE4B0000}"/>
    <cellStyle name="Normal 11 8 3 3" xfId="10591" xr:uid="{00000000-0005-0000-0000-0000CF4B0000}"/>
    <cellStyle name="Normal 11 8 3 3 2" xfId="25739" xr:uid="{00000000-0005-0000-0000-0000D04B0000}"/>
    <cellStyle name="Normal 11 8 3 3 2 2" xfId="51707" xr:uid="{00000000-0005-0000-0000-0000D14B0000}"/>
    <cellStyle name="Normal 11 8 3 3 3" xfId="36559" xr:uid="{00000000-0005-0000-0000-0000D24B0000}"/>
    <cellStyle name="Normal 11 8 3 4" xfId="8427" xr:uid="{00000000-0005-0000-0000-0000D34B0000}"/>
    <cellStyle name="Normal 11 8 3 4 2" xfId="23575" xr:uid="{00000000-0005-0000-0000-0000D44B0000}"/>
    <cellStyle name="Normal 11 8 3 4 2 2" xfId="49543" xr:uid="{00000000-0005-0000-0000-0000D54B0000}"/>
    <cellStyle name="Normal 11 8 3 4 3" xfId="34395" xr:uid="{00000000-0005-0000-0000-0000D64B0000}"/>
    <cellStyle name="Normal 11 8 3 5" xfId="19247" xr:uid="{00000000-0005-0000-0000-0000D74B0000}"/>
    <cellStyle name="Normal 11 8 3 5 2" xfId="45215" xr:uid="{00000000-0005-0000-0000-0000D84B0000}"/>
    <cellStyle name="Normal 11 8 3 6" xfId="14919" xr:uid="{00000000-0005-0000-0000-0000D94B0000}"/>
    <cellStyle name="Normal 11 8 3 6 2" xfId="40887" xr:uid="{00000000-0005-0000-0000-0000DA4B0000}"/>
    <cellStyle name="Normal 11 8 3 7" xfId="4099" xr:uid="{00000000-0005-0000-0000-0000DB4B0000}"/>
    <cellStyle name="Normal 11 8 3 8" xfId="30067" xr:uid="{00000000-0005-0000-0000-0000DC4B0000}"/>
    <cellStyle name="Normal 11 8 3 9" xfId="56549" xr:uid="{00000000-0005-0000-0000-0000DD4B0000}"/>
    <cellStyle name="Normal 11 8 4" xfId="5181" xr:uid="{00000000-0005-0000-0000-0000DE4B0000}"/>
    <cellStyle name="Normal 11 8 4 2" xfId="11673" xr:uid="{00000000-0005-0000-0000-0000DF4B0000}"/>
    <cellStyle name="Normal 11 8 4 2 2" xfId="26821" xr:uid="{00000000-0005-0000-0000-0000E04B0000}"/>
    <cellStyle name="Normal 11 8 4 2 2 2" xfId="52789" xr:uid="{00000000-0005-0000-0000-0000E14B0000}"/>
    <cellStyle name="Normal 11 8 4 2 3" xfId="37641" xr:uid="{00000000-0005-0000-0000-0000E24B0000}"/>
    <cellStyle name="Normal 11 8 4 3" xfId="20329" xr:uid="{00000000-0005-0000-0000-0000E34B0000}"/>
    <cellStyle name="Normal 11 8 4 3 2" xfId="46297" xr:uid="{00000000-0005-0000-0000-0000E44B0000}"/>
    <cellStyle name="Normal 11 8 4 4" xfId="16001" xr:uid="{00000000-0005-0000-0000-0000E54B0000}"/>
    <cellStyle name="Normal 11 8 4 4 2" xfId="41969" xr:uid="{00000000-0005-0000-0000-0000E64B0000}"/>
    <cellStyle name="Normal 11 8 4 5" xfId="31149" xr:uid="{00000000-0005-0000-0000-0000E74B0000}"/>
    <cellStyle name="Normal 11 8 4 6" xfId="57631" xr:uid="{00000000-0005-0000-0000-0000E84B0000}"/>
    <cellStyle name="Normal 11 8 5" xfId="9509" xr:uid="{00000000-0005-0000-0000-0000E94B0000}"/>
    <cellStyle name="Normal 11 8 5 2" xfId="24657" xr:uid="{00000000-0005-0000-0000-0000EA4B0000}"/>
    <cellStyle name="Normal 11 8 5 2 2" xfId="50625" xr:uid="{00000000-0005-0000-0000-0000EB4B0000}"/>
    <cellStyle name="Normal 11 8 5 3" xfId="35477" xr:uid="{00000000-0005-0000-0000-0000EC4B0000}"/>
    <cellStyle name="Normal 11 8 6" xfId="7345" xr:uid="{00000000-0005-0000-0000-0000ED4B0000}"/>
    <cellStyle name="Normal 11 8 6 2" xfId="22493" xr:uid="{00000000-0005-0000-0000-0000EE4B0000}"/>
    <cellStyle name="Normal 11 8 6 2 2" xfId="48461" xr:uid="{00000000-0005-0000-0000-0000EF4B0000}"/>
    <cellStyle name="Normal 11 8 6 3" xfId="33313" xr:uid="{00000000-0005-0000-0000-0000F04B0000}"/>
    <cellStyle name="Normal 11 8 7" xfId="18165" xr:uid="{00000000-0005-0000-0000-0000F14B0000}"/>
    <cellStyle name="Normal 11 8 7 2" xfId="44133" xr:uid="{00000000-0005-0000-0000-0000F24B0000}"/>
    <cellStyle name="Normal 11 8 8" xfId="13837" xr:uid="{00000000-0005-0000-0000-0000F34B0000}"/>
    <cellStyle name="Normal 11 8 8 2" xfId="39805" xr:uid="{00000000-0005-0000-0000-0000F44B0000}"/>
    <cellStyle name="Normal 11 8 9" xfId="3017" xr:uid="{00000000-0005-0000-0000-0000F54B0000}"/>
    <cellStyle name="Normal 11 9" xfId="280" xr:uid="{00000000-0005-0000-0000-0000F64B0000}"/>
    <cellStyle name="Normal 11 9 10" xfId="28986" xr:uid="{00000000-0005-0000-0000-0000F74B0000}"/>
    <cellStyle name="Normal 11 9 11" xfId="54947" xr:uid="{00000000-0005-0000-0000-0000F84B0000}"/>
    <cellStyle name="Normal 11 9 12" xfId="55468" xr:uid="{00000000-0005-0000-0000-0000F94B0000}"/>
    <cellStyle name="Normal 11 9 13" xfId="1016" xr:uid="{00000000-0005-0000-0000-0000FA4B0000}"/>
    <cellStyle name="Normal 11 9 2" xfId="1395" xr:uid="{00000000-0005-0000-0000-0000FB4B0000}"/>
    <cellStyle name="Normal 11 9 2 10" xfId="56009" xr:uid="{00000000-0005-0000-0000-0000FC4B0000}"/>
    <cellStyle name="Normal 11 9 2 2" xfId="2477" xr:uid="{00000000-0005-0000-0000-0000FD4B0000}"/>
    <cellStyle name="Normal 11 9 2 2 2" xfId="6805" xr:uid="{00000000-0005-0000-0000-0000FE4B0000}"/>
    <cellStyle name="Normal 11 9 2 2 2 2" xfId="13297" xr:uid="{00000000-0005-0000-0000-0000FF4B0000}"/>
    <cellStyle name="Normal 11 9 2 2 2 2 2" xfId="28445" xr:uid="{00000000-0005-0000-0000-0000004C0000}"/>
    <cellStyle name="Normal 11 9 2 2 2 2 2 2" xfId="54413" xr:uid="{00000000-0005-0000-0000-0000014C0000}"/>
    <cellStyle name="Normal 11 9 2 2 2 2 3" xfId="39265" xr:uid="{00000000-0005-0000-0000-0000024C0000}"/>
    <cellStyle name="Normal 11 9 2 2 2 3" xfId="21953" xr:uid="{00000000-0005-0000-0000-0000034C0000}"/>
    <cellStyle name="Normal 11 9 2 2 2 3 2" xfId="47921" xr:uid="{00000000-0005-0000-0000-0000044C0000}"/>
    <cellStyle name="Normal 11 9 2 2 2 4" xfId="17625" xr:uid="{00000000-0005-0000-0000-0000054C0000}"/>
    <cellStyle name="Normal 11 9 2 2 2 4 2" xfId="43593" xr:uid="{00000000-0005-0000-0000-0000064C0000}"/>
    <cellStyle name="Normal 11 9 2 2 2 5" xfId="32773" xr:uid="{00000000-0005-0000-0000-0000074C0000}"/>
    <cellStyle name="Normal 11 9 2 2 2 6" xfId="59255" xr:uid="{00000000-0005-0000-0000-0000084C0000}"/>
    <cellStyle name="Normal 11 9 2 2 3" xfId="11133" xr:uid="{00000000-0005-0000-0000-0000094C0000}"/>
    <cellStyle name="Normal 11 9 2 2 3 2" xfId="26281" xr:uid="{00000000-0005-0000-0000-00000A4C0000}"/>
    <cellStyle name="Normal 11 9 2 2 3 2 2" xfId="52249" xr:uid="{00000000-0005-0000-0000-00000B4C0000}"/>
    <cellStyle name="Normal 11 9 2 2 3 3" xfId="37101" xr:uid="{00000000-0005-0000-0000-00000C4C0000}"/>
    <cellStyle name="Normal 11 9 2 2 4" xfId="8969" xr:uid="{00000000-0005-0000-0000-00000D4C0000}"/>
    <cellStyle name="Normal 11 9 2 2 4 2" xfId="24117" xr:uid="{00000000-0005-0000-0000-00000E4C0000}"/>
    <cellStyle name="Normal 11 9 2 2 4 2 2" xfId="50085" xr:uid="{00000000-0005-0000-0000-00000F4C0000}"/>
    <cellStyle name="Normal 11 9 2 2 4 3" xfId="34937" xr:uid="{00000000-0005-0000-0000-0000104C0000}"/>
    <cellStyle name="Normal 11 9 2 2 5" xfId="19789" xr:uid="{00000000-0005-0000-0000-0000114C0000}"/>
    <cellStyle name="Normal 11 9 2 2 5 2" xfId="45757" xr:uid="{00000000-0005-0000-0000-0000124C0000}"/>
    <cellStyle name="Normal 11 9 2 2 6" xfId="15461" xr:uid="{00000000-0005-0000-0000-0000134C0000}"/>
    <cellStyle name="Normal 11 9 2 2 6 2" xfId="41429" xr:uid="{00000000-0005-0000-0000-0000144C0000}"/>
    <cellStyle name="Normal 11 9 2 2 7" xfId="4641" xr:uid="{00000000-0005-0000-0000-0000154C0000}"/>
    <cellStyle name="Normal 11 9 2 2 8" xfId="30609" xr:uid="{00000000-0005-0000-0000-0000164C0000}"/>
    <cellStyle name="Normal 11 9 2 2 9" xfId="57091" xr:uid="{00000000-0005-0000-0000-0000174C0000}"/>
    <cellStyle name="Normal 11 9 2 3" xfId="5723" xr:uid="{00000000-0005-0000-0000-0000184C0000}"/>
    <cellStyle name="Normal 11 9 2 3 2" xfId="12215" xr:uid="{00000000-0005-0000-0000-0000194C0000}"/>
    <cellStyle name="Normal 11 9 2 3 2 2" xfId="27363" xr:uid="{00000000-0005-0000-0000-00001A4C0000}"/>
    <cellStyle name="Normal 11 9 2 3 2 2 2" xfId="53331" xr:uid="{00000000-0005-0000-0000-00001B4C0000}"/>
    <cellStyle name="Normal 11 9 2 3 2 3" xfId="38183" xr:uid="{00000000-0005-0000-0000-00001C4C0000}"/>
    <cellStyle name="Normal 11 9 2 3 3" xfId="20871" xr:uid="{00000000-0005-0000-0000-00001D4C0000}"/>
    <cellStyle name="Normal 11 9 2 3 3 2" xfId="46839" xr:uid="{00000000-0005-0000-0000-00001E4C0000}"/>
    <cellStyle name="Normal 11 9 2 3 4" xfId="16543" xr:uid="{00000000-0005-0000-0000-00001F4C0000}"/>
    <cellStyle name="Normal 11 9 2 3 4 2" xfId="42511" xr:uid="{00000000-0005-0000-0000-0000204C0000}"/>
    <cellStyle name="Normal 11 9 2 3 5" xfId="31691" xr:uid="{00000000-0005-0000-0000-0000214C0000}"/>
    <cellStyle name="Normal 11 9 2 3 6" xfId="58173" xr:uid="{00000000-0005-0000-0000-0000224C0000}"/>
    <cellStyle name="Normal 11 9 2 4" xfId="10051" xr:uid="{00000000-0005-0000-0000-0000234C0000}"/>
    <cellStyle name="Normal 11 9 2 4 2" xfId="25199" xr:uid="{00000000-0005-0000-0000-0000244C0000}"/>
    <cellStyle name="Normal 11 9 2 4 2 2" xfId="51167" xr:uid="{00000000-0005-0000-0000-0000254C0000}"/>
    <cellStyle name="Normal 11 9 2 4 3" xfId="36019" xr:uid="{00000000-0005-0000-0000-0000264C0000}"/>
    <cellStyle name="Normal 11 9 2 5" xfId="7887" xr:uid="{00000000-0005-0000-0000-0000274C0000}"/>
    <cellStyle name="Normal 11 9 2 5 2" xfId="23035" xr:uid="{00000000-0005-0000-0000-0000284C0000}"/>
    <cellStyle name="Normal 11 9 2 5 2 2" xfId="49003" xr:uid="{00000000-0005-0000-0000-0000294C0000}"/>
    <cellStyle name="Normal 11 9 2 5 3" xfId="33855" xr:uid="{00000000-0005-0000-0000-00002A4C0000}"/>
    <cellStyle name="Normal 11 9 2 6" xfId="18707" xr:uid="{00000000-0005-0000-0000-00002B4C0000}"/>
    <cellStyle name="Normal 11 9 2 6 2" xfId="44675" xr:uid="{00000000-0005-0000-0000-00002C4C0000}"/>
    <cellStyle name="Normal 11 9 2 7" xfId="14379" xr:uid="{00000000-0005-0000-0000-00002D4C0000}"/>
    <cellStyle name="Normal 11 9 2 7 2" xfId="40347" xr:uid="{00000000-0005-0000-0000-00002E4C0000}"/>
    <cellStyle name="Normal 11 9 2 8" xfId="3559" xr:uid="{00000000-0005-0000-0000-00002F4C0000}"/>
    <cellStyle name="Normal 11 9 2 9" xfId="29527" xr:uid="{00000000-0005-0000-0000-0000304C0000}"/>
    <cellStyle name="Normal 11 9 3" xfId="1936" xr:uid="{00000000-0005-0000-0000-0000314C0000}"/>
    <cellStyle name="Normal 11 9 3 2" xfId="6264" xr:uid="{00000000-0005-0000-0000-0000324C0000}"/>
    <cellStyle name="Normal 11 9 3 2 2" xfId="12756" xr:uid="{00000000-0005-0000-0000-0000334C0000}"/>
    <cellStyle name="Normal 11 9 3 2 2 2" xfId="27904" xr:uid="{00000000-0005-0000-0000-0000344C0000}"/>
    <cellStyle name="Normal 11 9 3 2 2 2 2" xfId="53872" xr:uid="{00000000-0005-0000-0000-0000354C0000}"/>
    <cellStyle name="Normal 11 9 3 2 2 3" xfId="38724" xr:uid="{00000000-0005-0000-0000-0000364C0000}"/>
    <cellStyle name="Normal 11 9 3 2 3" xfId="21412" xr:uid="{00000000-0005-0000-0000-0000374C0000}"/>
    <cellStyle name="Normal 11 9 3 2 3 2" xfId="47380" xr:uid="{00000000-0005-0000-0000-0000384C0000}"/>
    <cellStyle name="Normal 11 9 3 2 4" xfId="17084" xr:uid="{00000000-0005-0000-0000-0000394C0000}"/>
    <cellStyle name="Normal 11 9 3 2 4 2" xfId="43052" xr:uid="{00000000-0005-0000-0000-00003A4C0000}"/>
    <cellStyle name="Normal 11 9 3 2 5" xfId="32232" xr:uid="{00000000-0005-0000-0000-00003B4C0000}"/>
    <cellStyle name="Normal 11 9 3 2 6" xfId="58714" xr:uid="{00000000-0005-0000-0000-00003C4C0000}"/>
    <cellStyle name="Normal 11 9 3 3" xfId="10592" xr:uid="{00000000-0005-0000-0000-00003D4C0000}"/>
    <cellStyle name="Normal 11 9 3 3 2" xfId="25740" xr:uid="{00000000-0005-0000-0000-00003E4C0000}"/>
    <cellStyle name="Normal 11 9 3 3 2 2" xfId="51708" xr:uid="{00000000-0005-0000-0000-00003F4C0000}"/>
    <cellStyle name="Normal 11 9 3 3 3" xfId="36560" xr:uid="{00000000-0005-0000-0000-0000404C0000}"/>
    <cellStyle name="Normal 11 9 3 4" xfId="8428" xr:uid="{00000000-0005-0000-0000-0000414C0000}"/>
    <cellStyle name="Normal 11 9 3 4 2" xfId="23576" xr:uid="{00000000-0005-0000-0000-0000424C0000}"/>
    <cellStyle name="Normal 11 9 3 4 2 2" xfId="49544" xr:uid="{00000000-0005-0000-0000-0000434C0000}"/>
    <cellStyle name="Normal 11 9 3 4 3" xfId="34396" xr:uid="{00000000-0005-0000-0000-0000444C0000}"/>
    <cellStyle name="Normal 11 9 3 5" xfId="19248" xr:uid="{00000000-0005-0000-0000-0000454C0000}"/>
    <cellStyle name="Normal 11 9 3 5 2" xfId="45216" xr:uid="{00000000-0005-0000-0000-0000464C0000}"/>
    <cellStyle name="Normal 11 9 3 6" xfId="14920" xr:uid="{00000000-0005-0000-0000-0000474C0000}"/>
    <cellStyle name="Normal 11 9 3 6 2" xfId="40888" xr:uid="{00000000-0005-0000-0000-0000484C0000}"/>
    <cellStyle name="Normal 11 9 3 7" xfId="4100" xr:uid="{00000000-0005-0000-0000-0000494C0000}"/>
    <cellStyle name="Normal 11 9 3 8" xfId="30068" xr:uid="{00000000-0005-0000-0000-00004A4C0000}"/>
    <cellStyle name="Normal 11 9 3 9" xfId="56550" xr:uid="{00000000-0005-0000-0000-00004B4C0000}"/>
    <cellStyle name="Normal 11 9 4" xfId="5182" xr:uid="{00000000-0005-0000-0000-00004C4C0000}"/>
    <cellStyle name="Normal 11 9 4 2" xfId="11674" xr:uid="{00000000-0005-0000-0000-00004D4C0000}"/>
    <cellStyle name="Normal 11 9 4 2 2" xfId="26822" xr:uid="{00000000-0005-0000-0000-00004E4C0000}"/>
    <cellStyle name="Normal 11 9 4 2 2 2" xfId="52790" xr:uid="{00000000-0005-0000-0000-00004F4C0000}"/>
    <cellStyle name="Normal 11 9 4 2 3" xfId="37642" xr:uid="{00000000-0005-0000-0000-0000504C0000}"/>
    <cellStyle name="Normal 11 9 4 3" xfId="20330" xr:uid="{00000000-0005-0000-0000-0000514C0000}"/>
    <cellStyle name="Normal 11 9 4 3 2" xfId="46298" xr:uid="{00000000-0005-0000-0000-0000524C0000}"/>
    <cellStyle name="Normal 11 9 4 4" xfId="16002" xr:uid="{00000000-0005-0000-0000-0000534C0000}"/>
    <cellStyle name="Normal 11 9 4 4 2" xfId="41970" xr:uid="{00000000-0005-0000-0000-0000544C0000}"/>
    <cellStyle name="Normal 11 9 4 5" xfId="31150" xr:uid="{00000000-0005-0000-0000-0000554C0000}"/>
    <cellStyle name="Normal 11 9 4 6" xfId="57632" xr:uid="{00000000-0005-0000-0000-0000564C0000}"/>
    <cellStyle name="Normal 11 9 5" xfId="9510" xr:uid="{00000000-0005-0000-0000-0000574C0000}"/>
    <cellStyle name="Normal 11 9 5 2" xfId="24658" xr:uid="{00000000-0005-0000-0000-0000584C0000}"/>
    <cellStyle name="Normal 11 9 5 2 2" xfId="50626" xr:uid="{00000000-0005-0000-0000-0000594C0000}"/>
    <cellStyle name="Normal 11 9 5 3" xfId="35478" xr:uid="{00000000-0005-0000-0000-00005A4C0000}"/>
    <cellStyle name="Normal 11 9 6" xfId="7346" xr:uid="{00000000-0005-0000-0000-00005B4C0000}"/>
    <cellStyle name="Normal 11 9 6 2" xfId="22494" xr:uid="{00000000-0005-0000-0000-00005C4C0000}"/>
    <cellStyle name="Normal 11 9 6 2 2" xfId="48462" xr:uid="{00000000-0005-0000-0000-00005D4C0000}"/>
    <cellStyle name="Normal 11 9 6 3" xfId="33314" xr:uid="{00000000-0005-0000-0000-00005E4C0000}"/>
    <cellStyle name="Normal 11 9 7" xfId="18166" xr:uid="{00000000-0005-0000-0000-00005F4C0000}"/>
    <cellStyle name="Normal 11 9 7 2" xfId="44134" xr:uid="{00000000-0005-0000-0000-0000604C0000}"/>
    <cellStyle name="Normal 11 9 8" xfId="13838" xr:uid="{00000000-0005-0000-0000-0000614C0000}"/>
    <cellStyle name="Normal 11 9 8 2" xfId="39806" xr:uid="{00000000-0005-0000-0000-0000624C0000}"/>
    <cellStyle name="Normal 11 9 9" xfId="3018" xr:uid="{00000000-0005-0000-0000-0000634C0000}"/>
    <cellStyle name="Normal 12" xfId="281" xr:uid="{00000000-0005-0000-0000-0000644C0000}"/>
    <cellStyle name="Normal 12 10" xfId="282" xr:uid="{00000000-0005-0000-0000-0000654C0000}"/>
    <cellStyle name="Normal 12 10 10" xfId="28988" xr:uid="{00000000-0005-0000-0000-0000664C0000}"/>
    <cellStyle name="Normal 12 10 11" xfId="54949" xr:uid="{00000000-0005-0000-0000-0000674C0000}"/>
    <cellStyle name="Normal 12 10 12" xfId="55470" xr:uid="{00000000-0005-0000-0000-0000684C0000}"/>
    <cellStyle name="Normal 12 10 13" xfId="1059" xr:uid="{00000000-0005-0000-0000-0000694C0000}"/>
    <cellStyle name="Normal 12 10 2" xfId="1397" xr:uid="{00000000-0005-0000-0000-00006A4C0000}"/>
    <cellStyle name="Normal 12 10 2 10" xfId="56011" xr:uid="{00000000-0005-0000-0000-00006B4C0000}"/>
    <cellStyle name="Normal 12 10 2 2" xfId="2479" xr:uid="{00000000-0005-0000-0000-00006C4C0000}"/>
    <cellStyle name="Normal 12 10 2 2 2" xfId="6807" xr:uid="{00000000-0005-0000-0000-00006D4C0000}"/>
    <cellStyle name="Normal 12 10 2 2 2 2" xfId="13299" xr:uid="{00000000-0005-0000-0000-00006E4C0000}"/>
    <cellStyle name="Normal 12 10 2 2 2 2 2" xfId="28447" xr:uid="{00000000-0005-0000-0000-00006F4C0000}"/>
    <cellStyle name="Normal 12 10 2 2 2 2 2 2" xfId="54415" xr:uid="{00000000-0005-0000-0000-0000704C0000}"/>
    <cellStyle name="Normal 12 10 2 2 2 2 3" xfId="39267" xr:uid="{00000000-0005-0000-0000-0000714C0000}"/>
    <cellStyle name="Normal 12 10 2 2 2 3" xfId="21955" xr:uid="{00000000-0005-0000-0000-0000724C0000}"/>
    <cellStyle name="Normal 12 10 2 2 2 3 2" xfId="47923" xr:uid="{00000000-0005-0000-0000-0000734C0000}"/>
    <cellStyle name="Normal 12 10 2 2 2 4" xfId="17627" xr:uid="{00000000-0005-0000-0000-0000744C0000}"/>
    <cellStyle name="Normal 12 10 2 2 2 4 2" xfId="43595" xr:uid="{00000000-0005-0000-0000-0000754C0000}"/>
    <cellStyle name="Normal 12 10 2 2 2 5" xfId="32775" xr:uid="{00000000-0005-0000-0000-0000764C0000}"/>
    <cellStyle name="Normal 12 10 2 2 2 6" xfId="59257" xr:uid="{00000000-0005-0000-0000-0000774C0000}"/>
    <cellStyle name="Normal 12 10 2 2 3" xfId="11135" xr:uid="{00000000-0005-0000-0000-0000784C0000}"/>
    <cellStyle name="Normal 12 10 2 2 3 2" xfId="26283" xr:uid="{00000000-0005-0000-0000-0000794C0000}"/>
    <cellStyle name="Normal 12 10 2 2 3 2 2" xfId="52251" xr:uid="{00000000-0005-0000-0000-00007A4C0000}"/>
    <cellStyle name="Normal 12 10 2 2 3 3" xfId="37103" xr:uid="{00000000-0005-0000-0000-00007B4C0000}"/>
    <cellStyle name="Normal 12 10 2 2 4" xfId="8971" xr:uid="{00000000-0005-0000-0000-00007C4C0000}"/>
    <cellStyle name="Normal 12 10 2 2 4 2" xfId="24119" xr:uid="{00000000-0005-0000-0000-00007D4C0000}"/>
    <cellStyle name="Normal 12 10 2 2 4 2 2" xfId="50087" xr:uid="{00000000-0005-0000-0000-00007E4C0000}"/>
    <cellStyle name="Normal 12 10 2 2 4 3" xfId="34939" xr:uid="{00000000-0005-0000-0000-00007F4C0000}"/>
    <cellStyle name="Normal 12 10 2 2 5" xfId="19791" xr:uid="{00000000-0005-0000-0000-0000804C0000}"/>
    <cellStyle name="Normal 12 10 2 2 5 2" xfId="45759" xr:uid="{00000000-0005-0000-0000-0000814C0000}"/>
    <cellStyle name="Normal 12 10 2 2 6" xfId="15463" xr:uid="{00000000-0005-0000-0000-0000824C0000}"/>
    <cellStyle name="Normal 12 10 2 2 6 2" xfId="41431" xr:uid="{00000000-0005-0000-0000-0000834C0000}"/>
    <cellStyle name="Normal 12 10 2 2 7" xfId="4643" xr:uid="{00000000-0005-0000-0000-0000844C0000}"/>
    <cellStyle name="Normal 12 10 2 2 8" xfId="30611" xr:uid="{00000000-0005-0000-0000-0000854C0000}"/>
    <cellStyle name="Normal 12 10 2 2 9" xfId="57093" xr:uid="{00000000-0005-0000-0000-0000864C0000}"/>
    <cellStyle name="Normal 12 10 2 3" xfId="5725" xr:uid="{00000000-0005-0000-0000-0000874C0000}"/>
    <cellStyle name="Normal 12 10 2 3 2" xfId="12217" xr:uid="{00000000-0005-0000-0000-0000884C0000}"/>
    <cellStyle name="Normal 12 10 2 3 2 2" xfId="27365" xr:uid="{00000000-0005-0000-0000-0000894C0000}"/>
    <cellStyle name="Normal 12 10 2 3 2 2 2" xfId="53333" xr:uid="{00000000-0005-0000-0000-00008A4C0000}"/>
    <cellStyle name="Normal 12 10 2 3 2 3" xfId="38185" xr:uid="{00000000-0005-0000-0000-00008B4C0000}"/>
    <cellStyle name="Normal 12 10 2 3 3" xfId="20873" xr:uid="{00000000-0005-0000-0000-00008C4C0000}"/>
    <cellStyle name="Normal 12 10 2 3 3 2" xfId="46841" xr:uid="{00000000-0005-0000-0000-00008D4C0000}"/>
    <cellStyle name="Normal 12 10 2 3 4" xfId="16545" xr:uid="{00000000-0005-0000-0000-00008E4C0000}"/>
    <cellStyle name="Normal 12 10 2 3 4 2" xfId="42513" xr:uid="{00000000-0005-0000-0000-00008F4C0000}"/>
    <cellStyle name="Normal 12 10 2 3 5" xfId="31693" xr:uid="{00000000-0005-0000-0000-0000904C0000}"/>
    <cellStyle name="Normal 12 10 2 3 6" xfId="58175" xr:uid="{00000000-0005-0000-0000-0000914C0000}"/>
    <cellStyle name="Normal 12 10 2 4" xfId="10053" xr:uid="{00000000-0005-0000-0000-0000924C0000}"/>
    <cellStyle name="Normal 12 10 2 4 2" xfId="25201" xr:uid="{00000000-0005-0000-0000-0000934C0000}"/>
    <cellStyle name="Normal 12 10 2 4 2 2" xfId="51169" xr:uid="{00000000-0005-0000-0000-0000944C0000}"/>
    <cellStyle name="Normal 12 10 2 4 3" xfId="36021" xr:uid="{00000000-0005-0000-0000-0000954C0000}"/>
    <cellStyle name="Normal 12 10 2 5" xfId="7889" xr:uid="{00000000-0005-0000-0000-0000964C0000}"/>
    <cellStyle name="Normal 12 10 2 5 2" xfId="23037" xr:uid="{00000000-0005-0000-0000-0000974C0000}"/>
    <cellStyle name="Normal 12 10 2 5 2 2" xfId="49005" xr:uid="{00000000-0005-0000-0000-0000984C0000}"/>
    <cellStyle name="Normal 12 10 2 5 3" xfId="33857" xr:uid="{00000000-0005-0000-0000-0000994C0000}"/>
    <cellStyle name="Normal 12 10 2 6" xfId="18709" xr:uid="{00000000-0005-0000-0000-00009A4C0000}"/>
    <cellStyle name="Normal 12 10 2 6 2" xfId="44677" xr:uid="{00000000-0005-0000-0000-00009B4C0000}"/>
    <cellStyle name="Normal 12 10 2 7" xfId="14381" xr:uid="{00000000-0005-0000-0000-00009C4C0000}"/>
    <cellStyle name="Normal 12 10 2 7 2" xfId="40349" xr:uid="{00000000-0005-0000-0000-00009D4C0000}"/>
    <cellStyle name="Normal 12 10 2 8" xfId="3561" xr:uid="{00000000-0005-0000-0000-00009E4C0000}"/>
    <cellStyle name="Normal 12 10 2 9" xfId="29529" xr:uid="{00000000-0005-0000-0000-00009F4C0000}"/>
    <cellStyle name="Normal 12 10 3" xfId="1938" xr:uid="{00000000-0005-0000-0000-0000A04C0000}"/>
    <cellStyle name="Normal 12 10 3 2" xfId="6266" xr:uid="{00000000-0005-0000-0000-0000A14C0000}"/>
    <cellStyle name="Normal 12 10 3 2 2" xfId="12758" xr:uid="{00000000-0005-0000-0000-0000A24C0000}"/>
    <cellStyle name="Normal 12 10 3 2 2 2" xfId="27906" xr:uid="{00000000-0005-0000-0000-0000A34C0000}"/>
    <cellStyle name="Normal 12 10 3 2 2 2 2" xfId="53874" xr:uid="{00000000-0005-0000-0000-0000A44C0000}"/>
    <cellStyle name="Normal 12 10 3 2 2 3" xfId="38726" xr:uid="{00000000-0005-0000-0000-0000A54C0000}"/>
    <cellStyle name="Normal 12 10 3 2 3" xfId="21414" xr:uid="{00000000-0005-0000-0000-0000A64C0000}"/>
    <cellStyle name="Normal 12 10 3 2 3 2" xfId="47382" xr:uid="{00000000-0005-0000-0000-0000A74C0000}"/>
    <cellStyle name="Normal 12 10 3 2 4" xfId="17086" xr:uid="{00000000-0005-0000-0000-0000A84C0000}"/>
    <cellStyle name="Normal 12 10 3 2 4 2" xfId="43054" xr:uid="{00000000-0005-0000-0000-0000A94C0000}"/>
    <cellStyle name="Normal 12 10 3 2 5" xfId="32234" xr:uid="{00000000-0005-0000-0000-0000AA4C0000}"/>
    <cellStyle name="Normal 12 10 3 2 6" xfId="58716" xr:uid="{00000000-0005-0000-0000-0000AB4C0000}"/>
    <cellStyle name="Normal 12 10 3 3" xfId="10594" xr:uid="{00000000-0005-0000-0000-0000AC4C0000}"/>
    <cellStyle name="Normal 12 10 3 3 2" xfId="25742" xr:uid="{00000000-0005-0000-0000-0000AD4C0000}"/>
    <cellStyle name="Normal 12 10 3 3 2 2" xfId="51710" xr:uid="{00000000-0005-0000-0000-0000AE4C0000}"/>
    <cellStyle name="Normal 12 10 3 3 3" xfId="36562" xr:uid="{00000000-0005-0000-0000-0000AF4C0000}"/>
    <cellStyle name="Normal 12 10 3 4" xfId="8430" xr:uid="{00000000-0005-0000-0000-0000B04C0000}"/>
    <cellStyle name="Normal 12 10 3 4 2" xfId="23578" xr:uid="{00000000-0005-0000-0000-0000B14C0000}"/>
    <cellStyle name="Normal 12 10 3 4 2 2" xfId="49546" xr:uid="{00000000-0005-0000-0000-0000B24C0000}"/>
    <cellStyle name="Normal 12 10 3 4 3" xfId="34398" xr:uid="{00000000-0005-0000-0000-0000B34C0000}"/>
    <cellStyle name="Normal 12 10 3 5" xfId="19250" xr:uid="{00000000-0005-0000-0000-0000B44C0000}"/>
    <cellStyle name="Normal 12 10 3 5 2" xfId="45218" xr:uid="{00000000-0005-0000-0000-0000B54C0000}"/>
    <cellStyle name="Normal 12 10 3 6" xfId="14922" xr:uid="{00000000-0005-0000-0000-0000B64C0000}"/>
    <cellStyle name="Normal 12 10 3 6 2" xfId="40890" xr:uid="{00000000-0005-0000-0000-0000B74C0000}"/>
    <cellStyle name="Normal 12 10 3 7" xfId="4102" xr:uid="{00000000-0005-0000-0000-0000B84C0000}"/>
    <cellStyle name="Normal 12 10 3 8" xfId="30070" xr:uid="{00000000-0005-0000-0000-0000B94C0000}"/>
    <cellStyle name="Normal 12 10 3 9" xfId="56552" xr:uid="{00000000-0005-0000-0000-0000BA4C0000}"/>
    <cellStyle name="Normal 12 10 4" xfId="5184" xr:uid="{00000000-0005-0000-0000-0000BB4C0000}"/>
    <cellStyle name="Normal 12 10 4 2" xfId="11676" xr:uid="{00000000-0005-0000-0000-0000BC4C0000}"/>
    <cellStyle name="Normal 12 10 4 2 2" xfId="26824" xr:uid="{00000000-0005-0000-0000-0000BD4C0000}"/>
    <cellStyle name="Normal 12 10 4 2 2 2" xfId="52792" xr:uid="{00000000-0005-0000-0000-0000BE4C0000}"/>
    <cellStyle name="Normal 12 10 4 2 3" xfId="37644" xr:uid="{00000000-0005-0000-0000-0000BF4C0000}"/>
    <cellStyle name="Normal 12 10 4 3" xfId="20332" xr:uid="{00000000-0005-0000-0000-0000C04C0000}"/>
    <cellStyle name="Normal 12 10 4 3 2" xfId="46300" xr:uid="{00000000-0005-0000-0000-0000C14C0000}"/>
    <cellStyle name="Normal 12 10 4 4" xfId="16004" xr:uid="{00000000-0005-0000-0000-0000C24C0000}"/>
    <cellStyle name="Normal 12 10 4 4 2" xfId="41972" xr:uid="{00000000-0005-0000-0000-0000C34C0000}"/>
    <cellStyle name="Normal 12 10 4 5" xfId="31152" xr:uid="{00000000-0005-0000-0000-0000C44C0000}"/>
    <cellStyle name="Normal 12 10 4 6" xfId="57634" xr:uid="{00000000-0005-0000-0000-0000C54C0000}"/>
    <cellStyle name="Normal 12 10 5" xfId="9512" xr:uid="{00000000-0005-0000-0000-0000C64C0000}"/>
    <cellStyle name="Normal 12 10 5 2" xfId="24660" xr:uid="{00000000-0005-0000-0000-0000C74C0000}"/>
    <cellStyle name="Normal 12 10 5 2 2" xfId="50628" xr:uid="{00000000-0005-0000-0000-0000C84C0000}"/>
    <cellStyle name="Normal 12 10 5 3" xfId="35480" xr:uid="{00000000-0005-0000-0000-0000C94C0000}"/>
    <cellStyle name="Normal 12 10 6" xfId="7348" xr:uid="{00000000-0005-0000-0000-0000CA4C0000}"/>
    <cellStyle name="Normal 12 10 6 2" xfId="22496" xr:uid="{00000000-0005-0000-0000-0000CB4C0000}"/>
    <cellStyle name="Normal 12 10 6 2 2" xfId="48464" xr:uid="{00000000-0005-0000-0000-0000CC4C0000}"/>
    <cellStyle name="Normal 12 10 6 3" xfId="33316" xr:uid="{00000000-0005-0000-0000-0000CD4C0000}"/>
    <cellStyle name="Normal 12 10 7" xfId="18168" xr:uid="{00000000-0005-0000-0000-0000CE4C0000}"/>
    <cellStyle name="Normal 12 10 7 2" xfId="44136" xr:uid="{00000000-0005-0000-0000-0000CF4C0000}"/>
    <cellStyle name="Normal 12 10 8" xfId="13840" xr:uid="{00000000-0005-0000-0000-0000D04C0000}"/>
    <cellStyle name="Normal 12 10 8 2" xfId="39808" xr:uid="{00000000-0005-0000-0000-0000D14C0000}"/>
    <cellStyle name="Normal 12 10 9" xfId="3020" xr:uid="{00000000-0005-0000-0000-0000D24C0000}"/>
    <cellStyle name="Normal 12 11" xfId="283" xr:uid="{00000000-0005-0000-0000-0000D34C0000}"/>
    <cellStyle name="Normal 12 11 10" xfId="28989" xr:uid="{00000000-0005-0000-0000-0000D44C0000}"/>
    <cellStyle name="Normal 12 11 11" xfId="54950" xr:uid="{00000000-0005-0000-0000-0000D54C0000}"/>
    <cellStyle name="Normal 12 11 12" xfId="55471" xr:uid="{00000000-0005-0000-0000-0000D64C0000}"/>
    <cellStyle name="Normal 12 11 13" xfId="1099" xr:uid="{00000000-0005-0000-0000-0000D74C0000}"/>
    <cellStyle name="Normal 12 11 2" xfId="1398" xr:uid="{00000000-0005-0000-0000-0000D84C0000}"/>
    <cellStyle name="Normal 12 11 2 10" xfId="56012" xr:uid="{00000000-0005-0000-0000-0000D94C0000}"/>
    <cellStyle name="Normal 12 11 2 2" xfId="2480" xr:uid="{00000000-0005-0000-0000-0000DA4C0000}"/>
    <cellStyle name="Normal 12 11 2 2 2" xfId="6808" xr:uid="{00000000-0005-0000-0000-0000DB4C0000}"/>
    <cellStyle name="Normal 12 11 2 2 2 2" xfId="13300" xr:uid="{00000000-0005-0000-0000-0000DC4C0000}"/>
    <cellStyle name="Normal 12 11 2 2 2 2 2" xfId="28448" xr:uid="{00000000-0005-0000-0000-0000DD4C0000}"/>
    <cellStyle name="Normal 12 11 2 2 2 2 2 2" xfId="54416" xr:uid="{00000000-0005-0000-0000-0000DE4C0000}"/>
    <cellStyle name="Normal 12 11 2 2 2 2 3" xfId="39268" xr:uid="{00000000-0005-0000-0000-0000DF4C0000}"/>
    <cellStyle name="Normal 12 11 2 2 2 3" xfId="21956" xr:uid="{00000000-0005-0000-0000-0000E04C0000}"/>
    <cellStyle name="Normal 12 11 2 2 2 3 2" xfId="47924" xr:uid="{00000000-0005-0000-0000-0000E14C0000}"/>
    <cellStyle name="Normal 12 11 2 2 2 4" xfId="17628" xr:uid="{00000000-0005-0000-0000-0000E24C0000}"/>
    <cellStyle name="Normal 12 11 2 2 2 4 2" xfId="43596" xr:uid="{00000000-0005-0000-0000-0000E34C0000}"/>
    <cellStyle name="Normal 12 11 2 2 2 5" xfId="32776" xr:uid="{00000000-0005-0000-0000-0000E44C0000}"/>
    <cellStyle name="Normal 12 11 2 2 2 6" xfId="59258" xr:uid="{00000000-0005-0000-0000-0000E54C0000}"/>
    <cellStyle name="Normal 12 11 2 2 3" xfId="11136" xr:uid="{00000000-0005-0000-0000-0000E64C0000}"/>
    <cellStyle name="Normal 12 11 2 2 3 2" xfId="26284" xr:uid="{00000000-0005-0000-0000-0000E74C0000}"/>
    <cellStyle name="Normal 12 11 2 2 3 2 2" xfId="52252" xr:uid="{00000000-0005-0000-0000-0000E84C0000}"/>
    <cellStyle name="Normal 12 11 2 2 3 3" xfId="37104" xr:uid="{00000000-0005-0000-0000-0000E94C0000}"/>
    <cellStyle name="Normal 12 11 2 2 4" xfId="8972" xr:uid="{00000000-0005-0000-0000-0000EA4C0000}"/>
    <cellStyle name="Normal 12 11 2 2 4 2" xfId="24120" xr:uid="{00000000-0005-0000-0000-0000EB4C0000}"/>
    <cellStyle name="Normal 12 11 2 2 4 2 2" xfId="50088" xr:uid="{00000000-0005-0000-0000-0000EC4C0000}"/>
    <cellStyle name="Normal 12 11 2 2 4 3" xfId="34940" xr:uid="{00000000-0005-0000-0000-0000ED4C0000}"/>
    <cellStyle name="Normal 12 11 2 2 5" xfId="19792" xr:uid="{00000000-0005-0000-0000-0000EE4C0000}"/>
    <cellStyle name="Normal 12 11 2 2 5 2" xfId="45760" xr:uid="{00000000-0005-0000-0000-0000EF4C0000}"/>
    <cellStyle name="Normal 12 11 2 2 6" xfId="15464" xr:uid="{00000000-0005-0000-0000-0000F04C0000}"/>
    <cellStyle name="Normal 12 11 2 2 6 2" xfId="41432" xr:uid="{00000000-0005-0000-0000-0000F14C0000}"/>
    <cellStyle name="Normal 12 11 2 2 7" xfId="4644" xr:uid="{00000000-0005-0000-0000-0000F24C0000}"/>
    <cellStyle name="Normal 12 11 2 2 8" xfId="30612" xr:uid="{00000000-0005-0000-0000-0000F34C0000}"/>
    <cellStyle name="Normal 12 11 2 2 9" xfId="57094" xr:uid="{00000000-0005-0000-0000-0000F44C0000}"/>
    <cellStyle name="Normal 12 11 2 3" xfId="5726" xr:uid="{00000000-0005-0000-0000-0000F54C0000}"/>
    <cellStyle name="Normal 12 11 2 3 2" xfId="12218" xr:uid="{00000000-0005-0000-0000-0000F64C0000}"/>
    <cellStyle name="Normal 12 11 2 3 2 2" xfId="27366" xr:uid="{00000000-0005-0000-0000-0000F74C0000}"/>
    <cellStyle name="Normal 12 11 2 3 2 2 2" xfId="53334" xr:uid="{00000000-0005-0000-0000-0000F84C0000}"/>
    <cellStyle name="Normal 12 11 2 3 2 3" xfId="38186" xr:uid="{00000000-0005-0000-0000-0000F94C0000}"/>
    <cellStyle name="Normal 12 11 2 3 3" xfId="20874" xr:uid="{00000000-0005-0000-0000-0000FA4C0000}"/>
    <cellStyle name="Normal 12 11 2 3 3 2" xfId="46842" xr:uid="{00000000-0005-0000-0000-0000FB4C0000}"/>
    <cellStyle name="Normal 12 11 2 3 4" xfId="16546" xr:uid="{00000000-0005-0000-0000-0000FC4C0000}"/>
    <cellStyle name="Normal 12 11 2 3 4 2" xfId="42514" xr:uid="{00000000-0005-0000-0000-0000FD4C0000}"/>
    <cellStyle name="Normal 12 11 2 3 5" xfId="31694" xr:uid="{00000000-0005-0000-0000-0000FE4C0000}"/>
    <cellStyle name="Normal 12 11 2 3 6" xfId="58176" xr:uid="{00000000-0005-0000-0000-0000FF4C0000}"/>
    <cellStyle name="Normal 12 11 2 4" xfId="10054" xr:uid="{00000000-0005-0000-0000-0000004D0000}"/>
    <cellStyle name="Normal 12 11 2 4 2" xfId="25202" xr:uid="{00000000-0005-0000-0000-0000014D0000}"/>
    <cellStyle name="Normal 12 11 2 4 2 2" xfId="51170" xr:uid="{00000000-0005-0000-0000-0000024D0000}"/>
    <cellStyle name="Normal 12 11 2 4 3" xfId="36022" xr:uid="{00000000-0005-0000-0000-0000034D0000}"/>
    <cellStyle name="Normal 12 11 2 5" xfId="7890" xr:uid="{00000000-0005-0000-0000-0000044D0000}"/>
    <cellStyle name="Normal 12 11 2 5 2" xfId="23038" xr:uid="{00000000-0005-0000-0000-0000054D0000}"/>
    <cellStyle name="Normal 12 11 2 5 2 2" xfId="49006" xr:uid="{00000000-0005-0000-0000-0000064D0000}"/>
    <cellStyle name="Normal 12 11 2 5 3" xfId="33858" xr:uid="{00000000-0005-0000-0000-0000074D0000}"/>
    <cellStyle name="Normal 12 11 2 6" xfId="18710" xr:uid="{00000000-0005-0000-0000-0000084D0000}"/>
    <cellStyle name="Normal 12 11 2 6 2" xfId="44678" xr:uid="{00000000-0005-0000-0000-0000094D0000}"/>
    <cellStyle name="Normal 12 11 2 7" xfId="14382" xr:uid="{00000000-0005-0000-0000-00000A4D0000}"/>
    <cellStyle name="Normal 12 11 2 7 2" xfId="40350" xr:uid="{00000000-0005-0000-0000-00000B4D0000}"/>
    <cellStyle name="Normal 12 11 2 8" xfId="3562" xr:uid="{00000000-0005-0000-0000-00000C4D0000}"/>
    <cellStyle name="Normal 12 11 2 9" xfId="29530" xr:uid="{00000000-0005-0000-0000-00000D4D0000}"/>
    <cellStyle name="Normal 12 11 3" xfId="1939" xr:uid="{00000000-0005-0000-0000-00000E4D0000}"/>
    <cellStyle name="Normal 12 11 3 2" xfId="6267" xr:uid="{00000000-0005-0000-0000-00000F4D0000}"/>
    <cellStyle name="Normal 12 11 3 2 2" xfId="12759" xr:uid="{00000000-0005-0000-0000-0000104D0000}"/>
    <cellStyle name="Normal 12 11 3 2 2 2" xfId="27907" xr:uid="{00000000-0005-0000-0000-0000114D0000}"/>
    <cellStyle name="Normal 12 11 3 2 2 2 2" xfId="53875" xr:uid="{00000000-0005-0000-0000-0000124D0000}"/>
    <cellStyle name="Normal 12 11 3 2 2 3" xfId="38727" xr:uid="{00000000-0005-0000-0000-0000134D0000}"/>
    <cellStyle name="Normal 12 11 3 2 3" xfId="21415" xr:uid="{00000000-0005-0000-0000-0000144D0000}"/>
    <cellStyle name="Normal 12 11 3 2 3 2" xfId="47383" xr:uid="{00000000-0005-0000-0000-0000154D0000}"/>
    <cellStyle name="Normal 12 11 3 2 4" xfId="17087" xr:uid="{00000000-0005-0000-0000-0000164D0000}"/>
    <cellStyle name="Normal 12 11 3 2 4 2" xfId="43055" xr:uid="{00000000-0005-0000-0000-0000174D0000}"/>
    <cellStyle name="Normal 12 11 3 2 5" xfId="32235" xr:uid="{00000000-0005-0000-0000-0000184D0000}"/>
    <cellStyle name="Normal 12 11 3 2 6" xfId="58717" xr:uid="{00000000-0005-0000-0000-0000194D0000}"/>
    <cellStyle name="Normal 12 11 3 3" xfId="10595" xr:uid="{00000000-0005-0000-0000-00001A4D0000}"/>
    <cellStyle name="Normal 12 11 3 3 2" xfId="25743" xr:uid="{00000000-0005-0000-0000-00001B4D0000}"/>
    <cellStyle name="Normal 12 11 3 3 2 2" xfId="51711" xr:uid="{00000000-0005-0000-0000-00001C4D0000}"/>
    <cellStyle name="Normal 12 11 3 3 3" xfId="36563" xr:uid="{00000000-0005-0000-0000-00001D4D0000}"/>
    <cellStyle name="Normal 12 11 3 4" xfId="8431" xr:uid="{00000000-0005-0000-0000-00001E4D0000}"/>
    <cellStyle name="Normal 12 11 3 4 2" xfId="23579" xr:uid="{00000000-0005-0000-0000-00001F4D0000}"/>
    <cellStyle name="Normal 12 11 3 4 2 2" xfId="49547" xr:uid="{00000000-0005-0000-0000-0000204D0000}"/>
    <cellStyle name="Normal 12 11 3 4 3" xfId="34399" xr:uid="{00000000-0005-0000-0000-0000214D0000}"/>
    <cellStyle name="Normal 12 11 3 5" xfId="19251" xr:uid="{00000000-0005-0000-0000-0000224D0000}"/>
    <cellStyle name="Normal 12 11 3 5 2" xfId="45219" xr:uid="{00000000-0005-0000-0000-0000234D0000}"/>
    <cellStyle name="Normal 12 11 3 6" xfId="14923" xr:uid="{00000000-0005-0000-0000-0000244D0000}"/>
    <cellStyle name="Normal 12 11 3 6 2" xfId="40891" xr:uid="{00000000-0005-0000-0000-0000254D0000}"/>
    <cellStyle name="Normal 12 11 3 7" xfId="4103" xr:uid="{00000000-0005-0000-0000-0000264D0000}"/>
    <cellStyle name="Normal 12 11 3 8" xfId="30071" xr:uid="{00000000-0005-0000-0000-0000274D0000}"/>
    <cellStyle name="Normal 12 11 3 9" xfId="56553" xr:uid="{00000000-0005-0000-0000-0000284D0000}"/>
    <cellStyle name="Normal 12 11 4" xfId="5185" xr:uid="{00000000-0005-0000-0000-0000294D0000}"/>
    <cellStyle name="Normal 12 11 4 2" xfId="11677" xr:uid="{00000000-0005-0000-0000-00002A4D0000}"/>
    <cellStyle name="Normal 12 11 4 2 2" xfId="26825" xr:uid="{00000000-0005-0000-0000-00002B4D0000}"/>
    <cellStyle name="Normal 12 11 4 2 2 2" xfId="52793" xr:uid="{00000000-0005-0000-0000-00002C4D0000}"/>
    <cellStyle name="Normal 12 11 4 2 3" xfId="37645" xr:uid="{00000000-0005-0000-0000-00002D4D0000}"/>
    <cellStyle name="Normal 12 11 4 3" xfId="20333" xr:uid="{00000000-0005-0000-0000-00002E4D0000}"/>
    <cellStyle name="Normal 12 11 4 3 2" xfId="46301" xr:uid="{00000000-0005-0000-0000-00002F4D0000}"/>
    <cellStyle name="Normal 12 11 4 4" xfId="16005" xr:uid="{00000000-0005-0000-0000-0000304D0000}"/>
    <cellStyle name="Normal 12 11 4 4 2" xfId="41973" xr:uid="{00000000-0005-0000-0000-0000314D0000}"/>
    <cellStyle name="Normal 12 11 4 5" xfId="31153" xr:uid="{00000000-0005-0000-0000-0000324D0000}"/>
    <cellStyle name="Normal 12 11 4 6" xfId="57635" xr:uid="{00000000-0005-0000-0000-0000334D0000}"/>
    <cellStyle name="Normal 12 11 5" xfId="9513" xr:uid="{00000000-0005-0000-0000-0000344D0000}"/>
    <cellStyle name="Normal 12 11 5 2" xfId="24661" xr:uid="{00000000-0005-0000-0000-0000354D0000}"/>
    <cellStyle name="Normal 12 11 5 2 2" xfId="50629" xr:uid="{00000000-0005-0000-0000-0000364D0000}"/>
    <cellStyle name="Normal 12 11 5 3" xfId="35481" xr:uid="{00000000-0005-0000-0000-0000374D0000}"/>
    <cellStyle name="Normal 12 11 6" xfId="7349" xr:uid="{00000000-0005-0000-0000-0000384D0000}"/>
    <cellStyle name="Normal 12 11 6 2" xfId="22497" xr:uid="{00000000-0005-0000-0000-0000394D0000}"/>
    <cellStyle name="Normal 12 11 6 2 2" xfId="48465" xr:uid="{00000000-0005-0000-0000-00003A4D0000}"/>
    <cellStyle name="Normal 12 11 6 3" xfId="33317" xr:uid="{00000000-0005-0000-0000-00003B4D0000}"/>
    <cellStyle name="Normal 12 11 7" xfId="18169" xr:uid="{00000000-0005-0000-0000-00003C4D0000}"/>
    <cellStyle name="Normal 12 11 7 2" xfId="44137" xr:uid="{00000000-0005-0000-0000-00003D4D0000}"/>
    <cellStyle name="Normal 12 11 8" xfId="13841" xr:uid="{00000000-0005-0000-0000-00003E4D0000}"/>
    <cellStyle name="Normal 12 11 8 2" xfId="39809" xr:uid="{00000000-0005-0000-0000-00003F4D0000}"/>
    <cellStyle name="Normal 12 11 9" xfId="3021" xr:uid="{00000000-0005-0000-0000-0000404D0000}"/>
    <cellStyle name="Normal 12 12" xfId="284" xr:uid="{00000000-0005-0000-0000-0000414D0000}"/>
    <cellStyle name="Normal 12 12 10" xfId="28990" xr:uid="{00000000-0005-0000-0000-0000424D0000}"/>
    <cellStyle name="Normal 12 12 11" xfId="54951" xr:uid="{00000000-0005-0000-0000-0000434D0000}"/>
    <cellStyle name="Normal 12 12 12" xfId="55472" xr:uid="{00000000-0005-0000-0000-0000444D0000}"/>
    <cellStyle name="Normal 12 12 13" xfId="1139" xr:uid="{00000000-0005-0000-0000-0000454D0000}"/>
    <cellStyle name="Normal 12 12 2" xfId="1399" xr:uid="{00000000-0005-0000-0000-0000464D0000}"/>
    <cellStyle name="Normal 12 12 2 10" xfId="56013" xr:uid="{00000000-0005-0000-0000-0000474D0000}"/>
    <cellStyle name="Normal 12 12 2 2" xfId="2481" xr:uid="{00000000-0005-0000-0000-0000484D0000}"/>
    <cellStyle name="Normal 12 12 2 2 2" xfId="6809" xr:uid="{00000000-0005-0000-0000-0000494D0000}"/>
    <cellStyle name="Normal 12 12 2 2 2 2" xfId="13301" xr:uid="{00000000-0005-0000-0000-00004A4D0000}"/>
    <cellStyle name="Normal 12 12 2 2 2 2 2" xfId="28449" xr:uid="{00000000-0005-0000-0000-00004B4D0000}"/>
    <cellStyle name="Normal 12 12 2 2 2 2 2 2" xfId="54417" xr:uid="{00000000-0005-0000-0000-00004C4D0000}"/>
    <cellStyle name="Normal 12 12 2 2 2 2 3" xfId="39269" xr:uid="{00000000-0005-0000-0000-00004D4D0000}"/>
    <cellStyle name="Normal 12 12 2 2 2 3" xfId="21957" xr:uid="{00000000-0005-0000-0000-00004E4D0000}"/>
    <cellStyle name="Normal 12 12 2 2 2 3 2" xfId="47925" xr:uid="{00000000-0005-0000-0000-00004F4D0000}"/>
    <cellStyle name="Normal 12 12 2 2 2 4" xfId="17629" xr:uid="{00000000-0005-0000-0000-0000504D0000}"/>
    <cellStyle name="Normal 12 12 2 2 2 4 2" xfId="43597" xr:uid="{00000000-0005-0000-0000-0000514D0000}"/>
    <cellStyle name="Normal 12 12 2 2 2 5" xfId="32777" xr:uid="{00000000-0005-0000-0000-0000524D0000}"/>
    <cellStyle name="Normal 12 12 2 2 2 6" xfId="59259" xr:uid="{00000000-0005-0000-0000-0000534D0000}"/>
    <cellStyle name="Normal 12 12 2 2 3" xfId="11137" xr:uid="{00000000-0005-0000-0000-0000544D0000}"/>
    <cellStyle name="Normal 12 12 2 2 3 2" xfId="26285" xr:uid="{00000000-0005-0000-0000-0000554D0000}"/>
    <cellStyle name="Normal 12 12 2 2 3 2 2" xfId="52253" xr:uid="{00000000-0005-0000-0000-0000564D0000}"/>
    <cellStyle name="Normal 12 12 2 2 3 3" xfId="37105" xr:uid="{00000000-0005-0000-0000-0000574D0000}"/>
    <cellStyle name="Normal 12 12 2 2 4" xfId="8973" xr:uid="{00000000-0005-0000-0000-0000584D0000}"/>
    <cellStyle name="Normal 12 12 2 2 4 2" xfId="24121" xr:uid="{00000000-0005-0000-0000-0000594D0000}"/>
    <cellStyle name="Normal 12 12 2 2 4 2 2" xfId="50089" xr:uid="{00000000-0005-0000-0000-00005A4D0000}"/>
    <cellStyle name="Normal 12 12 2 2 4 3" xfId="34941" xr:uid="{00000000-0005-0000-0000-00005B4D0000}"/>
    <cellStyle name="Normal 12 12 2 2 5" xfId="19793" xr:uid="{00000000-0005-0000-0000-00005C4D0000}"/>
    <cellStyle name="Normal 12 12 2 2 5 2" xfId="45761" xr:uid="{00000000-0005-0000-0000-00005D4D0000}"/>
    <cellStyle name="Normal 12 12 2 2 6" xfId="15465" xr:uid="{00000000-0005-0000-0000-00005E4D0000}"/>
    <cellStyle name="Normal 12 12 2 2 6 2" xfId="41433" xr:uid="{00000000-0005-0000-0000-00005F4D0000}"/>
    <cellStyle name="Normal 12 12 2 2 7" xfId="4645" xr:uid="{00000000-0005-0000-0000-0000604D0000}"/>
    <cellStyle name="Normal 12 12 2 2 8" xfId="30613" xr:uid="{00000000-0005-0000-0000-0000614D0000}"/>
    <cellStyle name="Normal 12 12 2 2 9" xfId="57095" xr:uid="{00000000-0005-0000-0000-0000624D0000}"/>
    <cellStyle name="Normal 12 12 2 3" xfId="5727" xr:uid="{00000000-0005-0000-0000-0000634D0000}"/>
    <cellStyle name="Normal 12 12 2 3 2" xfId="12219" xr:uid="{00000000-0005-0000-0000-0000644D0000}"/>
    <cellStyle name="Normal 12 12 2 3 2 2" xfId="27367" xr:uid="{00000000-0005-0000-0000-0000654D0000}"/>
    <cellStyle name="Normal 12 12 2 3 2 2 2" xfId="53335" xr:uid="{00000000-0005-0000-0000-0000664D0000}"/>
    <cellStyle name="Normal 12 12 2 3 2 3" xfId="38187" xr:uid="{00000000-0005-0000-0000-0000674D0000}"/>
    <cellStyle name="Normal 12 12 2 3 3" xfId="20875" xr:uid="{00000000-0005-0000-0000-0000684D0000}"/>
    <cellStyle name="Normal 12 12 2 3 3 2" xfId="46843" xr:uid="{00000000-0005-0000-0000-0000694D0000}"/>
    <cellStyle name="Normal 12 12 2 3 4" xfId="16547" xr:uid="{00000000-0005-0000-0000-00006A4D0000}"/>
    <cellStyle name="Normal 12 12 2 3 4 2" xfId="42515" xr:uid="{00000000-0005-0000-0000-00006B4D0000}"/>
    <cellStyle name="Normal 12 12 2 3 5" xfId="31695" xr:uid="{00000000-0005-0000-0000-00006C4D0000}"/>
    <cellStyle name="Normal 12 12 2 3 6" xfId="58177" xr:uid="{00000000-0005-0000-0000-00006D4D0000}"/>
    <cellStyle name="Normal 12 12 2 4" xfId="10055" xr:uid="{00000000-0005-0000-0000-00006E4D0000}"/>
    <cellStyle name="Normal 12 12 2 4 2" xfId="25203" xr:uid="{00000000-0005-0000-0000-00006F4D0000}"/>
    <cellStyle name="Normal 12 12 2 4 2 2" xfId="51171" xr:uid="{00000000-0005-0000-0000-0000704D0000}"/>
    <cellStyle name="Normal 12 12 2 4 3" xfId="36023" xr:uid="{00000000-0005-0000-0000-0000714D0000}"/>
    <cellStyle name="Normal 12 12 2 5" xfId="7891" xr:uid="{00000000-0005-0000-0000-0000724D0000}"/>
    <cellStyle name="Normal 12 12 2 5 2" xfId="23039" xr:uid="{00000000-0005-0000-0000-0000734D0000}"/>
    <cellStyle name="Normal 12 12 2 5 2 2" xfId="49007" xr:uid="{00000000-0005-0000-0000-0000744D0000}"/>
    <cellStyle name="Normal 12 12 2 5 3" xfId="33859" xr:uid="{00000000-0005-0000-0000-0000754D0000}"/>
    <cellStyle name="Normal 12 12 2 6" xfId="18711" xr:uid="{00000000-0005-0000-0000-0000764D0000}"/>
    <cellStyle name="Normal 12 12 2 6 2" xfId="44679" xr:uid="{00000000-0005-0000-0000-0000774D0000}"/>
    <cellStyle name="Normal 12 12 2 7" xfId="14383" xr:uid="{00000000-0005-0000-0000-0000784D0000}"/>
    <cellStyle name="Normal 12 12 2 7 2" xfId="40351" xr:uid="{00000000-0005-0000-0000-0000794D0000}"/>
    <cellStyle name="Normal 12 12 2 8" xfId="3563" xr:uid="{00000000-0005-0000-0000-00007A4D0000}"/>
    <cellStyle name="Normal 12 12 2 9" xfId="29531" xr:uid="{00000000-0005-0000-0000-00007B4D0000}"/>
    <cellStyle name="Normal 12 12 3" xfId="1940" xr:uid="{00000000-0005-0000-0000-00007C4D0000}"/>
    <cellStyle name="Normal 12 12 3 2" xfId="6268" xr:uid="{00000000-0005-0000-0000-00007D4D0000}"/>
    <cellStyle name="Normal 12 12 3 2 2" xfId="12760" xr:uid="{00000000-0005-0000-0000-00007E4D0000}"/>
    <cellStyle name="Normal 12 12 3 2 2 2" xfId="27908" xr:uid="{00000000-0005-0000-0000-00007F4D0000}"/>
    <cellStyle name="Normal 12 12 3 2 2 2 2" xfId="53876" xr:uid="{00000000-0005-0000-0000-0000804D0000}"/>
    <cellStyle name="Normal 12 12 3 2 2 3" xfId="38728" xr:uid="{00000000-0005-0000-0000-0000814D0000}"/>
    <cellStyle name="Normal 12 12 3 2 3" xfId="21416" xr:uid="{00000000-0005-0000-0000-0000824D0000}"/>
    <cellStyle name="Normal 12 12 3 2 3 2" xfId="47384" xr:uid="{00000000-0005-0000-0000-0000834D0000}"/>
    <cellStyle name="Normal 12 12 3 2 4" xfId="17088" xr:uid="{00000000-0005-0000-0000-0000844D0000}"/>
    <cellStyle name="Normal 12 12 3 2 4 2" xfId="43056" xr:uid="{00000000-0005-0000-0000-0000854D0000}"/>
    <cellStyle name="Normal 12 12 3 2 5" xfId="32236" xr:uid="{00000000-0005-0000-0000-0000864D0000}"/>
    <cellStyle name="Normal 12 12 3 2 6" xfId="58718" xr:uid="{00000000-0005-0000-0000-0000874D0000}"/>
    <cellStyle name="Normal 12 12 3 3" xfId="10596" xr:uid="{00000000-0005-0000-0000-0000884D0000}"/>
    <cellStyle name="Normal 12 12 3 3 2" xfId="25744" xr:uid="{00000000-0005-0000-0000-0000894D0000}"/>
    <cellStyle name="Normal 12 12 3 3 2 2" xfId="51712" xr:uid="{00000000-0005-0000-0000-00008A4D0000}"/>
    <cellStyle name="Normal 12 12 3 3 3" xfId="36564" xr:uid="{00000000-0005-0000-0000-00008B4D0000}"/>
    <cellStyle name="Normal 12 12 3 4" xfId="8432" xr:uid="{00000000-0005-0000-0000-00008C4D0000}"/>
    <cellStyle name="Normal 12 12 3 4 2" xfId="23580" xr:uid="{00000000-0005-0000-0000-00008D4D0000}"/>
    <cellStyle name="Normal 12 12 3 4 2 2" xfId="49548" xr:uid="{00000000-0005-0000-0000-00008E4D0000}"/>
    <cellStyle name="Normal 12 12 3 4 3" xfId="34400" xr:uid="{00000000-0005-0000-0000-00008F4D0000}"/>
    <cellStyle name="Normal 12 12 3 5" xfId="19252" xr:uid="{00000000-0005-0000-0000-0000904D0000}"/>
    <cellStyle name="Normal 12 12 3 5 2" xfId="45220" xr:uid="{00000000-0005-0000-0000-0000914D0000}"/>
    <cellStyle name="Normal 12 12 3 6" xfId="14924" xr:uid="{00000000-0005-0000-0000-0000924D0000}"/>
    <cellStyle name="Normal 12 12 3 6 2" xfId="40892" xr:uid="{00000000-0005-0000-0000-0000934D0000}"/>
    <cellStyle name="Normal 12 12 3 7" xfId="4104" xr:uid="{00000000-0005-0000-0000-0000944D0000}"/>
    <cellStyle name="Normal 12 12 3 8" xfId="30072" xr:uid="{00000000-0005-0000-0000-0000954D0000}"/>
    <cellStyle name="Normal 12 12 3 9" xfId="56554" xr:uid="{00000000-0005-0000-0000-0000964D0000}"/>
    <cellStyle name="Normal 12 12 4" xfId="5186" xr:uid="{00000000-0005-0000-0000-0000974D0000}"/>
    <cellStyle name="Normal 12 12 4 2" xfId="11678" xr:uid="{00000000-0005-0000-0000-0000984D0000}"/>
    <cellStyle name="Normal 12 12 4 2 2" xfId="26826" xr:uid="{00000000-0005-0000-0000-0000994D0000}"/>
    <cellStyle name="Normal 12 12 4 2 2 2" xfId="52794" xr:uid="{00000000-0005-0000-0000-00009A4D0000}"/>
    <cellStyle name="Normal 12 12 4 2 3" xfId="37646" xr:uid="{00000000-0005-0000-0000-00009B4D0000}"/>
    <cellStyle name="Normal 12 12 4 3" xfId="20334" xr:uid="{00000000-0005-0000-0000-00009C4D0000}"/>
    <cellStyle name="Normal 12 12 4 3 2" xfId="46302" xr:uid="{00000000-0005-0000-0000-00009D4D0000}"/>
    <cellStyle name="Normal 12 12 4 4" xfId="16006" xr:uid="{00000000-0005-0000-0000-00009E4D0000}"/>
    <cellStyle name="Normal 12 12 4 4 2" xfId="41974" xr:uid="{00000000-0005-0000-0000-00009F4D0000}"/>
    <cellStyle name="Normal 12 12 4 5" xfId="31154" xr:uid="{00000000-0005-0000-0000-0000A04D0000}"/>
    <cellStyle name="Normal 12 12 4 6" xfId="57636" xr:uid="{00000000-0005-0000-0000-0000A14D0000}"/>
    <cellStyle name="Normal 12 12 5" xfId="9514" xr:uid="{00000000-0005-0000-0000-0000A24D0000}"/>
    <cellStyle name="Normal 12 12 5 2" xfId="24662" xr:uid="{00000000-0005-0000-0000-0000A34D0000}"/>
    <cellStyle name="Normal 12 12 5 2 2" xfId="50630" xr:uid="{00000000-0005-0000-0000-0000A44D0000}"/>
    <cellStyle name="Normal 12 12 5 3" xfId="35482" xr:uid="{00000000-0005-0000-0000-0000A54D0000}"/>
    <cellStyle name="Normal 12 12 6" xfId="7350" xr:uid="{00000000-0005-0000-0000-0000A64D0000}"/>
    <cellStyle name="Normal 12 12 6 2" xfId="22498" xr:uid="{00000000-0005-0000-0000-0000A74D0000}"/>
    <cellStyle name="Normal 12 12 6 2 2" xfId="48466" xr:uid="{00000000-0005-0000-0000-0000A84D0000}"/>
    <cellStyle name="Normal 12 12 6 3" xfId="33318" xr:uid="{00000000-0005-0000-0000-0000A94D0000}"/>
    <cellStyle name="Normal 12 12 7" xfId="18170" xr:uid="{00000000-0005-0000-0000-0000AA4D0000}"/>
    <cellStyle name="Normal 12 12 7 2" xfId="44138" xr:uid="{00000000-0005-0000-0000-0000AB4D0000}"/>
    <cellStyle name="Normal 12 12 8" xfId="13842" xr:uid="{00000000-0005-0000-0000-0000AC4D0000}"/>
    <cellStyle name="Normal 12 12 8 2" xfId="39810" xr:uid="{00000000-0005-0000-0000-0000AD4D0000}"/>
    <cellStyle name="Normal 12 12 9" xfId="3022" xr:uid="{00000000-0005-0000-0000-0000AE4D0000}"/>
    <cellStyle name="Normal 12 13" xfId="285" xr:uid="{00000000-0005-0000-0000-0000AF4D0000}"/>
    <cellStyle name="Normal 12 13 10" xfId="28991" xr:uid="{00000000-0005-0000-0000-0000B04D0000}"/>
    <cellStyle name="Normal 12 13 11" xfId="54952" xr:uid="{00000000-0005-0000-0000-0000B14D0000}"/>
    <cellStyle name="Normal 12 13 12" xfId="55473" xr:uid="{00000000-0005-0000-0000-0000B24D0000}"/>
    <cellStyle name="Normal 12 13 13" xfId="1179" xr:uid="{00000000-0005-0000-0000-0000B34D0000}"/>
    <cellStyle name="Normal 12 13 2" xfId="1400" xr:uid="{00000000-0005-0000-0000-0000B44D0000}"/>
    <cellStyle name="Normal 12 13 2 10" xfId="56014" xr:uid="{00000000-0005-0000-0000-0000B54D0000}"/>
    <cellStyle name="Normal 12 13 2 2" xfId="2482" xr:uid="{00000000-0005-0000-0000-0000B64D0000}"/>
    <cellStyle name="Normal 12 13 2 2 2" xfId="6810" xr:uid="{00000000-0005-0000-0000-0000B74D0000}"/>
    <cellStyle name="Normal 12 13 2 2 2 2" xfId="13302" xr:uid="{00000000-0005-0000-0000-0000B84D0000}"/>
    <cellStyle name="Normal 12 13 2 2 2 2 2" xfId="28450" xr:uid="{00000000-0005-0000-0000-0000B94D0000}"/>
    <cellStyle name="Normal 12 13 2 2 2 2 2 2" xfId="54418" xr:uid="{00000000-0005-0000-0000-0000BA4D0000}"/>
    <cellStyle name="Normal 12 13 2 2 2 2 3" xfId="39270" xr:uid="{00000000-0005-0000-0000-0000BB4D0000}"/>
    <cellStyle name="Normal 12 13 2 2 2 3" xfId="21958" xr:uid="{00000000-0005-0000-0000-0000BC4D0000}"/>
    <cellStyle name="Normal 12 13 2 2 2 3 2" xfId="47926" xr:uid="{00000000-0005-0000-0000-0000BD4D0000}"/>
    <cellStyle name="Normal 12 13 2 2 2 4" xfId="17630" xr:uid="{00000000-0005-0000-0000-0000BE4D0000}"/>
    <cellStyle name="Normal 12 13 2 2 2 4 2" xfId="43598" xr:uid="{00000000-0005-0000-0000-0000BF4D0000}"/>
    <cellStyle name="Normal 12 13 2 2 2 5" xfId="32778" xr:uid="{00000000-0005-0000-0000-0000C04D0000}"/>
    <cellStyle name="Normal 12 13 2 2 2 6" xfId="59260" xr:uid="{00000000-0005-0000-0000-0000C14D0000}"/>
    <cellStyle name="Normal 12 13 2 2 3" xfId="11138" xr:uid="{00000000-0005-0000-0000-0000C24D0000}"/>
    <cellStyle name="Normal 12 13 2 2 3 2" xfId="26286" xr:uid="{00000000-0005-0000-0000-0000C34D0000}"/>
    <cellStyle name="Normal 12 13 2 2 3 2 2" xfId="52254" xr:uid="{00000000-0005-0000-0000-0000C44D0000}"/>
    <cellStyle name="Normal 12 13 2 2 3 3" xfId="37106" xr:uid="{00000000-0005-0000-0000-0000C54D0000}"/>
    <cellStyle name="Normal 12 13 2 2 4" xfId="8974" xr:uid="{00000000-0005-0000-0000-0000C64D0000}"/>
    <cellStyle name="Normal 12 13 2 2 4 2" xfId="24122" xr:uid="{00000000-0005-0000-0000-0000C74D0000}"/>
    <cellStyle name="Normal 12 13 2 2 4 2 2" xfId="50090" xr:uid="{00000000-0005-0000-0000-0000C84D0000}"/>
    <cellStyle name="Normal 12 13 2 2 4 3" xfId="34942" xr:uid="{00000000-0005-0000-0000-0000C94D0000}"/>
    <cellStyle name="Normal 12 13 2 2 5" xfId="19794" xr:uid="{00000000-0005-0000-0000-0000CA4D0000}"/>
    <cellStyle name="Normal 12 13 2 2 5 2" xfId="45762" xr:uid="{00000000-0005-0000-0000-0000CB4D0000}"/>
    <cellStyle name="Normal 12 13 2 2 6" xfId="15466" xr:uid="{00000000-0005-0000-0000-0000CC4D0000}"/>
    <cellStyle name="Normal 12 13 2 2 6 2" xfId="41434" xr:uid="{00000000-0005-0000-0000-0000CD4D0000}"/>
    <cellStyle name="Normal 12 13 2 2 7" xfId="4646" xr:uid="{00000000-0005-0000-0000-0000CE4D0000}"/>
    <cellStyle name="Normal 12 13 2 2 8" xfId="30614" xr:uid="{00000000-0005-0000-0000-0000CF4D0000}"/>
    <cellStyle name="Normal 12 13 2 2 9" xfId="57096" xr:uid="{00000000-0005-0000-0000-0000D04D0000}"/>
    <cellStyle name="Normal 12 13 2 3" xfId="5728" xr:uid="{00000000-0005-0000-0000-0000D14D0000}"/>
    <cellStyle name="Normal 12 13 2 3 2" xfId="12220" xr:uid="{00000000-0005-0000-0000-0000D24D0000}"/>
    <cellStyle name="Normal 12 13 2 3 2 2" xfId="27368" xr:uid="{00000000-0005-0000-0000-0000D34D0000}"/>
    <cellStyle name="Normal 12 13 2 3 2 2 2" xfId="53336" xr:uid="{00000000-0005-0000-0000-0000D44D0000}"/>
    <cellStyle name="Normal 12 13 2 3 2 3" xfId="38188" xr:uid="{00000000-0005-0000-0000-0000D54D0000}"/>
    <cellStyle name="Normal 12 13 2 3 3" xfId="20876" xr:uid="{00000000-0005-0000-0000-0000D64D0000}"/>
    <cellStyle name="Normal 12 13 2 3 3 2" xfId="46844" xr:uid="{00000000-0005-0000-0000-0000D74D0000}"/>
    <cellStyle name="Normal 12 13 2 3 4" xfId="16548" xr:uid="{00000000-0005-0000-0000-0000D84D0000}"/>
    <cellStyle name="Normal 12 13 2 3 4 2" xfId="42516" xr:uid="{00000000-0005-0000-0000-0000D94D0000}"/>
    <cellStyle name="Normal 12 13 2 3 5" xfId="31696" xr:uid="{00000000-0005-0000-0000-0000DA4D0000}"/>
    <cellStyle name="Normal 12 13 2 3 6" xfId="58178" xr:uid="{00000000-0005-0000-0000-0000DB4D0000}"/>
    <cellStyle name="Normal 12 13 2 4" xfId="10056" xr:uid="{00000000-0005-0000-0000-0000DC4D0000}"/>
    <cellStyle name="Normal 12 13 2 4 2" xfId="25204" xr:uid="{00000000-0005-0000-0000-0000DD4D0000}"/>
    <cellStyle name="Normal 12 13 2 4 2 2" xfId="51172" xr:uid="{00000000-0005-0000-0000-0000DE4D0000}"/>
    <cellStyle name="Normal 12 13 2 4 3" xfId="36024" xr:uid="{00000000-0005-0000-0000-0000DF4D0000}"/>
    <cellStyle name="Normal 12 13 2 5" xfId="7892" xr:uid="{00000000-0005-0000-0000-0000E04D0000}"/>
    <cellStyle name="Normal 12 13 2 5 2" xfId="23040" xr:uid="{00000000-0005-0000-0000-0000E14D0000}"/>
    <cellStyle name="Normal 12 13 2 5 2 2" xfId="49008" xr:uid="{00000000-0005-0000-0000-0000E24D0000}"/>
    <cellStyle name="Normal 12 13 2 5 3" xfId="33860" xr:uid="{00000000-0005-0000-0000-0000E34D0000}"/>
    <cellStyle name="Normal 12 13 2 6" xfId="18712" xr:uid="{00000000-0005-0000-0000-0000E44D0000}"/>
    <cellStyle name="Normal 12 13 2 6 2" xfId="44680" xr:uid="{00000000-0005-0000-0000-0000E54D0000}"/>
    <cellStyle name="Normal 12 13 2 7" xfId="14384" xr:uid="{00000000-0005-0000-0000-0000E64D0000}"/>
    <cellStyle name="Normal 12 13 2 7 2" xfId="40352" xr:uid="{00000000-0005-0000-0000-0000E74D0000}"/>
    <cellStyle name="Normal 12 13 2 8" xfId="3564" xr:uid="{00000000-0005-0000-0000-0000E84D0000}"/>
    <cellStyle name="Normal 12 13 2 9" xfId="29532" xr:uid="{00000000-0005-0000-0000-0000E94D0000}"/>
    <cellStyle name="Normal 12 13 3" xfId="1941" xr:uid="{00000000-0005-0000-0000-0000EA4D0000}"/>
    <cellStyle name="Normal 12 13 3 2" xfId="6269" xr:uid="{00000000-0005-0000-0000-0000EB4D0000}"/>
    <cellStyle name="Normal 12 13 3 2 2" xfId="12761" xr:uid="{00000000-0005-0000-0000-0000EC4D0000}"/>
    <cellStyle name="Normal 12 13 3 2 2 2" xfId="27909" xr:uid="{00000000-0005-0000-0000-0000ED4D0000}"/>
    <cellStyle name="Normal 12 13 3 2 2 2 2" xfId="53877" xr:uid="{00000000-0005-0000-0000-0000EE4D0000}"/>
    <cellStyle name="Normal 12 13 3 2 2 3" xfId="38729" xr:uid="{00000000-0005-0000-0000-0000EF4D0000}"/>
    <cellStyle name="Normal 12 13 3 2 3" xfId="21417" xr:uid="{00000000-0005-0000-0000-0000F04D0000}"/>
    <cellStyle name="Normal 12 13 3 2 3 2" xfId="47385" xr:uid="{00000000-0005-0000-0000-0000F14D0000}"/>
    <cellStyle name="Normal 12 13 3 2 4" xfId="17089" xr:uid="{00000000-0005-0000-0000-0000F24D0000}"/>
    <cellStyle name="Normal 12 13 3 2 4 2" xfId="43057" xr:uid="{00000000-0005-0000-0000-0000F34D0000}"/>
    <cellStyle name="Normal 12 13 3 2 5" xfId="32237" xr:uid="{00000000-0005-0000-0000-0000F44D0000}"/>
    <cellStyle name="Normal 12 13 3 2 6" xfId="58719" xr:uid="{00000000-0005-0000-0000-0000F54D0000}"/>
    <cellStyle name="Normal 12 13 3 3" xfId="10597" xr:uid="{00000000-0005-0000-0000-0000F64D0000}"/>
    <cellStyle name="Normal 12 13 3 3 2" xfId="25745" xr:uid="{00000000-0005-0000-0000-0000F74D0000}"/>
    <cellStyle name="Normal 12 13 3 3 2 2" xfId="51713" xr:uid="{00000000-0005-0000-0000-0000F84D0000}"/>
    <cellStyle name="Normal 12 13 3 3 3" xfId="36565" xr:uid="{00000000-0005-0000-0000-0000F94D0000}"/>
    <cellStyle name="Normal 12 13 3 4" xfId="8433" xr:uid="{00000000-0005-0000-0000-0000FA4D0000}"/>
    <cellStyle name="Normal 12 13 3 4 2" xfId="23581" xr:uid="{00000000-0005-0000-0000-0000FB4D0000}"/>
    <cellStyle name="Normal 12 13 3 4 2 2" xfId="49549" xr:uid="{00000000-0005-0000-0000-0000FC4D0000}"/>
    <cellStyle name="Normal 12 13 3 4 3" xfId="34401" xr:uid="{00000000-0005-0000-0000-0000FD4D0000}"/>
    <cellStyle name="Normal 12 13 3 5" xfId="19253" xr:uid="{00000000-0005-0000-0000-0000FE4D0000}"/>
    <cellStyle name="Normal 12 13 3 5 2" xfId="45221" xr:uid="{00000000-0005-0000-0000-0000FF4D0000}"/>
    <cellStyle name="Normal 12 13 3 6" xfId="14925" xr:uid="{00000000-0005-0000-0000-0000004E0000}"/>
    <cellStyle name="Normal 12 13 3 6 2" xfId="40893" xr:uid="{00000000-0005-0000-0000-0000014E0000}"/>
    <cellStyle name="Normal 12 13 3 7" xfId="4105" xr:uid="{00000000-0005-0000-0000-0000024E0000}"/>
    <cellStyle name="Normal 12 13 3 8" xfId="30073" xr:uid="{00000000-0005-0000-0000-0000034E0000}"/>
    <cellStyle name="Normal 12 13 3 9" xfId="56555" xr:uid="{00000000-0005-0000-0000-0000044E0000}"/>
    <cellStyle name="Normal 12 13 4" xfId="5187" xr:uid="{00000000-0005-0000-0000-0000054E0000}"/>
    <cellStyle name="Normal 12 13 4 2" xfId="11679" xr:uid="{00000000-0005-0000-0000-0000064E0000}"/>
    <cellStyle name="Normal 12 13 4 2 2" xfId="26827" xr:uid="{00000000-0005-0000-0000-0000074E0000}"/>
    <cellStyle name="Normal 12 13 4 2 2 2" xfId="52795" xr:uid="{00000000-0005-0000-0000-0000084E0000}"/>
    <cellStyle name="Normal 12 13 4 2 3" xfId="37647" xr:uid="{00000000-0005-0000-0000-0000094E0000}"/>
    <cellStyle name="Normal 12 13 4 3" xfId="20335" xr:uid="{00000000-0005-0000-0000-00000A4E0000}"/>
    <cellStyle name="Normal 12 13 4 3 2" xfId="46303" xr:uid="{00000000-0005-0000-0000-00000B4E0000}"/>
    <cellStyle name="Normal 12 13 4 4" xfId="16007" xr:uid="{00000000-0005-0000-0000-00000C4E0000}"/>
    <cellStyle name="Normal 12 13 4 4 2" xfId="41975" xr:uid="{00000000-0005-0000-0000-00000D4E0000}"/>
    <cellStyle name="Normal 12 13 4 5" xfId="31155" xr:uid="{00000000-0005-0000-0000-00000E4E0000}"/>
    <cellStyle name="Normal 12 13 4 6" xfId="57637" xr:uid="{00000000-0005-0000-0000-00000F4E0000}"/>
    <cellStyle name="Normal 12 13 5" xfId="9515" xr:uid="{00000000-0005-0000-0000-0000104E0000}"/>
    <cellStyle name="Normal 12 13 5 2" xfId="24663" xr:uid="{00000000-0005-0000-0000-0000114E0000}"/>
    <cellStyle name="Normal 12 13 5 2 2" xfId="50631" xr:uid="{00000000-0005-0000-0000-0000124E0000}"/>
    <cellStyle name="Normal 12 13 5 3" xfId="35483" xr:uid="{00000000-0005-0000-0000-0000134E0000}"/>
    <cellStyle name="Normal 12 13 6" xfId="7351" xr:uid="{00000000-0005-0000-0000-0000144E0000}"/>
    <cellStyle name="Normal 12 13 6 2" xfId="22499" xr:uid="{00000000-0005-0000-0000-0000154E0000}"/>
    <cellStyle name="Normal 12 13 6 2 2" xfId="48467" xr:uid="{00000000-0005-0000-0000-0000164E0000}"/>
    <cellStyle name="Normal 12 13 6 3" xfId="33319" xr:uid="{00000000-0005-0000-0000-0000174E0000}"/>
    <cellStyle name="Normal 12 13 7" xfId="18171" xr:uid="{00000000-0005-0000-0000-0000184E0000}"/>
    <cellStyle name="Normal 12 13 7 2" xfId="44139" xr:uid="{00000000-0005-0000-0000-0000194E0000}"/>
    <cellStyle name="Normal 12 13 8" xfId="13843" xr:uid="{00000000-0005-0000-0000-00001A4E0000}"/>
    <cellStyle name="Normal 12 13 8 2" xfId="39811" xr:uid="{00000000-0005-0000-0000-00001B4E0000}"/>
    <cellStyle name="Normal 12 13 9" xfId="3023" xr:uid="{00000000-0005-0000-0000-00001C4E0000}"/>
    <cellStyle name="Normal 12 14" xfId="1396" xr:uid="{00000000-0005-0000-0000-00001D4E0000}"/>
    <cellStyle name="Normal 12 14 10" xfId="56010" xr:uid="{00000000-0005-0000-0000-00001E4E0000}"/>
    <cellStyle name="Normal 12 14 2" xfId="2478" xr:uid="{00000000-0005-0000-0000-00001F4E0000}"/>
    <cellStyle name="Normal 12 14 2 2" xfId="6806" xr:uid="{00000000-0005-0000-0000-0000204E0000}"/>
    <cellStyle name="Normal 12 14 2 2 2" xfId="13298" xr:uid="{00000000-0005-0000-0000-0000214E0000}"/>
    <cellStyle name="Normal 12 14 2 2 2 2" xfId="28446" xr:uid="{00000000-0005-0000-0000-0000224E0000}"/>
    <cellStyle name="Normal 12 14 2 2 2 2 2" xfId="54414" xr:uid="{00000000-0005-0000-0000-0000234E0000}"/>
    <cellStyle name="Normal 12 14 2 2 2 3" xfId="39266" xr:uid="{00000000-0005-0000-0000-0000244E0000}"/>
    <cellStyle name="Normal 12 14 2 2 3" xfId="21954" xr:uid="{00000000-0005-0000-0000-0000254E0000}"/>
    <cellStyle name="Normal 12 14 2 2 3 2" xfId="47922" xr:uid="{00000000-0005-0000-0000-0000264E0000}"/>
    <cellStyle name="Normal 12 14 2 2 4" xfId="17626" xr:uid="{00000000-0005-0000-0000-0000274E0000}"/>
    <cellStyle name="Normal 12 14 2 2 4 2" xfId="43594" xr:uid="{00000000-0005-0000-0000-0000284E0000}"/>
    <cellStyle name="Normal 12 14 2 2 5" xfId="32774" xr:uid="{00000000-0005-0000-0000-0000294E0000}"/>
    <cellStyle name="Normal 12 14 2 2 6" xfId="59256" xr:uid="{00000000-0005-0000-0000-00002A4E0000}"/>
    <cellStyle name="Normal 12 14 2 3" xfId="11134" xr:uid="{00000000-0005-0000-0000-00002B4E0000}"/>
    <cellStyle name="Normal 12 14 2 3 2" xfId="26282" xr:uid="{00000000-0005-0000-0000-00002C4E0000}"/>
    <cellStyle name="Normal 12 14 2 3 2 2" xfId="52250" xr:uid="{00000000-0005-0000-0000-00002D4E0000}"/>
    <cellStyle name="Normal 12 14 2 3 3" xfId="37102" xr:uid="{00000000-0005-0000-0000-00002E4E0000}"/>
    <cellStyle name="Normal 12 14 2 4" xfId="8970" xr:uid="{00000000-0005-0000-0000-00002F4E0000}"/>
    <cellStyle name="Normal 12 14 2 4 2" xfId="24118" xr:uid="{00000000-0005-0000-0000-0000304E0000}"/>
    <cellStyle name="Normal 12 14 2 4 2 2" xfId="50086" xr:uid="{00000000-0005-0000-0000-0000314E0000}"/>
    <cellStyle name="Normal 12 14 2 4 3" xfId="34938" xr:uid="{00000000-0005-0000-0000-0000324E0000}"/>
    <cellStyle name="Normal 12 14 2 5" xfId="19790" xr:uid="{00000000-0005-0000-0000-0000334E0000}"/>
    <cellStyle name="Normal 12 14 2 5 2" xfId="45758" xr:uid="{00000000-0005-0000-0000-0000344E0000}"/>
    <cellStyle name="Normal 12 14 2 6" xfId="15462" xr:uid="{00000000-0005-0000-0000-0000354E0000}"/>
    <cellStyle name="Normal 12 14 2 6 2" xfId="41430" xr:uid="{00000000-0005-0000-0000-0000364E0000}"/>
    <cellStyle name="Normal 12 14 2 7" xfId="4642" xr:uid="{00000000-0005-0000-0000-0000374E0000}"/>
    <cellStyle name="Normal 12 14 2 8" xfId="30610" xr:uid="{00000000-0005-0000-0000-0000384E0000}"/>
    <cellStyle name="Normal 12 14 2 9" xfId="57092" xr:uid="{00000000-0005-0000-0000-0000394E0000}"/>
    <cellStyle name="Normal 12 14 3" xfId="5724" xr:uid="{00000000-0005-0000-0000-00003A4E0000}"/>
    <cellStyle name="Normal 12 14 3 2" xfId="12216" xr:uid="{00000000-0005-0000-0000-00003B4E0000}"/>
    <cellStyle name="Normal 12 14 3 2 2" xfId="27364" xr:uid="{00000000-0005-0000-0000-00003C4E0000}"/>
    <cellStyle name="Normal 12 14 3 2 2 2" xfId="53332" xr:uid="{00000000-0005-0000-0000-00003D4E0000}"/>
    <cellStyle name="Normal 12 14 3 2 3" xfId="38184" xr:uid="{00000000-0005-0000-0000-00003E4E0000}"/>
    <cellStyle name="Normal 12 14 3 3" xfId="20872" xr:uid="{00000000-0005-0000-0000-00003F4E0000}"/>
    <cellStyle name="Normal 12 14 3 3 2" xfId="46840" xr:uid="{00000000-0005-0000-0000-0000404E0000}"/>
    <cellStyle name="Normal 12 14 3 4" xfId="16544" xr:uid="{00000000-0005-0000-0000-0000414E0000}"/>
    <cellStyle name="Normal 12 14 3 4 2" xfId="42512" xr:uid="{00000000-0005-0000-0000-0000424E0000}"/>
    <cellStyle name="Normal 12 14 3 5" xfId="31692" xr:uid="{00000000-0005-0000-0000-0000434E0000}"/>
    <cellStyle name="Normal 12 14 3 6" xfId="58174" xr:uid="{00000000-0005-0000-0000-0000444E0000}"/>
    <cellStyle name="Normal 12 14 4" xfId="10052" xr:uid="{00000000-0005-0000-0000-0000454E0000}"/>
    <cellStyle name="Normal 12 14 4 2" xfId="25200" xr:uid="{00000000-0005-0000-0000-0000464E0000}"/>
    <cellStyle name="Normal 12 14 4 2 2" xfId="51168" xr:uid="{00000000-0005-0000-0000-0000474E0000}"/>
    <cellStyle name="Normal 12 14 4 3" xfId="36020" xr:uid="{00000000-0005-0000-0000-0000484E0000}"/>
    <cellStyle name="Normal 12 14 5" xfId="7888" xr:uid="{00000000-0005-0000-0000-0000494E0000}"/>
    <cellStyle name="Normal 12 14 5 2" xfId="23036" xr:uid="{00000000-0005-0000-0000-00004A4E0000}"/>
    <cellStyle name="Normal 12 14 5 2 2" xfId="49004" xr:uid="{00000000-0005-0000-0000-00004B4E0000}"/>
    <cellStyle name="Normal 12 14 5 3" xfId="33856" xr:uid="{00000000-0005-0000-0000-00004C4E0000}"/>
    <cellStyle name="Normal 12 14 6" xfId="18708" xr:uid="{00000000-0005-0000-0000-00004D4E0000}"/>
    <cellStyle name="Normal 12 14 6 2" xfId="44676" xr:uid="{00000000-0005-0000-0000-00004E4E0000}"/>
    <cellStyle name="Normal 12 14 7" xfId="14380" xr:uid="{00000000-0005-0000-0000-00004F4E0000}"/>
    <cellStyle name="Normal 12 14 7 2" xfId="40348" xr:uid="{00000000-0005-0000-0000-0000504E0000}"/>
    <cellStyle name="Normal 12 14 8" xfId="3560" xr:uid="{00000000-0005-0000-0000-0000514E0000}"/>
    <cellStyle name="Normal 12 14 9" xfId="29528" xr:uid="{00000000-0005-0000-0000-0000524E0000}"/>
    <cellStyle name="Normal 12 15" xfId="1937" xr:uid="{00000000-0005-0000-0000-0000534E0000}"/>
    <cellStyle name="Normal 12 15 2" xfId="6265" xr:uid="{00000000-0005-0000-0000-0000544E0000}"/>
    <cellStyle name="Normal 12 15 2 2" xfId="12757" xr:uid="{00000000-0005-0000-0000-0000554E0000}"/>
    <cellStyle name="Normal 12 15 2 2 2" xfId="27905" xr:uid="{00000000-0005-0000-0000-0000564E0000}"/>
    <cellStyle name="Normal 12 15 2 2 2 2" xfId="53873" xr:uid="{00000000-0005-0000-0000-0000574E0000}"/>
    <cellStyle name="Normal 12 15 2 2 3" xfId="38725" xr:uid="{00000000-0005-0000-0000-0000584E0000}"/>
    <cellStyle name="Normal 12 15 2 3" xfId="21413" xr:uid="{00000000-0005-0000-0000-0000594E0000}"/>
    <cellStyle name="Normal 12 15 2 3 2" xfId="47381" xr:uid="{00000000-0005-0000-0000-00005A4E0000}"/>
    <cellStyle name="Normal 12 15 2 4" xfId="17085" xr:uid="{00000000-0005-0000-0000-00005B4E0000}"/>
    <cellStyle name="Normal 12 15 2 4 2" xfId="43053" xr:uid="{00000000-0005-0000-0000-00005C4E0000}"/>
    <cellStyle name="Normal 12 15 2 5" xfId="32233" xr:uid="{00000000-0005-0000-0000-00005D4E0000}"/>
    <cellStyle name="Normal 12 15 2 6" xfId="58715" xr:uid="{00000000-0005-0000-0000-00005E4E0000}"/>
    <cellStyle name="Normal 12 15 3" xfId="10593" xr:uid="{00000000-0005-0000-0000-00005F4E0000}"/>
    <cellStyle name="Normal 12 15 3 2" xfId="25741" xr:uid="{00000000-0005-0000-0000-0000604E0000}"/>
    <cellStyle name="Normal 12 15 3 2 2" xfId="51709" xr:uid="{00000000-0005-0000-0000-0000614E0000}"/>
    <cellStyle name="Normal 12 15 3 3" xfId="36561" xr:uid="{00000000-0005-0000-0000-0000624E0000}"/>
    <cellStyle name="Normal 12 15 4" xfId="8429" xr:uid="{00000000-0005-0000-0000-0000634E0000}"/>
    <cellStyle name="Normal 12 15 4 2" xfId="23577" xr:uid="{00000000-0005-0000-0000-0000644E0000}"/>
    <cellStyle name="Normal 12 15 4 2 2" xfId="49545" xr:uid="{00000000-0005-0000-0000-0000654E0000}"/>
    <cellStyle name="Normal 12 15 4 3" xfId="34397" xr:uid="{00000000-0005-0000-0000-0000664E0000}"/>
    <cellStyle name="Normal 12 15 5" xfId="19249" xr:uid="{00000000-0005-0000-0000-0000674E0000}"/>
    <cellStyle name="Normal 12 15 5 2" xfId="45217" xr:uid="{00000000-0005-0000-0000-0000684E0000}"/>
    <cellStyle name="Normal 12 15 6" xfId="14921" xr:uid="{00000000-0005-0000-0000-0000694E0000}"/>
    <cellStyle name="Normal 12 15 6 2" xfId="40889" xr:uid="{00000000-0005-0000-0000-00006A4E0000}"/>
    <cellStyle name="Normal 12 15 7" xfId="4101" xr:uid="{00000000-0005-0000-0000-00006B4E0000}"/>
    <cellStyle name="Normal 12 15 8" xfId="30069" xr:uid="{00000000-0005-0000-0000-00006C4E0000}"/>
    <cellStyle name="Normal 12 15 9" xfId="56551" xr:uid="{00000000-0005-0000-0000-00006D4E0000}"/>
    <cellStyle name="Normal 12 16" xfId="5183" xr:uid="{00000000-0005-0000-0000-00006E4E0000}"/>
    <cellStyle name="Normal 12 16 2" xfId="11675" xr:uid="{00000000-0005-0000-0000-00006F4E0000}"/>
    <cellStyle name="Normal 12 16 2 2" xfId="26823" xr:uid="{00000000-0005-0000-0000-0000704E0000}"/>
    <cellStyle name="Normal 12 16 2 2 2" xfId="52791" xr:uid="{00000000-0005-0000-0000-0000714E0000}"/>
    <cellStyle name="Normal 12 16 2 3" xfId="37643" xr:uid="{00000000-0005-0000-0000-0000724E0000}"/>
    <cellStyle name="Normal 12 16 3" xfId="20331" xr:uid="{00000000-0005-0000-0000-0000734E0000}"/>
    <cellStyle name="Normal 12 16 3 2" xfId="46299" xr:uid="{00000000-0005-0000-0000-0000744E0000}"/>
    <cellStyle name="Normal 12 16 4" xfId="16003" xr:uid="{00000000-0005-0000-0000-0000754E0000}"/>
    <cellStyle name="Normal 12 16 4 2" xfId="41971" xr:uid="{00000000-0005-0000-0000-0000764E0000}"/>
    <cellStyle name="Normal 12 16 5" xfId="31151" xr:uid="{00000000-0005-0000-0000-0000774E0000}"/>
    <cellStyle name="Normal 12 16 6" xfId="57633" xr:uid="{00000000-0005-0000-0000-0000784E0000}"/>
    <cellStyle name="Normal 12 17" xfId="9511" xr:uid="{00000000-0005-0000-0000-0000794E0000}"/>
    <cellStyle name="Normal 12 17 2" xfId="24659" xr:uid="{00000000-0005-0000-0000-00007A4E0000}"/>
    <cellStyle name="Normal 12 17 2 2" xfId="50627" xr:uid="{00000000-0005-0000-0000-00007B4E0000}"/>
    <cellStyle name="Normal 12 17 3" xfId="35479" xr:uid="{00000000-0005-0000-0000-00007C4E0000}"/>
    <cellStyle name="Normal 12 18" xfId="7347" xr:uid="{00000000-0005-0000-0000-00007D4E0000}"/>
    <cellStyle name="Normal 12 18 2" xfId="22495" xr:uid="{00000000-0005-0000-0000-00007E4E0000}"/>
    <cellStyle name="Normal 12 18 2 2" xfId="48463" xr:uid="{00000000-0005-0000-0000-00007F4E0000}"/>
    <cellStyle name="Normal 12 18 3" xfId="33315" xr:uid="{00000000-0005-0000-0000-0000804E0000}"/>
    <cellStyle name="Normal 12 19" xfId="18167" xr:uid="{00000000-0005-0000-0000-0000814E0000}"/>
    <cellStyle name="Normal 12 19 2" xfId="44135" xr:uid="{00000000-0005-0000-0000-0000824E0000}"/>
    <cellStyle name="Normal 12 2" xfId="286" xr:uid="{00000000-0005-0000-0000-0000834E0000}"/>
    <cellStyle name="Normal 12 2 10" xfId="3024" xr:uid="{00000000-0005-0000-0000-0000844E0000}"/>
    <cellStyle name="Normal 12 2 11" xfId="28992" xr:uid="{00000000-0005-0000-0000-0000854E0000}"/>
    <cellStyle name="Normal 12 2 12" xfId="54953" xr:uid="{00000000-0005-0000-0000-0000864E0000}"/>
    <cellStyle name="Normal 12 2 13" xfId="55474" xr:uid="{00000000-0005-0000-0000-0000874E0000}"/>
    <cellStyle name="Normal 12 2 14" xfId="739" xr:uid="{00000000-0005-0000-0000-0000884E0000}"/>
    <cellStyle name="Normal 12 2 2" xfId="287" xr:uid="{00000000-0005-0000-0000-0000894E0000}"/>
    <cellStyle name="Normal 12 2 2 10" xfId="28993" xr:uid="{00000000-0005-0000-0000-00008A4E0000}"/>
    <cellStyle name="Normal 12 2 2 11" xfId="54954" xr:uid="{00000000-0005-0000-0000-00008B4E0000}"/>
    <cellStyle name="Normal 12 2 2 12" xfId="55475" xr:uid="{00000000-0005-0000-0000-00008C4E0000}"/>
    <cellStyle name="Normal 12 2 2 13" xfId="1201" xr:uid="{00000000-0005-0000-0000-00008D4E0000}"/>
    <cellStyle name="Normal 12 2 2 2" xfId="1402" xr:uid="{00000000-0005-0000-0000-00008E4E0000}"/>
    <cellStyle name="Normal 12 2 2 2 10" xfId="56016" xr:uid="{00000000-0005-0000-0000-00008F4E0000}"/>
    <cellStyle name="Normal 12 2 2 2 2" xfId="2484" xr:uid="{00000000-0005-0000-0000-0000904E0000}"/>
    <cellStyle name="Normal 12 2 2 2 2 2" xfId="6812" xr:uid="{00000000-0005-0000-0000-0000914E0000}"/>
    <cellStyle name="Normal 12 2 2 2 2 2 2" xfId="13304" xr:uid="{00000000-0005-0000-0000-0000924E0000}"/>
    <cellStyle name="Normal 12 2 2 2 2 2 2 2" xfId="28452" xr:uid="{00000000-0005-0000-0000-0000934E0000}"/>
    <cellStyle name="Normal 12 2 2 2 2 2 2 2 2" xfId="54420" xr:uid="{00000000-0005-0000-0000-0000944E0000}"/>
    <cellStyle name="Normal 12 2 2 2 2 2 2 3" xfId="39272" xr:uid="{00000000-0005-0000-0000-0000954E0000}"/>
    <cellStyle name="Normal 12 2 2 2 2 2 3" xfId="21960" xr:uid="{00000000-0005-0000-0000-0000964E0000}"/>
    <cellStyle name="Normal 12 2 2 2 2 2 3 2" xfId="47928" xr:uid="{00000000-0005-0000-0000-0000974E0000}"/>
    <cellStyle name="Normal 12 2 2 2 2 2 4" xfId="17632" xr:uid="{00000000-0005-0000-0000-0000984E0000}"/>
    <cellStyle name="Normal 12 2 2 2 2 2 4 2" xfId="43600" xr:uid="{00000000-0005-0000-0000-0000994E0000}"/>
    <cellStyle name="Normal 12 2 2 2 2 2 5" xfId="32780" xr:uid="{00000000-0005-0000-0000-00009A4E0000}"/>
    <cellStyle name="Normal 12 2 2 2 2 2 6" xfId="59262" xr:uid="{00000000-0005-0000-0000-00009B4E0000}"/>
    <cellStyle name="Normal 12 2 2 2 2 3" xfId="11140" xr:uid="{00000000-0005-0000-0000-00009C4E0000}"/>
    <cellStyle name="Normal 12 2 2 2 2 3 2" xfId="26288" xr:uid="{00000000-0005-0000-0000-00009D4E0000}"/>
    <cellStyle name="Normal 12 2 2 2 2 3 2 2" xfId="52256" xr:uid="{00000000-0005-0000-0000-00009E4E0000}"/>
    <cellStyle name="Normal 12 2 2 2 2 3 3" xfId="37108" xr:uid="{00000000-0005-0000-0000-00009F4E0000}"/>
    <cellStyle name="Normal 12 2 2 2 2 4" xfId="8976" xr:uid="{00000000-0005-0000-0000-0000A04E0000}"/>
    <cellStyle name="Normal 12 2 2 2 2 4 2" xfId="24124" xr:uid="{00000000-0005-0000-0000-0000A14E0000}"/>
    <cellStyle name="Normal 12 2 2 2 2 4 2 2" xfId="50092" xr:uid="{00000000-0005-0000-0000-0000A24E0000}"/>
    <cellStyle name="Normal 12 2 2 2 2 4 3" xfId="34944" xr:uid="{00000000-0005-0000-0000-0000A34E0000}"/>
    <cellStyle name="Normal 12 2 2 2 2 5" xfId="19796" xr:uid="{00000000-0005-0000-0000-0000A44E0000}"/>
    <cellStyle name="Normal 12 2 2 2 2 5 2" xfId="45764" xr:uid="{00000000-0005-0000-0000-0000A54E0000}"/>
    <cellStyle name="Normal 12 2 2 2 2 6" xfId="15468" xr:uid="{00000000-0005-0000-0000-0000A64E0000}"/>
    <cellStyle name="Normal 12 2 2 2 2 6 2" xfId="41436" xr:uid="{00000000-0005-0000-0000-0000A74E0000}"/>
    <cellStyle name="Normal 12 2 2 2 2 7" xfId="4648" xr:uid="{00000000-0005-0000-0000-0000A84E0000}"/>
    <cellStyle name="Normal 12 2 2 2 2 8" xfId="30616" xr:uid="{00000000-0005-0000-0000-0000A94E0000}"/>
    <cellStyle name="Normal 12 2 2 2 2 9" xfId="57098" xr:uid="{00000000-0005-0000-0000-0000AA4E0000}"/>
    <cellStyle name="Normal 12 2 2 2 3" xfId="5730" xr:uid="{00000000-0005-0000-0000-0000AB4E0000}"/>
    <cellStyle name="Normal 12 2 2 2 3 2" xfId="12222" xr:uid="{00000000-0005-0000-0000-0000AC4E0000}"/>
    <cellStyle name="Normal 12 2 2 2 3 2 2" xfId="27370" xr:uid="{00000000-0005-0000-0000-0000AD4E0000}"/>
    <cellStyle name="Normal 12 2 2 2 3 2 2 2" xfId="53338" xr:uid="{00000000-0005-0000-0000-0000AE4E0000}"/>
    <cellStyle name="Normal 12 2 2 2 3 2 3" xfId="38190" xr:uid="{00000000-0005-0000-0000-0000AF4E0000}"/>
    <cellStyle name="Normal 12 2 2 2 3 3" xfId="20878" xr:uid="{00000000-0005-0000-0000-0000B04E0000}"/>
    <cellStyle name="Normal 12 2 2 2 3 3 2" xfId="46846" xr:uid="{00000000-0005-0000-0000-0000B14E0000}"/>
    <cellStyle name="Normal 12 2 2 2 3 4" xfId="16550" xr:uid="{00000000-0005-0000-0000-0000B24E0000}"/>
    <cellStyle name="Normal 12 2 2 2 3 4 2" xfId="42518" xr:uid="{00000000-0005-0000-0000-0000B34E0000}"/>
    <cellStyle name="Normal 12 2 2 2 3 5" xfId="31698" xr:uid="{00000000-0005-0000-0000-0000B44E0000}"/>
    <cellStyle name="Normal 12 2 2 2 3 6" xfId="58180" xr:uid="{00000000-0005-0000-0000-0000B54E0000}"/>
    <cellStyle name="Normal 12 2 2 2 4" xfId="10058" xr:uid="{00000000-0005-0000-0000-0000B64E0000}"/>
    <cellStyle name="Normal 12 2 2 2 4 2" xfId="25206" xr:uid="{00000000-0005-0000-0000-0000B74E0000}"/>
    <cellStyle name="Normal 12 2 2 2 4 2 2" xfId="51174" xr:uid="{00000000-0005-0000-0000-0000B84E0000}"/>
    <cellStyle name="Normal 12 2 2 2 4 3" xfId="36026" xr:uid="{00000000-0005-0000-0000-0000B94E0000}"/>
    <cellStyle name="Normal 12 2 2 2 5" xfId="7894" xr:uid="{00000000-0005-0000-0000-0000BA4E0000}"/>
    <cellStyle name="Normal 12 2 2 2 5 2" xfId="23042" xr:uid="{00000000-0005-0000-0000-0000BB4E0000}"/>
    <cellStyle name="Normal 12 2 2 2 5 2 2" xfId="49010" xr:uid="{00000000-0005-0000-0000-0000BC4E0000}"/>
    <cellStyle name="Normal 12 2 2 2 5 3" xfId="33862" xr:uid="{00000000-0005-0000-0000-0000BD4E0000}"/>
    <cellStyle name="Normal 12 2 2 2 6" xfId="18714" xr:uid="{00000000-0005-0000-0000-0000BE4E0000}"/>
    <cellStyle name="Normal 12 2 2 2 6 2" xfId="44682" xr:uid="{00000000-0005-0000-0000-0000BF4E0000}"/>
    <cellStyle name="Normal 12 2 2 2 7" xfId="14386" xr:uid="{00000000-0005-0000-0000-0000C04E0000}"/>
    <cellStyle name="Normal 12 2 2 2 7 2" xfId="40354" xr:uid="{00000000-0005-0000-0000-0000C14E0000}"/>
    <cellStyle name="Normal 12 2 2 2 8" xfId="3566" xr:uid="{00000000-0005-0000-0000-0000C24E0000}"/>
    <cellStyle name="Normal 12 2 2 2 9" xfId="29534" xr:uid="{00000000-0005-0000-0000-0000C34E0000}"/>
    <cellStyle name="Normal 12 2 2 3" xfId="1943" xr:uid="{00000000-0005-0000-0000-0000C44E0000}"/>
    <cellStyle name="Normal 12 2 2 3 2" xfId="6271" xr:uid="{00000000-0005-0000-0000-0000C54E0000}"/>
    <cellStyle name="Normal 12 2 2 3 2 2" xfId="12763" xr:uid="{00000000-0005-0000-0000-0000C64E0000}"/>
    <cellStyle name="Normal 12 2 2 3 2 2 2" xfId="27911" xr:uid="{00000000-0005-0000-0000-0000C74E0000}"/>
    <cellStyle name="Normal 12 2 2 3 2 2 2 2" xfId="53879" xr:uid="{00000000-0005-0000-0000-0000C84E0000}"/>
    <cellStyle name="Normal 12 2 2 3 2 2 3" xfId="38731" xr:uid="{00000000-0005-0000-0000-0000C94E0000}"/>
    <cellStyle name="Normal 12 2 2 3 2 3" xfId="21419" xr:uid="{00000000-0005-0000-0000-0000CA4E0000}"/>
    <cellStyle name="Normal 12 2 2 3 2 3 2" xfId="47387" xr:uid="{00000000-0005-0000-0000-0000CB4E0000}"/>
    <cellStyle name="Normal 12 2 2 3 2 4" xfId="17091" xr:uid="{00000000-0005-0000-0000-0000CC4E0000}"/>
    <cellStyle name="Normal 12 2 2 3 2 4 2" xfId="43059" xr:uid="{00000000-0005-0000-0000-0000CD4E0000}"/>
    <cellStyle name="Normal 12 2 2 3 2 5" xfId="32239" xr:uid="{00000000-0005-0000-0000-0000CE4E0000}"/>
    <cellStyle name="Normal 12 2 2 3 2 6" xfId="58721" xr:uid="{00000000-0005-0000-0000-0000CF4E0000}"/>
    <cellStyle name="Normal 12 2 2 3 3" xfId="10599" xr:uid="{00000000-0005-0000-0000-0000D04E0000}"/>
    <cellStyle name="Normal 12 2 2 3 3 2" xfId="25747" xr:uid="{00000000-0005-0000-0000-0000D14E0000}"/>
    <cellStyle name="Normal 12 2 2 3 3 2 2" xfId="51715" xr:uid="{00000000-0005-0000-0000-0000D24E0000}"/>
    <cellStyle name="Normal 12 2 2 3 3 3" xfId="36567" xr:uid="{00000000-0005-0000-0000-0000D34E0000}"/>
    <cellStyle name="Normal 12 2 2 3 4" xfId="8435" xr:uid="{00000000-0005-0000-0000-0000D44E0000}"/>
    <cellStyle name="Normal 12 2 2 3 4 2" xfId="23583" xr:uid="{00000000-0005-0000-0000-0000D54E0000}"/>
    <cellStyle name="Normal 12 2 2 3 4 2 2" xfId="49551" xr:uid="{00000000-0005-0000-0000-0000D64E0000}"/>
    <cellStyle name="Normal 12 2 2 3 4 3" xfId="34403" xr:uid="{00000000-0005-0000-0000-0000D74E0000}"/>
    <cellStyle name="Normal 12 2 2 3 5" xfId="19255" xr:uid="{00000000-0005-0000-0000-0000D84E0000}"/>
    <cellStyle name="Normal 12 2 2 3 5 2" xfId="45223" xr:uid="{00000000-0005-0000-0000-0000D94E0000}"/>
    <cellStyle name="Normal 12 2 2 3 6" xfId="14927" xr:uid="{00000000-0005-0000-0000-0000DA4E0000}"/>
    <cellStyle name="Normal 12 2 2 3 6 2" xfId="40895" xr:uid="{00000000-0005-0000-0000-0000DB4E0000}"/>
    <cellStyle name="Normal 12 2 2 3 7" xfId="4107" xr:uid="{00000000-0005-0000-0000-0000DC4E0000}"/>
    <cellStyle name="Normal 12 2 2 3 8" xfId="30075" xr:uid="{00000000-0005-0000-0000-0000DD4E0000}"/>
    <cellStyle name="Normal 12 2 2 3 9" xfId="56557" xr:uid="{00000000-0005-0000-0000-0000DE4E0000}"/>
    <cellStyle name="Normal 12 2 2 4" xfId="5189" xr:uid="{00000000-0005-0000-0000-0000DF4E0000}"/>
    <cellStyle name="Normal 12 2 2 4 2" xfId="11681" xr:uid="{00000000-0005-0000-0000-0000E04E0000}"/>
    <cellStyle name="Normal 12 2 2 4 2 2" xfId="26829" xr:uid="{00000000-0005-0000-0000-0000E14E0000}"/>
    <cellStyle name="Normal 12 2 2 4 2 2 2" xfId="52797" xr:uid="{00000000-0005-0000-0000-0000E24E0000}"/>
    <cellStyle name="Normal 12 2 2 4 2 3" xfId="37649" xr:uid="{00000000-0005-0000-0000-0000E34E0000}"/>
    <cellStyle name="Normal 12 2 2 4 3" xfId="20337" xr:uid="{00000000-0005-0000-0000-0000E44E0000}"/>
    <cellStyle name="Normal 12 2 2 4 3 2" xfId="46305" xr:uid="{00000000-0005-0000-0000-0000E54E0000}"/>
    <cellStyle name="Normal 12 2 2 4 4" xfId="16009" xr:uid="{00000000-0005-0000-0000-0000E64E0000}"/>
    <cellStyle name="Normal 12 2 2 4 4 2" xfId="41977" xr:uid="{00000000-0005-0000-0000-0000E74E0000}"/>
    <cellStyle name="Normal 12 2 2 4 5" xfId="31157" xr:uid="{00000000-0005-0000-0000-0000E84E0000}"/>
    <cellStyle name="Normal 12 2 2 4 6" xfId="57639" xr:uid="{00000000-0005-0000-0000-0000E94E0000}"/>
    <cellStyle name="Normal 12 2 2 5" xfId="9517" xr:uid="{00000000-0005-0000-0000-0000EA4E0000}"/>
    <cellStyle name="Normal 12 2 2 5 2" xfId="24665" xr:uid="{00000000-0005-0000-0000-0000EB4E0000}"/>
    <cellStyle name="Normal 12 2 2 5 2 2" xfId="50633" xr:uid="{00000000-0005-0000-0000-0000EC4E0000}"/>
    <cellStyle name="Normal 12 2 2 5 3" xfId="35485" xr:uid="{00000000-0005-0000-0000-0000ED4E0000}"/>
    <cellStyle name="Normal 12 2 2 6" xfId="7353" xr:uid="{00000000-0005-0000-0000-0000EE4E0000}"/>
    <cellStyle name="Normal 12 2 2 6 2" xfId="22501" xr:uid="{00000000-0005-0000-0000-0000EF4E0000}"/>
    <cellStyle name="Normal 12 2 2 6 2 2" xfId="48469" xr:uid="{00000000-0005-0000-0000-0000F04E0000}"/>
    <cellStyle name="Normal 12 2 2 6 3" xfId="33321" xr:uid="{00000000-0005-0000-0000-0000F14E0000}"/>
    <cellStyle name="Normal 12 2 2 7" xfId="18173" xr:uid="{00000000-0005-0000-0000-0000F24E0000}"/>
    <cellStyle name="Normal 12 2 2 7 2" xfId="44141" xr:uid="{00000000-0005-0000-0000-0000F34E0000}"/>
    <cellStyle name="Normal 12 2 2 8" xfId="13845" xr:uid="{00000000-0005-0000-0000-0000F44E0000}"/>
    <cellStyle name="Normal 12 2 2 8 2" xfId="39813" xr:uid="{00000000-0005-0000-0000-0000F54E0000}"/>
    <cellStyle name="Normal 12 2 2 9" xfId="3025" xr:uid="{00000000-0005-0000-0000-0000F64E0000}"/>
    <cellStyle name="Normal 12 2 3" xfId="1401" xr:uid="{00000000-0005-0000-0000-0000F74E0000}"/>
    <cellStyle name="Normal 12 2 3 10" xfId="56015" xr:uid="{00000000-0005-0000-0000-0000F84E0000}"/>
    <cellStyle name="Normal 12 2 3 2" xfId="2483" xr:uid="{00000000-0005-0000-0000-0000F94E0000}"/>
    <cellStyle name="Normal 12 2 3 2 2" xfId="6811" xr:uid="{00000000-0005-0000-0000-0000FA4E0000}"/>
    <cellStyle name="Normal 12 2 3 2 2 2" xfId="13303" xr:uid="{00000000-0005-0000-0000-0000FB4E0000}"/>
    <cellStyle name="Normal 12 2 3 2 2 2 2" xfId="28451" xr:uid="{00000000-0005-0000-0000-0000FC4E0000}"/>
    <cellStyle name="Normal 12 2 3 2 2 2 2 2" xfId="54419" xr:uid="{00000000-0005-0000-0000-0000FD4E0000}"/>
    <cellStyle name="Normal 12 2 3 2 2 2 3" xfId="39271" xr:uid="{00000000-0005-0000-0000-0000FE4E0000}"/>
    <cellStyle name="Normal 12 2 3 2 2 3" xfId="21959" xr:uid="{00000000-0005-0000-0000-0000FF4E0000}"/>
    <cellStyle name="Normal 12 2 3 2 2 3 2" xfId="47927" xr:uid="{00000000-0005-0000-0000-0000004F0000}"/>
    <cellStyle name="Normal 12 2 3 2 2 4" xfId="17631" xr:uid="{00000000-0005-0000-0000-0000014F0000}"/>
    <cellStyle name="Normal 12 2 3 2 2 4 2" xfId="43599" xr:uid="{00000000-0005-0000-0000-0000024F0000}"/>
    <cellStyle name="Normal 12 2 3 2 2 5" xfId="32779" xr:uid="{00000000-0005-0000-0000-0000034F0000}"/>
    <cellStyle name="Normal 12 2 3 2 2 6" xfId="59261" xr:uid="{00000000-0005-0000-0000-0000044F0000}"/>
    <cellStyle name="Normal 12 2 3 2 3" xfId="11139" xr:uid="{00000000-0005-0000-0000-0000054F0000}"/>
    <cellStyle name="Normal 12 2 3 2 3 2" xfId="26287" xr:uid="{00000000-0005-0000-0000-0000064F0000}"/>
    <cellStyle name="Normal 12 2 3 2 3 2 2" xfId="52255" xr:uid="{00000000-0005-0000-0000-0000074F0000}"/>
    <cellStyle name="Normal 12 2 3 2 3 3" xfId="37107" xr:uid="{00000000-0005-0000-0000-0000084F0000}"/>
    <cellStyle name="Normal 12 2 3 2 4" xfId="8975" xr:uid="{00000000-0005-0000-0000-0000094F0000}"/>
    <cellStyle name="Normal 12 2 3 2 4 2" xfId="24123" xr:uid="{00000000-0005-0000-0000-00000A4F0000}"/>
    <cellStyle name="Normal 12 2 3 2 4 2 2" xfId="50091" xr:uid="{00000000-0005-0000-0000-00000B4F0000}"/>
    <cellStyle name="Normal 12 2 3 2 4 3" xfId="34943" xr:uid="{00000000-0005-0000-0000-00000C4F0000}"/>
    <cellStyle name="Normal 12 2 3 2 5" xfId="19795" xr:uid="{00000000-0005-0000-0000-00000D4F0000}"/>
    <cellStyle name="Normal 12 2 3 2 5 2" xfId="45763" xr:uid="{00000000-0005-0000-0000-00000E4F0000}"/>
    <cellStyle name="Normal 12 2 3 2 6" xfId="15467" xr:uid="{00000000-0005-0000-0000-00000F4F0000}"/>
    <cellStyle name="Normal 12 2 3 2 6 2" xfId="41435" xr:uid="{00000000-0005-0000-0000-0000104F0000}"/>
    <cellStyle name="Normal 12 2 3 2 7" xfId="4647" xr:uid="{00000000-0005-0000-0000-0000114F0000}"/>
    <cellStyle name="Normal 12 2 3 2 8" xfId="30615" xr:uid="{00000000-0005-0000-0000-0000124F0000}"/>
    <cellStyle name="Normal 12 2 3 2 9" xfId="57097" xr:uid="{00000000-0005-0000-0000-0000134F0000}"/>
    <cellStyle name="Normal 12 2 3 3" xfId="5729" xr:uid="{00000000-0005-0000-0000-0000144F0000}"/>
    <cellStyle name="Normal 12 2 3 3 2" xfId="12221" xr:uid="{00000000-0005-0000-0000-0000154F0000}"/>
    <cellStyle name="Normal 12 2 3 3 2 2" xfId="27369" xr:uid="{00000000-0005-0000-0000-0000164F0000}"/>
    <cellStyle name="Normal 12 2 3 3 2 2 2" xfId="53337" xr:uid="{00000000-0005-0000-0000-0000174F0000}"/>
    <cellStyle name="Normal 12 2 3 3 2 3" xfId="38189" xr:uid="{00000000-0005-0000-0000-0000184F0000}"/>
    <cellStyle name="Normal 12 2 3 3 3" xfId="20877" xr:uid="{00000000-0005-0000-0000-0000194F0000}"/>
    <cellStyle name="Normal 12 2 3 3 3 2" xfId="46845" xr:uid="{00000000-0005-0000-0000-00001A4F0000}"/>
    <cellStyle name="Normal 12 2 3 3 4" xfId="16549" xr:uid="{00000000-0005-0000-0000-00001B4F0000}"/>
    <cellStyle name="Normal 12 2 3 3 4 2" xfId="42517" xr:uid="{00000000-0005-0000-0000-00001C4F0000}"/>
    <cellStyle name="Normal 12 2 3 3 5" xfId="31697" xr:uid="{00000000-0005-0000-0000-00001D4F0000}"/>
    <cellStyle name="Normal 12 2 3 3 6" xfId="58179" xr:uid="{00000000-0005-0000-0000-00001E4F0000}"/>
    <cellStyle name="Normal 12 2 3 4" xfId="10057" xr:uid="{00000000-0005-0000-0000-00001F4F0000}"/>
    <cellStyle name="Normal 12 2 3 4 2" xfId="25205" xr:uid="{00000000-0005-0000-0000-0000204F0000}"/>
    <cellStyle name="Normal 12 2 3 4 2 2" xfId="51173" xr:uid="{00000000-0005-0000-0000-0000214F0000}"/>
    <cellStyle name="Normal 12 2 3 4 3" xfId="36025" xr:uid="{00000000-0005-0000-0000-0000224F0000}"/>
    <cellStyle name="Normal 12 2 3 5" xfId="7893" xr:uid="{00000000-0005-0000-0000-0000234F0000}"/>
    <cellStyle name="Normal 12 2 3 5 2" xfId="23041" xr:uid="{00000000-0005-0000-0000-0000244F0000}"/>
    <cellStyle name="Normal 12 2 3 5 2 2" xfId="49009" xr:uid="{00000000-0005-0000-0000-0000254F0000}"/>
    <cellStyle name="Normal 12 2 3 5 3" xfId="33861" xr:uid="{00000000-0005-0000-0000-0000264F0000}"/>
    <cellStyle name="Normal 12 2 3 6" xfId="18713" xr:uid="{00000000-0005-0000-0000-0000274F0000}"/>
    <cellStyle name="Normal 12 2 3 6 2" xfId="44681" xr:uid="{00000000-0005-0000-0000-0000284F0000}"/>
    <cellStyle name="Normal 12 2 3 7" xfId="14385" xr:uid="{00000000-0005-0000-0000-0000294F0000}"/>
    <cellStyle name="Normal 12 2 3 7 2" xfId="40353" xr:uid="{00000000-0005-0000-0000-00002A4F0000}"/>
    <cellStyle name="Normal 12 2 3 8" xfId="3565" xr:uid="{00000000-0005-0000-0000-00002B4F0000}"/>
    <cellStyle name="Normal 12 2 3 9" xfId="29533" xr:uid="{00000000-0005-0000-0000-00002C4F0000}"/>
    <cellStyle name="Normal 12 2 4" xfId="1942" xr:uid="{00000000-0005-0000-0000-00002D4F0000}"/>
    <cellStyle name="Normal 12 2 4 2" xfId="6270" xr:uid="{00000000-0005-0000-0000-00002E4F0000}"/>
    <cellStyle name="Normal 12 2 4 2 2" xfId="12762" xr:uid="{00000000-0005-0000-0000-00002F4F0000}"/>
    <cellStyle name="Normal 12 2 4 2 2 2" xfId="27910" xr:uid="{00000000-0005-0000-0000-0000304F0000}"/>
    <cellStyle name="Normal 12 2 4 2 2 2 2" xfId="53878" xr:uid="{00000000-0005-0000-0000-0000314F0000}"/>
    <cellStyle name="Normal 12 2 4 2 2 3" xfId="38730" xr:uid="{00000000-0005-0000-0000-0000324F0000}"/>
    <cellStyle name="Normal 12 2 4 2 3" xfId="21418" xr:uid="{00000000-0005-0000-0000-0000334F0000}"/>
    <cellStyle name="Normal 12 2 4 2 3 2" xfId="47386" xr:uid="{00000000-0005-0000-0000-0000344F0000}"/>
    <cellStyle name="Normal 12 2 4 2 4" xfId="17090" xr:uid="{00000000-0005-0000-0000-0000354F0000}"/>
    <cellStyle name="Normal 12 2 4 2 4 2" xfId="43058" xr:uid="{00000000-0005-0000-0000-0000364F0000}"/>
    <cellStyle name="Normal 12 2 4 2 5" xfId="32238" xr:uid="{00000000-0005-0000-0000-0000374F0000}"/>
    <cellStyle name="Normal 12 2 4 2 6" xfId="58720" xr:uid="{00000000-0005-0000-0000-0000384F0000}"/>
    <cellStyle name="Normal 12 2 4 3" xfId="10598" xr:uid="{00000000-0005-0000-0000-0000394F0000}"/>
    <cellStyle name="Normal 12 2 4 3 2" xfId="25746" xr:uid="{00000000-0005-0000-0000-00003A4F0000}"/>
    <cellStyle name="Normal 12 2 4 3 2 2" xfId="51714" xr:uid="{00000000-0005-0000-0000-00003B4F0000}"/>
    <cellStyle name="Normal 12 2 4 3 3" xfId="36566" xr:uid="{00000000-0005-0000-0000-00003C4F0000}"/>
    <cellStyle name="Normal 12 2 4 4" xfId="8434" xr:uid="{00000000-0005-0000-0000-00003D4F0000}"/>
    <cellStyle name="Normal 12 2 4 4 2" xfId="23582" xr:uid="{00000000-0005-0000-0000-00003E4F0000}"/>
    <cellStyle name="Normal 12 2 4 4 2 2" xfId="49550" xr:uid="{00000000-0005-0000-0000-00003F4F0000}"/>
    <cellStyle name="Normal 12 2 4 4 3" xfId="34402" xr:uid="{00000000-0005-0000-0000-0000404F0000}"/>
    <cellStyle name="Normal 12 2 4 5" xfId="19254" xr:uid="{00000000-0005-0000-0000-0000414F0000}"/>
    <cellStyle name="Normal 12 2 4 5 2" xfId="45222" xr:uid="{00000000-0005-0000-0000-0000424F0000}"/>
    <cellStyle name="Normal 12 2 4 6" xfId="14926" xr:uid="{00000000-0005-0000-0000-0000434F0000}"/>
    <cellStyle name="Normal 12 2 4 6 2" xfId="40894" xr:uid="{00000000-0005-0000-0000-0000444F0000}"/>
    <cellStyle name="Normal 12 2 4 7" xfId="4106" xr:uid="{00000000-0005-0000-0000-0000454F0000}"/>
    <cellStyle name="Normal 12 2 4 8" xfId="30074" xr:uid="{00000000-0005-0000-0000-0000464F0000}"/>
    <cellStyle name="Normal 12 2 4 9" xfId="56556" xr:uid="{00000000-0005-0000-0000-0000474F0000}"/>
    <cellStyle name="Normal 12 2 5" xfId="5188" xr:uid="{00000000-0005-0000-0000-0000484F0000}"/>
    <cellStyle name="Normal 12 2 5 2" xfId="11680" xr:uid="{00000000-0005-0000-0000-0000494F0000}"/>
    <cellStyle name="Normal 12 2 5 2 2" xfId="26828" xr:uid="{00000000-0005-0000-0000-00004A4F0000}"/>
    <cellStyle name="Normal 12 2 5 2 2 2" xfId="52796" xr:uid="{00000000-0005-0000-0000-00004B4F0000}"/>
    <cellStyle name="Normal 12 2 5 2 3" xfId="37648" xr:uid="{00000000-0005-0000-0000-00004C4F0000}"/>
    <cellStyle name="Normal 12 2 5 3" xfId="20336" xr:uid="{00000000-0005-0000-0000-00004D4F0000}"/>
    <cellStyle name="Normal 12 2 5 3 2" xfId="46304" xr:uid="{00000000-0005-0000-0000-00004E4F0000}"/>
    <cellStyle name="Normal 12 2 5 4" xfId="16008" xr:uid="{00000000-0005-0000-0000-00004F4F0000}"/>
    <cellStyle name="Normal 12 2 5 4 2" xfId="41976" xr:uid="{00000000-0005-0000-0000-0000504F0000}"/>
    <cellStyle name="Normal 12 2 5 5" xfId="31156" xr:uid="{00000000-0005-0000-0000-0000514F0000}"/>
    <cellStyle name="Normal 12 2 5 6" xfId="57638" xr:uid="{00000000-0005-0000-0000-0000524F0000}"/>
    <cellStyle name="Normal 12 2 6" xfId="9516" xr:uid="{00000000-0005-0000-0000-0000534F0000}"/>
    <cellStyle name="Normal 12 2 6 2" xfId="24664" xr:uid="{00000000-0005-0000-0000-0000544F0000}"/>
    <cellStyle name="Normal 12 2 6 2 2" xfId="50632" xr:uid="{00000000-0005-0000-0000-0000554F0000}"/>
    <cellStyle name="Normal 12 2 6 3" xfId="35484" xr:uid="{00000000-0005-0000-0000-0000564F0000}"/>
    <cellStyle name="Normal 12 2 7" xfId="7352" xr:uid="{00000000-0005-0000-0000-0000574F0000}"/>
    <cellStyle name="Normal 12 2 7 2" xfId="22500" xr:uid="{00000000-0005-0000-0000-0000584F0000}"/>
    <cellStyle name="Normal 12 2 7 2 2" xfId="48468" xr:uid="{00000000-0005-0000-0000-0000594F0000}"/>
    <cellStyle name="Normal 12 2 7 3" xfId="33320" xr:uid="{00000000-0005-0000-0000-00005A4F0000}"/>
    <cellStyle name="Normal 12 2 8" xfId="18172" xr:uid="{00000000-0005-0000-0000-00005B4F0000}"/>
    <cellStyle name="Normal 12 2 8 2" xfId="44140" xr:uid="{00000000-0005-0000-0000-00005C4F0000}"/>
    <cellStyle name="Normal 12 2 9" xfId="13844" xr:uid="{00000000-0005-0000-0000-00005D4F0000}"/>
    <cellStyle name="Normal 12 2 9 2" xfId="39812" xr:uid="{00000000-0005-0000-0000-00005E4F0000}"/>
    <cellStyle name="Normal 12 20" xfId="13839" xr:uid="{00000000-0005-0000-0000-00005F4F0000}"/>
    <cellStyle name="Normal 12 20 2" xfId="39807" xr:uid="{00000000-0005-0000-0000-0000604F0000}"/>
    <cellStyle name="Normal 12 21" xfId="3019" xr:uid="{00000000-0005-0000-0000-0000614F0000}"/>
    <cellStyle name="Normal 12 22" xfId="28987" xr:uid="{00000000-0005-0000-0000-0000624F0000}"/>
    <cellStyle name="Normal 12 23" xfId="54948" xr:uid="{00000000-0005-0000-0000-0000634F0000}"/>
    <cellStyle name="Normal 12 24" xfId="55469" xr:uid="{00000000-0005-0000-0000-0000644F0000}"/>
    <cellStyle name="Normal 12 25" xfId="699" xr:uid="{00000000-0005-0000-0000-0000654F0000}"/>
    <cellStyle name="Normal 12 3" xfId="288" xr:uid="{00000000-0005-0000-0000-0000664F0000}"/>
    <cellStyle name="Normal 12 3 10" xfId="28994" xr:uid="{00000000-0005-0000-0000-0000674F0000}"/>
    <cellStyle name="Normal 12 3 11" xfId="54955" xr:uid="{00000000-0005-0000-0000-0000684F0000}"/>
    <cellStyle name="Normal 12 3 12" xfId="55476" xr:uid="{00000000-0005-0000-0000-0000694F0000}"/>
    <cellStyle name="Normal 12 3 13" xfId="779" xr:uid="{00000000-0005-0000-0000-00006A4F0000}"/>
    <cellStyle name="Normal 12 3 2" xfId="1403" xr:uid="{00000000-0005-0000-0000-00006B4F0000}"/>
    <cellStyle name="Normal 12 3 2 10" xfId="56017" xr:uid="{00000000-0005-0000-0000-00006C4F0000}"/>
    <cellStyle name="Normal 12 3 2 2" xfId="2485" xr:uid="{00000000-0005-0000-0000-00006D4F0000}"/>
    <cellStyle name="Normal 12 3 2 2 2" xfId="6813" xr:uid="{00000000-0005-0000-0000-00006E4F0000}"/>
    <cellStyle name="Normal 12 3 2 2 2 2" xfId="13305" xr:uid="{00000000-0005-0000-0000-00006F4F0000}"/>
    <cellStyle name="Normal 12 3 2 2 2 2 2" xfId="28453" xr:uid="{00000000-0005-0000-0000-0000704F0000}"/>
    <cellStyle name="Normal 12 3 2 2 2 2 2 2" xfId="54421" xr:uid="{00000000-0005-0000-0000-0000714F0000}"/>
    <cellStyle name="Normal 12 3 2 2 2 2 3" xfId="39273" xr:uid="{00000000-0005-0000-0000-0000724F0000}"/>
    <cellStyle name="Normal 12 3 2 2 2 3" xfId="21961" xr:uid="{00000000-0005-0000-0000-0000734F0000}"/>
    <cellStyle name="Normal 12 3 2 2 2 3 2" xfId="47929" xr:uid="{00000000-0005-0000-0000-0000744F0000}"/>
    <cellStyle name="Normal 12 3 2 2 2 4" xfId="17633" xr:uid="{00000000-0005-0000-0000-0000754F0000}"/>
    <cellStyle name="Normal 12 3 2 2 2 4 2" xfId="43601" xr:uid="{00000000-0005-0000-0000-0000764F0000}"/>
    <cellStyle name="Normal 12 3 2 2 2 5" xfId="32781" xr:uid="{00000000-0005-0000-0000-0000774F0000}"/>
    <cellStyle name="Normal 12 3 2 2 2 6" xfId="59263" xr:uid="{00000000-0005-0000-0000-0000784F0000}"/>
    <cellStyle name="Normal 12 3 2 2 3" xfId="11141" xr:uid="{00000000-0005-0000-0000-0000794F0000}"/>
    <cellStyle name="Normal 12 3 2 2 3 2" xfId="26289" xr:uid="{00000000-0005-0000-0000-00007A4F0000}"/>
    <cellStyle name="Normal 12 3 2 2 3 2 2" xfId="52257" xr:uid="{00000000-0005-0000-0000-00007B4F0000}"/>
    <cellStyle name="Normal 12 3 2 2 3 3" xfId="37109" xr:uid="{00000000-0005-0000-0000-00007C4F0000}"/>
    <cellStyle name="Normal 12 3 2 2 4" xfId="8977" xr:uid="{00000000-0005-0000-0000-00007D4F0000}"/>
    <cellStyle name="Normal 12 3 2 2 4 2" xfId="24125" xr:uid="{00000000-0005-0000-0000-00007E4F0000}"/>
    <cellStyle name="Normal 12 3 2 2 4 2 2" xfId="50093" xr:uid="{00000000-0005-0000-0000-00007F4F0000}"/>
    <cellStyle name="Normal 12 3 2 2 4 3" xfId="34945" xr:uid="{00000000-0005-0000-0000-0000804F0000}"/>
    <cellStyle name="Normal 12 3 2 2 5" xfId="19797" xr:uid="{00000000-0005-0000-0000-0000814F0000}"/>
    <cellStyle name="Normal 12 3 2 2 5 2" xfId="45765" xr:uid="{00000000-0005-0000-0000-0000824F0000}"/>
    <cellStyle name="Normal 12 3 2 2 6" xfId="15469" xr:uid="{00000000-0005-0000-0000-0000834F0000}"/>
    <cellStyle name="Normal 12 3 2 2 6 2" xfId="41437" xr:uid="{00000000-0005-0000-0000-0000844F0000}"/>
    <cellStyle name="Normal 12 3 2 2 7" xfId="4649" xr:uid="{00000000-0005-0000-0000-0000854F0000}"/>
    <cellStyle name="Normal 12 3 2 2 8" xfId="30617" xr:uid="{00000000-0005-0000-0000-0000864F0000}"/>
    <cellStyle name="Normal 12 3 2 2 9" xfId="57099" xr:uid="{00000000-0005-0000-0000-0000874F0000}"/>
    <cellStyle name="Normal 12 3 2 3" xfId="5731" xr:uid="{00000000-0005-0000-0000-0000884F0000}"/>
    <cellStyle name="Normal 12 3 2 3 2" xfId="12223" xr:uid="{00000000-0005-0000-0000-0000894F0000}"/>
    <cellStyle name="Normal 12 3 2 3 2 2" xfId="27371" xr:uid="{00000000-0005-0000-0000-00008A4F0000}"/>
    <cellStyle name="Normal 12 3 2 3 2 2 2" xfId="53339" xr:uid="{00000000-0005-0000-0000-00008B4F0000}"/>
    <cellStyle name="Normal 12 3 2 3 2 3" xfId="38191" xr:uid="{00000000-0005-0000-0000-00008C4F0000}"/>
    <cellStyle name="Normal 12 3 2 3 3" xfId="20879" xr:uid="{00000000-0005-0000-0000-00008D4F0000}"/>
    <cellStyle name="Normal 12 3 2 3 3 2" xfId="46847" xr:uid="{00000000-0005-0000-0000-00008E4F0000}"/>
    <cellStyle name="Normal 12 3 2 3 4" xfId="16551" xr:uid="{00000000-0005-0000-0000-00008F4F0000}"/>
    <cellStyle name="Normal 12 3 2 3 4 2" xfId="42519" xr:uid="{00000000-0005-0000-0000-0000904F0000}"/>
    <cellStyle name="Normal 12 3 2 3 5" xfId="31699" xr:uid="{00000000-0005-0000-0000-0000914F0000}"/>
    <cellStyle name="Normal 12 3 2 3 6" xfId="58181" xr:uid="{00000000-0005-0000-0000-0000924F0000}"/>
    <cellStyle name="Normal 12 3 2 4" xfId="10059" xr:uid="{00000000-0005-0000-0000-0000934F0000}"/>
    <cellStyle name="Normal 12 3 2 4 2" xfId="25207" xr:uid="{00000000-0005-0000-0000-0000944F0000}"/>
    <cellStyle name="Normal 12 3 2 4 2 2" xfId="51175" xr:uid="{00000000-0005-0000-0000-0000954F0000}"/>
    <cellStyle name="Normal 12 3 2 4 3" xfId="36027" xr:uid="{00000000-0005-0000-0000-0000964F0000}"/>
    <cellStyle name="Normal 12 3 2 5" xfId="7895" xr:uid="{00000000-0005-0000-0000-0000974F0000}"/>
    <cellStyle name="Normal 12 3 2 5 2" xfId="23043" xr:uid="{00000000-0005-0000-0000-0000984F0000}"/>
    <cellStyle name="Normal 12 3 2 5 2 2" xfId="49011" xr:uid="{00000000-0005-0000-0000-0000994F0000}"/>
    <cellStyle name="Normal 12 3 2 5 3" xfId="33863" xr:uid="{00000000-0005-0000-0000-00009A4F0000}"/>
    <cellStyle name="Normal 12 3 2 6" xfId="18715" xr:uid="{00000000-0005-0000-0000-00009B4F0000}"/>
    <cellStyle name="Normal 12 3 2 6 2" xfId="44683" xr:uid="{00000000-0005-0000-0000-00009C4F0000}"/>
    <cellStyle name="Normal 12 3 2 7" xfId="14387" xr:uid="{00000000-0005-0000-0000-00009D4F0000}"/>
    <cellStyle name="Normal 12 3 2 7 2" xfId="40355" xr:uid="{00000000-0005-0000-0000-00009E4F0000}"/>
    <cellStyle name="Normal 12 3 2 8" xfId="3567" xr:uid="{00000000-0005-0000-0000-00009F4F0000}"/>
    <cellStyle name="Normal 12 3 2 9" xfId="29535" xr:uid="{00000000-0005-0000-0000-0000A04F0000}"/>
    <cellStyle name="Normal 12 3 3" xfId="1944" xr:uid="{00000000-0005-0000-0000-0000A14F0000}"/>
    <cellStyle name="Normal 12 3 3 2" xfId="6272" xr:uid="{00000000-0005-0000-0000-0000A24F0000}"/>
    <cellStyle name="Normal 12 3 3 2 2" xfId="12764" xr:uid="{00000000-0005-0000-0000-0000A34F0000}"/>
    <cellStyle name="Normal 12 3 3 2 2 2" xfId="27912" xr:uid="{00000000-0005-0000-0000-0000A44F0000}"/>
    <cellStyle name="Normal 12 3 3 2 2 2 2" xfId="53880" xr:uid="{00000000-0005-0000-0000-0000A54F0000}"/>
    <cellStyle name="Normal 12 3 3 2 2 3" xfId="38732" xr:uid="{00000000-0005-0000-0000-0000A64F0000}"/>
    <cellStyle name="Normal 12 3 3 2 3" xfId="21420" xr:uid="{00000000-0005-0000-0000-0000A74F0000}"/>
    <cellStyle name="Normal 12 3 3 2 3 2" xfId="47388" xr:uid="{00000000-0005-0000-0000-0000A84F0000}"/>
    <cellStyle name="Normal 12 3 3 2 4" xfId="17092" xr:uid="{00000000-0005-0000-0000-0000A94F0000}"/>
    <cellStyle name="Normal 12 3 3 2 4 2" xfId="43060" xr:uid="{00000000-0005-0000-0000-0000AA4F0000}"/>
    <cellStyle name="Normal 12 3 3 2 5" xfId="32240" xr:uid="{00000000-0005-0000-0000-0000AB4F0000}"/>
    <cellStyle name="Normal 12 3 3 2 6" xfId="58722" xr:uid="{00000000-0005-0000-0000-0000AC4F0000}"/>
    <cellStyle name="Normal 12 3 3 3" xfId="10600" xr:uid="{00000000-0005-0000-0000-0000AD4F0000}"/>
    <cellStyle name="Normal 12 3 3 3 2" xfId="25748" xr:uid="{00000000-0005-0000-0000-0000AE4F0000}"/>
    <cellStyle name="Normal 12 3 3 3 2 2" xfId="51716" xr:uid="{00000000-0005-0000-0000-0000AF4F0000}"/>
    <cellStyle name="Normal 12 3 3 3 3" xfId="36568" xr:uid="{00000000-0005-0000-0000-0000B04F0000}"/>
    <cellStyle name="Normal 12 3 3 4" xfId="8436" xr:uid="{00000000-0005-0000-0000-0000B14F0000}"/>
    <cellStyle name="Normal 12 3 3 4 2" xfId="23584" xr:uid="{00000000-0005-0000-0000-0000B24F0000}"/>
    <cellStyle name="Normal 12 3 3 4 2 2" xfId="49552" xr:uid="{00000000-0005-0000-0000-0000B34F0000}"/>
    <cellStyle name="Normal 12 3 3 4 3" xfId="34404" xr:uid="{00000000-0005-0000-0000-0000B44F0000}"/>
    <cellStyle name="Normal 12 3 3 5" xfId="19256" xr:uid="{00000000-0005-0000-0000-0000B54F0000}"/>
    <cellStyle name="Normal 12 3 3 5 2" xfId="45224" xr:uid="{00000000-0005-0000-0000-0000B64F0000}"/>
    <cellStyle name="Normal 12 3 3 6" xfId="14928" xr:uid="{00000000-0005-0000-0000-0000B74F0000}"/>
    <cellStyle name="Normal 12 3 3 6 2" xfId="40896" xr:uid="{00000000-0005-0000-0000-0000B84F0000}"/>
    <cellStyle name="Normal 12 3 3 7" xfId="4108" xr:uid="{00000000-0005-0000-0000-0000B94F0000}"/>
    <cellStyle name="Normal 12 3 3 8" xfId="30076" xr:uid="{00000000-0005-0000-0000-0000BA4F0000}"/>
    <cellStyle name="Normal 12 3 3 9" xfId="56558" xr:uid="{00000000-0005-0000-0000-0000BB4F0000}"/>
    <cellStyle name="Normal 12 3 4" xfId="5190" xr:uid="{00000000-0005-0000-0000-0000BC4F0000}"/>
    <cellStyle name="Normal 12 3 4 2" xfId="11682" xr:uid="{00000000-0005-0000-0000-0000BD4F0000}"/>
    <cellStyle name="Normal 12 3 4 2 2" xfId="26830" xr:uid="{00000000-0005-0000-0000-0000BE4F0000}"/>
    <cellStyle name="Normal 12 3 4 2 2 2" xfId="52798" xr:uid="{00000000-0005-0000-0000-0000BF4F0000}"/>
    <cellStyle name="Normal 12 3 4 2 3" xfId="37650" xr:uid="{00000000-0005-0000-0000-0000C04F0000}"/>
    <cellStyle name="Normal 12 3 4 3" xfId="20338" xr:uid="{00000000-0005-0000-0000-0000C14F0000}"/>
    <cellStyle name="Normal 12 3 4 3 2" xfId="46306" xr:uid="{00000000-0005-0000-0000-0000C24F0000}"/>
    <cellStyle name="Normal 12 3 4 4" xfId="16010" xr:uid="{00000000-0005-0000-0000-0000C34F0000}"/>
    <cellStyle name="Normal 12 3 4 4 2" xfId="41978" xr:uid="{00000000-0005-0000-0000-0000C44F0000}"/>
    <cellStyle name="Normal 12 3 4 5" xfId="31158" xr:uid="{00000000-0005-0000-0000-0000C54F0000}"/>
    <cellStyle name="Normal 12 3 4 6" xfId="57640" xr:uid="{00000000-0005-0000-0000-0000C64F0000}"/>
    <cellStyle name="Normal 12 3 5" xfId="9518" xr:uid="{00000000-0005-0000-0000-0000C74F0000}"/>
    <cellStyle name="Normal 12 3 5 2" xfId="24666" xr:uid="{00000000-0005-0000-0000-0000C84F0000}"/>
    <cellStyle name="Normal 12 3 5 2 2" xfId="50634" xr:uid="{00000000-0005-0000-0000-0000C94F0000}"/>
    <cellStyle name="Normal 12 3 5 3" xfId="35486" xr:uid="{00000000-0005-0000-0000-0000CA4F0000}"/>
    <cellStyle name="Normal 12 3 6" xfId="7354" xr:uid="{00000000-0005-0000-0000-0000CB4F0000}"/>
    <cellStyle name="Normal 12 3 6 2" xfId="22502" xr:uid="{00000000-0005-0000-0000-0000CC4F0000}"/>
    <cellStyle name="Normal 12 3 6 2 2" xfId="48470" xr:uid="{00000000-0005-0000-0000-0000CD4F0000}"/>
    <cellStyle name="Normal 12 3 6 3" xfId="33322" xr:uid="{00000000-0005-0000-0000-0000CE4F0000}"/>
    <cellStyle name="Normal 12 3 7" xfId="18174" xr:uid="{00000000-0005-0000-0000-0000CF4F0000}"/>
    <cellStyle name="Normal 12 3 7 2" xfId="44142" xr:uid="{00000000-0005-0000-0000-0000D04F0000}"/>
    <cellStyle name="Normal 12 3 8" xfId="13846" xr:uid="{00000000-0005-0000-0000-0000D14F0000}"/>
    <cellStyle name="Normal 12 3 8 2" xfId="39814" xr:uid="{00000000-0005-0000-0000-0000D24F0000}"/>
    <cellStyle name="Normal 12 3 9" xfId="3026" xr:uid="{00000000-0005-0000-0000-0000D34F0000}"/>
    <cellStyle name="Normal 12 4" xfId="289" xr:uid="{00000000-0005-0000-0000-0000D44F0000}"/>
    <cellStyle name="Normal 12 4 10" xfId="28995" xr:uid="{00000000-0005-0000-0000-0000D54F0000}"/>
    <cellStyle name="Normal 12 4 11" xfId="54956" xr:uid="{00000000-0005-0000-0000-0000D64F0000}"/>
    <cellStyle name="Normal 12 4 12" xfId="55477" xr:uid="{00000000-0005-0000-0000-0000D74F0000}"/>
    <cellStyle name="Normal 12 4 13" xfId="819" xr:uid="{00000000-0005-0000-0000-0000D84F0000}"/>
    <cellStyle name="Normal 12 4 2" xfId="1404" xr:uid="{00000000-0005-0000-0000-0000D94F0000}"/>
    <cellStyle name="Normal 12 4 2 10" xfId="56018" xr:uid="{00000000-0005-0000-0000-0000DA4F0000}"/>
    <cellStyle name="Normal 12 4 2 2" xfId="2486" xr:uid="{00000000-0005-0000-0000-0000DB4F0000}"/>
    <cellStyle name="Normal 12 4 2 2 2" xfId="6814" xr:uid="{00000000-0005-0000-0000-0000DC4F0000}"/>
    <cellStyle name="Normal 12 4 2 2 2 2" xfId="13306" xr:uid="{00000000-0005-0000-0000-0000DD4F0000}"/>
    <cellStyle name="Normal 12 4 2 2 2 2 2" xfId="28454" xr:uid="{00000000-0005-0000-0000-0000DE4F0000}"/>
    <cellStyle name="Normal 12 4 2 2 2 2 2 2" xfId="54422" xr:uid="{00000000-0005-0000-0000-0000DF4F0000}"/>
    <cellStyle name="Normal 12 4 2 2 2 2 3" xfId="39274" xr:uid="{00000000-0005-0000-0000-0000E04F0000}"/>
    <cellStyle name="Normal 12 4 2 2 2 3" xfId="21962" xr:uid="{00000000-0005-0000-0000-0000E14F0000}"/>
    <cellStyle name="Normal 12 4 2 2 2 3 2" xfId="47930" xr:uid="{00000000-0005-0000-0000-0000E24F0000}"/>
    <cellStyle name="Normal 12 4 2 2 2 4" xfId="17634" xr:uid="{00000000-0005-0000-0000-0000E34F0000}"/>
    <cellStyle name="Normal 12 4 2 2 2 4 2" xfId="43602" xr:uid="{00000000-0005-0000-0000-0000E44F0000}"/>
    <cellStyle name="Normal 12 4 2 2 2 5" xfId="32782" xr:uid="{00000000-0005-0000-0000-0000E54F0000}"/>
    <cellStyle name="Normal 12 4 2 2 2 6" xfId="59264" xr:uid="{00000000-0005-0000-0000-0000E64F0000}"/>
    <cellStyle name="Normal 12 4 2 2 3" xfId="11142" xr:uid="{00000000-0005-0000-0000-0000E74F0000}"/>
    <cellStyle name="Normal 12 4 2 2 3 2" xfId="26290" xr:uid="{00000000-0005-0000-0000-0000E84F0000}"/>
    <cellStyle name="Normal 12 4 2 2 3 2 2" xfId="52258" xr:uid="{00000000-0005-0000-0000-0000E94F0000}"/>
    <cellStyle name="Normal 12 4 2 2 3 3" xfId="37110" xr:uid="{00000000-0005-0000-0000-0000EA4F0000}"/>
    <cellStyle name="Normal 12 4 2 2 4" xfId="8978" xr:uid="{00000000-0005-0000-0000-0000EB4F0000}"/>
    <cellStyle name="Normal 12 4 2 2 4 2" xfId="24126" xr:uid="{00000000-0005-0000-0000-0000EC4F0000}"/>
    <cellStyle name="Normal 12 4 2 2 4 2 2" xfId="50094" xr:uid="{00000000-0005-0000-0000-0000ED4F0000}"/>
    <cellStyle name="Normal 12 4 2 2 4 3" xfId="34946" xr:uid="{00000000-0005-0000-0000-0000EE4F0000}"/>
    <cellStyle name="Normal 12 4 2 2 5" xfId="19798" xr:uid="{00000000-0005-0000-0000-0000EF4F0000}"/>
    <cellStyle name="Normal 12 4 2 2 5 2" xfId="45766" xr:uid="{00000000-0005-0000-0000-0000F04F0000}"/>
    <cellStyle name="Normal 12 4 2 2 6" xfId="15470" xr:uid="{00000000-0005-0000-0000-0000F14F0000}"/>
    <cellStyle name="Normal 12 4 2 2 6 2" xfId="41438" xr:uid="{00000000-0005-0000-0000-0000F24F0000}"/>
    <cellStyle name="Normal 12 4 2 2 7" xfId="4650" xr:uid="{00000000-0005-0000-0000-0000F34F0000}"/>
    <cellStyle name="Normal 12 4 2 2 8" xfId="30618" xr:uid="{00000000-0005-0000-0000-0000F44F0000}"/>
    <cellStyle name="Normal 12 4 2 2 9" xfId="57100" xr:uid="{00000000-0005-0000-0000-0000F54F0000}"/>
    <cellStyle name="Normal 12 4 2 3" xfId="5732" xr:uid="{00000000-0005-0000-0000-0000F64F0000}"/>
    <cellStyle name="Normal 12 4 2 3 2" xfId="12224" xr:uid="{00000000-0005-0000-0000-0000F74F0000}"/>
    <cellStyle name="Normal 12 4 2 3 2 2" xfId="27372" xr:uid="{00000000-0005-0000-0000-0000F84F0000}"/>
    <cellStyle name="Normal 12 4 2 3 2 2 2" xfId="53340" xr:uid="{00000000-0005-0000-0000-0000F94F0000}"/>
    <cellStyle name="Normal 12 4 2 3 2 3" xfId="38192" xr:uid="{00000000-0005-0000-0000-0000FA4F0000}"/>
    <cellStyle name="Normal 12 4 2 3 3" xfId="20880" xr:uid="{00000000-0005-0000-0000-0000FB4F0000}"/>
    <cellStyle name="Normal 12 4 2 3 3 2" xfId="46848" xr:uid="{00000000-0005-0000-0000-0000FC4F0000}"/>
    <cellStyle name="Normal 12 4 2 3 4" xfId="16552" xr:uid="{00000000-0005-0000-0000-0000FD4F0000}"/>
    <cellStyle name="Normal 12 4 2 3 4 2" xfId="42520" xr:uid="{00000000-0005-0000-0000-0000FE4F0000}"/>
    <cellStyle name="Normal 12 4 2 3 5" xfId="31700" xr:uid="{00000000-0005-0000-0000-0000FF4F0000}"/>
    <cellStyle name="Normal 12 4 2 3 6" xfId="58182" xr:uid="{00000000-0005-0000-0000-000000500000}"/>
    <cellStyle name="Normal 12 4 2 4" xfId="10060" xr:uid="{00000000-0005-0000-0000-000001500000}"/>
    <cellStyle name="Normal 12 4 2 4 2" xfId="25208" xr:uid="{00000000-0005-0000-0000-000002500000}"/>
    <cellStyle name="Normal 12 4 2 4 2 2" xfId="51176" xr:uid="{00000000-0005-0000-0000-000003500000}"/>
    <cellStyle name="Normal 12 4 2 4 3" xfId="36028" xr:uid="{00000000-0005-0000-0000-000004500000}"/>
    <cellStyle name="Normal 12 4 2 5" xfId="7896" xr:uid="{00000000-0005-0000-0000-000005500000}"/>
    <cellStyle name="Normal 12 4 2 5 2" xfId="23044" xr:uid="{00000000-0005-0000-0000-000006500000}"/>
    <cellStyle name="Normal 12 4 2 5 2 2" xfId="49012" xr:uid="{00000000-0005-0000-0000-000007500000}"/>
    <cellStyle name="Normal 12 4 2 5 3" xfId="33864" xr:uid="{00000000-0005-0000-0000-000008500000}"/>
    <cellStyle name="Normal 12 4 2 6" xfId="18716" xr:uid="{00000000-0005-0000-0000-000009500000}"/>
    <cellStyle name="Normal 12 4 2 6 2" xfId="44684" xr:uid="{00000000-0005-0000-0000-00000A500000}"/>
    <cellStyle name="Normal 12 4 2 7" xfId="14388" xr:uid="{00000000-0005-0000-0000-00000B500000}"/>
    <cellStyle name="Normal 12 4 2 7 2" xfId="40356" xr:uid="{00000000-0005-0000-0000-00000C500000}"/>
    <cellStyle name="Normal 12 4 2 8" xfId="3568" xr:uid="{00000000-0005-0000-0000-00000D500000}"/>
    <cellStyle name="Normal 12 4 2 9" xfId="29536" xr:uid="{00000000-0005-0000-0000-00000E500000}"/>
    <cellStyle name="Normal 12 4 3" xfId="1945" xr:uid="{00000000-0005-0000-0000-00000F500000}"/>
    <cellStyle name="Normal 12 4 3 2" xfId="6273" xr:uid="{00000000-0005-0000-0000-000010500000}"/>
    <cellStyle name="Normal 12 4 3 2 2" xfId="12765" xr:uid="{00000000-0005-0000-0000-000011500000}"/>
    <cellStyle name="Normal 12 4 3 2 2 2" xfId="27913" xr:uid="{00000000-0005-0000-0000-000012500000}"/>
    <cellStyle name="Normal 12 4 3 2 2 2 2" xfId="53881" xr:uid="{00000000-0005-0000-0000-000013500000}"/>
    <cellStyle name="Normal 12 4 3 2 2 3" xfId="38733" xr:uid="{00000000-0005-0000-0000-000014500000}"/>
    <cellStyle name="Normal 12 4 3 2 3" xfId="21421" xr:uid="{00000000-0005-0000-0000-000015500000}"/>
    <cellStyle name="Normal 12 4 3 2 3 2" xfId="47389" xr:uid="{00000000-0005-0000-0000-000016500000}"/>
    <cellStyle name="Normal 12 4 3 2 4" xfId="17093" xr:uid="{00000000-0005-0000-0000-000017500000}"/>
    <cellStyle name="Normal 12 4 3 2 4 2" xfId="43061" xr:uid="{00000000-0005-0000-0000-000018500000}"/>
    <cellStyle name="Normal 12 4 3 2 5" xfId="32241" xr:uid="{00000000-0005-0000-0000-000019500000}"/>
    <cellStyle name="Normal 12 4 3 2 6" xfId="58723" xr:uid="{00000000-0005-0000-0000-00001A500000}"/>
    <cellStyle name="Normal 12 4 3 3" xfId="10601" xr:uid="{00000000-0005-0000-0000-00001B500000}"/>
    <cellStyle name="Normal 12 4 3 3 2" xfId="25749" xr:uid="{00000000-0005-0000-0000-00001C500000}"/>
    <cellStyle name="Normal 12 4 3 3 2 2" xfId="51717" xr:uid="{00000000-0005-0000-0000-00001D500000}"/>
    <cellStyle name="Normal 12 4 3 3 3" xfId="36569" xr:uid="{00000000-0005-0000-0000-00001E500000}"/>
    <cellStyle name="Normal 12 4 3 4" xfId="8437" xr:uid="{00000000-0005-0000-0000-00001F500000}"/>
    <cellStyle name="Normal 12 4 3 4 2" xfId="23585" xr:uid="{00000000-0005-0000-0000-000020500000}"/>
    <cellStyle name="Normal 12 4 3 4 2 2" xfId="49553" xr:uid="{00000000-0005-0000-0000-000021500000}"/>
    <cellStyle name="Normal 12 4 3 4 3" xfId="34405" xr:uid="{00000000-0005-0000-0000-000022500000}"/>
    <cellStyle name="Normal 12 4 3 5" xfId="19257" xr:uid="{00000000-0005-0000-0000-000023500000}"/>
    <cellStyle name="Normal 12 4 3 5 2" xfId="45225" xr:uid="{00000000-0005-0000-0000-000024500000}"/>
    <cellStyle name="Normal 12 4 3 6" xfId="14929" xr:uid="{00000000-0005-0000-0000-000025500000}"/>
    <cellStyle name="Normal 12 4 3 6 2" xfId="40897" xr:uid="{00000000-0005-0000-0000-000026500000}"/>
    <cellStyle name="Normal 12 4 3 7" xfId="4109" xr:uid="{00000000-0005-0000-0000-000027500000}"/>
    <cellStyle name="Normal 12 4 3 8" xfId="30077" xr:uid="{00000000-0005-0000-0000-000028500000}"/>
    <cellStyle name="Normal 12 4 3 9" xfId="56559" xr:uid="{00000000-0005-0000-0000-000029500000}"/>
    <cellStyle name="Normal 12 4 4" xfId="5191" xr:uid="{00000000-0005-0000-0000-00002A500000}"/>
    <cellStyle name="Normal 12 4 4 2" xfId="11683" xr:uid="{00000000-0005-0000-0000-00002B500000}"/>
    <cellStyle name="Normal 12 4 4 2 2" xfId="26831" xr:uid="{00000000-0005-0000-0000-00002C500000}"/>
    <cellStyle name="Normal 12 4 4 2 2 2" xfId="52799" xr:uid="{00000000-0005-0000-0000-00002D500000}"/>
    <cellStyle name="Normal 12 4 4 2 3" xfId="37651" xr:uid="{00000000-0005-0000-0000-00002E500000}"/>
    <cellStyle name="Normal 12 4 4 3" xfId="20339" xr:uid="{00000000-0005-0000-0000-00002F500000}"/>
    <cellStyle name="Normal 12 4 4 3 2" xfId="46307" xr:uid="{00000000-0005-0000-0000-000030500000}"/>
    <cellStyle name="Normal 12 4 4 4" xfId="16011" xr:uid="{00000000-0005-0000-0000-000031500000}"/>
    <cellStyle name="Normal 12 4 4 4 2" xfId="41979" xr:uid="{00000000-0005-0000-0000-000032500000}"/>
    <cellStyle name="Normal 12 4 4 5" xfId="31159" xr:uid="{00000000-0005-0000-0000-000033500000}"/>
    <cellStyle name="Normal 12 4 4 6" xfId="57641" xr:uid="{00000000-0005-0000-0000-000034500000}"/>
    <cellStyle name="Normal 12 4 5" xfId="9519" xr:uid="{00000000-0005-0000-0000-000035500000}"/>
    <cellStyle name="Normal 12 4 5 2" xfId="24667" xr:uid="{00000000-0005-0000-0000-000036500000}"/>
    <cellStyle name="Normal 12 4 5 2 2" xfId="50635" xr:uid="{00000000-0005-0000-0000-000037500000}"/>
    <cellStyle name="Normal 12 4 5 3" xfId="35487" xr:uid="{00000000-0005-0000-0000-000038500000}"/>
    <cellStyle name="Normal 12 4 6" xfId="7355" xr:uid="{00000000-0005-0000-0000-000039500000}"/>
    <cellStyle name="Normal 12 4 6 2" xfId="22503" xr:uid="{00000000-0005-0000-0000-00003A500000}"/>
    <cellStyle name="Normal 12 4 6 2 2" xfId="48471" xr:uid="{00000000-0005-0000-0000-00003B500000}"/>
    <cellStyle name="Normal 12 4 6 3" xfId="33323" xr:uid="{00000000-0005-0000-0000-00003C500000}"/>
    <cellStyle name="Normal 12 4 7" xfId="18175" xr:uid="{00000000-0005-0000-0000-00003D500000}"/>
    <cellStyle name="Normal 12 4 7 2" xfId="44143" xr:uid="{00000000-0005-0000-0000-00003E500000}"/>
    <cellStyle name="Normal 12 4 8" xfId="13847" xr:uid="{00000000-0005-0000-0000-00003F500000}"/>
    <cellStyle name="Normal 12 4 8 2" xfId="39815" xr:uid="{00000000-0005-0000-0000-000040500000}"/>
    <cellStyle name="Normal 12 4 9" xfId="3027" xr:uid="{00000000-0005-0000-0000-000041500000}"/>
    <cellStyle name="Normal 12 5" xfId="290" xr:uid="{00000000-0005-0000-0000-000042500000}"/>
    <cellStyle name="Normal 12 5 10" xfId="28996" xr:uid="{00000000-0005-0000-0000-000043500000}"/>
    <cellStyle name="Normal 12 5 11" xfId="54957" xr:uid="{00000000-0005-0000-0000-000044500000}"/>
    <cellStyle name="Normal 12 5 12" xfId="55478" xr:uid="{00000000-0005-0000-0000-000045500000}"/>
    <cellStyle name="Normal 12 5 13" xfId="859" xr:uid="{00000000-0005-0000-0000-000046500000}"/>
    <cellStyle name="Normal 12 5 2" xfId="1405" xr:uid="{00000000-0005-0000-0000-000047500000}"/>
    <cellStyle name="Normal 12 5 2 10" xfId="56019" xr:uid="{00000000-0005-0000-0000-000048500000}"/>
    <cellStyle name="Normal 12 5 2 2" xfId="2487" xr:uid="{00000000-0005-0000-0000-000049500000}"/>
    <cellStyle name="Normal 12 5 2 2 2" xfId="6815" xr:uid="{00000000-0005-0000-0000-00004A500000}"/>
    <cellStyle name="Normal 12 5 2 2 2 2" xfId="13307" xr:uid="{00000000-0005-0000-0000-00004B500000}"/>
    <cellStyle name="Normal 12 5 2 2 2 2 2" xfId="28455" xr:uid="{00000000-0005-0000-0000-00004C500000}"/>
    <cellStyle name="Normal 12 5 2 2 2 2 2 2" xfId="54423" xr:uid="{00000000-0005-0000-0000-00004D500000}"/>
    <cellStyle name="Normal 12 5 2 2 2 2 3" xfId="39275" xr:uid="{00000000-0005-0000-0000-00004E500000}"/>
    <cellStyle name="Normal 12 5 2 2 2 3" xfId="21963" xr:uid="{00000000-0005-0000-0000-00004F500000}"/>
    <cellStyle name="Normal 12 5 2 2 2 3 2" xfId="47931" xr:uid="{00000000-0005-0000-0000-000050500000}"/>
    <cellStyle name="Normal 12 5 2 2 2 4" xfId="17635" xr:uid="{00000000-0005-0000-0000-000051500000}"/>
    <cellStyle name="Normal 12 5 2 2 2 4 2" xfId="43603" xr:uid="{00000000-0005-0000-0000-000052500000}"/>
    <cellStyle name="Normal 12 5 2 2 2 5" xfId="32783" xr:uid="{00000000-0005-0000-0000-000053500000}"/>
    <cellStyle name="Normal 12 5 2 2 2 6" xfId="59265" xr:uid="{00000000-0005-0000-0000-000054500000}"/>
    <cellStyle name="Normal 12 5 2 2 3" xfId="11143" xr:uid="{00000000-0005-0000-0000-000055500000}"/>
    <cellStyle name="Normal 12 5 2 2 3 2" xfId="26291" xr:uid="{00000000-0005-0000-0000-000056500000}"/>
    <cellStyle name="Normal 12 5 2 2 3 2 2" xfId="52259" xr:uid="{00000000-0005-0000-0000-000057500000}"/>
    <cellStyle name="Normal 12 5 2 2 3 3" xfId="37111" xr:uid="{00000000-0005-0000-0000-000058500000}"/>
    <cellStyle name="Normal 12 5 2 2 4" xfId="8979" xr:uid="{00000000-0005-0000-0000-000059500000}"/>
    <cellStyle name="Normal 12 5 2 2 4 2" xfId="24127" xr:uid="{00000000-0005-0000-0000-00005A500000}"/>
    <cellStyle name="Normal 12 5 2 2 4 2 2" xfId="50095" xr:uid="{00000000-0005-0000-0000-00005B500000}"/>
    <cellStyle name="Normal 12 5 2 2 4 3" xfId="34947" xr:uid="{00000000-0005-0000-0000-00005C500000}"/>
    <cellStyle name="Normal 12 5 2 2 5" xfId="19799" xr:uid="{00000000-0005-0000-0000-00005D500000}"/>
    <cellStyle name="Normal 12 5 2 2 5 2" xfId="45767" xr:uid="{00000000-0005-0000-0000-00005E500000}"/>
    <cellStyle name="Normal 12 5 2 2 6" xfId="15471" xr:uid="{00000000-0005-0000-0000-00005F500000}"/>
    <cellStyle name="Normal 12 5 2 2 6 2" xfId="41439" xr:uid="{00000000-0005-0000-0000-000060500000}"/>
    <cellStyle name="Normal 12 5 2 2 7" xfId="4651" xr:uid="{00000000-0005-0000-0000-000061500000}"/>
    <cellStyle name="Normal 12 5 2 2 8" xfId="30619" xr:uid="{00000000-0005-0000-0000-000062500000}"/>
    <cellStyle name="Normal 12 5 2 2 9" xfId="57101" xr:uid="{00000000-0005-0000-0000-000063500000}"/>
    <cellStyle name="Normal 12 5 2 3" xfId="5733" xr:uid="{00000000-0005-0000-0000-000064500000}"/>
    <cellStyle name="Normal 12 5 2 3 2" xfId="12225" xr:uid="{00000000-0005-0000-0000-000065500000}"/>
    <cellStyle name="Normal 12 5 2 3 2 2" xfId="27373" xr:uid="{00000000-0005-0000-0000-000066500000}"/>
    <cellStyle name="Normal 12 5 2 3 2 2 2" xfId="53341" xr:uid="{00000000-0005-0000-0000-000067500000}"/>
    <cellStyle name="Normal 12 5 2 3 2 3" xfId="38193" xr:uid="{00000000-0005-0000-0000-000068500000}"/>
    <cellStyle name="Normal 12 5 2 3 3" xfId="20881" xr:uid="{00000000-0005-0000-0000-000069500000}"/>
    <cellStyle name="Normal 12 5 2 3 3 2" xfId="46849" xr:uid="{00000000-0005-0000-0000-00006A500000}"/>
    <cellStyle name="Normal 12 5 2 3 4" xfId="16553" xr:uid="{00000000-0005-0000-0000-00006B500000}"/>
    <cellStyle name="Normal 12 5 2 3 4 2" xfId="42521" xr:uid="{00000000-0005-0000-0000-00006C500000}"/>
    <cellStyle name="Normal 12 5 2 3 5" xfId="31701" xr:uid="{00000000-0005-0000-0000-00006D500000}"/>
    <cellStyle name="Normal 12 5 2 3 6" xfId="58183" xr:uid="{00000000-0005-0000-0000-00006E500000}"/>
    <cellStyle name="Normal 12 5 2 4" xfId="10061" xr:uid="{00000000-0005-0000-0000-00006F500000}"/>
    <cellStyle name="Normal 12 5 2 4 2" xfId="25209" xr:uid="{00000000-0005-0000-0000-000070500000}"/>
    <cellStyle name="Normal 12 5 2 4 2 2" xfId="51177" xr:uid="{00000000-0005-0000-0000-000071500000}"/>
    <cellStyle name="Normal 12 5 2 4 3" xfId="36029" xr:uid="{00000000-0005-0000-0000-000072500000}"/>
    <cellStyle name="Normal 12 5 2 5" xfId="7897" xr:uid="{00000000-0005-0000-0000-000073500000}"/>
    <cellStyle name="Normal 12 5 2 5 2" xfId="23045" xr:uid="{00000000-0005-0000-0000-000074500000}"/>
    <cellStyle name="Normal 12 5 2 5 2 2" xfId="49013" xr:uid="{00000000-0005-0000-0000-000075500000}"/>
    <cellStyle name="Normal 12 5 2 5 3" xfId="33865" xr:uid="{00000000-0005-0000-0000-000076500000}"/>
    <cellStyle name="Normal 12 5 2 6" xfId="18717" xr:uid="{00000000-0005-0000-0000-000077500000}"/>
    <cellStyle name="Normal 12 5 2 6 2" xfId="44685" xr:uid="{00000000-0005-0000-0000-000078500000}"/>
    <cellStyle name="Normal 12 5 2 7" xfId="14389" xr:uid="{00000000-0005-0000-0000-000079500000}"/>
    <cellStyle name="Normal 12 5 2 7 2" xfId="40357" xr:uid="{00000000-0005-0000-0000-00007A500000}"/>
    <cellStyle name="Normal 12 5 2 8" xfId="3569" xr:uid="{00000000-0005-0000-0000-00007B500000}"/>
    <cellStyle name="Normal 12 5 2 9" xfId="29537" xr:uid="{00000000-0005-0000-0000-00007C500000}"/>
    <cellStyle name="Normal 12 5 3" xfId="1946" xr:uid="{00000000-0005-0000-0000-00007D500000}"/>
    <cellStyle name="Normal 12 5 3 2" xfId="6274" xr:uid="{00000000-0005-0000-0000-00007E500000}"/>
    <cellStyle name="Normal 12 5 3 2 2" xfId="12766" xr:uid="{00000000-0005-0000-0000-00007F500000}"/>
    <cellStyle name="Normal 12 5 3 2 2 2" xfId="27914" xr:uid="{00000000-0005-0000-0000-000080500000}"/>
    <cellStyle name="Normal 12 5 3 2 2 2 2" xfId="53882" xr:uid="{00000000-0005-0000-0000-000081500000}"/>
    <cellStyle name="Normal 12 5 3 2 2 3" xfId="38734" xr:uid="{00000000-0005-0000-0000-000082500000}"/>
    <cellStyle name="Normal 12 5 3 2 3" xfId="21422" xr:uid="{00000000-0005-0000-0000-000083500000}"/>
    <cellStyle name="Normal 12 5 3 2 3 2" xfId="47390" xr:uid="{00000000-0005-0000-0000-000084500000}"/>
    <cellStyle name="Normal 12 5 3 2 4" xfId="17094" xr:uid="{00000000-0005-0000-0000-000085500000}"/>
    <cellStyle name="Normal 12 5 3 2 4 2" xfId="43062" xr:uid="{00000000-0005-0000-0000-000086500000}"/>
    <cellStyle name="Normal 12 5 3 2 5" xfId="32242" xr:uid="{00000000-0005-0000-0000-000087500000}"/>
    <cellStyle name="Normal 12 5 3 2 6" xfId="58724" xr:uid="{00000000-0005-0000-0000-000088500000}"/>
    <cellStyle name="Normal 12 5 3 3" xfId="10602" xr:uid="{00000000-0005-0000-0000-000089500000}"/>
    <cellStyle name="Normal 12 5 3 3 2" xfId="25750" xr:uid="{00000000-0005-0000-0000-00008A500000}"/>
    <cellStyle name="Normal 12 5 3 3 2 2" xfId="51718" xr:uid="{00000000-0005-0000-0000-00008B500000}"/>
    <cellStyle name="Normal 12 5 3 3 3" xfId="36570" xr:uid="{00000000-0005-0000-0000-00008C500000}"/>
    <cellStyle name="Normal 12 5 3 4" xfId="8438" xr:uid="{00000000-0005-0000-0000-00008D500000}"/>
    <cellStyle name="Normal 12 5 3 4 2" xfId="23586" xr:uid="{00000000-0005-0000-0000-00008E500000}"/>
    <cellStyle name="Normal 12 5 3 4 2 2" xfId="49554" xr:uid="{00000000-0005-0000-0000-00008F500000}"/>
    <cellStyle name="Normal 12 5 3 4 3" xfId="34406" xr:uid="{00000000-0005-0000-0000-000090500000}"/>
    <cellStyle name="Normal 12 5 3 5" xfId="19258" xr:uid="{00000000-0005-0000-0000-000091500000}"/>
    <cellStyle name="Normal 12 5 3 5 2" xfId="45226" xr:uid="{00000000-0005-0000-0000-000092500000}"/>
    <cellStyle name="Normal 12 5 3 6" xfId="14930" xr:uid="{00000000-0005-0000-0000-000093500000}"/>
    <cellStyle name="Normal 12 5 3 6 2" xfId="40898" xr:uid="{00000000-0005-0000-0000-000094500000}"/>
    <cellStyle name="Normal 12 5 3 7" xfId="4110" xr:uid="{00000000-0005-0000-0000-000095500000}"/>
    <cellStyle name="Normal 12 5 3 8" xfId="30078" xr:uid="{00000000-0005-0000-0000-000096500000}"/>
    <cellStyle name="Normal 12 5 3 9" xfId="56560" xr:uid="{00000000-0005-0000-0000-000097500000}"/>
    <cellStyle name="Normal 12 5 4" xfId="5192" xr:uid="{00000000-0005-0000-0000-000098500000}"/>
    <cellStyle name="Normal 12 5 4 2" xfId="11684" xr:uid="{00000000-0005-0000-0000-000099500000}"/>
    <cellStyle name="Normal 12 5 4 2 2" xfId="26832" xr:uid="{00000000-0005-0000-0000-00009A500000}"/>
    <cellStyle name="Normal 12 5 4 2 2 2" xfId="52800" xr:uid="{00000000-0005-0000-0000-00009B500000}"/>
    <cellStyle name="Normal 12 5 4 2 3" xfId="37652" xr:uid="{00000000-0005-0000-0000-00009C500000}"/>
    <cellStyle name="Normal 12 5 4 3" xfId="20340" xr:uid="{00000000-0005-0000-0000-00009D500000}"/>
    <cellStyle name="Normal 12 5 4 3 2" xfId="46308" xr:uid="{00000000-0005-0000-0000-00009E500000}"/>
    <cellStyle name="Normal 12 5 4 4" xfId="16012" xr:uid="{00000000-0005-0000-0000-00009F500000}"/>
    <cellStyle name="Normal 12 5 4 4 2" xfId="41980" xr:uid="{00000000-0005-0000-0000-0000A0500000}"/>
    <cellStyle name="Normal 12 5 4 5" xfId="31160" xr:uid="{00000000-0005-0000-0000-0000A1500000}"/>
    <cellStyle name="Normal 12 5 4 6" xfId="57642" xr:uid="{00000000-0005-0000-0000-0000A2500000}"/>
    <cellStyle name="Normal 12 5 5" xfId="9520" xr:uid="{00000000-0005-0000-0000-0000A3500000}"/>
    <cellStyle name="Normal 12 5 5 2" xfId="24668" xr:uid="{00000000-0005-0000-0000-0000A4500000}"/>
    <cellStyle name="Normal 12 5 5 2 2" xfId="50636" xr:uid="{00000000-0005-0000-0000-0000A5500000}"/>
    <cellStyle name="Normal 12 5 5 3" xfId="35488" xr:uid="{00000000-0005-0000-0000-0000A6500000}"/>
    <cellStyle name="Normal 12 5 6" xfId="7356" xr:uid="{00000000-0005-0000-0000-0000A7500000}"/>
    <cellStyle name="Normal 12 5 6 2" xfId="22504" xr:uid="{00000000-0005-0000-0000-0000A8500000}"/>
    <cellStyle name="Normal 12 5 6 2 2" xfId="48472" xr:uid="{00000000-0005-0000-0000-0000A9500000}"/>
    <cellStyle name="Normal 12 5 6 3" xfId="33324" xr:uid="{00000000-0005-0000-0000-0000AA500000}"/>
    <cellStyle name="Normal 12 5 7" xfId="18176" xr:uid="{00000000-0005-0000-0000-0000AB500000}"/>
    <cellStyle name="Normal 12 5 7 2" xfId="44144" xr:uid="{00000000-0005-0000-0000-0000AC500000}"/>
    <cellStyle name="Normal 12 5 8" xfId="13848" xr:uid="{00000000-0005-0000-0000-0000AD500000}"/>
    <cellStyle name="Normal 12 5 8 2" xfId="39816" xr:uid="{00000000-0005-0000-0000-0000AE500000}"/>
    <cellStyle name="Normal 12 5 9" xfId="3028" xr:uid="{00000000-0005-0000-0000-0000AF500000}"/>
    <cellStyle name="Normal 12 6" xfId="291" xr:uid="{00000000-0005-0000-0000-0000B0500000}"/>
    <cellStyle name="Normal 12 6 10" xfId="28997" xr:uid="{00000000-0005-0000-0000-0000B1500000}"/>
    <cellStyle name="Normal 12 6 11" xfId="54958" xr:uid="{00000000-0005-0000-0000-0000B2500000}"/>
    <cellStyle name="Normal 12 6 12" xfId="55479" xr:uid="{00000000-0005-0000-0000-0000B3500000}"/>
    <cellStyle name="Normal 12 6 13" xfId="899" xr:uid="{00000000-0005-0000-0000-0000B4500000}"/>
    <cellStyle name="Normal 12 6 2" xfId="1406" xr:uid="{00000000-0005-0000-0000-0000B5500000}"/>
    <cellStyle name="Normal 12 6 2 10" xfId="56020" xr:uid="{00000000-0005-0000-0000-0000B6500000}"/>
    <cellStyle name="Normal 12 6 2 2" xfId="2488" xr:uid="{00000000-0005-0000-0000-0000B7500000}"/>
    <cellStyle name="Normal 12 6 2 2 2" xfId="6816" xr:uid="{00000000-0005-0000-0000-0000B8500000}"/>
    <cellStyle name="Normal 12 6 2 2 2 2" xfId="13308" xr:uid="{00000000-0005-0000-0000-0000B9500000}"/>
    <cellStyle name="Normal 12 6 2 2 2 2 2" xfId="28456" xr:uid="{00000000-0005-0000-0000-0000BA500000}"/>
    <cellStyle name="Normal 12 6 2 2 2 2 2 2" xfId="54424" xr:uid="{00000000-0005-0000-0000-0000BB500000}"/>
    <cellStyle name="Normal 12 6 2 2 2 2 3" xfId="39276" xr:uid="{00000000-0005-0000-0000-0000BC500000}"/>
    <cellStyle name="Normal 12 6 2 2 2 3" xfId="21964" xr:uid="{00000000-0005-0000-0000-0000BD500000}"/>
    <cellStyle name="Normal 12 6 2 2 2 3 2" xfId="47932" xr:uid="{00000000-0005-0000-0000-0000BE500000}"/>
    <cellStyle name="Normal 12 6 2 2 2 4" xfId="17636" xr:uid="{00000000-0005-0000-0000-0000BF500000}"/>
    <cellStyle name="Normal 12 6 2 2 2 4 2" xfId="43604" xr:uid="{00000000-0005-0000-0000-0000C0500000}"/>
    <cellStyle name="Normal 12 6 2 2 2 5" xfId="32784" xr:uid="{00000000-0005-0000-0000-0000C1500000}"/>
    <cellStyle name="Normal 12 6 2 2 2 6" xfId="59266" xr:uid="{00000000-0005-0000-0000-0000C2500000}"/>
    <cellStyle name="Normal 12 6 2 2 3" xfId="11144" xr:uid="{00000000-0005-0000-0000-0000C3500000}"/>
    <cellStyle name="Normal 12 6 2 2 3 2" xfId="26292" xr:uid="{00000000-0005-0000-0000-0000C4500000}"/>
    <cellStyle name="Normal 12 6 2 2 3 2 2" xfId="52260" xr:uid="{00000000-0005-0000-0000-0000C5500000}"/>
    <cellStyle name="Normal 12 6 2 2 3 3" xfId="37112" xr:uid="{00000000-0005-0000-0000-0000C6500000}"/>
    <cellStyle name="Normal 12 6 2 2 4" xfId="8980" xr:uid="{00000000-0005-0000-0000-0000C7500000}"/>
    <cellStyle name="Normal 12 6 2 2 4 2" xfId="24128" xr:uid="{00000000-0005-0000-0000-0000C8500000}"/>
    <cellStyle name="Normal 12 6 2 2 4 2 2" xfId="50096" xr:uid="{00000000-0005-0000-0000-0000C9500000}"/>
    <cellStyle name="Normal 12 6 2 2 4 3" xfId="34948" xr:uid="{00000000-0005-0000-0000-0000CA500000}"/>
    <cellStyle name="Normal 12 6 2 2 5" xfId="19800" xr:uid="{00000000-0005-0000-0000-0000CB500000}"/>
    <cellStyle name="Normal 12 6 2 2 5 2" xfId="45768" xr:uid="{00000000-0005-0000-0000-0000CC500000}"/>
    <cellStyle name="Normal 12 6 2 2 6" xfId="15472" xr:uid="{00000000-0005-0000-0000-0000CD500000}"/>
    <cellStyle name="Normal 12 6 2 2 6 2" xfId="41440" xr:uid="{00000000-0005-0000-0000-0000CE500000}"/>
    <cellStyle name="Normal 12 6 2 2 7" xfId="4652" xr:uid="{00000000-0005-0000-0000-0000CF500000}"/>
    <cellStyle name="Normal 12 6 2 2 8" xfId="30620" xr:uid="{00000000-0005-0000-0000-0000D0500000}"/>
    <cellStyle name="Normal 12 6 2 2 9" xfId="57102" xr:uid="{00000000-0005-0000-0000-0000D1500000}"/>
    <cellStyle name="Normal 12 6 2 3" xfId="5734" xr:uid="{00000000-0005-0000-0000-0000D2500000}"/>
    <cellStyle name="Normal 12 6 2 3 2" xfId="12226" xr:uid="{00000000-0005-0000-0000-0000D3500000}"/>
    <cellStyle name="Normal 12 6 2 3 2 2" xfId="27374" xr:uid="{00000000-0005-0000-0000-0000D4500000}"/>
    <cellStyle name="Normal 12 6 2 3 2 2 2" xfId="53342" xr:uid="{00000000-0005-0000-0000-0000D5500000}"/>
    <cellStyle name="Normal 12 6 2 3 2 3" xfId="38194" xr:uid="{00000000-0005-0000-0000-0000D6500000}"/>
    <cellStyle name="Normal 12 6 2 3 3" xfId="20882" xr:uid="{00000000-0005-0000-0000-0000D7500000}"/>
    <cellStyle name="Normal 12 6 2 3 3 2" xfId="46850" xr:uid="{00000000-0005-0000-0000-0000D8500000}"/>
    <cellStyle name="Normal 12 6 2 3 4" xfId="16554" xr:uid="{00000000-0005-0000-0000-0000D9500000}"/>
    <cellStyle name="Normal 12 6 2 3 4 2" xfId="42522" xr:uid="{00000000-0005-0000-0000-0000DA500000}"/>
    <cellStyle name="Normal 12 6 2 3 5" xfId="31702" xr:uid="{00000000-0005-0000-0000-0000DB500000}"/>
    <cellStyle name="Normal 12 6 2 3 6" xfId="58184" xr:uid="{00000000-0005-0000-0000-0000DC500000}"/>
    <cellStyle name="Normal 12 6 2 4" xfId="10062" xr:uid="{00000000-0005-0000-0000-0000DD500000}"/>
    <cellStyle name="Normal 12 6 2 4 2" xfId="25210" xr:uid="{00000000-0005-0000-0000-0000DE500000}"/>
    <cellStyle name="Normal 12 6 2 4 2 2" xfId="51178" xr:uid="{00000000-0005-0000-0000-0000DF500000}"/>
    <cellStyle name="Normal 12 6 2 4 3" xfId="36030" xr:uid="{00000000-0005-0000-0000-0000E0500000}"/>
    <cellStyle name="Normal 12 6 2 5" xfId="7898" xr:uid="{00000000-0005-0000-0000-0000E1500000}"/>
    <cellStyle name="Normal 12 6 2 5 2" xfId="23046" xr:uid="{00000000-0005-0000-0000-0000E2500000}"/>
    <cellStyle name="Normal 12 6 2 5 2 2" xfId="49014" xr:uid="{00000000-0005-0000-0000-0000E3500000}"/>
    <cellStyle name="Normal 12 6 2 5 3" xfId="33866" xr:uid="{00000000-0005-0000-0000-0000E4500000}"/>
    <cellStyle name="Normal 12 6 2 6" xfId="18718" xr:uid="{00000000-0005-0000-0000-0000E5500000}"/>
    <cellStyle name="Normal 12 6 2 6 2" xfId="44686" xr:uid="{00000000-0005-0000-0000-0000E6500000}"/>
    <cellStyle name="Normal 12 6 2 7" xfId="14390" xr:uid="{00000000-0005-0000-0000-0000E7500000}"/>
    <cellStyle name="Normal 12 6 2 7 2" xfId="40358" xr:uid="{00000000-0005-0000-0000-0000E8500000}"/>
    <cellStyle name="Normal 12 6 2 8" xfId="3570" xr:uid="{00000000-0005-0000-0000-0000E9500000}"/>
    <cellStyle name="Normal 12 6 2 9" xfId="29538" xr:uid="{00000000-0005-0000-0000-0000EA500000}"/>
    <cellStyle name="Normal 12 6 3" xfId="1947" xr:uid="{00000000-0005-0000-0000-0000EB500000}"/>
    <cellStyle name="Normal 12 6 3 2" xfId="6275" xr:uid="{00000000-0005-0000-0000-0000EC500000}"/>
    <cellStyle name="Normal 12 6 3 2 2" xfId="12767" xr:uid="{00000000-0005-0000-0000-0000ED500000}"/>
    <cellStyle name="Normal 12 6 3 2 2 2" xfId="27915" xr:uid="{00000000-0005-0000-0000-0000EE500000}"/>
    <cellStyle name="Normal 12 6 3 2 2 2 2" xfId="53883" xr:uid="{00000000-0005-0000-0000-0000EF500000}"/>
    <cellStyle name="Normal 12 6 3 2 2 3" xfId="38735" xr:uid="{00000000-0005-0000-0000-0000F0500000}"/>
    <cellStyle name="Normal 12 6 3 2 3" xfId="21423" xr:uid="{00000000-0005-0000-0000-0000F1500000}"/>
    <cellStyle name="Normal 12 6 3 2 3 2" xfId="47391" xr:uid="{00000000-0005-0000-0000-0000F2500000}"/>
    <cellStyle name="Normal 12 6 3 2 4" xfId="17095" xr:uid="{00000000-0005-0000-0000-0000F3500000}"/>
    <cellStyle name="Normal 12 6 3 2 4 2" xfId="43063" xr:uid="{00000000-0005-0000-0000-0000F4500000}"/>
    <cellStyle name="Normal 12 6 3 2 5" xfId="32243" xr:uid="{00000000-0005-0000-0000-0000F5500000}"/>
    <cellStyle name="Normal 12 6 3 2 6" xfId="58725" xr:uid="{00000000-0005-0000-0000-0000F6500000}"/>
    <cellStyle name="Normal 12 6 3 3" xfId="10603" xr:uid="{00000000-0005-0000-0000-0000F7500000}"/>
    <cellStyle name="Normal 12 6 3 3 2" xfId="25751" xr:uid="{00000000-0005-0000-0000-0000F8500000}"/>
    <cellStyle name="Normal 12 6 3 3 2 2" xfId="51719" xr:uid="{00000000-0005-0000-0000-0000F9500000}"/>
    <cellStyle name="Normal 12 6 3 3 3" xfId="36571" xr:uid="{00000000-0005-0000-0000-0000FA500000}"/>
    <cellStyle name="Normal 12 6 3 4" xfId="8439" xr:uid="{00000000-0005-0000-0000-0000FB500000}"/>
    <cellStyle name="Normal 12 6 3 4 2" xfId="23587" xr:uid="{00000000-0005-0000-0000-0000FC500000}"/>
    <cellStyle name="Normal 12 6 3 4 2 2" xfId="49555" xr:uid="{00000000-0005-0000-0000-0000FD500000}"/>
    <cellStyle name="Normal 12 6 3 4 3" xfId="34407" xr:uid="{00000000-0005-0000-0000-0000FE500000}"/>
    <cellStyle name="Normal 12 6 3 5" xfId="19259" xr:uid="{00000000-0005-0000-0000-0000FF500000}"/>
    <cellStyle name="Normal 12 6 3 5 2" xfId="45227" xr:uid="{00000000-0005-0000-0000-000000510000}"/>
    <cellStyle name="Normal 12 6 3 6" xfId="14931" xr:uid="{00000000-0005-0000-0000-000001510000}"/>
    <cellStyle name="Normal 12 6 3 6 2" xfId="40899" xr:uid="{00000000-0005-0000-0000-000002510000}"/>
    <cellStyle name="Normal 12 6 3 7" xfId="4111" xr:uid="{00000000-0005-0000-0000-000003510000}"/>
    <cellStyle name="Normal 12 6 3 8" xfId="30079" xr:uid="{00000000-0005-0000-0000-000004510000}"/>
    <cellStyle name="Normal 12 6 3 9" xfId="56561" xr:uid="{00000000-0005-0000-0000-000005510000}"/>
    <cellStyle name="Normal 12 6 4" xfId="5193" xr:uid="{00000000-0005-0000-0000-000006510000}"/>
    <cellStyle name="Normal 12 6 4 2" xfId="11685" xr:uid="{00000000-0005-0000-0000-000007510000}"/>
    <cellStyle name="Normal 12 6 4 2 2" xfId="26833" xr:uid="{00000000-0005-0000-0000-000008510000}"/>
    <cellStyle name="Normal 12 6 4 2 2 2" xfId="52801" xr:uid="{00000000-0005-0000-0000-000009510000}"/>
    <cellStyle name="Normal 12 6 4 2 3" xfId="37653" xr:uid="{00000000-0005-0000-0000-00000A510000}"/>
    <cellStyle name="Normal 12 6 4 3" xfId="20341" xr:uid="{00000000-0005-0000-0000-00000B510000}"/>
    <cellStyle name="Normal 12 6 4 3 2" xfId="46309" xr:uid="{00000000-0005-0000-0000-00000C510000}"/>
    <cellStyle name="Normal 12 6 4 4" xfId="16013" xr:uid="{00000000-0005-0000-0000-00000D510000}"/>
    <cellStyle name="Normal 12 6 4 4 2" xfId="41981" xr:uid="{00000000-0005-0000-0000-00000E510000}"/>
    <cellStyle name="Normal 12 6 4 5" xfId="31161" xr:uid="{00000000-0005-0000-0000-00000F510000}"/>
    <cellStyle name="Normal 12 6 4 6" xfId="57643" xr:uid="{00000000-0005-0000-0000-000010510000}"/>
    <cellStyle name="Normal 12 6 5" xfId="9521" xr:uid="{00000000-0005-0000-0000-000011510000}"/>
    <cellStyle name="Normal 12 6 5 2" xfId="24669" xr:uid="{00000000-0005-0000-0000-000012510000}"/>
    <cellStyle name="Normal 12 6 5 2 2" xfId="50637" xr:uid="{00000000-0005-0000-0000-000013510000}"/>
    <cellStyle name="Normal 12 6 5 3" xfId="35489" xr:uid="{00000000-0005-0000-0000-000014510000}"/>
    <cellStyle name="Normal 12 6 6" xfId="7357" xr:uid="{00000000-0005-0000-0000-000015510000}"/>
    <cellStyle name="Normal 12 6 6 2" xfId="22505" xr:uid="{00000000-0005-0000-0000-000016510000}"/>
    <cellStyle name="Normal 12 6 6 2 2" xfId="48473" xr:uid="{00000000-0005-0000-0000-000017510000}"/>
    <cellStyle name="Normal 12 6 6 3" xfId="33325" xr:uid="{00000000-0005-0000-0000-000018510000}"/>
    <cellStyle name="Normal 12 6 7" xfId="18177" xr:uid="{00000000-0005-0000-0000-000019510000}"/>
    <cellStyle name="Normal 12 6 7 2" xfId="44145" xr:uid="{00000000-0005-0000-0000-00001A510000}"/>
    <cellStyle name="Normal 12 6 8" xfId="13849" xr:uid="{00000000-0005-0000-0000-00001B510000}"/>
    <cellStyle name="Normal 12 6 8 2" xfId="39817" xr:uid="{00000000-0005-0000-0000-00001C510000}"/>
    <cellStyle name="Normal 12 6 9" xfId="3029" xr:uid="{00000000-0005-0000-0000-00001D510000}"/>
    <cellStyle name="Normal 12 7" xfId="292" xr:uid="{00000000-0005-0000-0000-00001E510000}"/>
    <cellStyle name="Normal 12 7 10" xfId="28998" xr:uid="{00000000-0005-0000-0000-00001F510000}"/>
    <cellStyle name="Normal 12 7 11" xfId="54959" xr:uid="{00000000-0005-0000-0000-000020510000}"/>
    <cellStyle name="Normal 12 7 12" xfId="55480" xr:uid="{00000000-0005-0000-0000-000021510000}"/>
    <cellStyle name="Normal 12 7 13" xfId="939" xr:uid="{00000000-0005-0000-0000-000022510000}"/>
    <cellStyle name="Normal 12 7 2" xfId="1407" xr:uid="{00000000-0005-0000-0000-000023510000}"/>
    <cellStyle name="Normal 12 7 2 10" xfId="56021" xr:uid="{00000000-0005-0000-0000-000024510000}"/>
    <cellStyle name="Normal 12 7 2 2" xfId="2489" xr:uid="{00000000-0005-0000-0000-000025510000}"/>
    <cellStyle name="Normal 12 7 2 2 2" xfId="6817" xr:uid="{00000000-0005-0000-0000-000026510000}"/>
    <cellStyle name="Normal 12 7 2 2 2 2" xfId="13309" xr:uid="{00000000-0005-0000-0000-000027510000}"/>
    <cellStyle name="Normal 12 7 2 2 2 2 2" xfId="28457" xr:uid="{00000000-0005-0000-0000-000028510000}"/>
    <cellStyle name="Normal 12 7 2 2 2 2 2 2" xfId="54425" xr:uid="{00000000-0005-0000-0000-000029510000}"/>
    <cellStyle name="Normal 12 7 2 2 2 2 3" xfId="39277" xr:uid="{00000000-0005-0000-0000-00002A510000}"/>
    <cellStyle name="Normal 12 7 2 2 2 3" xfId="21965" xr:uid="{00000000-0005-0000-0000-00002B510000}"/>
    <cellStyle name="Normal 12 7 2 2 2 3 2" xfId="47933" xr:uid="{00000000-0005-0000-0000-00002C510000}"/>
    <cellStyle name="Normal 12 7 2 2 2 4" xfId="17637" xr:uid="{00000000-0005-0000-0000-00002D510000}"/>
    <cellStyle name="Normal 12 7 2 2 2 4 2" xfId="43605" xr:uid="{00000000-0005-0000-0000-00002E510000}"/>
    <cellStyle name="Normal 12 7 2 2 2 5" xfId="32785" xr:uid="{00000000-0005-0000-0000-00002F510000}"/>
    <cellStyle name="Normal 12 7 2 2 2 6" xfId="59267" xr:uid="{00000000-0005-0000-0000-000030510000}"/>
    <cellStyle name="Normal 12 7 2 2 3" xfId="11145" xr:uid="{00000000-0005-0000-0000-000031510000}"/>
    <cellStyle name="Normal 12 7 2 2 3 2" xfId="26293" xr:uid="{00000000-0005-0000-0000-000032510000}"/>
    <cellStyle name="Normal 12 7 2 2 3 2 2" xfId="52261" xr:uid="{00000000-0005-0000-0000-000033510000}"/>
    <cellStyle name="Normal 12 7 2 2 3 3" xfId="37113" xr:uid="{00000000-0005-0000-0000-000034510000}"/>
    <cellStyle name="Normal 12 7 2 2 4" xfId="8981" xr:uid="{00000000-0005-0000-0000-000035510000}"/>
    <cellStyle name="Normal 12 7 2 2 4 2" xfId="24129" xr:uid="{00000000-0005-0000-0000-000036510000}"/>
    <cellStyle name="Normal 12 7 2 2 4 2 2" xfId="50097" xr:uid="{00000000-0005-0000-0000-000037510000}"/>
    <cellStyle name="Normal 12 7 2 2 4 3" xfId="34949" xr:uid="{00000000-0005-0000-0000-000038510000}"/>
    <cellStyle name="Normal 12 7 2 2 5" xfId="19801" xr:uid="{00000000-0005-0000-0000-000039510000}"/>
    <cellStyle name="Normal 12 7 2 2 5 2" xfId="45769" xr:uid="{00000000-0005-0000-0000-00003A510000}"/>
    <cellStyle name="Normal 12 7 2 2 6" xfId="15473" xr:uid="{00000000-0005-0000-0000-00003B510000}"/>
    <cellStyle name="Normal 12 7 2 2 6 2" xfId="41441" xr:uid="{00000000-0005-0000-0000-00003C510000}"/>
    <cellStyle name="Normal 12 7 2 2 7" xfId="4653" xr:uid="{00000000-0005-0000-0000-00003D510000}"/>
    <cellStyle name="Normal 12 7 2 2 8" xfId="30621" xr:uid="{00000000-0005-0000-0000-00003E510000}"/>
    <cellStyle name="Normal 12 7 2 2 9" xfId="57103" xr:uid="{00000000-0005-0000-0000-00003F510000}"/>
    <cellStyle name="Normal 12 7 2 3" xfId="5735" xr:uid="{00000000-0005-0000-0000-000040510000}"/>
    <cellStyle name="Normal 12 7 2 3 2" xfId="12227" xr:uid="{00000000-0005-0000-0000-000041510000}"/>
    <cellStyle name="Normal 12 7 2 3 2 2" xfId="27375" xr:uid="{00000000-0005-0000-0000-000042510000}"/>
    <cellStyle name="Normal 12 7 2 3 2 2 2" xfId="53343" xr:uid="{00000000-0005-0000-0000-000043510000}"/>
    <cellStyle name="Normal 12 7 2 3 2 3" xfId="38195" xr:uid="{00000000-0005-0000-0000-000044510000}"/>
    <cellStyle name="Normal 12 7 2 3 3" xfId="20883" xr:uid="{00000000-0005-0000-0000-000045510000}"/>
    <cellStyle name="Normal 12 7 2 3 3 2" xfId="46851" xr:uid="{00000000-0005-0000-0000-000046510000}"/>
    <cellStyle name="Normal 12 7 2 3 4" xfId="16555" xr:uid="{00000000-0005-0000-0000-000047510000}"/>
    <cellStyle name="Normal 12 7 2 3 4 2" xfId="42523" xr:uid="{00000000-0005-0000-0000-000048510000}"/>
    <cellStyle name="Normal 12 7 2 3 5" xfId="31703" xr:uid="{00000000-0005-0000-0000-000049510000}"/>
    <cellStyle name="Normal 12 7 2 3 6" xfId="58185" xr:uid="{00000000-0005-0000-0000-00004A510000}"/>
    <cellStyle name="Normal 12 7 2 4" xfId="10063" xr:uid="{00000000-0005-0000-0000-00004B510000}"/>
    <cellStyle name="Normal 12 7 2 4 2" xfId="25211" xr:uid="{00000000-0005-0000-0000-00004C510000}"/>
    <cellStyle name="Normal 12 7 2 4 2 2" xfId="51179" xr:uid="{00000000-0005-0000-0000-00004D510000}"/>
    <cellStyle name="Normal 12 7 2 4 3" xfId="36031" xr:uid="{00000000-0005-0000-0000-00004E510000}"/>
    <cellStyle name="Normal 12 7 2 5" xfId="7899" xr:uid="{00000000-0005-0000-0000-00004F510000}"/>
    <cellStyle name="Normal 12 7 2 5 2" xfId="23047" xr:uid="{00000000-0005-0000-0000-000050510000}"/>
    <cellStyle name="Normal 12 7 2 5 2 2" xfId="49015" xr:uid="{00000000-0005-0000-0000-000051510000}"/>
    <cellStyle name="Normal 12 7 2 5 3" xfId="33867" xr:uid="{00000000-0005-0000-0000-000052510000}"/>
    <cellStyle name="Normal 12 7 2 6" xfId="18719" xr:uid="{00000000-0005-0000-0000-000053510000}"/>
    <cellStyle name="Normal 12 7 2 6 2" xfId="44687" xr:uid="{00000000-0005-0000-0000-000054510000}"/>
    <cellStyle name="Normal 12 7 2 7" xfId="14391" xr:uid="{00000000-0005-0000-0000-000055510000}"/>
    <cellStyle name="Normal 12 7 2 7 2" xfId="40359" xr:uid="{00000000-0005-0000-0000-000056510000}"/>
    <cellStyle name="Normal 12 7 2 8" xfId="3571" xr:uid="{00000000-0005-0000-0000-000057510000}"/>
    <cellStyle name="Normal 12 7 2 9" xfId="29539" xr:uid="{00000000-0005-0000-0000-000058510000}"/>
    <cellStyle name="Normal 12 7 3" xfId="1948" xr:uid="{00000000-0005-0000-0000-000059510000}"/>
    <cellStyle name="Normal 12 7 3 2" xfId="6276" xr:uid="{00000000-0005-0000-0000-00005A510000}"/>
    <cellStyle name="Normal 12 7 3 2 2" xfId="12768" xr:uid="{00000000-0005-0000-0000-00005B510000}"/>
    <cellStyle name="Normal 12 7 3 2 2 2" xfId="27916" xr:uid="{00000000-0005-0000-0000-00005C510000}"/>
    <cellStyle name="Normal 12 7 3 2 2 2 2" xfId="53884" xr:uid="{00000000-0005-0000-0000-00005D510000}"/>
    <cellStyle name="Normal 12 7 3 2 2 3" xfId="38736" xr:uid="{00000000-0005-0000-0000-00005E510000}"/>
    <cellStyle name="Normal 12 7 3 2 3" xfId="21424" xr:uid="{00000000-0005-0000-0000-00005F510000}"/>
    <cellStyle name="Normal 12 7 3 2 3 2" xfId="47392" xr:uid="{00000000-0005-0000-0000-000060510000}"/>
    <cellStyle name="Normal 12 7 3 2 4" xfId="17096" xr:uid="{00000000-0005-0000-0000-000061510000}"/>
    <cellStyle name="Normal 12 7 3 2 4 2" xfId="43064" xr:uid="{00000000-0005-0000-0000-000062510000}"/>
    <cellStyle name="Normal 12 7 3 2 5" xfId="32244" xr:uid="{00000000-0005-0000-0000-000063510000}"/>
    <cellStyle name="Normal 12 7 3 2 6" xfId="58726" xr:uid="{00000000-0005-0000-0000-000064510000}"/>
    <cellStyle name="Normal 12 7 3 3" xfId="10604" xr:uid="{00000000-0005-0000-0000-000065510000}"/>
    <cellStyle name="Normal 12 7 3 3 2" xfId="25752" xr:uid="{00000000-0005-0000-0000-000066510000}"/>
    <cellStyle name="Normal 12 7 3 3 2 2" xfId="51720" xr:uid="{00000000-0005-0000-0000-000067510000}"/>
    <cellStyle name="Normal 12 7 3 3 3" xfId="36572" xr:uid="{00000000-0005-0000-0000-000068510000}"/>
    <cellStyle name="Normal 12 7 3 4" xfId="8440" xr:uid="{00000000-0005-0000-0000-000069510000}"/>
    <cellStyle name="Normal 12 7 3 4 2" xfId="23588" xr:uid="{00000000-0005-0000-0000-00006A510000}"/>
    <cellStyle name="Normal 12 7 3 4 2 2" xfId="49556" xr:uid="{00000000-0005-0000-0000-00006B510000}"/>
    <cellStyle name="Normal 12 7 3 4 3" xfId="34408" xr:uid="{00000000-0005-0000-0000-00006C510000}"/>
    <cellStyle name="Normal 12 7 3 5" xfId="19260" xr:uid="{00000000-0005-0000-0000-00006D510000}"/>
    <cellStyle name="Normal 12 7 3 5 2" xfId="45228" xr:uid="{00000000-0005-0000-0000-00006E510000}"/>
    <cellStyle name="Normal 12 7 3 6" xfId="14932" xr:uid="{00000000-0005-0000-0000-00006F510000}"/>
    <cellStyle name="Normal 12 7 3 6 2" xfId="40900" xr:uid="{00000000-0005-0000-0000-000070510000}"/>
    <cellStyle name="Normal 12 7 3 7" xfId="4112" xr:uid="{00000000-0005-0000-0000-000071510000}"/>
    <cellStyle name="Normal 12 7 3 8" xfId="30080" xr:uid="{00000000-0005-0000-0000-000072510000}"/>
    <cellStyle name="Normal 12 7 3 9" xfId="56562" xr:uid="{00000000-0005-0000-0000-000073510000}"/>
    <cellStyle name="Normal 12 7 4" xfId="5194" xr:uid="{00000000-0005-0000-0000-000074510000}"/>
    <cellStyle name="Normal 12 7 4 2" xfId="11686" xr:uid="{00000000-0005-0000-0000-000075510000}"/>
    <cellStyle name="Normal 12 7 4 2 2" xfId="26834" xr:uid="{00000000-0005-0000-0000-000076510000}"/>
    <cellStyle name="Normal 12 7 4 2 2 2" xfId="52802" xr:uid="{00000000-0005-0000-0000-000077510000}"/>
    <cellStyle name="Normal 12 7 4 2 3" xfId="37654" xr:uid="{00000000-0005-0000-0000-000078510000}"/>
    <cellStyle name="Normal 12 7 4 3" xfId="20342" xr:uid="{00000000-0005-0000-0000-000079510000}"/>
    <cellStyle name="Normal 12 7 4 3 2" xfId="46310" xr:uid="{00000000-0005-0000-0000-00007A510000}"/>
    <cellStyle name="Normal 12 7 4 4" xfId="16014" xr:uid="{00000000-0005-0000-0000-00007B510000}"/>
    <cellStyle name="Normal 12 7 4 4 2" xfId="41982" xr:uid="{00000000-0005-0000-0000-00007C510000}"/>
    <cellStyle name="Normal 12 7 4 5" xfId="31162" xr:uid="{00000000-0005-0000-0000-00007D510000}"/>
    <cellStyle name="Normal 12 7 4 6" xfId="57644" xr:uid="{00000000-0005-0000-0000-00007E510000}"/>
    <cellStyle name="Normal 12 7 5" xfId="9522" xr:uid="{00000000-0005-0000-0000-00007F510000}"/>
    <cellStyle name="Normal 12 7 5 2" xfId="24670" xr:uid="{00000000-0005-0000-0000-000080510000}"/>
    <cellStyle name="Normal 12 7 5 2 2" xfId="50638" xr:uid="{00000000-0005-0000-0000-000081510000}"/>
    <cellStyle name="Normal 12 7 5 3" xfId="35490" xr:uid="{00000000-0005-0000-0000-000082510000}"/>
    <cellStyle name="Normal 12 7 6" xfId="7358" xr:uid="{00000000-0005-0000-0000-000083510000}"/>
    <cellStyle name="Normal 12 7 6 2" xfId="22506" xr:uid="{00000000-0005-0000-0000-000084510000}"/>
    <cellStyle name="Normal 12 7 6 2 2" xfId="48474" xr:uid="{00000000-0005-0000-0000-000085510000}"/>
    <cellStyle name="Normal 12 7 6 3" xfId="33326" xr:uid="{00000000-0005-0000-0000-000086510000}"/>
    <cellStyle name="Normal 12 7 7" xfId="18178" xr:uid="{00000000-0005-0000-0000-000087510000}"/>
    <cellStyle name="Normal 12 7 7 2" xfId="44146" xr:uid="{00000000-0005-0000-0000-000088510000}"/>
    <cellStyle name="Normal 12 7 8" xfId="13850" xr:uid="{00000000-0005-0000-0000-000089510000}"/>
    <cellStyle name="Normal 12 7 8 2" xfId="39818" xr:uid="{00000000-0005-0000-0000-00008A510000}"/>
    <cellStyle name="Normal 12 7 9" xfId="3030" xr:uid="{00000000-0005-0000-0000-00008B510000}"/>
    <cellStyle name="Normal 12 8" xfId="293" xr:uid="{00000000-0005-0000-0000-00008C510000}"/>
    <cellStyle name="Normal 12 8 10" xfId="28999" xr:uid="{00000000-0005-0000-0000-00008D510000}"/>
    <cellStyle name="Normal 12 8 11" xfId="54960" xr:uid="{00000000-0005-0000-0000-00008E510000}"/>
    <cellStyle name="Normal 12 8 12" xfId="55481" xr:uid="{00000000-0005-0000-0000-00008F510000}"/>
    <cellStyle name="Normal 12 8 13" xfId="979" xr:uid="{00000000-0005-0000-0000-000090510000}"/>
    <cellStyle name="Normal 12 8 2" xfId="1408" xr:uid="{00000000-0005-0000-0000-000091510000}"/>
    <cellStyle name="Normal 12 8 2 10" xfId="56022" xr:uid="{00000000-0005-0000-0000-000092510000}"/>
    <cellStyle name="Normal 12 8 2 2" xfId="2490" xr:uid="{00000000-0005-0000-0000-000093510000}"/>
    <cellStyle name="Normal 12 8 2 2 2" xfId="6818" xr:uid="{00000000-0005-0000-0000-000094510000}"/>
    <cellStyle name="Normal 12 8 2 2 2 2" xfId="13310" xr:uid="{00000000-0005-0000-0000-000095510000}"/>
    <cellStyle name="Normal 12 8 2 2 2 2 2" xfId="28458" xr:uid="{00000000-0005-0000-0000-000096510000}"/>
    <cellStyle name="Normal 12 8 2 2 2 2 2 2" xfId="54426" xr:uid="{00000000-0005-0000-0000-000097510000}"/>
    <cellStyle name="Normal 12 8 2 2 2 2 3" xfId="39278" xr:uid="{00000000-0005-0000-0000-000098510000}"/>
    <cellStyle name="Normal 12 8 2 2 2 3" xfId="21966" xr:uid="{00000000-0005-0000-0000-000099510000}"/>
    <cellStyle name="Normal 12 8 2 2 2 3 2" xfId="47934" xr:uid="{00000000-0005-0000-0000-00009A510000}"/>
    <cellStyle name="Normal 12 8 2 2 2 4" xfId="17638" xr:uid="{00000000-0005-0000-0000-00009B510000}"/>
    <cellStyle name="Normal 12 8 2 2 2 4 2" xfId="43606" xr:uid="{00000000-0005-0000-0000-00009C510000}"/>
    <cellStyle name="Normal 12 8 2 2 2 5" xfId="32786" xr:uid="{00000000-0005-0000-0000-00009D510000}"/>
    <cellStyle name="Normal 12 8 2 2 2 6" xfId="59268" xr:uid="{00000000-0005-0000-0000-00009E510000}"/>
    <cellStyle name="Normal 12 8 2 2 3" xfId="11146" xr:uid="{00000000-0005-0000-0000-00009F510000}"/>
    <cellStyle name="Normal 12 8 2 2 3 2" xfId="26294" xr:uid="{00000000-0005-0000-0000-0000A0510000}"/>
    <cellStyle name="Normal 12 8 2 2 3 2 2" xfId="52262" xr:uid="{00000000-0005-0000-0000-0000A1510000}"/>
    <cellStyle name="Normal 12 8 2 2 3 3" xfId="37114" xr:uid="{00000000-0005-0000-0000-0000A2510000}"/>
    <cellStyle name="Normal 12 8 2 2 4" xfId="8982" xr:uid="{00000000-0005-0000-0000-0000A3510000}"/>
    <cellStyle name="Normal 12 8 2 2 4 2" xfId="24130" xr:uid="{00000000-0005-0000-0000-0000A4510000}"/>
    <cellStyle name="Normal 12 8 2 2 4 2 2" xfId="50098" xr:uid="{00000000-0005-0000-0000-0000A5510000}"/>
    <cellStyle name="Normal 12 8 2 2 4 3" xfId="34950" xr:uid="{00000000-0005-0000-0000-0000A6510000}"/>
    <cellStyle name="Normal 12 8 2 2 5" xfId="19802" xr:uid="{00000000-0005-0000-0000-0000A7510000}"/>
    <cellStyle name="Normal 12 8 2 2 5 2" xfId="45770" xr:uid="{00000000-0005-0000-0000-0000A8510000}"/>
    <cellStyle name="Normal 12 8 2 2 6" xfId="15474" xr:uid="{00000000-0005-0000-0000-0000A9510000}"/>
    <cellStyle name="Normal 12 8 2 2 6 2" xfId="41442" xr:uid="{00000000-0005-0000-0000-0000AA510000}"/>
    <cellStyle name="Normal 12 8 2 2 7" xfId="4654" xr:uid="{00000000-0005-0000-0000-0000AB510000}"/>
    <cellStyle name="Normal 12 8 2 2 8" xfId="30622" xr:uid="{00000000-0005-0000-0000-0000AC510000}"/>
    <cellStyle name="Normal 12 8 2 2 9" xfId="57104" xr:uid="{00000000-0005-0000-0000-0000AD510000}"/>
    <cellStyle name="Normal 12 8 2 3" xfId="5736" xr:uid="{00000000-0005-0000-0000-0000AE510000}"/>
    <cellStyle name="Normal 12 8 2 3 2" xfId="12228" xr:uid="{00000000-0005-0000-0000-0000AF510000}"/>
    <cellStyle name="Normal 12 8 2 3 2 2" xfId="27376" xr:uid="{00000000-0005-0000-0000-0000B0510000}"/>
    <cellStyle name="Normal 12 8 2 3 2 2 2" xfId="53344" xr:uid="{00000000-0005-0000-0000-0000B1510000}"/>
    <cellStyle name="Normal 12 8 2 3 2 3" xfId="38196" xr:uid="{00000000-0005-0000-0000-0000B2510000}"/>
    <cellStyle name="Normal 12 8 2 3 3" xfId="20884" xr:uid="{00000000-0005-0000-0000-0000B3510000}"/>
    <cellStyle name="Normal 12 8 2 3 3 2" xfId="46852" xr:uid="{00000000-0005-0000-0000-0000B4510000}"/>
    <cellStyle name="Normal 12 8 2 3 4" xfId="16556" xr:uid="{00000000-0005-0000-0000-0000B5510000}"/>
    <cellStyle name="Normal 12 8 2 3 4 2" xfId="42524" xr:uid="{00000000-0005-0000-0000-0000B6510000}"/>
    <cellStyle name="Normal 12 8 2 3 5" xfId="31704" xr:uid="{00000000-0005-0000-0000-0000B7510000}"/>
    <cellStyle name="Normal 12 8 2 3 6" xfId="58186" xr:uid="{00000000-0005-0000-0000-0000B8510000}"/>
    <cellStyle name="Normal 12 8 2 4" xfId="10064" xr:uid="{00000000-0005-0000-0000-0000B9510000}"/>
    <cellStyle name="Normal 12 8 2 4 2" xfId="25212" xr:uid="{00000000-0005-0000-0000-0000BA510000}"/>
    <cellStyle name="Normal 12 8 2 4 2 2" xfId="51180" xr:uid="{00000000-0005-0000-0000-0000BB510000}"/>
    <cellStyle name="Normal 12 8 2 4 3" xfId="36032" xr:uid="{00000000-0005-0000-0000-0000BC510000}"/>
    <cellStyle name="Normal 12 8 2 5" xfId="7900" xr:uid="{00000000-0005-0000-0000-0000BD510000}"/>
    <cellStyle name="Normal 12 8 2 5 2" xfId="23048" xr:uid="{00000000-0005-0000-0000-0000BE510000}"/>
    <cellStyle name="Normal 12 8 2 5 2 2" xfId="49016" xr:uid="{00000000-0005-0000-0000-0000BF510000}"/>
    <cellStyle name="Normal 12 8 2 5 3" xfId="33868" xr:uid="{00000000-0005-0000-0000-0000C0510000}"/>
    <cellStyle name="Normal 12 8 2 6" xfId="18720" xr:uid="{00000000-0005-0000-0000-0000C1510000}"/>
    <cellStyle name="Normal 12 8 2 6 2" xfId="44688" xr:uid="{00000000-0005-0000-0000-0000C2510000}"/>
    <cellStyle name="Normal 12 8 2 7" xfId="14392" xr:uid="{00000000-0005-0000-0000-0000C3510000}"/>
    <cellStyle name="Normal 12 8 2 7 2" xfId="40360" xr:uid="{00000000-0005-0000-0000-0000C4510000}"/>
    <cellStyle name="Normal 12 8 2 8" xfId="3572" xr:uid="{00000000-0005-0000-0000-0000C5510000}"/>
    <cellStyle name="Normal 12 8 2 9" xfId="29540" xr:uid="{00000000-0005-0000-0000-0000C6510000}"/>
    <cellStyle name="Normal 12 8 3" xfId="1949" xr:uid="{00000000-0005-0000-0000-0000C7510000}"/>
    <cellStyle name="Normal 12 8 3 2" xfId="6277" xr:uid="{00000000-0005-0000-0000-0000C8510000}"/>
    <cellStyle name="Normal 12 8 3 2 2" xfId="12769" xr:uid="{00000000-0005-0000-0000-0000C9510000}"/>
    <cellStyle name="Normal 12 8 3 2 2 2" xfId="27917" xr:uid="{00000000-0005-0000-0000-0000CA510000}"/>
    <cellStyle name="Normal 12 8 3 2 2 2 2" xfId="53885" xr:uid="{00000000-0005-0000-0000-0000CB510000}"/>
    <cellStyle name="Normal 12 8 3 2 2 3" xfId="38737" xr:uid="{00000000-0005-0000-0000-0000CC510000}"/>
    <cellStyle name="Normal 12 8 3 2 3" xfId="21425" xr:uid="{00000000-0005-0000-0000-0000CD510000}"/>
    <cellStyle name="Normal 12 8 3 2 3 2" xfId="47393" xr:uid="{00000000-0005-0000-0000-0000CE510000}"/>
    <cellStyle name="Normal 12 8 3 2 4" xfId="17097" xr:uid="{00000000-0005-0000-0000-0000CF510000}"/>
    <cellStyle name="Normal 12 8 3 2 4 2" xfId="43065" xr:uid="{00000000-0005-0000-0000-0000D0510000}"/>
    <cellStyle name="Normal 12 8 3 2 5" xfId="32245" xr:uid="{00000000-0005-0000-0000-0000D1510000}"/>
    <cellStyle name="Normal 12 8 3 2 6" xfId="58727" xr:uid="{00000000-0005-0000-0000-0000D2510000}"/>
    <cellStyle name="Normal 12 8 3 3" xfId="10605" xr:uid="{00000000-0005-0000-0000-0000D3510000}"/>
    <cellStyle name="Normal 12 8 3 3 2" xfId="25753" xr:uid="{00000000-0005-0000-0000-0000D4510000}"/>
    <cellStyle name="Normal 12 8 3 3 2 2" xfId="51721" xr:uid="{00000000-0005-0000-0000-0000D5510000}"/>
    <cellStyle name="Normal 12 8 3 3 3" xfId="36573" xr:uid="{00000000-0005-0000-0000-0000D6510000}"/>
    <cellStyle name="Normal 12 8 3 4" xfId="8441" xr:uid="{00000000-0005-0000-0000-0000D7510000}"/>
    <cellStyle name="Normal 12 8 3 4 2" xfId="23589" xr:uid="{00000000-0005-0000-0000-0000D8510000}"/>
    <cellStyle name="Normal 12 8 3 4 2 2" xfId="49557" xr:uid="{00000000-0005-0000-0000-0000D9510000}"/>
    <cellStyle name="Normal 12 8 3 4 3" xfId="34409" xr:uid="{00000000-0005-0000-0000-0000DA510000}"/>
    <cellStyle name="Normal 12 8 3 5" xfId="19261" xr:uid="{00000000-0005-0000-0000-0000DB510000}"/>
    <cellStyle name="Normal 12 8 3 5 2" xfId="45229" xr:uid="{00000000-0005-0000-0000-0000DC510000}"/>
    <cellStyle name="Normal 12 8 3 6" xfId="14933" xr:uid="{00000000-0005-0000-0000-0000DD510000}"/>
    <cellStyle name="Normal 12 8 3 6 2" xfId="40901" xr:uid="{00000000-0005-0000-0000-0000DE510000}"/>
    <cellStyle name="Normal 12 8 3 7" xfId="4113" xr:uid="{00000000-0005-0000-0000-0000DF510000}"/>
    <cellStyle name="Normal 12 8 3 8" xfId="30081" xr:uid="{00000000-0005-0000-0000-0000E0510000}"/>
    <cellStyle name="Normal 12 8 3 9" xfId="56563" xr:uid="{00000000-0005-0000-0000-0000E1510000}"/>
    <cellStyle name="Normal 12 8 4" xfId="5195" xr:uid="{00000000-0005-0000-0000-0000E2510000}"/>
    <cellStyle name="Normal 12 8 4 2" xfId="11687" xr:uid="{00000000-0005-0000-0000-0000E3510000}"/>
    <cellStyle name="Normal 12 8 4 2 2" xfId="26835" xr:uid="{00000000-0005-0000-0000-0000E4510000}"/>
    <cellStyle name="Normal 12 8 4 2 2 2" xfId="52803" xr:uid="{00000000-0005-0000-0000-0000E5510000}"/>
    <cellStyle name="Normal 12 8 4 2 3" xfId="37655" xr:uid="{00000000-0005-0000-0000-0000E6510000}"/>
    <cellStyle name="Normal 12 8 4 3" xfId="20343" xr:uid="{00000000-0005-0000-0000-0000E7510000}"/>
    <cellStyle name="Normal 12 8 4 3 2" xfId="46311" xr:uid="{00000000-0005-0000-0000-0000E8510000}"/>
    <cellStyle name="Normal 12 8 4 4" xfId="16015" xr:uid="{00000000-0005-0000-0000-0000E9510000}"/>
    <cellStyle name="Normal 12 8 4 4 2" xfId="41983" xr:uid="{00000000-0005-0000-0000-0000EA510000}"/>
    <cellStyle name="Normal 12 8 4 5" xfId="31163" xr:uid="{00000000-0005-0000-0000-0000EB510000}"/>
    <cellStyle name="Normal 12 8 4 6" xfId="57645" xr:uid="{00000000-0005-0000-0000-0000EC510000}"/>
    <cellStyle name="Normal 12 8 5" xfId="9523" xr:uid="{00000000-0005-0000-0000-0000ED510000}"/>
    <cellStyle name="Normal 12 8 5 2" xfId="24671" xr:uid="{00000000-0005-0000-0000-0000EE510000}"/>
    <cellStyle name="Normal 12 8 5 2 2" xfId="50639" xr:uid="{00000000-0005-0000-0000-0000EF510000}"/>
    <cellStyle name="Normal 12 8 5 3" xfId="35491" xr:uid="{00000000-0005-0000-0000-0000F0510000}"/>
    <cellStyle name="Normal 12 8 6" xfId="7359" xr:uid="{00000000-0005-0000-0000-0000F1510000}"/>
    <cellStyle name="Normal 12 8 6 2" xfId="22507" xr:uid="{00000000-0005-0000-0000-0000F2510000}"/>
    <cellStyle name="Normal 12 8 6 2 2" xfId="48475" xr:uid="{00000000-0005-0000-0000-0000F3510000}"/>
    <cellStyle name="Normal 12 8 6 3" xfId="33327" xr:uid="{00000000-0005-0000-0000-0000F4510000}"/>
    <cellStyle name="Normal 12 8 7" xfId="18179" xr:uid="{00000000-0005-0000-0000-0000F5510000}"/>
    <cellStyle name="Normal 12 8 7 2" xfId="44147" xr:uid="{00000000-0005-0000-0000-0000F6510000}"/>
    <cellStyle name="Normal 12 8 8" xfId="13851" xr:uid="{00000000-0005-0000-0000-0000F7510000}"/>
    <cellStyle name="Normal 12 8 8 2" xfId="39819" xr:uid="{00000000-0005-0000-0000-0000F8510000}"/>
    <cellStyle name="Normal 12 8 9" xfId="3031" xr:uid="{00000000-0005-0000-0000-0000F9510000}"/>
    <cellStyle name="Normal 12 9" xfId="294" xr:uid="{00000000-0005-0000-0000-0000FA510000}"/>
    <cellStyle name="Normal 12 9 10" xfId="29000" xr:uid="{00000000-0005-0000-0000-0000FB510000}"/>
    <cellStyle name="Normal 12 9 11" xfId="54961" xr:uid="{00000000-0005-0000-0000-0000FC510000}"/>
    <cellStyle name="Normal 12 9 12" xfId="55482" xr:uid="{00000000-0005-0000-0000-0000FD510000}"/>
    <cellStyle name="Normal 12 9 13" xfId="1019" xr:uid="{00000000-0005-0000-0000-0000FE510000}"/>
    <cellStyle name="Normal 12 9 2" xfId="1409" xr:uid="{00000000-0005-0000-0000-0000FF510000}"/>
    <cellStyle name="Normal 12 9 2 10" xfId="56023" xr:uid="{00000000-0005-0000-0000-000000520000}"/>
    <cellStyle name="Normal 12 9 2 2" xfId="2491" xr:uid="{00000000-0005-0000-0000-000001520000}"/>
    <cellStyle name="Normal 12 9 2 2 2" xfId="6819" xr:uid="{00000000-0005-0000-0000-000002520000}"/>
    <cellStyle name="Normal 12 9 2 2 2 2" xfId="13311" xr:uid="{00000000-0005-0000-0000-000003520000}"/>
    <cellStyle name="Normal 12 9 2 2 2 2 2" xfId="28459" xr:uid="{00000000-0005-0000-0000-000004520000}"/>
    <cellStyle name="Normal 12 9 2 2 2 2 2 2" xfId="54427" xr:uid="{00000000-0005-0000-0000-000005520000}"/>
    <cellStyle name="Normal 12 9 2 2 2 2 3" xfId="39279" xr:uid="{00000000-0005-0000-0000-000006520000}"/>
    <cellStyle name="Normal 12 9 2 2 2 3" xfId="21967" xr:uid="{00000000-0005-0000-0000-000007520000}"/>
    <cellStyle name="Normal 12 9 2 2 2 3 2" xfId="47935" xr:uid="{00000000-0005-0000-0000-000008520000}"/>
    <cellStyle name="Normal 12 9 2 2 2 4" xfId="17639" xr:uid="{00000000-0005-0000-0000-000009520000}"/>
    <cellStyle name="Normal 12 9 2 2 2 4 2" xfId="43607" xr:uid="{00000000-0005-0000-0000-00000A520000}"/>
    <cellStyle name="Normal 12 9 2 2 2 5" xfId="32787" xr:uid="{00000000-0005-0000-0000-00000B520000}"/>
    <cellStyle name="Normal 12 9 2 2 2 6" xfId="59269" xr:uid="{00000000-0005-0000-0000-00000C520000}"/>
    <cellStyle name="Normal 12 9 2 2 3" xfId="11147" xr:uid="{00000000-0005-0000-0000-00000D520000}"/>
    <cellStyle name="Normal 12 9 2 2 3 2" xfId="26295" xr:uid="{00000000-0005-0000-0000-00000E520000}"/>
    <cellStyle name="Normal 12 9 2 2 3 2 2" xfId="52263" xr:uid="{00000000-0005-0000-0000-00000F520000}"/>
    <cellStyle name="Normal 12 9 2 2 3 3" xfId="37115" xr:uid="{00000000-0005-0000-0000-000010520000}"/>
    <cellStyle name="Normal 12 9 2 2 4" xfId="8983" xr:uid="{00000000-0005-0000-0000-000011520000}"/>
    <cellStyle name="Normal 12 9 2 2 4 2" xfId="24131" xr:uid="{00000000-0005-0000-0000-000012520000}"/>
    <cellStyle name="Normal 12 9 2 2 4 2 2" xfId="50099" xr:uid="{00000000-0005-0000-0000-000013520000}"/>
    <cellStyle name="Normal 12 9 2 2 4 3" xfId="34951" xr:uid="{00000000-0005-0000-0000-000014520000}"/>
    <cellStyle name="Normal 12 9 2 2 5" xfId="19803" xr:uid="{00000000-0005-0000-0000-000015520000}"/>
    <cellStyle name="Normal 12 9 2 2 5 2" xfId="45771" xr:uid="{00000000-0005-0000-0000-000016520000}"/>
    <cellStyle name="Normal 12 9 2 2 6" xfId="15475" xr:uid="{00000000-0005-0000-0000-000017520000}"/>
    <cellStyle name="Normal 12 9 2 2 6 2" xfId="41443" xr:uid="{00000000-0005-0000-0000-000018520000}"/>
    <cellStyle name="Normal 12 9 2 2 7" xfId="4655" xr:uid="{00000000-0005-0000-0000-000019520000}"/>
    <cellStyle name="Normal 12 9 2 2 8" xfId="30623" xr:uid="{00000000-0005-0000-0000-00001A520000}"/>
    <cellStyle name="Normal 12 9 2 2 9" xfId="57105" xr:uid="{00000000-0005-0000-0000-00001B520000}"/>
    <cellStyle name="Normal 12 9 2 3" xfId="5737" xr:uid="{00000000-0005-0000-0000-00001C520000}"/>
    <cellStyle name="Normal 12 9 2 3 2" xfId="12229" xr:uid="{00000000-0005-0000-0000-00001D520000}"/>
    <cellStyle name="Normal 12 9 2 3 2 2" xfId="27377" xr:uid="{00000000-0005-0000-0000-00001E520000}"/>
    <cellStyle name="Normal 12 9 2 3 2 2 2" xfId="53345" xr:uid="{00000000-0005-0000-0000-00001F520000}"/>
    <cellStyle name="Normal 12 9 2 3 2 3" xfId="38197" xr:uid="{00000000-0005-0000-0000-000020520000}"/>
    <cellStyle name="Normal 12 9 2 3 3" xfId="20885" xr:uid="{00000000-0005-0000-0000-000021520000}"/>
    <cellStyle name="Normal 12 9 2 3 3 2" xfId="46853" xr:uid="{00000000-0005-0000-0000-000022520000}"/>
    <cellStyle name="Normal 12 9 2 3 4" xfId="16557" xr:uid="{00000000-0005-0000-0000-000023520000}"/>
    <cellStyle name="Normal 12 9 2 3 4 2" xfId="42525" xr:uid="{00000000-0005-0000-0000-000024520000}"/>
    <cellStyle name="Normal 12 9 2 3 5" xfId="31705" xr:uid="{00000000-0005-0000-0000-000025520000}"/>
    <cellStyle name="Normal 12 9 2 3 6" xfId="58187" xr:uid="{00000000-0005-0000-0000-000026520000}"/>
    <cellStyle name="Normal 12 9 2 4" xfId="10065" xr:uid="{00000000-0005-0000-0000-000027520000}"/>
    <cellStyle name="Normal 12 9 2 4 2" xfId="25213" xr:uid="{00000000-0005-0000-0000-000028520000}"/>
    <cellStyle name="Normal 12 9 2 4 2 2" xfId="51181" xr:uid="{00000000-0005-0000-0000-000029520000}"/>
    <cellStyle name="Normal 12 9 2 4 3" xfId="36033" xr:uid="{00000000-0005-0000-0000-00002A520000}"/>
    <cellStyle name="Normal 12 9 2 5" xfId="7901" xr:uid="{00000000-0005-0000-0000-00002B520000}"/>
    <cellStyle name="Normal 12 9 2 5 2" xfId="23049" xr:uid="{00000000-0005-0000-0000-00002C520000}"/>
    <cellStyle name="Normal 12 9 2 5 2 2" xfId="49017" xr:uid="{00000000-0005-0000-0000-00002D520000}"/>
    <cellStyle name="Normal 12 9 2 5 3" xfId="33869" xr:uid="{00000000-0005-0000-0000-00002E520000}"/>
    <cellStyle name="Normal 12 9 2 6" xfId="18721" xr:uid="{00000000-0005-0000-0000-00002F520000}"/>
    <cellStyle name="Normal 12 9 2 6 2" xfId="44689" xr:uid="{00000000-0005-0000-0000-000030520000}"/>
    <cellStyle name="Normal 12 9 2 7" xfId="14393" xr:uid="{00000000-0005-0000-0000-000031520000}"/>
    <cellStyle name="Normal 12 9 2 7 2" xfId="40361" xr:uid="{00000000-0005-0000-0000-000032520000}"/>
    <cellStyle name="Normal 12 9 2 8" xfId="3573" xr:uid="{00000000-0005-0000-0000-000033520000}"/>
    <cellStyle name="Normal 12 9 2 9" xfId="29541" xr:uid="{00000000-0005-0000-0000-000034520000}"/>
    <cellStyle name="Normal 12 9 3" xfId="1950" xr:uid="{00000000-0005-0000-0000-000035520000}"/>
    <cellStyle name="Normal 12 9 3 2" xfId="6278" xr:uid="{00000000-0005-0000-0000-000036520000}"/>
    <cellStyle name="Normal 12 9 3 2 2" xfId="12770" xr:uid="{00000000-0005-0000-0000-000037520000}"/>
    <cellStyle name="Normal 12 9 3 2 2 2" xfId="27918" xr:uid="{00000000-0005-0000-0000-000038520000}"/>
    <cellStyle name="Normal 12 9 3 2 2 2 2" xfId="53886" xr:uid="{00000000-0005-0000-0000-000039520000}"/>
    <cellStyle name="Normal 12 9 3 2 2 3" xfId="38738" xr:uid="{00000000-0005-0000-0000-00003A520000}"/>
    <cellStyle name="Normal 12 9 3 2 3" xfId="21426" xr:uid="{00000000-0005-0000-0000-00003B520000}"/>
    <cellStyle name="Normal 12 9 3 2 3 2" xfId="47394" xr:uid="{00000000-0005-0000-0000-00003C520000}"/>
    <cellStyle name="Normal 12 9 3 2 4" xfId="17098" xr:uid="{00000000-0005-0000-0000-00003D520000}"/>
    <cellStyle name="Normal 12 9 3 2 4 2" xfId="43066" xr:uid="{00000000-0005-0000-0000-00003E520000}"/>
    <cellStyle name="Normal 12 9 3 2 5" xfId="32246" xr:uid="{00000000-0005-0000-0000-00003F520000}"/>
    <cellStyle name="Normal 12 9 3 2 6" xfId="58728" xr:uid="{00000000-0005-0000-0000-000040520000}"/>
    <cellStyle name="Normal 12 9 3 3" xfId="10606" xr:uid="{00000000-0005-0000-0000-000041520000}"/>
    <cellStyle name="Normal 12 9 3 3 2" xfId="25754" xr:uid="{00000000-0005-0000-0000-000042520000}"/>
    <cellStyle name="Normal 12 9 3 3 2 2" xfId="51722" xr:uid="{00000000-0005-0000-0000-000043520000}"/>
    <cellStyle name="Normal 12 9 3 3 3" xfId="36574" xr:uid="{00000000-0005-0000-0000-000044520000}"/>
    <cellStyle name="Normal 12 9 3 4" xfId="8442" xr:uid="{00000000-0005-0000-0000-000045520000}"/>
    <cellStyle name="Normal 12 9 3 4 2" xfId="23590" xr:uid="{00000000-0005-0000-0000-000046520000}"/>
    <cellStyle name="Normal 12 9 3 4 2 2" xfId="49558" xr:uid="{00000000-0005-0000-0000-000047520000}"/>
    <cellStyle name="Normal 12 9 3 4 3" xfId="34410" xr:uid="{00000000-0005-0000-0000-000048520000}"/>
    <cellStyle name="Normal 12 9 3 5" xfId="19262" xr:uid="{00000000-0005-0000-0000-000049520000}"/>
    <cellStyle name="Normal 12 9 3 5 2" xfId="45230" xr:uid="{00000000-0005-0000-0000-00004A520000}"/>
    <cellStyle name="Normal 12 9 3 6" xfId="14934" xr:uid="{00000000-0005-0000-0000-00004B520000}"/>
    <cellStyle name="Normal 12 9 3 6 2" xfId="40902" xr:uid="{00000000-0005-0000-0000-00004C520000}"/>
    <cellStyle name="Normal 12 9 3 7" xfId="4114" xr:uid="{00000000-0005-0000-0000-00004D520000}"/>
    <cellStyle name="Normal 12 9 3 8" xfId="30082" xr:uid="{00000000-0005-0000-0000-00004E520000}"/>
    <cellStyle name="Normal 12 9 3 9" xfId="56564" xr:uid="{00000000-0005-0000-0000-00004F520000}"/>
    <cellStyle name="Normal 12 9 4" xfId="5196" xr:uid="{00000000-0005-0000-0000-000050520000}"/>
    <cellStyle name="Normal 12 9 4 2" xfId="11688" xr:uid="{00000000-0005-0000-0000-000051520000}"/>
    <cellStyle name="Normal 12 9 4 2 2" xfId="26836" xr:uid="{00000000-0005-0000-0000-000052520000}"/>
    <cellStyle name="Normal 12 9 4 2 2 2" xfId="52804" xr:uid="{00000000-0005-0000-0000-000053520000}"/>
    <cellStyle name="Normal 12 9 4 2 3" xfId="37656" xr:uid="{00000000-0005-0000-0000-000054520000}"/>
    <cellStyle name="Normal 12 9 4 3" xfId="20344" xr:uid="{00000000-0005-0000-0000-000055520000}"/>
    <cellStyle name="Normal 12 9 4 3 2" xfId="46312" xr:uid="{00000000-0005-0000-0000-000056520000}"/>
    <cellStyle name="Normal 12 9 4 4" xfId="16016" xr:uid="{00000000-0005-0000-0000-000057520000}"/>
    <cellStyle name="Normal 12 9 4 4 2" xfId="41984" xr:uid="{00000000-0005-0000-0000-000058520000}"/>
    <cellStyle name="Normal 12 9 4 5" xfId="31164" xr:uid="{00000000-0005-0000-0000-000059520000}"/>
    <cellStyle name="Normal 12 9 4 6" xfId="57646" xr:uid="{00000000-0005-0000-0000-00005A520000}"/>
    <cellStyle name="Normal 12 9 5" xfId="9524" xr:uid="{00000000-0005-0000-0000-00005B520000}"/>
    <cellStyle name="Normal 12 9 5 2" xfId="24672" xr:uid="{00000000-0005-0000-0000-00005C520000}"/>
    <cellStyle name="Normal 12 9 5 2 2" xfId="50640" xr:uid="{00000000-0005-0000-0000-00005D520000}"/>
    <cellStyle name="Normal 12 9 5 3" xfId="35492" xr:uid="{00000000-0005-0000-0000-00005E520000}"/>
    <cellStyle name="Normal 12 9 6" xfId="7360" xr:uid="{00000000-0005-0000-0000-00005F520000}"/>
    <cellStyle name="Normal 12 9 6 2" xfId="22508" xr:uid="{00000000-0005-0000-0000-000060520000}"/>
    <cellStyle name="Normal 12 9 6 2 2" xfId="48476" xr:uid="{00000000-0005-0000-0000-000061520000}"/>
    <cellStyle name="Normal 12 9 6 3" xfId="33328" xr:uid="{00000000-0005-0000-0000-000062520000}"/>
    <cellStyle name="Normal 12 9 7" xfId="18180" xr:uid="{00000000-0005-0000-0000-000063520000}"/>
    <cellStyle name="Normal 12 9 7 2" xfId="44148" xr:uid="{00000000-0005-0000-0000-000064520000}"/>
    <cellStyle name="Normal 12 9 8" xfId="13852" xr:uid="{00000000-0005-0000-0000-000065520000}"/>
    <cellStyle name="Normal 12 9 8 2" xfId="39820" xr:uid="{00000000-0005-0000-0000-000066520000}"/>
    <cellStyle name="Normal 12 9 9" xfId="3032" xr:uid="{00000000-0005-0000-0000-000067520000}"/>
    <cellStyle name="Normal 13" xfId="295" xr:uid="{00000000-0005-0000-0000-000068520000}"/>
    <cellStyle name="Normal 13 10" xfId="296" xr:uid="{00000000-0005-0000-0000-000069520000}"/>
    <cellStyle name="Normal 13 10 10" xfId="29002" xr:uid="{00000000-0005-0000-0000-00006A520000}"/>
    <cellStyle name="Normal 13 10 11" xfId="54963" xr:uid="{00000000-0005-0000-0000-00006B520000}"/>
    <cellStyle name="Normal 13 10 12" xfId="55484" xr:uid="{00000000-0005-0000-0000-00006C520000}"/>
    <cellStyle name="Normal 13 10 13" xfId="1062" xr:uid="{00000000-0005-0000-0000-00006D520000}"/>
    <cellStyle name="Normal 13 10 2" xfId="1411" xr:uid="{00000000-0005-0000-0000-00006E520000}"/>
    <cellStyle name="Normal 13 10 2 10" xfId="56025" xr:uid="{00000000-0005-0000-0000-00006F520000}"/>
    <cellStyle name="Normal 13 10 2 2" xfId="2493" xr:uid="{00000000-0005-0000-0000-000070520000}"/>
    <cellStyle name="Normal 13 10 2 2 2" xfId="6821" xr:uid="{00000000-0005-0000-0000-000071520000}"/>
    <cellStyle name="Normal 13 10 2 2 2 2" xfId="13313" xr:uid="{00000000-0005-0000-0000-000072520000}"/>
    <cellStyle name="Normal 13 10 2 2 2 2 2" xfId="28461" xr:uid="{00000000-0005-0000-0000-000073520000}"/>
    <cellStyle name="Normal 13 10 2 2 2 2 2 2" xfId="54429" xr:uid="{00000000-0005-0000-0000-000074520000}"/>
    <cellStyle name="Normal 13 10 2 2 2 2 3" xfId="39281" xr:uid="{00000000-0005-0000-0000-000075520000}"/>
    <cellStyle name="Normal 13 10 2 2 2 3" xfId="21969" xr:uid="{00000000-0005-0000-0000-000076520000}"/>
    <cellStyle name="Normal 13 10 2 2 2 3 2" xfId="47937" xr:uid="{00000000-0005-0000-0000-000077520000}"/>
    <cellStyle name="Normal 13 10 2 2 2 4" xfId="17641" xr:uid="{00000000-0005-0000-0000-000078520000}"/>
    <cellStyle name="Normal 13 10 2 2 2 4 2" xfId="43609" xr:uid="{00000000-0005-0000-0000-000079520000}"/>
    <cellStyle name="Normal 13 10 2 2 2 5" xfId="32789" xr:uid="{00000000-0005-0000-0000-00007A520000}"/>
    <cellStyle name="Normal 13 10 2 2 2 6" xfId="59271" xr:uid="{00000000-0005-0000-0000-00007B520000}"/>
    <cellStyle name="Normal 13 10 2 2 3" xfId="11149" xr:uid="{00000000-0005-0000-0000-00007C520000}"/>
    <cellStyle name="Normal 13 10 2 2 3 2" xfId="26297" xr:uid="{00000000-0005-0000-0000-00007D520000}"/>
    <cellStyle name="Normal 13 10 2 2 3 2 2" xfId="52265" xr:uid="{00000000-0005-0000-0000-00007E520000}"/>
    <cellStyle name="Normal 13 10 2 2 3 3" xfId="37117" xr:uid="{00000000-0005-0000-0000-00007F520000}"/>
    <cellStyle name="Normal 13 10 2 2 4" xfId="8985" xr:uid="{00000000-0005-0000-0000-000080520000}"/>
    <cellStyle name="Normal 13 10 2 2 4 2" xfId="24133" xr:uid="{00000000-0005-0000-0000-000081520000}"/>
    <cellStyle name="Normal 13 10 2 2 4 2 2" xfId="50101" xr:uid="{00000000-0005-0000-0000-000082520000}"/>
    <cellStyle name="Normal 13 10 2 2 4 3" xfId="34953" xr:uid="{00000000-0005-0000-0000-000083520000}"/>
    <cellStyle name="Normal 13 10 2 2 5" xfId="19805" xr:uid="{00000000-0005-0000-0000-000084520000}"/>
    <cellStyle name="Normal 13 10 2 2 5 2" xfId="45773" xr:uid="{00000000-0005-0000-0000-000085520000}"/>
    <cellStyle name="Normal 13 10 2 2 6" xfId="15477" xr:uid="{00000000-0005-0000-0000-000086520000}"/>
    <cellStyle name="Normal 13 10 2 2 6 2" xfId="41445" xr:uid="{00000000-0005-0000-0000-000087520000}"/>
    <cellStyle name="Normal 13 10 2 2 7" xfId="4657" xr:uid="{00000000-0005-0000-0000-000088520000}"/>
    <cellStyle name="Normal 13 10 2 2 8" xfId="30625" xr:uid="{00000000-0005-0000-0000-000089520000}"/>
    <cellStyle name="Normal 13 10 2 2 9" xfId="57107" xr:uid="{00000000-0005-0000-0000-00008A520000}"/>
    <cellStyle name="Normal 13 10 2 3" xfId="5739" xr:uid="{00000000-0005-0000-0000-00008B520000}"/>
    <cellStyle name="Normal 13 10 2 3 2" xfId="12231" xr:uid="{00000000-0005-0000-0000-00008C520000}"/>
    <cellStyle name="Normal 13 10 2 3 2 2" xfId="27379" xr:uid="{00000000-0005-0000-0000-00008D520000}"/>
    <cellStyle name="Normal 13 10 2 3 2 2 2" xfId="53347" xr:uid="{00000000-0005-0000-0000-00008E520000}"/>
    <cellStyle name="Normal 13 10 2 3 2 3" xfId="38199" xr:uid="{00000000-0005-0000-0000-00008F520000}"/>
    <cellStyle name="Normal 13 10 2 3 3" xfId="20887" xr:uid="{00000000-0005-0000-0000-000090520000}"/>
    <cellStyle name="Normal 13 10 2 3 3 2" xfId="46855" xr:uid="{00000000-0005-0000-0000-000091520000}"/>
    <cellStyle name="Normal 13 10 2 3 4" xfId="16559" xr:uid="{00000000-0005-0000-0000-000092520000}"/>
    <cellStyle name="Normal 13 10 2 3 4 2" xfId="42527" xr:uid="{00000000-0005-0000-0000-000093520000}"/>
    <cellStyle name="Normal 13 10 2 3 5" xfId="31707" xr:uid="{00000000-0005-0000-0000-000094520000}"/>
    <cellStyle name="Normal 13 10 2 3 6" xfId="58189" xr:uid="{00000000-0005-0000-0000-000095520000}"/>
    <cellStyle name="Normal 13 10 2 4" xfId="10067" xr:uid="{00000000-0005-0000-0000-000096520000}"/>
    <cellStyle name="Normal 13 10 2 4 2" xfId="25215" xr:uid="{00000000-0005-0000-0000-000097520000}"/>
    <cellStyle name="Normal 13 10 2 4 2 2" xfId="51183" xr:uid="{00000000-0005-0000-0000-000098520000}"/>
    <cellStyle name="Normal 13 10 2 4 3" xfId="36035" xr:uid="{00000000-0005-0000-0000-000099520000}"/>
    <cellStyle name="Normal 13 10 2 5" xfId="7903" xr:uid="{00000000-0005-0000-0000-00009A520000}"/>
    <cellStyle name="Normal 13 10 2 5 2" xfId="23051" xr:uid="{00000000-0005-0000-0000-00009B520000}"/>
    <cellStyle name="Normal 13 10 2 5 2 2" xfId="49019" xr:uid="{00000000-0005-0000-0000-00009C520000}"/>
    <cellStyle name="Normal 13 10 2 5 3" xfId="33871" xr:uid="{00000000-0005-0000-0000-00009D520000}"/>
    <cellStyle name="Normal 13 10 2 6" xfId="18723" xr:uid="{00000000-0005-0000-0000-00009E520000}"/>
    <cellStyle name="Normal 13 10 2 6 2" xfId="44691" xr:uid="{00000000-0005-0000-0000-00009F520000}"/>
    <cellStyle name="Normal 13 10 2 7" xfId="14395" xr:uid="{00000000-0005-0000-0000-0000A0520000}"/>
    <cellStyle name="Normal 13 10 2 7 2" xfId="40363" xr:uid="{00000000-0005-0000-0000-0000A1520000}"/>
    <cellStyle name="Normal 13 10 2 8" xfId="3575" xr:uid="{00000000-0005-0000-0000-0000A2520000}"/>
    <cellStyle name="Normal 13 10 2 9" xfId="29543" xr:uid="{00000000-0005-0000-0000-0000A3520000}"/>
    <cellStyle name="Normal 13 10 3" xfId="1952" xr:uid="{00000000-0005-0000-0000-0000A4520000}"/>
    <cellStyle name="Normal 13 10 3 2" xfId="6280" xr:uid="{00000000-0005-0000-0000-0000A5520000}"/>
    <cellStyle name="Normal 13 10 3 2 2" xfId="12772" xr:uid="{00000000-0005-0000-0000-0000A6520000}"/>
    <cellStyle name="Normal 13 10 3 2 2 2" xfId="27920" xr:uid="{00000000-0005-0000-0000-0000A7520000}"/>
    <cellStyle name="Normal 13 10 3 2 2 2 2" xfId="53888" xr:uid="{00000000-0005-0000-0000-0000A8520000}"/>
    <cellStyle name="Normal 13 10 3 2 2 3" xfId="38740" xr:uid="{00000000-0005-0000-0000-0000A9520000}"/>
    <cellStyle name="Normal 13 10 3 2 3" xfId="21428" xr:uid="{00000000-0005-0000-0000-0000AA520000}"/>
    <cellStyle name="Normal 13 10 3 2 3 2" xfId="47396" xr:uid="{00000000-0005-0000-0000-0000AB520000}"/>
    <cellStyle name="Normal 13 10 3 2 4" xfId="17100" xr:uid="{00000000-0005-0000-0000-0000AC520000}"/>
    <cellStyle name="Normal 13 10 3 2 4 2" xfId="43068" xr:uid="{00000000-0005-0000-0000-0000AD520000}"/>
    <cellStyle name="Normal 13 10 3 2 5" xfId="32248" xr:uid="{00000000-0005-0000-0000-0000AE520000}"/>
    <cellStyle name="Normal 13 10 3 2 6" xfId="58730" xr:uid="{00000000-0005-0000-0000-0000AF520000}"/>
    <cellStyle name="Normal 13 10 3 3" xfId="10608" xr:uid="{00000000-0005-0000-0000-0000B0520000}"/>
    <cellStyle name="Normal 13 10 3 3 2" xfId="25756" xr:uid="{00000000-0005-0000-0000-0000B1520000}"/>
    <cellStyle name="Normal 13 10 3 3 2 2" xfId="51724" xr:uid="{00000000-0005-0000-0000-0000B2520000}"/>
    <cellStyle name="Normal 13 10 3 3 3" xfId="36576" xr:uid="{00000000-0005-0000-0000-0000B3520000}"/>
    <cellStyle name="Normal 13 10 3 4" xfId="8444" xr:uid="{00000000-0005-0000-0000-0000B4520000}"/>
    <cellStyle name="Normal 13 10 3 4 2" xfId="23592" xr:uid="{00000000-0005-0000-0000-0000B5520000}"/>
    <cellStyle name="Normal 13 10 3 4 2 2" xfId="49560" xr:uid="{00000000-0005-0000-0000-0000B6520000}"/>
    <cellStyle name="Normal 13 10 3 4 3" xfId="34412" xr:uid="{00000000-0005-0000-0000-0000B7520000}"/>
    <cellStyle name="Normal 13 10 3 5" xfId="19264" xr:uid="{00000000-0005-0000-0000-0000B8520000}"/>
    <cellStyle name="Normal 13 10 3 5 2" xfId="45232" xr:uid="{00000000-0005-0000-0000-0000B9520000}"/>
    <cellStyle name="Normal 13 10 3 6" xfId="14936" xr:uid="{00000000-0005-0000-0000-0000BA520000}"/>
    <cellStyle name="Normal 13 10 3 6 2" xfId="40904" xr:uid="{00000000-0005-0000-0000-0000BB520000}"/>
    <cellStyle name="Normal 13 10 3 7" xfId="4116" xr:uid="{00000000-0005-0000-0000-0000BC520000}"/>
    <cellStyle name="Normal 13 10 3 8" xfId="30084" xr:uid="{00000000-0005-0000-0000-0000BD520000}"/>
    <cellStyle name="Normal 13 10 3 9" xfId="56566" xr:uid="{00000000-0005-0000-0000-0000BE520000}"/>
    <cellStyle name="Normal 13 10 4" xfId="5198" xr:uid="{00000000-0005-0000-0000-0000BF520000}"/>
    <cellStyle name="Normal 13 10 4 2" xfId="11690" xr:uid="{00000000-0005-0000-0000-0000C0520000}"/>
    <cellStyle name="Normal 13 10 4 2 2" xfId="26838" xr:uid="{00000000-0005-0000-0000-0000C1520000}"/>
    <cellStyle name="Normal 13 10 4 2 2 2" xfId="52806" xr:uid="{00000000-0005-0000-0000-0000C2520000}"/>
    <cellStyle name="Normal 13 10 4 2 3" xfId="37658" xr:uid="{00000000-0005-0000-0000-0000C3520000}"/>
    <cellStyle name="Normal 13 10 4 3" xfId="20346" xr:uid="{00000000-0005-0000-0000-0000C4520000}"/>
    <cellStyle name="Normal 13 10 4 3 2" xfId="46314" xr:uid="{00000000-0005-0000-0000-0000C5520000}"/>
    <cellStyle name="Normal 13 10 4 4" xfId="16018" xr:uid="{00000000-0005-0000-0000-0000C6520000}"/>
    <cellStyle name="Normal 13 10 4 4 2" xfId="41986" xr:uid="{00000000-0005-0000-0000-0000C7520000}"/>
    <cellStyle name="Normal 13 10 4 5" xfId="31166" xr:uid="{00000000-0005-0000-0000-0000C8520000}"/>
    <cellStyle name="Normal 13 10 4 6" xfId="57648" xr:uid="{00000000-0005-0000-0000-0000C9520000}"/>
    <cellStyle name="Normal 13 10 5" xfId="9526" xr:uid="{00000000-0005-0000-0000-0000CA520000}"/>
    <cellStyle name="Normal 13 10 5 2" xfId="24674" xr:uid="{00000000-0005-0000-0000-0000CB520000}"/>
    <cellStyle name="Normal 13 10 5 2 2" xfId="50642" xr:uid="{00000000-0005-0000-0000-0000CC520000}"/>
    <cellStyle name="Normal 13 10 5 3" xfId="35494" xr:uid="{00000000-0005-0000-0000-0000CD520000}"/>
    <cellStyle name="Normal 13 10 6" xfId="7362" xr:uid="{00000000-0005-0000-0000-0000CE520000}"/>
    <cellStyle name="Normal 13 10 6 2" xfId="22510" xr:uid="{00000000-0005-0000-0000-0000CF520000}"/>
    <cellStyle name="Normal 13 10 6 2 2" xfId="48478" xr:uid="{00000000-0005-0000-0000-0000D0520000}"/>
    <cellStyle name="Normal 13 10 6 3" xfId="33330" xr:uid="{00000000-0005-0000-0000-0000D1520000}"/>
    <cellStyle name="Normal 13 10 7" xfId="18182" xr:uid="{00000000-0005-0000-0000-0000D2520000}"/>
    <cellStyle name="Normal 13 10 7 2" xfId="44150" xr:uid="{00000000-0005-0000-0000-0000D3520000}"/>
    <cellStyle name="Normal 13 10 8" xfId="13854" xr:uid="{00000000-0005-0000-0000-0000D4520000}"/>
    <cellStyle name="Normal 13 10 8 2" xfId="39822" xr:uid="{00000000-0005-0000-0000-0000D5520000}"/>
    <cellStyle name="Normal 13 10 9" xfId="3034" xr:uid="{00000000-0005-0000-0000-0000D6520000}"/>
    <cellStyle name="Normal 13 11" xfId="297" xr:uid="{00000000-0005-0000-0000-0000D7520000}"/>
    <cellStyle name="Normal 13 11 10" xfId="29003" xr:uid="{00000000-0005-0000-0000-0000D8520000}"/>
    <cellStyle name="Normal 13 11 11" xfId="54964" xr:uid="{00000000-0005-0000-0000-0000D9520000}"/>
    <cellStyle name="Normal 13 11 12" xfId="55485" xr:uid="{00000000-0005-0000-0000-0000DA520000}"/>
    <cellStyle name="Normal 13 11 13" xfId="1102" xr:uid="{00000000-0005-0000-0000-0000DB520000}"/>
    <cellStyle name="Normal 13 11 2" xfId="1412" xr:uid="{00000000-0005-0000-0000-0000DC520000}"/>
    <cellStyle name="Normal 13 11 2 10" xfId="56026" xr:uid="{00000000-0005-0000-0000-0000DD520000}"/>
    <cellStyle name="Normal 13 11 2 2" xfId="2494" xr:uid="{00000000-0005-0000-0000-0000DE520000}"/>
    <cellStyle name="Normal 13 11 2 2 2" xfId="6822" xr:uid="{00000000-0005-0000-0000-0000DF520000}"/>
    <cellStyle name="Normal 13 11 2 2 2 2" xfId="13314" xr:uid="{00000000-0005-0000-0000-0000E0520000}"/>
    <cellStyle name="Normal 13 11 2 2 2 2 2" xfId="28462" xr:uid="{00000000-0005-0000-0000-0000E1520000}"/>
    <cellStyle name="Normal 13 11 2 2 2 2 2 2" xfId="54430" xr:uid="{00000000-0005-0000-0000-0000E2520000}"/>
    <cellStyle name="Normal 13 11 2 2 2 2 3" xfId="39282" xr:uid="{00000000-0005-0000-0000-0000E3520000}"/>
    <cellStyle name="Normal 13 11 2 2 2 3" xfId="21970" xr:uid="{00000000-0005-0000-0000-0000E4520000}"/>
    <cellStyle name="Normal 13 11 2 2 2 3 2" xfId="47938" xr:uid="{00000000-0005-0000-0000-0000E5520000}"/>
    <cellStyle name="Normal 13 11 2 2 2 4" xfId="17642" xr:uid="{00000000-0005-0000-0000-0000E6520000}"/>
    <cellStyle name="Normal 13 11 2 2 2 4 2" xfId="43610" xr:uid="{00000000-0005-0000-0000-0000E7520000}"/>
    <cellStyle name="Normal 13 11 2 2 2 5" xfId="32790" xr:uid="{00000000-0005-0000-0000-0000E8520000}"/>
    <cellStyle name="Normal 13 11 2 2 2 6" xfId="59272" xr:uid="{00000000-0005-0000-0000-0000E9520000}"/>
    <cellStyle name="Normal 13 11 2 2 3" xfId="11150" xr:uid="{00000000-0005-0000-0000-0000EA520000}"/>
    <cellStyle name="Normal 13 11 2 2 3 2" xfId="26298" xr:uid="{00000000-0005-0000-0000-0000EB520000}"/>
    <cellStyle name="Normal 13 11 2 2 3 2 2" xfId="52266" xr:uid="{00000000-0005-0000-0000-0000EC520000}"/>
    <cellStyle name="Normal 13 11 2 2 3 3" xfId="37118" xr:uid="{00000000-0005-0000-0000-0000ED520000}"/>
    <cellStyle name="Normal 13 11 2 2 4" xfId="8986" xr:uid="{00000000-0005-0000-0000-0000EE520000}"/>
    <cellStyle name="Normal 13 11 2 2 4 2" xfId="24134" xr:uid="{00000000-0005-0000-0000-0000EF520000}"/>
    <cellStyle name="Normal 13 11 2 2 4 2 2" xfId="50102" xr:uid="{00000000-0005-0000-0000-0000F0520000}"/>
    <cellStyle name="Normal 13 11 2 2 4 3" xfId="34954" xr:uid="{00000000-0005-0000-0000-0000F1520000}"/>
    <cellStyle name="Normal 13 11 2 2 5" xfId="19806" xr:uid="{00000000-0005-0000-0000-0000F2520000}"/>
    <cellStyle name="Normal 13 11 2 2 5 2" xfId="45774" xr:uid="{00000000-0005-0000-0000-0000F3520000}"/>
    <cellStyle name="Normal 13 11 2 2 6" xfId="15478" xr:uid="{00000000-0005-0000-0000-0000F4520000}"/>
    <cellStyle name="Normal 13 11 2 2 6 2" xfId="41446" xr:uid="{00000000-0005-0000-0000-0000F5520000}"/>
    <cellStyle name="Normal 13 11 2 2 7" xfId="4658" xr:uid="{00000000-0005-0000-0000-0000F6520000}"/>
    <cellStyle name="Normal 13 11 2 2 8" xfId="30626" xr:uid="{00000000-0005-0000-0000-0000F7520000}"/>
    <cellStyle name="Normal 13 11 2 2 9" xfId="57108" xr:uid="{00000000-0005-0000-0000-0000F8520000}"/>
    <cellStyle name="Normal 13 11 2 3" xfId="5740" xr:uid="{00000000-0005-0000-0000-0000F9520000}"/>
    <cellStyle name="Normal 13 11 2 3 2" xfId="12232" xr:uid="{00000000-0005-0000-0000-0000FA520000}"/>
    <cellStyle name="Normal 13 11 2 3 2 2" xfId="27380" xr:uid="{00000000-0005-0000-0000-0000FB520000}"/>
    <cellStyle name="Normal 13 11 2 3 2 2 2" xfId="53348" xr:uid="{00000000-0005-0000-0000-0000FC520000}"/>
    <cellStyle name="Normal 13 11 2 3 2 3" xfId="38200" xr:uid="{00000000-0005-0000-0000-0000FD520000}"/>
    <cellStyle name="Normal 13 11 2 3 3" xfId="20888" xr:uid="{00000000-0005-0000-0000-0000FE520000}"/>
    <cellStyle name="Normal 13 11 2 3 3 2" xfId="46856" xr:uid="{00000000-0005-0000-0000-0000FF520000}"/>
    <cellStyle name="Normal 13 11 2 3 4" xfId="16560" xr:uid="{00000000-0005-0000-0000-000000530000}"/>
    <cellStyle name="Normal 13 11 2 3 4 2" xfId="42528" xr:uid="{00000000-0005-0000-0000-000001530000}"/>
    <cellStyle name="Normal 13 11 2 3 5" xfId="31708" xr:uid="{00000000-0005-0000-0000-000002530000}"/>
    <cellStyle name="Normal 13 11 2 3 6" xfId="58190" xr:uid="{00000000-0005-0000-0000-000003530000}"/>
    <cellStyle name="Normal 13 11 2 4" xfId="10068" xr:uid="{00000000-0005-0000-0000-000004530000}"/>
    <cellStyle name="Normal 13 11 2 4 2" xfId="25216" xr:uid="{00000000-0005-0000-0000-000005530000}"/>
    <cellStyle name="Normal 13 11 2 4 2 2" xfId="51184" xr:uid="{00000000-0005-0000-0000-000006530000}"/>
    <cellStyle name="Normal 13 11 2 4 3" xfId="36036" xr:uid="{00000000-0005-0000-0000-000007530000}"/>
    <cellStyle name="Normal 13 11 2 5" xfId="7904" xr:uid="{00000000-0005-0000-0000-000008530000}"/>
    <cellStyle name="Normal 13 11 2 5 2" xfId="23052" xr:uid="{00000000-0005-0000-0000-000009530000}"/>
    <cellStyle name="Normal 13 11 2 5 2 2" xfId="49020" xr:uid="{00000000-0005-0000-0000-00000A530000}"/>
    <cellStyle name="Normal 13 11 2 5 3" xfId="33872" xr:uid="{00000000-0005-0000-0000-00000B530000}"/>
    <cellStyle name="Normal 13 11 2 6" xfId="18724" xr:uid="{00000000-0005-0000-0000-00000C530000}"/>
    <cellStyle name="Normal 13 11 2 6 2" xfId="44692" xr:uid="{00000000-0005-0000-0000-00000D530000}"/>
    <cellStyle name="Normal 13 11 2 7" xfId="14396" xr:uid="{00000000-0005-0000-0000-00000E530000}"/>
    <cellStyle name="Normal 13 11 2 7 2" xfId="40364" xr:uid="{00000000-0005-0000-0000-00000F530000}"/>
    <cellStyle name="Normal 13 11 2 8" xfId="3576" xr:uid="{00000000-0005-0000-0000-000010530000}"/>
    <cellStyle name="Normal 13 11 2 9" xfId="29544" xr:uid="{00000000-0005-0000-0000-000011530000}"/>
    <cellStyle name="Normal 13 11 3" xfId="1953" xr:uid="{00000000-0005-0000-0000-000012530000}"/>
    <cellStyle name="Normal 13 11 3 2" xfId="6281" xr:uid="{00000000-0005-0000-0000-000013530000}"/>
    <cellStyle name="Normal 13 11 3 2 2" xfId="12773" xr:uid="{00000000-0005-0000-0000-000014530000}"/>
    <cellStyle name="Normal 13 11 3 2 2 2" xfId="27921" xr:uid="{00000000-0005-0000-0000-000015530000}"/>
    <cellStyle name="Normal 13 11 3 2 2 2 2" xfId="53889" xr:uid="{00000000-0005-0000-0000-000016530000}"/>
    <cellStyle name="Normal 13 11 3 2 2 3" xfId="38741" xr:uid="{00000000-0005-0000-0000-000017530000}"/>
    <cellStyle name="Normal 13 11 3 2 3" xfId="21429" xr:uid="{00000000-0005-0000-0000-000018530000}"/>
    <cellStyle name="Normal 13 11 3 2 3 2" xfId="47397" xr:uid="{00000000-0005-0000-0000-000019530000}"/>
    <cellStyle name="Normal 13 11 3 2 4" xfId="17101" xr:uid="{00000000-0005-0000-0000-00001A530000}"/>
    <cellStyle name="Normal 13 11 3 2 4 2" xfId="43069" xr:uid="{00000000-0005-0000-0000-00001B530000}"/>
    <cellStyle name="Normal 13 11 3 2 5" xfId="32249" xr:uid="{00000000-0005-0000-0000-00001C530000}"/>
    <cellStyle name="Normal 13 11 3 2 6" xfId="58731" xr:uid="{00000000-0005-0000-0000-00001D530000}"/>
    <cellStyle name="Normal 13 11 3 3" xfId="10609" xr:uid="{00000000-0005-0000-0000-00001E530000}"/>
    <cellStyle name="Normal 13 11 3 3 2" xfId="25757" xr:uid="{00000000-0005-0000-0000-00001F530000}"/>
    <cellStyle name="Normal 13 11 3 3 2 2" xfId="51725" xr:uid="{00000000-0005-0000-0000-000020530000}"/>
    <cellStyle name="Normal 13 11 3 3 3" xfId="36577" xr:uid="{00000000-0005-0000-0000-000021530000}"/>
    <cellStyle name="Normal 13 11 3 4" xfId="8445" xr:uid="{00000000-0005-0000-0000-000022530000}"/>
    <cellStyle name="Normal 13 11 3 4 2" xfId="23593" xr:uid="{00000000-0005-0000-0000-000023530000}"/>
    <cellStyle name="Normal 13 11 3 4 2 2" xfId="49561" xr:uid="{00000000-0005-0000-0000-000024530000}"/>
    <cellStyle name="Normal 13 11 3 4 3" xfId="34413" xr:uid="{00000000-0005-0000-0000-000025530000}"/>
    <cellStyle name="Normal 13 11 3 5" xfId="19265" xr:uid="{00000000-0005-0000-0000-000026530000}"/>
    <cellStyle name="Normal 13 11 3 5 2" xfId="45233" xr:uid="{00000000-0005-0000-0000-000027530000}"/>
    <cellStyle name="Normal 13 11 3 6" xfId="14937" xr:uid="{00000000-0005-0000-0000-000028530000}"/>
    <cellStyle name="Normal 13 11 3 6 2" xfId="40905" xr:uid="{00000000-0005-0000-0000-000029530000}"/>
    <cellStyle name="Normal 13 11 3 7" xfId="4117" xr:uid="{00000000-0005-0000-0000-00002A530000}"/>
    <cellStyle name="Normal 13 11 3 8" xfId="30085" xr:uid="{00000000-0005-0000-0000-00002B530000}"/>
    <cellStyle name="Normal 13 11 3 9" xfId="56567" xr:uid="{00000000-0005-0000-0000-00002C530000}"/>
    <cellStyle name="Normal 13 11 4" xfId="5199" xr:uid="{00000000-0005-0000-0000-00002D530000}"/>
    <cellStyle name="Normal 13 11 4 2" xfId="11691" xr:uid="{00000000-0005-0000-0000-00002E530000}"/>
    <cellStyle name="Normal 13 11 4 2 2" xfId="26839" xr:uid="{00000000-0005-0000-0000-00002F530000}"/>
    <cellStyle name="Normal 13 11 4 2 2 2" xfId="52807" xr:uid="{00000000-0005-0000-0000-000030530000}"/>
    <cellStyle name="Normal 13 11 4 2 3" xfId="37659" xr:uid="{00000000-0005-0000-0000-000031530000}"/>
    <cellStyle name="Normal 13 11 4 3" xfId="20347" xr:uid="{00000000-0005-0000-0000-000032530000}"/>
    <cellStyle name="Normal 13 11 4 3 2" xfId="46315" xr:uid="{00000000-0005-0000-0000-000033530000}"/>
    <cellStyle name="Normal 13 11 4 4" xfId="16019" xr:uid="{00000000-0005-0000-0000-000034530000}"/>
    <cellStyle name="Normal 13 11 4 4 2" xfId="41987" xr:uid="{00000000-0005-0000-0000-000035530000}"/>
    <cellStyle name="Normal 13 11 4 5" xfId="31167" xr:uid="{00000000-0005-0000-0000-000036530000}"/>
    <cellStyle name="Normal 13 11 4 6" xfId="57649" xr:uid="{00000000-0005-0000-0000-000037530000}"/>
    <cellStyle name="Normal 13 11 5" xfId="9527" xr:uid="{00000000-0005-0000-0000-000038530000}"/>
    <cellStyle name="Normal 13 11 5 2" xfId="24675" xr:uid="{00000000-0005-0000-0000-000039530000}"/>
    <cellStyle name="Normal 13 11 5 2 2" xfId="50643" xr:uid="{00000000-0005-0000-0000-00003A530000}"/>
    <cellStyle name="Normal 13 11 5 3" xfId="35495" xr:uid="{00000000-0005-0000-0000-00003B530000}"/>
    <cellStyle name="Normal 13 11 6" xfId="7363" xr:uid="{00000000-0005-0000-0000-00003C530000}"/>
    <cellStyle name="Normal 13 11 6 2" xfId="22511" xr:uid="{00000000-0005-0000-0000-00003D530000}"/>
    <cellStyle name="Normal 13 11 6 2 2" xfId="48479" xr:uid="{00000000-0005-0000-0000-00003E530000}"/>
    <cellStyle name="Normal 13 11 6 3" xfId="33331" xr:uid="{00000000-0005-0000-0000-00003F530000}"/>
    <cellStyle name="Normal 13 11 7" xfId="18183" xr:uid="{00000000-0005-0000-0000-000040530000}"/>
    <cellStyle name="Normal 13 11 7 2" xfId="44151" xr:uid="{00000000-0005-0000-0000-000041530000}"/>
    <cellStyle name="Normal 13 11 8" xfId="13855" xr:uid="{00000000-0005-0000-0000-000042530000}"/>
    <cellStyle name="Normal 13 11 8 2" xfId="39823" xr:uid="{00000000-0005-0000-0000-000043530000}"/>
    <cellStyle name="Normal 13 11 9" xfId="3035" xr:uid="{00000000-0005-0000-0000-000044530000}"/>
    <cellStyle name="Normal 13 12" xfId="298" xr:uid="{00000000-0005-0000-0000-000045530000}"/>
    <cellStyle name="Normal 13 12 10" xfId="29004" xr:uid="{00000000-0005-0000-0000-000046530000}"/>
    <cellStyle name="Normal 13 12 11" xfId="54965" xr:uid="{00000000-0005-0000-0000-000047530000}"/>
    <cellStyle name="Normal 13 12 12" xfId="55486" xr:uid="{00000000-0005-0000-0000-000048530000}"/>
    <cellStyle name="Normal 13 12 13" xfId="1142" xr:uid="{00000000-0005-0000-0000-000049530000}"/>
    <cellStyle name="Normal 13 12 2" xfId="1413" xr:uid="{00000000-0005-0000-0000-00004A530000}"/>
    <cellStyle name="Normal 13 12 2 10" xfId="56027" xr:uid="{00000000-0005-0000-0000-00004B530000}"/>
    <cellStyle name="Normal 13 12 2 2" xfId="2495" xr:uid="{00000000-0005-0000-0000-00004C530000}"/>
    <cellStyle name="Normal 13 12 2 2 2" xfId="6823" xr:uid="{00000000-0005-0000-0000-00004D530000}"/>
    <cellStyle name="Normal 13 12 2 2 2 2" xfId="13315" xr:uid="{00000000-0005-0000-0000-00004E530000}"/>
    <cellStyle name="Normal 13 12 2 2 2 2 2" xfId="28463" xr:uid="{00000000-0005-0000-0000-00004F530000}"/>
    <cellStyle name="Normal 13 12 2 2 2 2 2 2" xfId="54431" xr:uid="{00000000-0005-0000-0000-000050530000}"/>
    <cellStyle name="Normal 13 12 2 2 2 2 3" xfId="39283" xr:uid="{00000000-0005-0000-0000-000051530000}"/>
    <cellStyle name="Normal 13 12 2 2 2 3" xfId="21971" xr:uid="{00000000-0005-0000-0000-000052530000}"/>
    <cellStyle name="Normal 13 12 2 2 2 3 2" xfId="47939" xr:uid="{00000000-0005-0000-0000-000053530000}"/>
    <cellStyle name="Normal 13 12 2 2 2 4" xfId="17643" xr:uid="{00000000-0005-0000-0000-000054530000}"/>
    <cellStyle name="Normal 13 12 2 2 2 4 2" xfId="43611" xr:uid="{00000000-0005-0000-0000-000055530000}"/>
    <cellStyle name="Normal 13 12 2 2 2 5" xfId="32791" xr:uid="{00000000-0005-0000-0000-000056530000}"/>
    <cellStyle name="Normal 13 12 2 2 2 6" xfId="59273" xr:uid="{00000000-0005-0000-0000-000057530000}"/>
    <cellStyle name="Normal 13 12 2 2 3" xfId="11151" xr:uid="{00000000-0005-0000-0000-000058530000}"/>
    <cellStyle name="Normal 13 12 2 2 3 2" xfId="26299" xr:uid="{00000000-0005-0000-0000-000059530000}"/>
    <cellStyle name="Normal 13 12 2 2 3 2 2" xfId="52267" xr:uid="{00000000-0005-0000-0000-00005A530000}"/>
    <cellStyle name="Normal 13 12 2 2 3 3" xfId="37119" xr:uid="{00000000-0005-0000-0000-00005B530000}"/>
    <cellStyle name="Normal 13 12 2 2 4" xfId="8987" xr:uid="{00000000-0005-0000-0000-00005C530000}"/>
    <cellStyle name="Normal 13 12 2 2 4 2" xfId="24135" xr:uid="{00000000-0005-0000-0000-00005D530000}"/>
    <cellStyle name="Normal 13 12 2 2 4 2 2" xfId="50103" xr:uid="{00000000-0005-0000-0000-00005E530000}"/>
    <cellStyle name="Normal 13 12 2 2 4 3" xfId="34955" xr:uid="{00000000-0005-0000-0000-00005F530000}"/>
    <cellStyle name="Normal 13 12 2 2 5" xfId="19807" xr:uid="{00000000-0005-0000-0000-000060530000}"/>
    <cellStyle name="Normal 13 12 2 2 5 2" xfId="45775" xr:uid="{00000000-0005-0000-0000-000061530000}"/>
    <cellStyle name="Normal 13 12 2 2 6" xfId="15479" xr:uid="{00000000-0005-0000-0000-000062530000}"/>
    <cellStyle name="Normal 13 12 2 2 6 2" xfId="41447" xr:uid="{00000000-0005-0000-0000-000063530000}"/>
    <cellStyle name="Normal 13 12 2 2 7" xfId="4659" xr:uid="{00000000-0005-0000-0000-000064530000}"/>
    <cellStyle name="Normal 13 12 2 2 8" xfId="30627" xr:uid="{00000000-0005-0000-0000-000065530000}"/>
    <cellStyle name="Normal 13 12 2 2 9" xfId="57109" xr:uid="{00000000-0005-0000-0000-000066530000}"/>
    <cellStyle name="Normal 13 12 2 3" xfId="5741" xr:uid="{00000000-0005-0000-0000-000067530000}"/>
    <cellStyle name="Normal 13 12 2 3 2" xfId="12233" xr:uid="{00000000-0005-0000-0000-000068530000}"/>
    <cellStyle name="Normal 13 12 2 3 2 2" xfId="27381" xr:uid="{00000000-0005-0000-0000-000069530000}"/>
    <cellStyle name="Normal 13 12 2 3 2 2 2" xfId="53349" xr:uid="{00000000-0005-0000-0000-00006A530000}"/>
    <cellStyle name="Normal 13 12 2 3 2 3" xfId="38201" xr:uid="{00000000-0005-0000-0000-00006B530000}"/>
    <cellStyle name="Normal 13 12 2 3 3" xfId="20889" xr:uid="{00000000-0005-0000-0000-00006C530000}"/>
    <cellStyle name="Normal 13 12 2 3 3 2" xfId="46857" xr:uid="{00000000-0005-0000-0000-00006D530000}"/>
    <cellStyle name="Normal 13 12 2 3 4" xfId="16561" xr:uid="{00000000-0005-0000-0000-00006E530000}"/>
    <cellStyle name="Normal 13 12 2 3 4 2" xfId="42529" xr:uid="{00000000-0005-0000-0000-00006F530000}"/>
    <cellStyle name="Normal 13 12 2 3 5" xfId="31709" xr:uid="{00000000-0005-0000-0000-000070530000}"/>
    <cellStyle name="Normal 13 12 2 3 6" xfId="58191" xr:uid="{00000000-0005-0000-0000-000071530000}"/>
    <cellStyle name="Normal 13 12 2 4" xfId="10069" xr:uid="{00000000-0005-0000-0000-000072530000}"/>
    <cellStyle name="Normal 13 12 2 4 2" xfId="25217" xr:uid="{00000000-0005-0000-0000-000073530000}"/>
    <cellStyle name="Normal 13 12 2 4 2 2" xfId="51185" xr:uid="{00000000-0005-0000-0000-000074530000}"/>
    <cellStyle name="Normal 13 12 2 4 3" xfId="36037" xr:uid="{00000000-0005-0000-0000-000075530000}"/>
    <cellStyle name="Normal 13 12 2 5" xfId="7905" xr:uid="{00000000-0005-0000-0000-000076530000}"/>
    <cellStyle name="Normal 13 12 2 5 2" xfId="23053" xr:uid="{00000000-0005-0000-0000-000077530000}"/>
    <cellStyle name="Normal 13 12 2 5 2 2" xfId="49021" xr:uid="{00000000-0005-0000-0000-000078530000}"/>
    <cellStyle name="Normal 13 12 2 5 3" xfId="33873" xr:uid="{00000000-0005-0000-0000-000079530000}"/>
    <cellStyle name="Normal 13 12 2 6" xfId="18725" xr:uid="{00000000-0005-0000-0000-00007A530000}"/>
    <cellStyle name="Normal 13 12 2 6 2" xfId="44693" xr:uid="{00000000-0005-0000-0000-00007B530000}"/>
    <cellStyle name="Normal 13 12 2 7" xfId="14397" xr:uid="{00000000-0005-0000-0000-00007C530000}"/>
    <cellStyle name="Normal 13 12 2 7 2" xfId="40365" xr:uid="{00000000-0005-0000-0000-00007D530000}"/>
    <cellStyle name="Normal 13 12 2 8" xfId="3577" xr:uid="{00000000-0005-0000-0000-00007E530000}"/>
    <cellStyle name="Normal 13 12 2 9" xfId="29545" xr:uid="{00000000-0005-0000-0000-00007F530000}"/>
    <cellStyle name="Normal 13 12 3" xfId="1954" xr:uid="{00000000-0005-0000-0000-000080530000}"/>
    <cellStyle name="Normal 13 12 3 2" xfId="6282" xr:uid="{00000000-0005-0000-0000-000081530000}"/>
    <cellStyle name="Normal 13 12 3 2 2" xfId="12774" xr:uid="{00000000-0005-0000-0000-000082530000}"/>
    <cellStyle name="Normal 13 12 3 2 2 2" xfId="27922" xr:uid="{00000000-0005-0000-0000-000083530000}"/>
    <cellStyle name="Normal 13 12 3 2 2 2 2" xfId="53890" xr:uid="{00000000-0005-0000-0000-000084530000}"/>
    <cellStyle name="Normal 13 12 3 2 2 3" xfId="38742" xr:uid="{00000000-0005-0000-0000-000085530000}"/>
    <cellStyle name="Normal 13 12 3 2 3" xfId="21430" xr:uid="{00000000-0005-0000-0000-000086530000}"/>
    <cellStyle name="Normal 13 12 3 2 3 2" xfId="47398" xr:uid="{00000000-0005-0000-0000-000087530000}"/>
    <cellStyle name="Normal 13 12 3 2 4" xfId="17102" xr:uid="{00000000-0005-0000-0000-000088530000}"/>
    <cellStyle name="Normal 13 12 3 2 4 2" xfId="43070" xr:uid="{00000000-0005-0000-0000-000089530000}"/>
    <cellStyle name="Normal 13 12 3 2 5" xfId="32250" xr:uid="{00000000-0005-0000-0000-00008A530000}"/>
    <cellStyle name="Normal 13 12 3 2 6" xfId="58732" xr:uid="{00000000-0005-0000-0000-00008B530000}"/>
    <cellStyle name="Normal 13 12 3 3" xfId="10610" xr:uid="{00000000-0005-0000-0000-00008C530000}"/>
    <cellStyle name="Normal 13 12 3 3 2" xfId="25758" xr:uid="{00000000-0005-0000-0000-00008D530000}"/>
    <cellStyle name="Normal 13 12 3 3 2 2" xfId="51726" xr:uid="{00000000-0005-0000-0000-00008E530000}"/>
    <cellStyle name="Normal 13 12 3 3 3" xfId="36578" xr:uid="{00000000-0005-0000-0000-00008F530000}"/>
    <cellStyle name="Normal 13 12 3 4" xfId="8446" xr:uid="{00000000-0005-0000-0000-000090530000}"/>
    <cellStyle name="Normal 13 12 3 4 2" xfId="23594" xr:uid="{00000000-0005-0000-0000-000091530000}"/>
    <cellStyle name="Normal 13 12 3 4 2 2" xfId="49562" xr:uid="{00000000-0005-0000-0000-000092530000}"/>
    <cellStyle name="Normal 13 12 3 4 3" xfId="34414" xr:uid="{00000000-0005-0000-0000-000093530000}"/>
    <cellStyle name="Normal 13 12 3 5" xfId="19266" xr:uid="{00000000-0005-0000-0000-000094530000}"/>
    <cellStyle name="Normal 13 12 3 5 2" xfId="45234" xr:uid="{00000000-0005-0000-0000-000095530000}"/>
    <cellStyle name="Normal 13 12 3 6" xfId="14938" xr:uid="{00000000-0005-0000-0000-000096530000}"/>
    <cellStyle name="Normal 13 12 3 6 2" xfId="40906" xr:uid="{00000000-0005-0000-0000-000097530000}"/>
    <cellStyle name="Normal 13 12 3 7" xfId="4118" xr:uid="{00000000-0005-0000-0000-000098530000}"/>
    <cellStyle name="Normal 13 12 3 8" xfId="30086" xr:uid="{00000000-0005-0000-0000-000099530000}"/>
    <cellStyle name="Normal 13 12 3 9" xfId="56568" xr:uid="{00000000-0005-0000-0000-00009A530000}"/>
    <cellStyle name="Normal 13 12 4" xfId="5200" xr:uid="{00000000-0005-0000-0000-00009B530000}"/>
    <cellStyle name="Normal 13 12 4 2" xfId="11692" xr:uid="{00000000-0005-0000-0000-00009C530000}"/>
    <cellStyle name="Normal 13 12 4 2 2" xfId="26840" xr:uid="{00000000-0005-0000-0000-00009D530000}"/>
    <cellStyle name="Normal 13 12 4 2 2 2" xfId="52808" xr:uid="{00000000-0005-0000-0000-00009E530000}"/>
    <cellStyle name="Normal 13 12 4 2 3" xfId="37660" xr:uid="{00000000-0005-0000-0000-00009F530000}"/>
    <cellStyle name="Normal 13 12 4 3" xfId="20348" xr:uid="{00000000-0005-0000-0000-0000A0530000}"/>
    <cellStyle name="Normal 13 12 4 3 2" xfId="46316" xr:uid="{00000000-0005-0000-0000-0000A1530000}"/>
    <cellStyle name="Normal 13 12 4 4" xfId="16020" xr:uid="{00000000-0005-0000-0000-0000A2530000}"/>
    <cellStyle name="Normal 13 12 4 4 2" xfId="41988" xr:uid="{00000000-0005-0000-0000-0000A3530000}"/>
    <cellStyle name="Normal 13 12 4 5" xfId="31168" xr:uid="{00000000-0005-0000-0000-0000A4530000}"/>
    <cellStyle name="Normal 13 12 4 6" xfId="57650" xr:uid="{00000000-0005-0000-0000-0000A5530000}"/>
    <cellStyle name="Normal 13 12 5" xfId="9528" xr:uid="{00000000-0005-0000-0000-0000A6530000}"/>
    <cellStyle name="Normal 13 12 5 2" xfId="24676" xr:uid="{00000000-0005-0000-0000-0000A7530000}"/>
    <cellStyle name="Normal 13 12 5 2 2" xfId="50644" xr:uid="{00000000-0005-0000-0000-0000A8530000}"/>
    <cellStyle name="Normal 13 12 5 3" xfId="35496" xr:uid="{00000000-0005-0000-0000-0000A9530000}"/>
    <cellStyle name="Normal 13 12 6" xfId="7364" xr:uid="{00000000-0005-0000-0000-0000AA530000}"/>
    <cellStyle name="Normal 13 12 6 2" xfId="22512" xr:uid="{00000000-0005-0000-0000-0000AB530000}"/>
    <cellStyle name="Normal 13 12 6 2 2" xfId="48480" xr:uid="{00000000-0005-0000-0000-0000AC530000}"/>
    <cellStyle name="Normal 13 12 6 3" xfId="33332" xr:uid="{00000000-0005-0000-0000-0000AD530000}"/>
    <cellStyle name="Normal 13 12 7" xfId="18184" xr:uid="{00000000-0005-0000-0000-0000AE530000}"/>
    <cellStyle name="Normal 13 12 7 2" xfId="44152" xr:uid="{00000000-0005-0000-0000-0000AF530000}"/>
    <cellStyle name="Normal 13 12 8" xfId="13856" xr:uid="{00000000-0005-0000-0000-0000B0530000}"/>
    <cellStyle name="Normal 13 12 8 2" xfId="39824" xr:uid="{00000000-0005-0000-0000-0000B1530000}"/>
    <cellStyle name="Normal 13 12 9" xfId="3036" xr:uid="{00000000-0005-0000-0000-0000B2530000}"/>
    <cellStyle name="Normal 13 13" xfId="299" xr:uid="{00000000-0005-0000-0000-0000B3530000}"/>
    <cellStyle name="Normal 13 13 10" xfId="29005" xr:uid="{00000000-0005-0000-0000-0000B4530000}"/>
    <cellStyle name="Normal 13 13 11" xfId="54966" xr:uid="{00000000-0005-0000-0000-0000B5530000}"/>
    <cellStyle name="Normal 13 13 12" xfId="55487" xr:uid="{00000000-0005-0000-0000-0000B6530000}"/>
    <cellStyle name="Normal 13 13 13" xfId="1182" xr:uid="{00000000-0005-0000-0000-0000B7530000}"/>
    <cellStyle name="Normal 13 13 2" xfId="1414" xr:uid="{00000000-0005-0000-0000-0000B8530000}"/>
    <cellStyle name="Normal 13 13 2 10" xfId="56028" xr:uid="{00000000-0005-0000-0000-0000B9530000}"/>
    <cellStyle name="Normal 13 13 2 2" xfId="2496" xr:uid="{00000000-0005-0000-0000-0000BA530000}"/>
    <cellStyle name="Normal 13 13 2 2 2" xfId="6824" xr:uid="{00000000-0005-0000-0000-0000BB530000}"/>
    <cellStyle name="Normal 13 13 2 2 2 2" xfId="13316" xr:uid="{00000000-0005-0000-0000-0000BC530000}"/>
    <cellStyle name="Normal 13 13 2 2 2 2 2" xfId="28464" xr:uid="{00000000-0005-0000-0000-0000BD530000}"/>
    <cellStyle name="Normal 13 13 2 2 2 2 2 2" xfId="54432" xr:uid="{00000000-0005-0000-0000-0000BE530000}"/>
    <cellStyle name="Normal 13 13 2 2 2 2 3" xfId="39284" xr:uid="{00000000-0005-0000-0000-0000BF530000}"/>
    <cellStyle name="Normal 13 13 2 2 2 3" xfId="21972" xr:uid="{00000000-0005-0000-0000-0000C0530000}"/>
    <cellStyle name="Normal 13 13 2 2 2 3 2" xfId="47940" xr:uid="{00000000-0005-0000-0000-0000C1530000}"/>
    <cellStyle name="Normal 13 13 2 2 2 4" xfId="17644" xr:uid="{00000000-0005-0000-0000-0000C2530000}"/>
    <cellStyle name="Normal 13 13 2 2 2 4 2" xfId="43612" xr:uid="{00000000-0005-0000-0000-0000C3530000}"/>
    <cellStyle name="Normal 13 13 2 2 2 5" xfId="32792" xr:uid="{00000000-0005-0000-0000-0000C4530000}"/>
    <cellStyle name="Normal 13 13 2 2 2 6" xfId="59274" xr:uid="{00000000-0005-0000-0000-0000C5530000}"/>
    <cellStyle name="Normal 13 13 2 2 3" xfId="11152" xr:uid="{00000000-0005-0000-0000-0000C6530000}"/>
    <cellStyle name="Normal 13 13 2 2 3 2" xfId="26300" xr:uid="{00000000-0005-0000-0000-0000C7530000}"/>
    <cellStyle name="Normal 13 13 2 2 3 2 2" xfId="52268" xr:uid="{00000000-0005-0000-0000-0000C8530000}"/>
    <cellStyle name="Normal 13 13 2 2 3 3" xfId="37120" xr:uid="{00000000-0005-0000-0000-0000C9530000}"/>
    <cellStyle name="Normal 13 13 2 2 4" xfId="8988" xr:uid="{00000000-0005-0000-0000-0000CA530000}"/>
    <cellStyle name="Normal 13 13 2 2 4 2" xfId="24136" xr:uid="{00000000-0005-0000-0000-0000CB530000}"/>
    <cellStyle name="Normal 13 13 2 2 4 2 2" xfId="50104" xr:uid="{00000000-0005-0000-0000-0000CC530000}"/>
    <cellStyle name="Normal 13 13 2 2 4 3" xfId="34956" xr:uid="{00000000-0005-0000-0000-0000CD530000}"/>
    <cellStyle name="Normal 13 13 2 2 5" xfId="19808" xr:uid="{00000000-0005-0000-0000-0000CE530000}"/>
    <cellStyle name="Normal 13 13 2 2 5 2" xfId="45776" xr:uid="{00000000-0005-0000-0000-0000CF530000}"/>
    <cellStyle name="Normal 13 13 2 2 6" xfId="15480" xr:uid="{00000000-0005-0000-0000-0000D0530000}"/>
    <cellStyle name="Normal 13 13 2 2 6 2" xfId="41448" xr:uid="{00000000-0005-0000-0000-0000D1530000}"/>
    <cellStyle name="Normal 13 13 2 2 7" xfId="4660" xr:uid="{00000000-0005-0000-0000-0000D2530000}"/>
    <cellStyle name="Normal 13 13 2 2 8" xfId="30628" xr:uid="{00000000-0005-0000-0000-0000D3530000}"/>
    <cellStyle name="Normal 13 13 2 2 9" xfId="57110" xr:uid="{00000000-0005-0000-0000-0000D4530000}"/>
    <cellStyle name="Normal 13 13 2 3" xfId="5742" xr:uid="{00000000-0005-0000-0000-0000D5530000}"/>
    <cellStyle name="Normal 13 13 2 3 2" xfId="12234" xr:uid="{00000000-0005-0000-0000-0000D6530000}"/>
    <cellStyle name="Normal 13 13 2 3 2 2" xfId="27382" xr:uid="{00000000-0005-0000-0000-0000D7530000}"/>
    <cellStyle name="Normal 13 13 2 3 2 2 2" xfId="53350" xr:uid="{00000000-0005-0000-0000-0000D8530000}"/>
    <cellStyle name="Normal 13 13 2 3 2 3" xfId="38202" xr:uid="{00000000-0005-0000-0000-0000D9530000}"/>
    <cellStyle name="Normal 13 13 2 3 3" xfId="20890" xr:uid="{00000000-0005-0000-0000-0000DA530000}"/>
    <cellStyle name="Normal 13 13 2 3 3 2" xfId="46858" xr:uid="{00000000-0005-0000-0000-0000DB530000}"/>
    <cellStyle name="Normal 13 13 2 3 4" xfId="16562" xr:uid="{00000000-0005-0000-0000-0000DC530000}"/>
    <cellStyle name="Normal 13 13 2 3 4 2" xfId="42530" xr:uid="{00000000-0005-0000-0000-0000DD530000}"/>
    <cellStyle name="Normal 13 13 2 3 5" xfId="31710" xr:uid="{00000000-0005-0000-0000-0000DE530000}"/>
    <cellStyle name="Normal 13 13 2 3 6" xfId="58192" xr:uid="{00000000-0005-0000-0000-0000DF530000}"/>
    <cellStyle name="Normal 13 13 2 4" xfId="10070" xr:uid="{00000000-0005-0000-0000-0000E0530000}"/>
    <cellStyle name="Normal 13 13 2 4 2" xfId="25218" xr:uid="{00000000-0005-0000-0000-0000E1530000}"/>
    <cellStyle name="Normal 13 13 2 4 2 2" xfId="51186" xr:uid="{00000000-0005-0000-0000-0000E2530000}"/>
    <cellStyle name="Normal 13 13 2 4 3" xfId="36038" xr:uid="{00000000-0005-0000-0000-0000E3530000}"/>
    <cellStyle name="Normal 13 13 2 5" xfId="7906" xr:uid="{00000000-0005-0000-0000-0000E4530000}"/>
    <cellStyle name="Normal 13 13 2 5 2" xfId="23054" xr:uid="{00000000-0005-0000-0000-0000E5530000}"/>
    <cellStyle name="Normal 13 13 2 5 2 2" xfId="49022" xr:uid="{00000000-0005-0000-0000-0000E6530000}"/>
    <cellStyle name="Normal 13 13 2 5 3" xfId="33874" xr:uid="{00000000-0005-0000-0000-0000E7530000}"/>
    <cellStyle name="Normal 13 13 2 6" xfId="18726" xr:uid="{00000000-0005-0000-0000-0000E8530000}"/>
    <cellStyle name="Normal 13 13 2 6 2" xfId="44694" xr:uid="{00000000-0005-0000-0000-0000E9530000}"/>
    <cellStyle name="Normal 13 13 2 7" xfId="14398" xr:uid="{00000000-0005-0000-0000-0000EA530000}"/>
    <cellStyle name="Normal 13 13 2 7 2" xfId="40366" xr:uid="{00000000-0005-0000-0000-0000EB530000}"/>
    <cellStyle name="Normal 13 13 2 8" xfId="3578" xr:uid="{00000000-0005-0000-0000-0000EC530000}"/>
    <cellStyle name="Normal 13 13 2 9" xfId="29546" xr:uid="{00000000-0005-0000-0000-0000ED530000}"/>
    <cellStyle name="Normal 13 13 3" xfId="1955" xr:uid="{00000000-0005-0000-0000-0000EE530000}"/>
    <cellStyle name="Normal 13 13 3 2" xfId="6283" xr:uid="{00000000-0005-0000-0000-0000EF530000}"/>
    <cellStyle name="Normal 13 13 3 2 2" xfId="12775" xr:uid="{00000000-0005-0000-0000-0000F0530000}"/>
    <cellStyle name="Normal 13 13 3 2 2 2" xfId="27923" xr:uid="{00000000-0005-0000-0000-0000F1530000}"/>
    <cellStyle name="Normal 13 13 3 2 2 2 2" xfId="53891" xr:uid="{00000000-0005-0000-0000-0000F2530000}"/>
    <cellStyle name="Normal 13 13 3 2 2 3" xfId="38743" xr:uid="{00000000-0005-0000-0000-0000F3530000}"/>
    <cellStyle name="Normal 13 13 3 2 3" xfId="21431" xr:uid="{00000000-0005-0000-0000-0000F4530000}"/>
    <cellStyle name="Normal 13 13 3 2 3 2" xfId="47399" xr:uid="{00000000-0005-0000-0000-0000F5530000}"/>
    <cellStyle name="Normal 13 13 3 2 4" xfId="17103" xr:uid="{00000000-0005-0000-0000-0000F6530000}"/>
    <cellStyle name="Normal 13 13 3 2 4 2" xfId="43071" xr:uid="{00000000-0005-0000-0000-0000F7530000}"/>
    <cellStyle name="Normal 13 13 3 2 5" xfId="32251" xr:uid="{00000000-0005-0000-0000-0000F8530000}"/>
    <cellStyle name="Normal 13 13 3 2 6" xfId="58733" xr:uid="{00000000-0005-0000-0000-0000F9530000}"/>
    <cellStyle name="Normal 13 13 3 3" xfId="10611" xr:uid="{00000000-0005-0000-0000-0000FA530000}"/>
    <cellStyle name="Normal 13 13 3 3 2" xfId="25759" xr:uid="{00000000-0005-0000-0000-0000FB530000}"/>
    <cellStyle name="Normal 13 13 3 3 2 2" xfId="51727" xr:uid="{00000000-0005-0000-0000-0000FC530000}"/>
    <cellStyle name="Normal 13 13 3 3 3" xfId="36579" xr:uid="{00000000-0005-0000-0000-0000FD530000}"/>
    <cellStyle name="Normal 13 13 3 4" xfId="8447" xr:uid="{00000000-0005-0000-0000-0000FE530000}"/>
    <cellStyle name="Normal 13 13 3 4 2" xfId="23595" xr:uid="{00000000-0005-0000-0000-0000FF530000}"/>
    <cellStyle name="Normal 13 13 3 4 2 2" xfId="49563" xr:uid="{00000000-0005-0000-0000-000000540000}"/>
    <cellStyle name="Normal 13 13 3 4 3" xfId="34415" xr:uid="{00000000-0005-0000-0000-000001540000}"/>
    <cellStyle name="Normal 13 13 3 5" xfId="19267" xr:uid="{00000000-0005-0000-0000-000002540000}"/>
    <cellStyle name="Normal 13 13 3 5 2" xfId="45235" xr:uid="{00000000-0005-0000-0000-000003540000}"/>
    <cellStyle name="Normal 13 13 3 6" xfId="14939" xr:uid="{00000000-0005-0000-0000-000004540000}"/>
    <cellStyle name="Normal 13 13 3 6 2" xfId="40907" xr:uid="{00000000-0005-0000-0000-000005540000}"/>
    <cellStyle name="Normal 13 13 3 7" xfId="4119" xr:uid="{00000000-0005-0000-0000-000006540000}"/>
    <cellStyle name="Normal 13 13 3 8" xfId="30087" xr:uid="{00000000-0005-0000-0000-000007540000}"/>
    <cellStyle name="Normal 13 13 3 9" xfId="56569" xr:uid="{00000000-0005-0000-0000-000008540000}"/>
    <cellStyle name="Normal 13 13 4" xfId="5201" xr:uid="{00000000-0005-0000-0000-000009540000}"/>
    <cellStyle name="Normal 13 13 4 2" xfId="11693" xr:uid="{00000000-0005-0000-0000-00000A540000}"/>
    <cellStyle name="Normal 13 13 4 2 2" xfId="26841" xr:uid="{00000000-0005-0000-0000-00000B540000}"/>
    <cellStyle name="Normal 13 13 4 2 2 2" xfId="52809" xr:uid="{00000000-0005-0000-0000-00000C540000}"/>
    <cellStyle name="Normal 13 13 4 2 3" xfId="37661" xr:uid="{00000000-0005-0000-0000-00000D540000}"/>
    <cellStyle name="Normal 13 13 4 3" xfId="20349" xr:uid="{00000000-0005-0000-0000-00000E540000}"/>
    <cellStyle name="Normal 13 13 4 3 2" xfId="46317" xr:uid="{00000000-0005-0000-0000-00000F540000}"/>
    <cellStyle name="Normal 13 13 4 4" xfId="16021" xr:uid="{00000000-0005-0000-0000-000010540000}"/>
    <cellStyle name="Normal 13 13 4 4 2" xfId="41989" xr:uid="{00000000-0005-0000-0000-000011540000}"/>
    <cellStyle name="Normal 13 13 4 5" xfId="31169" xr:uid="{00000000-0005-0000-0000-000012540000}"/>
    <cellStyle name="Normal 13 13 4 6" xfId="57651" xr:uid="{00000000-0005-0000-0000-000013540000}"/>
    <cellStyle name="Normal 13 13 5" xfId="9529" xr:uid="{00000000-0005-0000-0000-000014540000}"/>
    <cellStyle name="Normal 13 13 5 2" xfId="24677" xr:uid="{00000000-0005-0000-0000-000015540000}"/>
    <cellStyle name="Normal 13 13 5 2 2" xfId="50645" xr:uid="{00000000-0005-0000-0000-000016540000}"/>
    <cellStyle name="Normal 13 13 5 3" xfId="35497" xr:uid="{00000000-0005-0000-0000-000017540000}"/>
    <cellStyle name="Normal 13 13 6" xfId="7365" xr:uid="{00000000-0005-0000-0000-000018540000}"/>
    <cellStyle name="Normal 13 13 6 2" xfId="22513" xr:uid="{00000000-0005-0000-0000-000019540000}"/>
    <cellStyle name="Normal 13 13 6 2 2" xfId="48481" xr:uid="{00000000-0005-0000-0000-00001A540000}"/>
    <cellStyle name="Normal 13 13 6 3" xfId="33333" xr:uid="{00000000-0005-0000-0000-00001B540000}"/>
    <cellStyle name="Normal 13 13 7" xfId="18185" xr:uid="{00000000-0005-0000-0000-00001C540000}"/>
    <cellStyle name="Normal 13 13 7 2" xfId="44153" xr:uid="{00000000-0005-0000-0000-00001D540000}"/>
    <cellStyle name="Normal 13 13 8" xfId="13857" xr:uid="{00000000-0005-0000-0000-00001E540000}"/>
    <cellStyle name="Normal 13 13 8 2" xfId="39825" xr:uid="{00000000-0005-0000-0000-00001F540000}"/>
    <cellStyle name="Normal 13 13 9" xfId="3037" xr:uid="{00000000-0005-0000-0000-000020540000}"/>
    <cellStyle name="Normal 13 14" xfId="1410" xr:uid="{00000000-0005-0000-0000-000021540000}"/>
    <cellStyle name="Normal 13 14 10" xfId="56024" xr:uid="{00000000-0005-0000-0000-000022540000}"/>
    <cellStyle name="Normal 13 14 2" xfId="2492" xr:uid="{00000000-0005-0000-0000-000023540000}"/>
    <cellStyle name="Normal 13 14 2 2" xfId="6820" xr:uid="{00000000-0005-0000-0000-000024540000}"/>
    <cellStyle name="Normal 13 14 2 2 2" xfId="13312" xr:uid="{00000000-0005-0000-0000-000025540000}"/>
    <cellStyle name="Normal 13 14 2 2 2 2" xfId="28460" xr:uid="{00000000-0005-0000-0000-000026540000}"/>
    <cellStyle name="Normal 13 14 2 2 2 2 2" xfId="54428" xr:uid="{00000000-0005-0000-0000-000027540000}"/>
    <cellStyle name="Normal 13 14 2 2 2 3" xfId="39280" xr:uid="{00000000-0005-0000-0000-000028540000}"/>
    <cellStyle name="Normal 13 14 2 2 3" xfId="21968" xr:uid="{00000000-0005-0000-0000-000029540000}"/>
    <cellStyle name="Normal 13 14 2 2 3 2" xfId="47936" xr:uid="{00000000-0005-0000-0000-00002A540000}"/>
    <cellStyle name="Normal 13 14 2 2 4" xfId="17640" xr:uid="{00000000-0005-0000-0000-00002B540000}"/>
    <cellStyle name="Normal 13 14 2 2 4 2" xfId="43608" xr:uid="{00000000-0005-0000-0000-00002C540000}"/>
    <cellStyle name="Normal 13 14 2 2 5" xfId="32788" xr:uid="{00000000-0005-0000-0000-00002D540000}"/>
    <cellStyle name="Normal 13 14 2 2 6" xfId="59270" xr:uid="{00000000-0005-0000-0000-00002E540000}"/>
    <cellStyle name="Normal 13 14 2 3" xfId="11148" xr:uid="{00000000-0005-0000-0000-00002F540000}"/>
    <cellStyle name="Normal 13 14 2 3 2" xfId="26296" xr:uid="{00000000-0005-0000-0000-000030540000}"/>
    <cellStyle name="Normal 13 14 2 3 2 2" xfId="52264" xr:uid="{00000000-0005-0000-0000-000031540000}"/>
    <cellStyle name="Normal 13 14 2 3 3" xfId="37116" xr:uid="{00000000-0005-0000-0000-000032540000}"/>
    <cellStyle name="Normal 13 14 2 4" xfId="8984" xr:uid="{00000000-0005-0000-0000-000033540000}"/>
    <cellStyle name="Normal 13 14 2 4 2" xfId="24132" xr:uid="{00000000-0005-0000-0000-000034540000}"/>
    <cellStyle name="Normal 13 14 2 4 2 2" xfId="50100" xr:uid="{00000000-0005-0000-0000-000035540000}"/>
    <cellStyle name="Normal 13 14 2 4 3" xfId="34952" xr:uid="{00000000-0005-0000-0000-000036540000}"/>
    <cellStyle name="Normal 13 14 2 5" xfId="19804" xr:uid="{00000000-0005-0000-0000-000037540000}"/>
    <cellStyle name="Normal 13 14 2 5 2" xfId="45772" xr:uid="{00000000-0005-0000-0000-000038540000}"/>
    <cellStyle name="Normal 13 14 2 6" xfId="15476" xr:uid="{00000000-0005-0000-0000-000039540000}"/>
    <cellStyle name="Normal 13 14 2 6 2" xfId="41444" xr:uid="{00000000-0005-0000-0000-00003A540000}"/>
    <cellStyle name="Normal 13 14 2 7" xfId="4656" xr:uid="{00000000-0005-0000-0000-00003B540000}"/>
    <cellStyle name="Normal 13 14 2 8" xfId="30624" xr:uid="{00000000-0005-0000-0000-00003C540000}"/>
    <cellStyle name="Normal 13 14 2 9" xfId="57106" xr:uid="{00000000-0005-0000-0000-00003D540000}"/>
    <cellStyle name="Normal 13 14 3" xfId="5738" xr:uid="{00000000-0005-0000-0000-00003E540000}"/>
    <cellStyle name="Normal 13 14 3 2" xfId="12230" xr:uid="{00000000-0005-0000-0000-00003F540000}"/>
    <cellStyle name="Normal 13 14 3 2 2" xfId="27378" xr:uid="{00000000-0005-0000-0000-000040540000}"/>
    <cellStyle name="Normal 13 14 3 2 2 2" xfId="53346" xr:uid="{00000000-0005-0000-0000-000041540000}"/>
    <cellStyle name="Normal 13 14 3 2 3" xfId="38198" xr:uid="{00000000-0005-0000-0000-000042540000}"/>
    <cellStyle name="Normal 13 14 3 3" xfId="20886" xr:uid="{00000000-0005-0000-0000-000043540000}"/>
    <cellStyle name="Normal 13 14 3 3 2" xfId="46854" xr:uid="{00000000-0005-0000-0000-000044540000}"/>
    <cellStyle name="Normal 13 14 3 4" xfId="16558" xr:uid="{00000000-0005-0000-0000-000045540000}"/>
    <cellStyle name="Normal 13 14 3 4 2" xfId="42526" xr:uid="{00000000-0005-0000-0000-000046540000}"/>
    <cellStyle name="Normal 13 14 3 5" xfId="31706" xr:uid="{00000000-0005-0000-0000-000047540000}"/>
    <cellStyle name="Normal 13 14 3 6" xfId="58188" xr:uid="{00000000-0005-0000-0000-000048540000}"/>
    <cellStyle name="Normal 13 14 4" xfId="10066" xr:uid="{00000000-0005-0000-0000-000049540000}"/>
    <cellStyle name="Normal 13 14 4 2" xfId="25214" xr:uid="{00000000-0005-0000-0000-00004A540000}"/>
    <cellStyle name="Normal 13 14 4 2 2" xfId="51182" xr:uid="{00000000-0005-0000-0000-00004B540000}"/>
    <cellStyle name="Normal 13 14 4 3" xfId="36034" xr:uid="{00000000-0005-0000-0000-00004C540000}"/>
    <cellStyle name="Normal 13 14 5" xfId="7902" xr:uid="{00000000-0005-0000-0000-00004D540000}"/>
    <cellStyle name="Normal 13 14 5 2" xfId="23050" xr:uid="{00000000-0005-0000-0000-00004E540000}"/>
    <cellStyle name="Normal 13 14 5 2 2" xfId="49018" xr:uid="{00000000-0005-0000-0000-00004F540000}"/>
    <cellStyle name="Normal 13 14 5 3" xfId="33870" xr:uid="{00000000-0005-0000-0000-000050540000}"/>
    <cellStyle name="Normal 13 14 6" xfId="18722" xr:uid="{00000000-0005-0000-0000-000051540000}"/>
    <cellStyle name="Normal 13 14 6 2" xfId="44690" xr:uid="{00000000-0005-0000-0000-000052540000}"/>
    <cellStyle name="Normal 13 14 7" xfId="14394" xr:uid="{00000000-0005-0000-0000-000053540000}"/>
    <cellStyle name="Normal 13 14 7 2" xfId="40362" xr:uid="{00000000-0005-0000-0000-000054540000}"/>
    <cellStyle name="Normal 13 14 8" xfId="3574" xr:uid="{00000000-0005-0000-0000-000055540000}"/>
    <cellStyle name="Normal 13 14 9" xfId="29542" xr:uid="{00000000-0005-0000-0000-000056540000}"/>
    <cellStyle name="Normal 13 15" xfId="1951" xr:uid="{00000000-0005-0000-0000-000057540000}"/>
    <cellStyle name="Normal 13 15 2" xfId="6279" xr:uid="{00000000-0005-0000-0000-000058540000}"/>
    <cellStyle name="Normal 13 15 2 2" xfId="12771" xr:uid="{00000000-0005-0000-0000-000059540000}"/>
    <cellStyle name="Normal 13 15 2 2 2" xfId="27919" xr:uid="{00000000-0005-0000-0000-00005A540000}"/>
    <cellStyle name="Normal 13 15 2 2 2 2" xfId="53887" xr:uid="{00000000-0005-0000-0000-00005B540000}"/>
    <cellStyle name="Normal 13 15 2 2 3" xfId="38739" xr:uid="{00000000-0005-0000-0000-00005C540000}"/>
    <cellStyle name="Normal 13 15 2 3" xfId="21427" xr:uid="{00000000-0005-0000-0000-00005D540000}"/>
    <cellStyle name="Normal 13 15 2 3 2" xfId="47395" xr:uid="{00000000-0005-0000-0000-00005E540000}"/>
    <cellStyle name="Normal 13 15 2 4" xfId="17099" xr:uid="{00000000-0005-0000-0000-00005F540000}"/>
    <cellStyle name="Normal 13 15 2 4 2" xfId="43067" xr:uid="{00000000-0005-0000-0000-000060540000}"/>
    <cellStyle name="Normal 13 15 2 5" xfId="32247" xr:uid="{00000000-0005-0000-0000-000061540000}"/>
    <cellStyle name="Normal 13 15 2 6" xfId="58729" xr:uid="{00000000-0005-0000-0000-000062540000}"/>
    <cellStyle name="Normal 13 15 3" xfId="10607" xr:uid="{00000000-0005-0000-0000-000063540000}"/>
    <cellStyle name="Normal 13 15 3 2" xfId="25755" xr:uid="{00000000-0005-0000-0000-000064540000}"/>
    <cellStyle name="Normal 13 15 3 2 2" xfId="51723" xr:uid="{00000000-0005-0000-0000-000065540000}"/>
    <cellStyle name="Normal 13 15 3 3" xfId="36575" xr:uid="{00000000-0005-0000-0000-000066540000}"/>
    <cellStyle name="Normal 13 15 4" xfId="8443" xr:uid="{00000000-0005-0000-0000-000067540000}"/>
    <cellStyle name="Normal 13 15 4 2" xfId="23591" xr:uid="{00000000-0005-0000-0000-000068540000}"/>
    <cellStyle name="Normal 13 15 4 2 2" xfId="49559" xr:uid="{00000000-0005-0000-0000-000069540000}"/>
    <cellStyle name="Normal 13 15 4 3" xfId="34411" xr:uid="{00000000-0005-0000-0000-00006A540000}"/>
    <cellStyle name="Normal 13 15 5" xfId="19263" xr:uid="{00000000-0005-0000-0000-00006B540000}"/>
    <cellStyle name="Normal 13 15 5 2" xfId="45231" xr:uid="{00000000-0005-0000-0000-00006C540000}"/>
    <cellStyle name="Normal 13 15 6" xfId="14935" xr:uid="{00000000-0005-0000-0000-00006D540000}"/>
    <cellStyle name="Normal 13 15 6 2" xfId="40903" xr:uid="{00000000-0005-0000-0000-00006E540000}"/>
    <cellStyle name="Normal 13 15 7" xfId="4115" xr:uid="{00000000-0005-0000-0000-00006F540000}"/>
    <cellStyle name="Normal 13 15 8" xfId="30083" xr:uid="{00000000-0005-0000-0000-000070540000}"/>
    <cellStyle name="Normal 13 15 9" xfId="56565" xr:uid="{00000000-0005-0000-0000-000071540000}"/>
    <cellStyle name="Normal 13 16" xfId="5197" xr:uid="{00000000-0005-0000-0000-000072540000}"/>
    <cellStyle name="Normal 13 16 2" xfId="11689" xr:uid="{00000000-0005-0000-0000-000073540000}"/>
    <cellStyle name="Normal 13 16 2 2" xfId="26837" xr:uid="{00000000-0005-0000-0000-000074540000}"/>
    <cellStyle name="Normal 13 16 2 2 2" xfId="52805" xr:uid="{00000000-0005-0000-0000-000075540000}"/>
    <cellStyle name="Normal 13 16 2 3" xfId="37657" xr:uid="{00000000-0005-0000-0000-000076540000}"/>
    <cellStyle name="Normal 13 16 3" xfId="20345" xr:uid="{00000000-0005-0000-0000-000077540000}"/>
    <cellStyle name="Normal 13 16 3 2" xfId="46313" xr:uid="{00000000-0005-0000-0000-000078540000}"/>
    <cellStyle name="Normal 13 16 4" xfId="16017" xr:uid="{00000000-0005-0000-0000-000079540000}"/>
    <cellStyle name="Normal 13 16 4 2" xfId="41985" xr:uid="{00000000-0005-0000-0000-00007A540000}"/>
    <cellStyle name="Normal 13 16 5" xfId="31165" xr:uid="{00000000-0005-0000-0000-00007B540000}"/>
    <cellStyle name="Normal 13 16 6" xfId="57647" xr:uid="{00000000-0005-0000-0000-00007C540000}"/>
    <cellStyle name="Normal 13 17" xfId="9525" xr:uid="{00000000-0005-0000-0000-00007D540000}"/>
    <cellStyle name="Normal 13 17 2" xfId="24673" xr:uid="{00000000-0005-0000-0000-00007E540000}"/>
    <cellStyle name="Normal 13 17 2 2" xfId="50641" xr:uid="{00000000-0005-0000-0000-00007F540000}"/>
    <cellStyle name="Normal 13 17 3" xfId="35493" xr:uid="{00000000-0005-0000-0000-000080540000}"/>
    <cellStyle name="Normal 13 18" xfId="7361" xr:uid="{00000000-0005-0000-0000-000081540000}"/>
    <cellStyle name="Normal 13 18 2" xfId="22509" xr:uid="{00000000-0005-0000-0000-000082540000}"/>
    <cellStyle name="Normal 13 18 2 2" xfId="48477" xr:uid="{00000000-0005-0000-0000-000083540000}"/>
    <cellStyle name="Normal 13 18 3" xfId="33329" xr:uid="{00000000-0005-0000-0000-000084540000}"/>
    <cellStyle name="Normal 13 19" xfId="18181" xr:uid="{00000000-0005-0000-0000-000085540000}"/>
    <cellStyle name="Normal 13 19 2" xfId="44149" xr:uid="{00000000-0005-0000-0000-000086540000}"/>
    <cellStyle name="Normal 13 2" xfId="300" xr:uid="{00000000-0005-0000-0000-000087540000}"/>
    <cellStyle name="Normal 13 2 10" xfId="3038" xr:uid="{00000000-0005-0000-0000-000088540000}"/>
    <cellStyle name="Normal 13 2 11" xfId="29006" xr:uid="{00000000-0005-0000-0000-000089540000}"/>
    <cellStyle name="Normal 13 2 12" xfId="54967" xr:uid="{00000000-0005-0000-0000-00008A540000}"/>
    <cellStyle name="Normal 13 2 13" xfId="55488" xr:uid="{00000000-0005-0000-0000-00008B540000}"/>
    <cellStyle name="Normal 13 2 14" xfId="742" xr:uid="{00000000-0005-0000-0000-00008C540000}"/>
    <cellStyle name="Normal 13 2 2" xfId="301" xr:uid="{00000000-0005-0000-0000-00008D540000}"/>
    <cellStyle name="Normal 13 2 2 10" xfId="29007" xr:uid="{00000000-0005-0000-0000-00008E540000}"/>
    <cellStyle name="Normal 13 2 2 11" xfId="54968" xr:uid="{00000000-0005-0000-0000-00008F540000}"/>
    <cellStyle name="Normal 13 2 2 12" xfId="55489" xr:uid="{00000000-0005-0000-0000-000090540000}"/>
    <cellStyle name="Normal 13 2 2 13" xfId="1202" xr:uid="{00000000-0005-0000-0000-000091540000}"/>
    <cellStyle name="Normal 13 2 2 2" xfId="1416" xr:uid="{00000000-0005-0000-0000-000092540000}"/>
    <cellStyle name="Normal 13 2 2 2 10" xfId="56030" xr:uid="{00000000-0005-0000-0000-000093540000}"/>
    <cellStyle name="Normal 13 2 2 2 2" xfId="2498" xr:uid="{00000000-0005-0000-0000-000094540000}"/>
    <cellStyle name="Normal 13 2 2 2 2 2" xfId="6826" xr:uid="{00000000-0005-0000-0000-000095540000}"/>
    <cellStyle name="Normal 13 2 2 2 2 2 2" xfId="13318" xr:uid="{00000000-0005-0000-0000-000096540000}"/>
    <cellStyle name="Normal 13 2 2 2 2 2 2 2" xfId="28466" xr:uid="{00000000-0005-0000-0000-000097540000}"/>
    <cellStyle name="Normal 13 2 2 2 2 2 2 2 2" xfId="54434" xr:uid="{00000000-0005-0000-0000-000098540000}"/>
    <cellStyle name="Normal 13 2 2 2 2 2 2 3" xfId="39286" xr:uid="{00000000-0005-0000-0000-000099540000}"/>
    <cellStyle name="Normal 13 2 2 2 2 2 3" xfId="21974" xr:uid="{00000000-0005-0000-0000-00009A540000}"/>
    <cellStyle name="Normal 13 2 2 2 2 2 3 2" xfId="47942" xr:uid="{00000000-0005-0000-0000-00009B540000}"/>
    <cellStyle name="Normal 13 2 2 2 2 2 4" xfId="17646" xr:uid="{00000000-0005-0000-0000-00009C540000}"/>
    <cellStyle name="Normal 13 2 2 2 2 2 4 2" xfId="43614" xr:uid="{00000000-0005-0000-0000-00009D540000}"/>
    <cellStyle name="Normal 13 2 2 2 2 2 5" xfId="32794" xr:uid="{00000000-0005-0000-0000-00009E540000}"/>
    <cellStyle name="Normal 13 2 2 2 2 2 6" xfId="59276" xr:uid="{00000000-0005-0000-0000-00009F540000}"/>
    <cellStyle name="Normal 13 2 2 2 2 3" xfId="11154" xr:uid="{00000000-0005-0000-0000-0000A0540000}"/>
    <cellStyle name="Normal 13 2 2 2 2 3 2" xfId="26302" xr:uid="{00000000-0005-0000-0000-0000A1540000}"/>
    <cellStyle name="Normal 13 2 2 2 2 3 2 2" xfId="52270" xr:uid="{00000000-0005-0000-0000-0000A2540000}"/>
    <cellStyle name="Normal 13 2 2 2 2 3 3" xfId="37122" xr:uid="{00000000-0005-0000-0000-0000A3540000}"/>
    <cellStyle name="Normal 13 2 2 2 2 4" xfId="8990" xr:uid="{00000000-0005-0000-0000-0000A4540000}"/>
    <cellStyle name="Normal 13 2 2 2 2 4 2" xfId="24138" xr:uid="{00000000-0005-0000-0000-0000A5540000}"/>
    <cellStyle name="Normal 13 2 2 2 2 4 2 2" xfId="50106" xr:uid="{00000000-0005-0000-0000-0000A6540000}"/>
    <cellStyle name="Normal 13 2 2 2 2 4 3" xfId="34958" xr:uid="{00000000-0005-0000-0000-0000A7540000}"/>
    <cellStyle name="Normal 13 2 2 2 2 5" xfId="19810" xr:uid="{00000000-0005-0000-0000-0000A8540000}"/>
    <cellStyle name="Normal 13 2 2 2 2 5 2" xfId="45778" xr:uid="{00000000-0005-0000-0000-0000A9540000}"/>
    <cellStyle name="Normal 13 2 2 2 2 6" xfId="15482" xr:uid="{00000000-0005-0000-0000-0000AA540000}"/>
    <cellStyle name="Normal 13 2 2 2 2 6 2" xfId="41450" xr:uid="{00000000-0005-0000-0000-0000AB540000}"/>
    <cellStyle name="Normal 13 2 2 2 2 7" xfId="4662" xr:uid="{00000000-0005-0000-0000-0000AC540000}"/>
    <cellStyle name="Normal 13 2 2 2 2 8" xfId="30630" xr:uid="{00000000-0005-0000-0000-0000AD540000}"/>
    <cellStyle name="Normal 13 2 2 2 2 9" xfId="57112" xr:uid="{00000000-0005-0000-0000-0000AE540000}"/>
    <cellStyle name="Normal 13 2 2 2 3" xfId="5744" xr:uid="{00000000-0005-0000-0000-0000AF540000}"/>
    <cellStyle name="Normal 13 2 2 2 3 2" xfId="12236" xr:uid="{00000000-0005-0000-0000-0000B0540000}"/>
    <cellStyle name="Normal 13 2 2 2 3 2 2" xfId="27384" xr:uid="{00000000-0005-0000-0000-0000B1540000}"/>
    <cellStyle name="Normal 13 2 2 2 3 2 2 2" xfId="53352" xr:uid="{00000000-0005-0000-0000-0000B2540000}"/>
    <cellStyle name="Normal 13 2 2 2 3 2 3" xfId="38204" xr:uid="{00000000-0005-0000-0000-0000B3540000}"/>
    <cellStyle name="Normal 13 2 2 2 3 3" xfId="20892" xr:uid="{00000000-0005-0000-0000-0000B4540000}"/>
    <cellStyle name="Normal 13 2 2 2 3 3 2" xfId="46860" xr:uid="{00000000-0005-0000-0000-0000B5540000}"/>
    <cellStyle name="Normal 13 2 2 2 3 4" xfId="16564" xr:uid="{00000000-0005-0000-0000-0000B6540000}"/>
    <cellStyle name="Normal 13 2 2 2 3 4 2" xfId="42532" xr:uid="{00000000-0005-0000-0000-0000B7540000}"/>
    <cellStyle name="Normal 13 2 2 2 3 5" xfId="31712" xr:uid="{00000000-0005-0000-0000-0000B8540000}"/>
    <cellStyle name="Normal 13 2 2 2 3 6" xfId="58194" xr:uid="{00000000-0005-0000-0000-0000B9540000}"/>
    <cellStyle name="Normal 13 2 2 2 4" xfId="10072" xr:uid="{00000000-0005-0000-0000-0000BA540000}"/>
    <cellStyle name="Normal 13 2 2 2 4 2" xfId="25220" xr:uid="{00000000-0005-0000-0000-0000BB540000}"/>
    <cellStyle name="Normal 13 2 2 2 4 2 2" xfId="51188" xr:uid="{00000000-0005-0000-0000-0000BC540000}"/>
    <cellStyle name="Normal 13 2 2 2 4 3" xfId="36040" xr:uid="{00000000-0005-0000-0000-0000BD540000}"/>
    <cellStyle name="Normal 13 2 2 2 5" xfId="7908" xr:uid="{00000000-0005-0000-0000-0000BE540000}"/>
    <cellStyle name="Normal 13 2 2 2 5 2" xfId="23056" xr:uid="{00000000-0005-0000-0000-0000BF540000}"/>
    <cellStyle name="Normal 13 2 2 2 5 2 2" xfId="49024" xr:uid="{00000000-0005-0000-0000-0000C0540000}"/>
    <cellStyle name="Normal 13 2 2 2 5 3" xfId="33876" xr:uid="{00000000-0005-0000-0000-0000C1540000}"/>
    <cellStyle name="Normal 13 2 2 2 6" xfId="18728" xr:uid="{00000000-0005-0000-0000-0000C2540000}"/>
    <cellStyle name="Normal 13 2 2 2 6 2" xfId="44696" xr:uid="{00000000-0005-0000-0000-0000C3540000}"/>
    <cellStyle name="Normal 13 2 2 2 7" xfId="14400" xr:uid="{00000000-0005-0000-0000-0000C4540000}"/>
    <cellStyle name="Normal 13 2 2 2 7 2" xfId="40368" xr:uid="{00000000-0005-0000-0000-0000C5540000}"/>
    <cellStyle name="Normal 13 2 2 2 8" xfId="3580" xr:uid="{00000000-0005-0000-0000-0000C6540000}"/>
    <cellStyle name="Normal 13 2 2 2 9" xfId="29548" xr:uid="{00000000-0005-0000-0000-0000C7540000}"/>
    <cellStyle name="Normal 13 2 2 3" xfId="1957" xr:uid="{00000000-0005-0000-0000-0000C8540000}"/>
    <cellStyle name="Normal 13 2 2 3 2" xfId="6285" xr:uid="{00000000-0005-0000-0000-0000C9540000}"/>
    <cellStyle name="Normal 13 2 2 3 2 2" xfId="12777" xr:uid="{00000000-0005-0000-0000-0000CA540000}"/>
    <cellStyle name="Normal 13 2 2 3 2 2 2" xfId="27925" xr:uid="{00000000-0005-0000-0000-0000CB540000}"/>
    <cellStyle name="Normal 13 2 2 3 2 2 2 2" xfId="53893" xr:uid="{00000000-0005-0000-0000-0000CC540000}"/>
    <cellStyle name="Normal 13 2 2 3 2 2 3" xfId="38745" xr:uid="{00000000-0005-0000-0000-0000CD540000}"/>
    <cellStyle name="Normal 13 2 2 3 2 3" xfId="21433" xr:uid="{00000000-0005-0000-0000-0000CE540000}"/>
    <cellStyle name="Normal 13 2 2 3 2 3 2" xfId="47401" xr:uid="{00000000-0005-0000-0000-0000CF540000}"/>
    <cellStyle name="Normal 13 2 2 3 2 4" xfId="17105" xr:uid="{00000000-0005-0000-0000-0000D0540000}"/>
    <cellStyle name="Normal 13 2 2 3 2 4 2" xfId="43073" xr:uid="{00000000-0005-0000-0000-0000D1540000}"/>
    <cellStyle name="Normal 13 2 2 3 2 5" xfId="32253" xr:uid="{00000000-0005-0000-0000-0000D2540000}"/>
    <cellStyle name="Normal 13 2 2 3 2 6" xfId="58735" xr:uid="{00000000-0005-0000-0000-0000D3540000}"/>
    <cellStyle name="Normal 13 2 2 3 3" xfId="10613" xr:uid="{00000000-0005-0000-0000-0000D4540000}"/>
    <cellStyle name="Normal 13 2 2 3 3 2" xfId="25761" xr:uid="{00000000-0005-0000-0000-0000D5540000}"/>
    <cellStyle name="Normal 13 2 2 3 3 2 2" xfId="51729" xr:uid="{00000000-0005-0000-0000-0000D6540000}"/>
    <cellStyle name="Normal 13 2 2 3 3 3" xfId="36581" xr:uid="{00000000-0005-0000-0000-0000D7540000}"/>
    <cellStyle name="Normal 13 2 2 3 4" xfId="8449" xr:uid="{00000000-0005-0000-0000-0000D8540000}"/>
    <cellStyle name="Normal 13 2 2 3 4 2" xfId="23597" xr:uid="{00000000-0005-0000-0000-0000D9540000}"/>
    <cellStyle name="Normal 13 2 2 3 4 2 2" xfId="49565" xr:uid="{00000000-0005-0000-0000-0000DA540000}"/>
    <cellStyle name="Normal 13 2 2 3 4 3" xfId="34417" xr:uid="{00000000-0005-0000-0000-0000DB540000}"/>
    <cellStyle name="Normal 13 2 2 3 5" xfId="19269" xr:uid="{00000000-0005-0000-0000-0000DC540000}"/>
    <cellStyle name="Normal 13 2 2 3 5 2" xfId="45237" xr:uid="{00000000-0005-0000-0000-0000DD540000}"/>
    <cellStyle name="Normal 13 2 2 3 6" xfId="14941" xr:uid="{00000000-0005-0000-0000-0000DE540000}"/>
    <cellStyle name="Normal 13 2 2 3 6 2" xfId="40909" xr:uid="{00000000-0005-0000-0000-0000DF540000}"/>
    <cellStyle name="Normal 13 2 2 3 7" xfId="4121" xr:uid="{00000000-0005-0000-0000-0000E0540000}"/>
    <cellStyle name="Normal 13 2 2 3 8" xfId="30089" xr:uid="{00000000-0005-0000-0000-0000E1540000}"/>
    <cellStyle name="Normal 13 2 2 3 9" xfId="56571" xr:uid="{00000000-0005-0000-0000-0000E2540000}"/>
    <cellStyle name="Normal 13 2 2 4" xfId="5203" xr:uid="{00000000-0005-0000-0000-0000E3540000}"/>
    <cellStyle name="Normal 13 2 2 4 2" xfId="11695" xr:uid="{00000000-0005-0000-0000-0000E4540000}"/>
    <cellStyle name="Normal 13 2 2 4 2 2" xfId="26843" xr:uid="{00000000-0005-0000-0000-0000E5540000}"/>
    <cellStyle name="Normal 13 2 2 4 2 2 2" xfId="52811" xr:uid="{00000000-0005-0000-0000-0000E6540000}"/>
    <cellStyle name="Normal 13 2 2 4 2 3" xfId="37663" xr:uid="{00000000-0005-0000-0000-0000E7540000}"/>
    <cellStyle name="Normal 13 2 2 4 3" xfId="20351" xr:uid="{00000000-0005-0000-0000-0000E8540000}"/>
    <cellStyle name="Normal 13 2 2 4 3 2" xfId="46319" xr:uid="{00000000-0005-0000-0000-0000E9540000}"/>
    <cellStyle name="Normal 13 2 2 4 4" xfId="16023" xr:uid="{00000000-0005-0000-0000-0000EA540000}"/>
    <cellStyle name="Normal 13 2 2 4 4 2" xfId="41991" xr:uid="{00000000-0005-0000-0000-0000EB540000}"/>
    <cellStyle name="Normal 13 2 2 4 5" xfId="31171" xr:uid="{00000000-0005-0000-0000-0000EC540000}"/>
    <cellStyle name="Normal 13 2 2 4 6" xfId="57653" xr:uid="{00000000-0005-0000-0000-0000ED540000}"/>
    <cellStyle name="Normal 13 2 2 5" xfId="9531" xr:uid="{00000000-0005-0000-0000-0000EE540000}"/>
    <cellStyle name="Normal 13 2 2 5 2" xfId="24679" xr:uid="{00000000-0005-0000-0000-0000EF540000}"/>
    <cellStyle name="Normal 13 2 2 5 2 2" xfId="50647" xr:uid="{00000000-0005-0000-0000-0000F0540000}"/>
    <cellStyle name="Normal 13 2 2 5 3" xfId="35499" xr:uid="{00000000-0005-0000-0000-0000F1540000}"/>
    <cellStyle name="Normal 13 2 2 6" xfId="7367" xr:uid="{00000000-0005-0000-0000-0000F2540000}"/>
    <cellStyle name="Normal 13 2 2 6 2" xfId="22515" xr:uid="{00000000-0005-0000-0000-0000F3540000}"/>
    <cellStyle name="Normal 13 2 2 6 2 2" xfId="48483" xr:uid="{00000000-0005-0000-0000-0000F4540000}"/>
    <cellStyle name="Normal 13 2 2 6 3" xfId="33335" xr:uid="{00000000-0005-0000-0000-0000F5540000}"/>
    <cellStyle name="Normal 13 2 2 7" xfId="18187" xr:uid="{00000000-0005-0000-0000-0000F6540000}"/>
    <cellStyle name="Normal 13 2 2 7 2" xfId="44155" xr:uid="{00000000-0005-0000-0000-0000F7540000}"/>
    <cellStyle name="Normal 13 2 2 8" xfId="13859" xr:uid="{00000000-0005-0000-0000-0000F8540000}"/>
    <cellStyle name="Normal 13 2 2 8 2" xfId="39827" xr:uid="{00000000-0005-0000-0000-0000F9540000}"/>
    <cellStyle name="Normal 13 2 2 9" xfId="3039" xr:uid="{00000000-0005-0000-0000-0000FA540000}"/>
    <cellStyle name="Normal 13 2 3" xfId="1415" xr:uid="{00000000-0005-0000-0000-0000FB540000}"/>
    <cellStyle name="Normal 13 2 3 10" xfId="56029" xr:uid="{00000000-0005-0000-0000-0000FC540000}"/>
    <cellStyle name="Normal 13 2 3 2" xfId="2497" xr:uid="{00000000-0005-0000-0000-0000FD540000}"/>
    <cellStyle name="Normal 13 2 3 2 2" xfId="6825" xr:uid="{00000000-0005-0000-0000-0000FE540000}"/>
    <cellStyle name="Normal 13 2 3 2 2 2" xfId="13317" xr:uid="{00000000-0005-0000-0000-0000FF540000}"/>
    <cellStyle name="Normal 13 2 3 2 2 2 2" xfId="28465" xr:uid="{00000000-0005-0000-0000-000000550000}"/>
    <cellStyle name="Normal 13 2 3 2 2 2 2 2" xfId="54433" xr:uid="{00000000-0005-0000-0000-000001550000}"/>
    <cellStyle name="Normal 13 2 3 2 2 2 3" xfId="39285" xr:uid="{00000000-0005-0000-0000-000002550000}"/>
    <cellStyle name="Normal 13 2 3 2 2 3" xfId="21973" xr:uid="{00000000-0005-0000-0000-000003550000}"/>
    <cellStyle name="Normal 13 2 3 2 2 3 2" xfId="47941" xr:uid="{00000000-0005-0000-0000-000004550000}"/>
    <cellStyle name="Normal 13 2 3 2 2 4" xfId="17645" xr:uid="{00000000-0005-0000-0000-000005550000}"/>
    <cellStyle name="Normal 13 2 3 2 2 4 2" xfId="43613" xr:uid="{00000000-0005-0000-0000-000006550000}"/>
    <cellStyle name="Normal 13 2 3 2 2 5" xfId="32793" xr:uid="{00000000-0005-0000-0000-000007550000}"/>
    <cellStyle name="Normal 13 2 3 2 2 6" xfId="59275" xr:uid="{00000000-0005-0000-0000-000008550000}"/>
    <cellStyle name="Normal 13 2 3 2 3" xfId="11153" xr:uid="{00000000-0005-0000-0000-000009550000}"/>
    <cellStyle name="Normal 13 2 3 2 3 2" xfId="26301" xr:uid="{00000000-0005-0000-0000-00000A550000}"/>
    <cellStyle name="Normal 13 2 3 2 3 2 2" xfId="52269" xr:uid="{00000000-0005-0000-0000-00000B550000}"/>
    <cellStyle name="Normal 13 2 3 2 3 3" xfId="37121" xr:uid="{00000000-0005-0000-0000-00000C550000}"/>
    <cellStyle name="Normal 13 2 3 2 4" xfId="8989" xr:uid="{00000000-0005-0000-0000-00000D550000}"/>
    <cellStyle name="Normal 13 2 3 2 4 2" xfId="24137" xr:uid="{00000000-0005-0000-0000-00000E550000}"/>
    <cellStyle name="Normal 13 2 3 2 4 2 2" xfId="50105" xr:uid="{00000000-0005-0000-0000-00000F550000}"/>
    <cellStyle name="Normal 13 2 3 2 4 3" xfId="34957" xr:uid="{00000000-0005-0000-0000-000010550000}"/>
    <cellStyle name="Normal 13 2 3 2 5" xfId="19809" xr:uid="{00000000-0005-0000-0000-000011550000}"/>
    <cellStyle name="Normal 13 2 3 2 5 2" xfId="45777" xr:uid="{00000000-0005-0000-0000-000012550000}"/>
    <cellStyle name="Normal 13 2 3 2 6" xfId="15481" xr:uid="{00000000-0005-0000-0000-000013550000}"/>
    <cellStyle name="Normal 13 2 3 2 6 2" xfId="41449" xr:uid="{00000000-0005-0000-0000-000014550000}"/>
    <cellStyle name="Normal 13 2 3 2 7" xfId="4661" xr:uid="{00000000-0005-0000-0000-000015550000}"/>
    <cellStyle name="Normal 13 2 3 2 8" xfId="30629" xr:uid="{00000000-0005-0000-0000-000016550000}"/>
    <cellStyle name="Normal 13 2 3 2 9" xfId="57111" xr:uid="{00000000-0005-0000-0000-000017550000}"/>
    <cellStyle name="Normal 13 2 3 3" xfId="5743" xr:uid="{00000000-0005-0000-0000-000018550000}"/>
    <cellStyle name="Normal 13 2 3 3 2" xfId="12235" xr:uid="{00000000-0005-0000-0000-000019550000}"/>
    <cellStyle name="Normal 13 2 3 3 2 2" xfId="27383" xr:uid="{00000000-0005-0000-0000-00001A550000}"/>
    <cellStyle name="Normal 13 2 3 3 2 2 2" xfId="53351" xr:uid="{00000000-0005-0000-0000-00001B550000}"/>
    <cellStyle name="Normal 13 2 3 3 2 3" xfId="38203" xr:uid="{00000000-0005-0000-0000-00001C550000}"/>
    <cellStyle name="Normal 13 2 3 3 3" xfId="20891" xr:uid="{00000000-0005-0000-0000-00001D550000}"/>
    <cellStyle name="Normal 13 2 3 3 3 2" xfId="46859" xr:uid="{00000000-0005-0000-0000-00001E550000}"/>
    <cellStyle name="Normal 13 2 3 3 4" xfId="16563" xr:uid="{00000000-0005-0000-0000-00001F550000}"/>
    <cellStyle name="Normal 13 2 3 3 4 2" xfId="42531" xr:uid="{00000000-0005-0000-0000-000020550000}"/>
    <cellStyle name="Normal 13 2 3 3 5" xfId="31711" xr:uid="{00000000-0005-0000-0000-000021550000}"/>
    <cellStyle name="Normal 13 2 3 3 6" xfId="58193" xr:uid="{00000000-0005-0000-0000-000022550000}"/>
    <cellStyle name="Normal 13 2 3 4" xfId="10071" xr:uid="{00000000-0005-0000-0000-000023550000}"/>
    <cellStyle name="Normal 13 2 3 4 2" xfId="25219" xr:uid="{00000000-0005-0000-0000-000024550000}"/>
    <cellStyle name="Normal 13 2 3 4 2 2" xfId="51187" xr:uid="{00000000-0005-0000-0000-000025550000}"/>
    <cellStyle name="Normal 13 2 3 4 3" xfId="36039" xr:uid="{00000000-0005-0000-0000-000026550000}"/>
    <cellStyle name="Normal 13 2 3 5" xfId="7907" xr:uid="{00000000-0005-0000-0000-000027550000}"/>
    <cellStyle name="Normal 13 2 3 5 2" xfId="23055" xr:uid="{00000000-0005-0000-0000-000028550000}"/>
    <cellStyle name="Normal 13 2 3 5 2 2" xfId="49023" xr:uid="{00000000-0005-0000-0000-000029550000}"/>
    <cellStyle name="Normal 13 2 3 5 3" xfId="33875" xr:uid="{00000000-0005-0000-0000-00002A550000}"/>
    <cellStyle name="Normal 13 2 3 6" xfId="18727" xr:uid="{00000000-0005-0000-0000-00002B550000}"/>
    <cellStyle name="Normal 13 2 3 6 2" xfId="44695" xr:uid="{00000000-0005-0000-0000-00002C550000}"/>
    <cellStyle name="Normal 13 2 3 7" xfId="14399" xr:uid="{00000000-0005-0000-0000-00002D550000}"/>
    <cellStyle name="Normal 13 2 3 7 2" xfId="40367" xr:uid="{00000000-0005-0000-0000-00002E550000}"/>
    <cellStyle name="Normal 13 2 3 8" xfId="3579" xr:uid="{00000000-0005-0000-0000-00002F550000}"/>
    <cellStyle name="Normal 13 2 3 9" xfId="29547" xr:uid="{00000000-0005-0000-0000-000030550000}"/>
    <cellStyle name="Normal 13 2 4" xfId="1956" xr:uid="{00000000-0005-0000-0000-000031550000}"/>
    <cellStyle name="Normal 13 2 4 2" xfId="6284" xr:uid="{00000000-0005-0000-0000-000032550000}"/>
    <cellStyle name="Normal 13 2 4 2 2" xfId="12776" xr:uid="{00000000-0005-0000-0000-000033550000}"/>
    <cellStyle name="Normal 13 2 4 2 2 2" xfId="27924" xr:uid="{00000000-0005-0000-0000-000034550000}"/>
    <cellStyle name="Normal 13 2 4 2 2 2 2" xfId="53892" xr:uid="{00000000-0005-0000-0000-000035550000}"/>
    <cellStyle name="Normal 13 2 4 2 2 3" xfId="38744" xr:uid="{00000000-0005-0000-0000-000036550000}"/>
    <cellStyle name="Normal 13 2 4 2 3" xfId="21432" xr:uid="{00000000-0005-0000-0000-000037550000}"/>
    <cellStyle name="Normal 13 2 4 2 3 2" xfId="47400" xr:uid="{00000000-0005-0000-0000-000038550000}"/>
    <cellStyle name="Normal 13 2 4 2 4" xfId="17104" xr:uid="{00000000-0005-0000-0000-000039550000}"/>
    <cellStyle name="Normal 13 2 4 2 4 2" xfId="43072" xr:uid="{00000000-0005-0000-0000-00003A550000}"/>
    <cellStyle name="Normal 13 2 4 2 5" xfId="32252" xr:uid="{00000000-0005-0000-0000-00003B550000}"/>
    <cellStyle name="Normal 13 2 4 2 6" xfId="58734" xr:uid="{00000000-0005-0000-0000-00003C550000}"/>
    <cellStyle name="Normal 13 2 4 3" xfId="10612" xr:uid="{00000000-0005-0000-0000-00003D550000}"/>
    <cellStyle name="Normal 13 2 4 3 2" xfId="25760" xr:uid="{00000000-0005-0000-0000-00003E550000}"/>
    <cellStyle name="Normal 13 2 4 3 2 2" xfId="51728" xr:uid="{00000000-0005-0000-0000-00003F550000}"/>
    <cellStyle name="Normal 13 2 4 3 3" xfId="36580" xr:uid="{00000000-0005-0000-0000-000040550000}"/>
    <cellStyle name="Normal 13 2 4 4" xfId="8448" xr:uid="{00000000-0005-0000-0000-000041550000}"/>
    <cellStyle name="Normal 13 2 4 4 2" xfId="23596" xr:uid="{00000000-0005-0000-0000-000042550000}"/>
    <cellStyle name="Normal 13 2 4 4 2 2" xfId="49564" xr:uid="{00000000-0005-0000-0000-000043550000}"/>
    <cellStyle name="Normal 13 2 4 4 3" xfId="34416" xr:uid="{00000000-0005-0000-0000-000044550000}"/>
    <cellStyle name="Normal 13 2 4 5" xfId="19268" xr:uid="{00000000-0005-0000-0000-000045550000}"/>
    <cellStyle name="Normal 13 2 4 5 2" xfId="45236" xr:uid="{00000000-0005-0000-0000-000046550000}"/>
    <cellStyle name="Normal 13 2 4 6" xfId="14940" xr:uid="{00000000-0005-0000-0000-000047550000}"/>
    <cellStyle name="Normal 13 2 4 6 2" xfId="40908" xr:uid="{00000000-0005-0000-0000-000048550000}"/>
    <cellStyle name="Normal 13 2 4 7" xfId="4120" xr:uid="{00000000-0005-0000-0000-000049550000}"/>
    <cellStyle name="Normal 13 2 4 8" xfId="30088" xr:uid="{00000000-0005-0000-0000-00004A550000}"/>
    <cellStyle name="Normal 13 2 4 9" xfId="56570" xr:uid="{00000000-0005-0000-0000-00004B550000}"/>
    <cellStyle name="Normal 13 2 5" xfId="5202" xr:uid="{00000000-0005-0000-0000-00004C550000}"/>
    <cellStyle name="Normal 13 2 5 2" xfId="11694" xr:uid="{00000000-0005-0000-0000-00004D550000}"/>
    <cellStyle name="Normal 13 2 5 2 2" xfId="26842" xr:uid="{00000000-0005-0000-0000-00004E550000}"/>
    <cellStyle name="Normal 13 2 5 2 2 2" xfId="52810" xr:uid="{00000000-0005-0000-0000-00004F550000}"/>
    <cellStyle name="Normal 13 2 5 2 3" xfId="37662" xr:uid="{00000000-0005-0000-0000-000050550000}"/>
    <cellStyle name="Normal 13 2 5 3" xfId="20350" xr:uid="{00000000-0005-0000-0000-000051550000}"/>
    <cellStyle name="Normal 13 2 5 3 2" xfId="46318" xr:uid="{00000000-0005-0000-0000-000052550000}"/>
    <cellStyle name="Normal 13 2 5 4" xfId="16022" xr:uid="{00000000-0005-0000-0000-000053550000}"/>
    <cellStyle name="Normal 13 2 5 4 2" xfId="41990" xr:uid="{00000000-0005-0000-0000-000054550000}"/>
    <cellStyle name="Normal 13 2 5 5" xfId="31170" xr:uid="{00000000-0005-0000-0000-000055550000}"/>
    <cellStyle name="Normal 13 2 5 6" xfId="57652" xr:uid="{00000000-0005-0000-0000-000056550000}"/>
    <cellStyle name="Normal 13 2 6" xfId="9530" xr:uid="{00000000-0005-0000-0000-000057550000}"/>
    <cellStyle name="Normal 13 2 6 2" xfId="24678" xr:uid="{00000000-0005-0000-0000-000058550000}"/>
    <cellStyle name="Normal 13 2 6 2 2" xfId="50646" xr:uid="{00000000-0005-0000-0000-000059550000}"/>
    <cellStyle name="Normal 13 2 6 3" xfId="35498" xr:uid="{00000000-0005-0000-0000-00005A550000}"/>
    <cellStyle name="Normal 13 2 7" xfId="7366" xr:uid="{00000000-0005-0000-0000-00005B550000}"/>
    <cellStyle name="Normal 13 2 7 2" xfId="22514" xr:uid="{00000000-0005-0000-0000-00005C550000}"/>
    <cellStyle name="Normal 13 2 7 2 2" xfId="48482" xr:uid="{00000000-0005-0000-0000-00005D550000}"/>
    <cellStyle name="Normal 13 2 7 3" xfId="33334" xr:uid="{00000000-0005-0000-0000-00005E550000}"/>
    <cellStyle name="Normal 13 2 8" xfId="18186" xr:uid="{00000000-0005-0000-0000-00005F550000}"/>
    <cellStyle name="Normal 13 2 8 2" xfId="44154" xr:uid="{00000000-0005-0000-0000-000060550000}"/>
    <cellStyle name="Normal 13 2 9" xfId="13858" xr:uid="{00000000-0005-0000-0000-000061550000}"/>
    <cellStyle name="Normal 13 2 9 2" xfId="39826" xr:uid="{00000000-0005-0000-0000-000062550000}"/>
    <cellStyle name="Normal 13 20" xfId="13853" xr:uid="{00000000-0005-0000-0000-000063550000}"/>
    <cellStyle name="Normal 13 20 2" xfId="39821" xr:uid="{00000000-0005-0000-0000-000064550000}"/>
    <cellStyle name="Normal 13 21" xfId="3033" xr:uid="{00000000-0005-0000-0000-000065550000}"/>
    <cellStyle name="Normal 13 22" xfId="29001" xr:uid="{00000000-0005-0000-0000-000066550000}"/>
    <cellStyle name="Normal 13 23" xfId="54962" xr:uid="{00000000-0005-0000-0000-000067550000}"/>
    <cellStyle name="Normal 13 24" xfId="55483" xr:uid="{00000000-0005-0000-0000-000068550000}"/>
    <cellStyle name="Normal 13 25" xfId="702" xr:uid="{00000000-0005-0000-0000-000069550000}"/>
    <cellStyle name="Normal 13 3" xfId="302" xr:uid="{00000000-0005-0000-0000-00006A550000}"/>
    <cellStyle name="Normal 13 3 10" xfId="29008" xr:uid="{00000000-0005-0000-0000-00006B550000}"/>
    <cellStyle name="Normal 13 3 11" xfId="54969" xr:uid="{00000000-0005-0000-0000-00006C550000}"/>
    <cellStyle name="Normal 13 3 12" xfId="55490" xr:uid="{00000000-0005-0000-0000-00006D550000}"/>
    <cellStyle name="Normal 13 3 13" xfId="782" xr:uid="{00000000-0005-0000-0000-00006E550000}"/>
    <cellStyle name="Normal 13 3 2" xfId="1417" xr:uid="{00000000-0005-0000-0000-00006F550000}"/>
    <cellStyle name="Normal 13 3 2 10" xfId="56031" xr:uid="{00000000-0005-0000-0000-000070550000}"/>
    <cellStyle name="Normal 13 3 2 2" xfId="2499" xr:uid="{00000000-0005-0000-0000-000071550000}"/>
    <cellStyle name="Normal 13 3 2 2 2" xfId="6827" xr:uid="{00000000-0005-0000-0000-000072550000}"/>
    <cellStyle name="Normal 13 3 2 2 2 2" xfId="13319" xr:uid="{00000000-0005-0000-0000-000073550000}"/>
    <cellStyle name="Normal 13 3 2 2 2 2 2" xfId="28467" xr:uid="{00000000-0005-0000-0000-000074550000}"/>
    <cellStyle name="Normal 13 3 2 2 2 2 2 2" xfId="54435" xr:uid="{00000000-0005-0000-0000-000075550000}"/>
    <cellStyle name="Normal 13 3 2 2 2 2 3" xfId="39287" xr:uid="{00000000-0005-0000-0000-000076550000}"/>
    <cellStyle name="Normal 13 3 2 2 2 3" xfId="21975" xr:uid="{00000000-0005-0000-0000-000077550000}"/>
    <cellStyle name="Normal 13 3 2 2 2 3 2" xfId="47943" xr:uid="{00000000-0005-0000-0000-000078550000}"/>
    <cellStyle name="Normal 13 3 2 2 2 4" xfId="17647" xr:uid="{00000000-0005-0000-0000-000079550000}"/>
    <cellStyle name="Normal 13 3 2 2 2 4 2" xfId="43615" xr:uid="{00000000-0005-0000-0000-00007A550000}"/>
    <cellStyle name="Normal 13 3 2 2 2 5" xfId="32795" xr:uid="{00000000-0005-0000-0000-00007B550000}"/>
    <cellStyle name="Normal 13 3 2 2 2 6" xfId="59277" xr:uid="{00000000-0005-0000-0000-00007C550000}"/>
    <cellStyle name="Normal 13 3 2 2 3" xfId="11155" xr:uid="{00000000-0005-0000-0000-00007D550000}"/>
    <cellStyle name="Normal 13 3 2 2 3 2" xfId="26303" xr:uid="{00000000-0005-0000-0000-00007E550000}"/>
    <cellStyle name="Normal 13 3 2 2 3 2 2" xfId="52271" xr:uid="{00000000-0005-0000-0000-00007F550000}"/>
    <cellStyle name="Normal 13 3 2 2 3 3" xfId="37123" xr:uid="{00000000-0005-0000-0000-000080550000}"/>
    <cellStyle name="Normal 13 3 2 2 4" xfId="8991" xr:uid="{00000000-0005-0000-0000-000081550000}"/>
    <cellStyle name="Normal 13 3 2 2 4 2" xfId="24139" xr:uid="{00000000-0005-0000-0000-000082550000}"/>
    <cellStyle name="Normal 13 3 2 2 4 2 2" xfId="50107" xr:uid="{00000000-0005-0000-0000-000083550000}"/>
    <cellStyle name="Normal 13 3 2 2 4 3" xfId="34959" xr:uid="{00000000-0005-0000-0000-000084550000}"/>
    <cellStyle name="Normal 13 3 2 2 5" xfId="19811" xr:uid="{00000000-0005-0000-0000-000085550000}"/>
    <cellStyle name="Normal 13 3 2 2 5 2" xfId="45779" xr:uid="{00000000-0005-0000-0000-000086550000}"/>
    <cellStyle name="Normal 13 3 2 2 6" xfId="15483" xr:uid="{00000000-0005-0000-0000-000087550000}"/>
    <cellStyle name="Normal 13 3 2 2 6 2" xfId="41451" xr:uid="{00000000-0005-0000-0000-000088550000}"/>
    <cellStyle name="Normal 13 3 2 2 7" xfId="4663" xr:uid="{00000000-0005-0000-0000-000089550000}"/>
    <cellStyle name="Normal 13 3 2 2 8" xfId="30631" xr:uid="{00000000-0005-0000-0000-00008A550000}"/>
    <cellStyle name="Normal 13 3 2 2 9" xfId="57113" xr:uid="{00000000-0005-0000-0000-00008B550000}"/>
    <cellStyle name="Normal 13 3 2 3" xfId="5745" xr:uid="{00000000-0005-0000-0000-00008C550000}"/>
    <cellStyle name="Normal 13 3 2 3 2" xfId="12237" xr:uid="{00000000-0005-0000-0000-00008D550000}"/>
    <cellStyle name="Normal 13 3 2 3 2 2" xfId="27385" xr:uid="{00000000-0005-0000-0000-00008E550000}"/>
    <cellStyle name="Normal 13 3 2 3 2 2 2" xfId="53353" xr:uid="{00000000-0005-0000-0000-00008F550000}"/>
    <cellStyle name="Normal 13 3 2 3 2 3" xfId="38205" xr:uid="{00000000-0005-0000-0000-000090550000}"/>
    <cellStyle name="Normal 13 3 2 3 3" xfId="20893" xr:uid="{00000000-0005-0000-0000-000091550000}"/>
    <cellStyle name="Normal 13 3 2 3 3 2" xfId="46861" xr:uid="{00000000-0005-0000-0000-000092550000}"/>
    <cellStyle name="Normal 13 3 2 3 4" xfId="16565" xr:uid="{00000000-0005-0000-0000-000093550000}"/>
    <cellStyle name="Normal 13 3 2 3 4 2" xfId="42533" xr:uid="{00000000-0005-0000-0000-000094550000}"/>
    <cellStyle name="Normal 13 3 2 3 5" xfId="31713" xr:uid="{00000000-0005-0000-0000-000095550000}"/>
    <cellStyle name="Normal 13 3 2 3 6" xfId="58195" xr:uid="{00000000-0005-0000-0000-000096550000}"/>
    <cellStyle name="Normal 13 3 2 4" xfId="10073" xr:uid="{00000000-0005-0000-0000-000097550000}"/>
    <cellStyle name="Normal 13 3 2 4 2" xfId="25221" xr:uid="{00000000-0005-0000-0000-000098550000}"/>
    <cellStyle name="Normal 13 3 2 4 2 2" xfId="51189" xr:uid="{00000000-0005-0000-0000-000099550000}"/>
    <cellStyle name="Normal 13 3 2 4 3" xfId="36041" xr:uid="{00000000-0005-0000-0000-00009A550000}"/>
    <cellStyle name="Normal 13 3 2 5" xfId="7909" xr:uid="{00000000-0005-0000-0000-00009B550000}"/>
    <cellStyle name="Normal 13 3 2 5 2" xfId="23057" xr:uid="{00000000-0005-0000-0000-00009C550000}"/>
    <cellStyle name="Normal 13 3 2 5 2 2" xfId="49025" xr:uid="{00000000-0005-0000-0000-00009D550000}"/>
    <cellStyle name="Normal 13 3 2 5 3" xfId="33877" xr:uid="{00000000-0005-0000-0000-00009E550000}"/>
    <cellStyle name="Normal 13 3 2 6" xfId="18729" xr:uid="{00000000-0005-0000-0000-00009F550000}"/>
    <cellStyle name="Normal 13 3 2 6 2" xfId="44697" xr:uid="{00000000-0005-0000-0000-0000A0550000}"/>
    <cellStyle name="Normal 13 3 2 7" xfId="14401" xr:uid="{00000000-0005-0000-0000-0000A1550000}"/>
    <cellStyle name="Normal 13 3 2 7 2" xfId="40369" xr:uid="{00000000-0005-0000-0000-0000A2550000}"/>
    <cellStyle name="Normal 13 3 2 8" xfId="3581" xr:uid="{00000000-0005-0000-0000-0000A3550000}"/>
    <cellStyle name="Normal 13 3 2 9" xfId="29549" xr:uid="{00000000-0005-0000-0000-0000A4550000}"/>
    <cellStyle name="Normal 13 3 3" xfId="1958" xr:uid="{00000000-0005-0000-0000-0000A5550000}"/>
    <cellStyle name="Normal 13 3 3 2" xfId="6286" xr:uid="{00000000-0005-0000-0000-0000A6550000}"/>
    <cellStyle name="Normal 13 3 3 2 2" xfId="12778" xr:uid="{00000000-0005-0000-0000-0000A7550000}"/>
    <cellStyle name="Normal 13 3 3 2 2 2" xfId="27926" xr:uid="{00000000-0005-0000-0000-0000A8550000}"/>
    <cellStyle name="Normal 13 3 3 2 2 2 2" xfId="53894" xr:uid="{00000000-0005-0000-0000-0000A9550000}"/>
    <cellStyle name="Normal 13 3 3 2 2 3" xfId="38746" xr:uid="{00000000-0005-0000-0000-0000AA550000}"/>
    <cellStyle name="Normal 13 3 3 2 3" xfId="21434" xr:uid="{00000000-0005-0000-0000-0000AB550000}"/>
    <cellStyle name="Normal 13 3 3 2 3 2" xfId="47402" xr:uid="{00000000-0005-0000-0000-0000AC550000}"/>
    <cellStyle name="Normal 13 3 3 2 4" xfId="17106" xr:uid="{00000000-0005-0000-0000-0000AD550000}"/>
    <cellStyle name="Normal 13 3 3 2 4 2" xfId="43074" xr:uid="{00000000-0005-0000-0000-0000AE550000}"/>
    <cellStyle name="Normal 13 3 3 2 5" xfId="32254" xr:uid="{00000000-0005-0000-0000-0000AF550000}"/>
    <cellStyle name="Normal 13 3 3 2 6" xfId="58736" xr:uid="{00000000-0005-0000-0000-0000B0550000}"/>
    <cellStyle name="Normal 13 3 3 3" xfId="10614" xr:uid="{00000000-0005-0000-0000-0000B1550000}"/>
    <cellStyle name="Normal 13 3 3 3 2" xfId="25762" xr:uid="{00000000-0005-0000-0000-0000B2550000}"/>
    <cellStyle name="Normal 13 3 3 3 2 2" xfId="51730" xr:uid="{00000000-0005-0000-0000-0000B3550000}"/>
    <cellStyle name="Normal 13 3 3 3 3" xfId="36582" xr:uid="{00000000-0005-0000-0000-0000B4550000}"/>
    <cellStyle name="Normal 13 3 3 4" xfId="8450" xr:uid="{00000000-0005-0000-0000-0000B5550000}"/>
    <cellStyle name="Normal 13 3 3 4 2" xfId="23598" xr:uid="{00000000-0005-0000-0000-0000B6550000}"/>
    <cellStyle name="Normal 13 3 3 4 2 2" xfId="49566" xr:uid="{00000000-0005-0000-0000-0000B7550000}"/>
    <cellStyle name="Normal 13 3 3 4 3" xfId="34418" xr:uid="{00000000-0005-0000-0000-0000B8550000}"/>
    <cellStyle name="Normal 13 3 3 5" xfId="19270" xr:uid="{00000000-0005-0000-0000-0000B9550000}"/>
    <cellStyle name="Normal 13 3 3 5 2" xfId="45238" xr:uid="{00000000-0005-0000-0000-0000BA550000}"/>
    <cellStyle name="Normal 13 3 3 6" xfId="14942" xr:uid="{00000000-0005-0000-0000-0000BB550000}"/>
    <cellStyle name="Normal 13 3 3 6 2" xfId="40910" xr:uid="{00000000-0005-0000-0000-0000BC550000}"/>
    <cellStyle name="Normal 13 3 3 7" xfId="4122" xr:uid="{00000000-0005-0000-0000-0000BD550000}"/>
    <cellStyle name="Normal 13 3 3 8" xfId="30090" xr:uid="{00000000-0005-0000-0000-0000BE550000}"/>
    <cellStyle name="Normal 13 3 3 9" xfId="56572" xr:uid="{00000000-0005-0000-0000-0000BF550000}"/>
    <cellStyle name="Normal 13 3 4" xfId="5204" xr:uid="{00000000-0005-0000-0000-0000C0550000}"/>
    <cellStyle name="Normal 13 3 4 2" xfId="11696" xr:uid="{00000000-0005-0000-0000-0000C1550000}"/>
    <cellStyle name="Normal 13 3 4 2 2" xfId="26844" xr:uid="{00000000-0005-0000-0000-0000C2550000}"/>
    <cellStyle name="Normal 13 3 4 2 2 2" xfId="52812" xr:uid="{00000000-0005-0000-0000-0000C3550000}"/>
    <cellStyle name="Normal 13 3 4 2 3" xfId="37664" xr:uid="{00000000-0005-0000-0000-0000C4550000}"/>
    <cellStyle name="Normal 13 3 4 3" xfId="20352" xr:uid="{00000000-0005-0000-0000-0000C5550000}"/>
    <cellStyle name="Normal 13 3 4 3 2" xfId="46320" xr:uid="{00000000-0005-0000-0000-0000C6550000}"/>
    <cellStyle name="Normal 13 3 4 4" xfId="16024" xr:uid="{00000000-0005-0000-0000-0000C7550000}"/>
    <cellStyle name="Normal 13 3 4 4 2" xfId="41992" xr:uid="{00000000-0005-0000-0000-0000C8550000}"/>
    <cellStyle name="Normal 13 3 4 5" xfId="31172" xr:uid="{00000000-0005-0000-0000-0000C9550000}"/>
    <cellStyle name="Normal 13 3 4 6" xfId="57654" xr:uid="{00000000-0005-0000-0000-0000CA550000}"/>
    <cellStyle name="Normal 13 3 5" xfId="9532" xr:uid="{00000000-0005-0000-0000-0000CB550000}"/>
    <cellStyle name="Normal 13 3 5 2" xfId="24680" xr:uid="{00000000-0005-0000-0000-0000CC550000}"/>
    <cellStyle name="Normal 13 3 5 2 2" xfId="50648" xr:uid="{00000000-0005-0000-0000-0000CD550000}"/>
    <cellStyle name="Normal 13 3 5 3" xfId="35500" xr:uid="{00000000-0005-0000-0000-0000CE550000}"/>
    <cellStyle name="Normal 13 3 6" xfId="7368" xr:uid="{00000000-0005-0000-0000-0000CF550000}"/>
    <cellStyle name="Normal 13 3 6 2" xfId="22516" xr:uid="{00000000-0005-0000-0000-0000D0550000}"/>
    <cellStyle name="Normal 13 3 6 2 2" xfId="48484" xr:uid="{00000000-0005-0000-0000-0000D1550000}"/>
    <cellStyle name="Normal 13 3 6 3" xfId="33336" xr:uid="{00000000-0005-0000-0000-0000D2550000}"/>
    <cellStyle name="Normal 13 3 7" xfId="18188" xr:uid="{00000000-0005-0000-0000-0000D3550000}"/>
    <cellStyle name="Normal 13 3 7 2" xfId="44156" xr:uid="{00000000-0005-0000-0000-0000D4550000}"/>
    <cellStyle name="Normal 13 3 8" xfId="13860" xr:uid="{00000000-0005-0000-0000-0000D5550000}"/>
    <cellStyle name="Normal 13 3 8 2" xfId="39828" xr:uid="{00000000-0005-0000-0000-0000D6550000}"/>
    <cellStyle name="Normal 13 3 9" xfId="3040" xr:uid="{00000000-0005-0000-0000-0000D7550000}"/>
    <cellStyle name="Normal 13 4" xfId="303" xr:uid="{00000000-0005-0000-0000-0000D8550000}"/>
    <cellStyle name="Normal 13 4 10" xfId="29009" xr:uid="{00000000-0005-0000-0000-0000D9550000}"/>
    <cellStyle name="Normal 13 4 11" xfId="54970" xr:uid="{00000000-0005-0000-0000-0000DA550000}"/>
    <cellStyle name="Normal 13 4 12" xfId="55491" xr:uid="{00000000-0005-0000-0000-0000DB550000}"/>
    <cellStyle name="Normal 13 4 13" xfId="822" xr:uid="{00000000-0005-0000-0000-0000DC550000}"/>
    <cellStyle name="Normal 13 4 2" xfId="1418" xr:uid="{00000000-0005-0000-0000-0000DD550000}"/>
    <cellStyle name="Normal 13 4 2 10" xfId="56032" xr:uid="{00000000-0005-0000-0000-0000DE550000}"/>
    <cellStyle name="Normal 13 4 2 2" xfId="2500" xr:uid="{00000000-0005-0000-0000-0000DF550000}"/>
    <cellStyle name="Normal 13 4 2 2 2" xfId="6828" xr:uid="{00000000-0005-0000-0000-0000E0550000}"/>
    <cellStyle name="Normal 13 4 2 2 2 2" xfId="13320" xr:uid="{00000000-0005-0000-0000-0000E1550000}"/>
    <cellStyle name="Normal 13 4 2 2 2 2 2" xfId="28468" xr:uid="{00000000-0005-0000-0000-0000E2550000}"/>
    <cellStyle name="Normal 13 4 2 2 2 2 2 2" xfId="54436" xr:uid="{00000000-0005-0000-0000-0000E3550000}"/>
    <cellStyle name="Normal 13 4 2 2 2 2 3" xfId="39288" xr:uid="{00000000-0005-0000-0000-0000E4550000}"/>
    <cellStyle name="Normal 13 4 2 2 2 3" xfId="21976" xr:uid="{00000000-0005-0000-0000-0000E5550000}"/>
    <cellStyle name="Normal 13 4 2 2 2 3 2" xfId="47944" xr:uid="{00000000-0005-0000-0000-0000E6550000}"/>
    <cellStyle name="Normal 13 4 2 2 2 4" xfId="17648" xr:uid="{00000000-0005-0000-0000-0000E7550000}"/>
    <cellStyle name="Normal 13 4 2 2 2 4 2" xfId="43616" xr:uid="{00000000-0005-0000-0000-0000E8550000}"/>
    <cellStyle name="Normal 13 4 2 2 2 5" xfId="32796" xr:uid="{00000000-0005-0000-0000-0000E9550000}"/>
    <cellStyle name="Normal 13 4 2 2 2 6" xfId="59278" xr:uid="{00000000-0005-0000-0000-0000EA550000}"/>
    <cellStyle name="Normal 13 4 2 2 3" xfId="11156" xr:uid="{00000000-0005-0000-0000-0000EB550000}"/>
    <cellStyle name="Normal 13 4 2 2 3 2" xfId="26304" xr:uid="{00000000-0005-0000-0000-0000EC550000}"/>
    <cellStyle name="Normal 13 4 2 2 3 2 2" xfId="52272" xr:uid="{00000000-0005-0000-0000-0000ED550000}"/>
    <cellStyle name="Normal 13 4 2 2 3 3" xfId="37124" xr:uid="{00000000-0005-0000-0000-0000EE550000}"/>
    <cellStyle name="Normal 13 4 2 2 4" xfId="8992" xr:uid="{00000000-0005-0000-0000-0000EF550000}"/>
    <cellStyle name="Normal 13 4 2 2 4 2" xfId="24140" xr:uid="{00000000-0005-0000-0000-0000F0550000}"/>
    <cellStyle name="Normal 13 4 2 2 4 2 2" xfId="50108" xr:uid="{00000000-0005-0000-0000-0000F1550000}"/>
    <cellStyle name="Normal 13 4 2 2 4 3" xfId="34960" xr:uid="{00000000-0005-0000-0000-0000F2550000}"/>
    <cellStyle name="Normal 13 4 2 2 5" xfId="19812" xr:uid="{00000000-0005-0000-0000-0000F3550000}"/>
    <cellStyle name="Normal 13 4 2 2 5 2" xfId="45780" xr:uid="{00000000-0005-0000-0000-0000F4550000}"/>
    <cellStyle name="Normal 13 4 2 2 6" xfId="15484" xr:uid="{00000000-0005-0000-0000-0000F5550000}"/>
    <cellStyle name="Normal 13 4 2 2 6 2" xfId="41452" xr:uid="{00000000-0005-0000-0000-0000F6550000}"/>
    <cellStyle name="Normal 13 4 2 2 7" xfId="4664" xr:uid="{00000000-0005-0000-0000-0000F7550000}"/>
    <cellStyle name="Normal 13 4 2 2 8" xfId="30632" xr:uid="{00000000-0005-0000-0000-0000F8550000}"/>
    <cellStyle name="Normal 13 4 2 2 9" xfId="57114" xr:uid="{00000000-0005-0000-0000-0000F9550000}"/>
    <cellStyle name="Normal 13 4 2 3" xfId="5746" xr:uid="{00000000-0005-0000-0000-0000FA550000}"/>
    <cellStyle name="Normal 13 4 2 3 2" xfId="12238" xr:uid="{00000000-0005-0000-0000-0000FB550000}"/>
    <cellStyle name="Normal 13 4 2 3 2 2" xfId="27386" xr:uid="{00000000-0005-0000-0000-0000FC550000}"/>
    <cellStyle name="Normal 13 4 2 3 2 2 2" xfId="53354" xr:uid="{00000000-0005-0000-0000-0000FD550000}"/>
    <cellStyle name="Normal 13 4 2 3 2 3" xfId="38206" xr:uid="{00000000-0005-0000-0000-0000FE550000}"/>
    <cellStyle name="Normal 13 4 2 3 3" xfId="20894" xr:uid="{00000000-0005-0000-0000-0000FF550000}"/>
    <cellStyle name="Normal 13 4 2 3 3 2" xfId="46862" xr:uid="{00000000-0005-0000-0000-000000560000}"/>
    <cellStyle name="Normal 13 4 2 3 4" xfId="16566" xr:uid="{00000000-0005-0000-0000-000001560000}"/>
    <cellStyle name="Normal 13 4 2 3 4 2" xfId="42534" xr:uid="{00000000-0005-0000-0000-000002560000}"/>
    <cellStyle name="Normal 13 4 2 3 5" xfId="31714" xr:uid="{00000000-0005-0000-0000-000003560000}"/>
    <cellStyle name="Normal 13 4 2 3 6" xfId="58196" xr:uid="{00000000-0005-0000-0000-000004560000}"/>
    <cellStyle name="Normal 13 4 2 4" xfId="10074" xr:uid="{00000000-0005-0000-0000-000005560000}"/>
    <cellStyle name="Normal 13 4 2 4 2" xfId="25222" xr:uid="{00000000-0005-0000-0000-000006560000}"/>
    <cellStyle name="Normal 13 4 2 4 2 2" xfId="51190" xr:uid="{00000000-0005-0000-0000-000007560000}"/>
    <cellStyle name="Normal 13 4 2 4 3" xfId="36042" xr:uid="{00000000-0005-0000-0000-000008560000}"/>
    <cellStyle name="Normal 13 4 2 5" xfId="7910" xr:uid="{00000000-0005-0000-0000-000009560000}"/>
    <cellStyle name="Normal 13 4 2 5 2" xfId="23058" xr:uid="{00000000-0005-0000-0000-00000A560000}"/>
    <cellStyle name="Normal 13 4 2 5 2 2" xfId="49026" xr:uid="{00000000-0005-0000-0000-00000B560000}"/>
    <cellStyle name="Normal 13 4 2 5 3" xfId="33878" xr:uid="{00000000-0005-0000-0000-00000C560000}"/>
    <cellStyle name="Normal 13 4 2 6" xfId="18730" xr:uid="{00000000-0005-0000-0000-00000D560000}"/>
    <cellStyle name="Normal 13 4 2 6 2" xfId="44698" xr:uid="{00000000-0005-0000-0000-00000E560000}"/>
    <cellStyle name="Normal 13 4 2 7" xfId="14402" xr:uid="{00000000-0005-0000-0000-00000F560000}"/>
    <cellStyle name="Normal 13 4 2 7 2" xfId="40370" xr:uid="{00000000-0005-0000-0000-000010560000}"/>
    <cellStyle name="Normal 13 4 2 8" xfId="3582" xr:uid="{00000000-0005-0000-0000-000011560000}"/>
    <cellStyle name="Normal 13 4 2 9" xfId="29550" xr:uid="{00000000-0005-0000-0000-000012560000}"/>
    <cellStyle name="Normal 13 4 3" xfId="1959" xr:uid="{00000000-0005-0000-0000-000013560000}"/>
    <cellStyle name="Normal 13 4 3 2" xfId="6287" xr:uid="{00000000-0005-0000-0000-000014560000}"/>
    <cellStyle name="Normal 13 4 3 2 2" xfId="12779" xr:uid="{00000000-0005-0000-0000-000015560000}"/>
    <cellStyle name="Normal 13 4 3 2 2 2" xfId="27927" xr:uid="{00000000-0005-0000-0000-000016560000}"/>
    <cellStyle name="Normal 13 4 3 2 2 2 2" xfId="53895" xr:uid="{00000000-0005-0000-0000-000017560000}"/>
    <cellStyle name="Normal 13 4 3 2 2 3" xfId="38747" xr:uid="{00000000-0005-0000-0000-000018560000}"/>
    <cellStyle name="Normal 13 4 3 2 3" xfId="21435" xr:uid="{00000000-0005-0000-0000-000019560000}"/>
    <cellStyle name="Normal 13 4 3 2 3 2" xfId="47403" xr:uid="{00000000-0005-0000-0000-00001A560000}"/>
    <cellStyle name="Normal 13 4 3 2 4" xfId="17107" xr:uid="{00000000-0005-0000-0000-00001B560000}"/>
    <cellStyle name="Normal 13 4 3 2 4 2" xfId="43075" xr:uid="{00000000-0005-0000-0000-00001C560000}"/>
    <cellStyle name="Normal 13 4 3 2 5" xfId="32255" xr:uid="{00000000-0005-0000-0000-00001D560000}"/>
    <cellStyle name="Normal 13 4 3 2 6" xfId="58737" xr:uid="{00000000-0005-0000-0000-00001E560000}"/>
    <cellStyle name="Normal 13 4 3 3" xfId="10615" xr:uid="{00000000-0005-0000-0000-00001F560000}"/>
    <cellStyle name="Normal 13 4 3 3 2" xfId="25763" xr:uid="{00000000-0005-0000-0000-000020560000}"/>
    <cellStyle name="Normal 13 4 3 3 2 2" xfId="51731" xr:uid="{00000000-0005-0000-0000-000021560000}"/>
    <cellStyle name="Normal 13 4 3 3 3" xfId="36583" xr:uid="{00000000-0005-0000-0000-000022560000}"/>
    <cellStyle name="Normal 13 4 3 4" xfId="8451" xr:uid="{00000000-0005-0000-0000-000023560000}"/>
    <cellStyle name="Normal 13 4 3 4 2" xfId="23599" xr:uid="{00000000-0005-0000-0000-000024560000}"/>
    <cellStyle name="Normal 13 4 3 4 2 2" xfId="49567" xr:uid="{00000000-0005-0000-0000-000025560000}"/>
    <cellStyle name="Normal 13 4 3 4 3" xfId="34419" xr:uid="{00000000-0005-0000-0000-000026560000}"/>
    <cellStyle name="Normal 13 4 3 5" xfId="19271" xr:uid="{00000000-0005-0000-0000-000027560000}"/>
    <cellStyle name="Normal 13 4 3 5 2" xfId="45239" xr:uid="{00000000-0005-0000-0000-000028560000}"/>
    <cellStyle name="Normal 13 4 3 6" xfId="14943" xr:uid="{00000000-0005-0000-0000-000029560000}"/>
    <cellStyle name="Normal 13 4 3 6 2" xfId="40911" xr:uid="{00000000-0005-0000-0000-00002A560000}"/>
    <cellStyle name="Normal 13 4 3 7" xfId="4123" xr:uid="{00000000-0005-0000-0000-00002B560000}"/>
    <cellStyle name="Normal 13 4 3 8" xfId="30091" xr:uid="{00000000-0005-0000-0000-00002C560000}"/>
    <cellStyle name="Normal 13 4 3 9" xfId="56573" xr:uid="{00000000-0005-0000-0000-00002D560000}"/>
    <cellStyle name="Normal 13 4 4" xfId="5205" xr:uid="{00000000-0005-0000-0000-00002E560000}"/>
    <cellStyle name="Normal 13 4 4 2" xfId="11697" xr:uid="{00000000-0005-0000-0000-00002F560000}"/>
    <cellStyle name="Normal 13 4 4 2 2" xfId="26845" xr:uid="{00000000-0005-0000-0000-000030560000}"/>
    <cellStyle name="Normal 13 4 4 2 2 2" xfId="52813" xr:uid="{00000000-0005-0000-0000-000031560000}"/>
    <cellStyle name="Normal 13 4 4 2 3" xfId="37665" xr:uid="{00000000-0005-0000-0000-000032560000}"/>
    <cellStyle name="Normal 13 4 4 3" xfId="20353" xr:uid="{00000000-0005-0000-0000-000033560000}"/>
    <cellStyle name="Normal 13 4 4 3 2" xfId="46321" xr:uid="{00000000-0005-0000-0000-000034560000}"/>
    <cellStyle name="Normal 13 4 4 4" xfId="16025" xr:uid="{00000000-0005-0000-0000-000035560000}"/>
    <cellStyle name="Normal 13 4 4 4 2" xfId="41993" xr:uid="{00000000-0005-0000-0000-000036560000}"/>
    <cellStyle name="Normal 13 4 4 5" xfId="31173" xr:uid="{00000000-0005-0000-0000-000037560000}"/>
    <cellStyle name="Normal 13 4 4 6" xfId="57655" xr:uid="{00000000-0005-0000-0000-000038560000}"/>
    <cellStyle name="Normal 13 4 5" xfId="9533" xr:uid="{00000000-0005-0000-0000-000039560000}"/>
    <cellStyle name="Normal 13 4 5 2" xfId="24681" xr:uid="{00000000-0005-0000-0000-00003A560000}"/>
    <cellStyle name="Normal 13 4 5 2 2" xfId="50649" xr:uid="{00000000-0005-0000-0000-00003B560000}"/>
    <cellStyle name="Normal 13 4 5 3" xfId="35501" xr:uid="{00000000-0005-0000-0000-00003C560000}"/>
    <cellStyle name="Normal 13 4 6" xfId="7369" xr:uid="{00000000-0005-0000-0000-00003D560000}"/>
    <cellStyle name="Normal 13 4 6 2" xfId="22517" xr:uid="{00000000-0005-0000-0000-00003E560000}"/>
    <cellStyle name="Normal 13 4 6 2 2" xfId="48485" xr:uid="{00000000-0005-0000-0000-00003F560000}"/>
    <cellStyle name="Normal 13 4 6 3" xfId="33337" xr:uid="{00000000-0005-0000-0000-000040560000}"/>
    <cellStyle name="Normal 13 4 7" xfId="18189" xr:uid="{00000000-0005-0000-0000-000041560000}"/>
    <cellStyle name="Normal 13 4 7 2" xfId="44157" xr:uid="{00000000-0005-0000-0000-000042560000}"/>
    <cellStyle name="Normal 13 4 8" xfId="13861" xr:uid="{00000000-0005-0000-0000-000043560000}"/>
    <cellStyle name="Normal 13 4 8 2" xfId="39829" xr:uid="{00000000-0005-0000-0000-000044560000}"/>
    <cellStyle name="Normal 13 4 9" xfId="3041" xr:uid="{00000000-0005-0000-0000-000045560000}"/>
    <cellStyle name="Normal 13 5" xfId="304" xr:uid="{00000000-0005-0000-0000-000046560000}"/>
    <cellStyle name="Normal 13 5 10" xfId="29010" xr:uid="{00000000-0005-0000-0000-000047560000}"/>
    <cellStyle name="Normal 13 5 11" xfId="54971" xr:uid="{00000000-0005-0000-0000-000048560000}"/>
    <cellStyle name="Normal 13 5 12" xfId="55492" xr:uid="{00000000-0005-0000-0000-000049560000}"/>
    <cellStyle name="Normal 13 5 13" xfId="862" xr:uid="{00000000-0005-0000-0000-00004A560000}"/>
    <cellStyle name="Normal 13 5 2" xfId="1419" xr:uid="{00000000-0005-0000-0000-00004B560000}"/>
    <cellStyle name="Normal 13 5 2 10" xfId="56033" xr:uid="{00000000-0005-0000-0000-00004C560000}"/>
    <cellStyle name="Normal 13 5 2 2" xfId="2501" xr:uid="{00000000-0005-0000-0000-00004D560000}"/>
    <cellStyle name="Normal 13 5 2 2 2" xfId="6829" xr:uid="{00000000-0005-0000-0000-00004E560000}"/>
    <cellStyle name="Normal 13 5 2 2 2 2" xfId="13321" xr:uid="{00000000-0005-0000-0000-00004F560000}"/>
    <cellStyle name="Normal 13 5 2 2 2 2 2" xfId="28469" xr:uid="{00000000-0005-0000-0000-000050560000}"/>
    <cellStyle name="Normal 13 5 2 2 2 2 2 2" xfId="54437" xr:uid="{00000000-0005-0000-0000-000051560000}"/>
    <cellStyle name="Normal 13 5 2 2 2 2 3" xfId="39289" xr:uid="{00000000-0005-0000-0000-000052560000}"/>
    <cellStyle name="Normal 13 5 2 2 2 3" xfId="21977" xr:uid="{00000000-0005-0000-0000-000053560000}"/>
    <cellStyle name="Normal 13 5 2 2 2 3 2" xfId="47945" xr:uid="{00000000-0005-0000-0000-000054560000}"/>
    <cellStyle name="Normal 13 5 2 2 2 4" xfId="17649" xr:uid="{00000000-0005-0000-0000-000055560000}"/>
    <cellStyle name="Normal 13 5 2 2 2 4 2" xfId="43617" xr:uid="{00000000-0005-0000-0000-000056560000}"/>
    <cellStyle name="Normal 13 5 2 2 2 5" xfId="32797" xr:uid="{00000000-0005-0000-0000-000057560000}"/>
    <cellStyle name="Normal 13 5 2 2 2 6" xfId="59279" xr:uid="{00000000-0005-0000-0000-000058560000}"/>
    <cellStyle name="Normal 13 5 2 2 3" xfId="11157" xr:uid="{00000000-0005-0000-0000-000059560000}"/>
    <cellStyle name="Normal 13 5 2 2 3 2" xfId="26305" xr:uid="{00000000-0005-0000-0000-00005A560000}"/>
    <cellStyle name="Normal 13 5 2 2 3 2 2" xfId="52273" xr:uid="{00000000-0005-0000-0000-00005B560000}"/>
    <cellStyle name="Normal 13 5 2 2 3 3" xfId="37125" xr:uid="{00000000-0005-0000-0000-00005C560000}"/>
    <cellStyle name="Normal 13 5 2 2 4" xfId="8993" xr:uid="{00000000-0005-0000-0000-00005D560000}"/>
    <cellStyle name="Normal 13 5 2 2 4 2" xfId="24141" xr:uid="{00000000-0005-0000-0000-00005E560000}"/>
    <cellStyle name="Normal 13 5 2 2 4 2 2" xfId="50109" xr:uid="{00000000-0005-0000-0000-00005F560000}"/>
    <cellStyle name="Normal 13 5 2 2 4 3" xfId="34961" xr:uid="{00000000-0005-0000-0000-000060560000}"/>
    <cellStyle name="Normal 13 5 2 2 5" xfId="19813" xr:uid="{00000000-0005-0000-0000-000061560000}"/>
    <cellStyle name="Normal 13 5 2 2 5 2" xfId="45781" xr:uid="{00000000-0005-0000-0000-000062560000}"/>
    <cellStyle name="Normal 13 5 2 2 6" xfId="15485" xr:uid="{00000000-0005-0000-0000-000063560000}"/>
    <cellStyle name="Normal 13 5 2 2 6 2" xfId="41453" xr:uid="{00000000-0005-0000-0000-000064560000}"/>
    <cellStyle name="Normal 13 5 2 2 7" xfId="4665" xr:uid="{00000000-0005-0000-0000-000065560000}"/>
    <cellStyle name="Normal 13 5 2 2 8" xfId="30633" xr:uid="{00000000-0005-0000-0000-000066560000}"/>
    <cellStyle name="Normal 13 5 2 2 9" xfId="57115" xr:uid="{00000000-0005-0000-0000-000067560000}"/>
    <cellStyle name="Normal 13 5 2 3" xfId="5747" xr:uid="{00000000-0005-0000-0000-000068560000}"/>
    <cellStyle name="Normal 13 5 2 3 2" xfId="12239" xr:uid="{00000000-0005-0000-0000-000069560000}"/>
    <cellStyle name="Normal 13 5 2 3 2 2" xfId="27387" xr:uid="{00000000-0005-0000-0000-00006A560000}"/>
    <cellStyle name="Normal 13 5 2 3 2 2 2" xfId="53355" xr:uid="{00000000-0005-0000-0000-00006B560000}"/>
    <cellStyle name="Normal 13 5 2 3 2 3" xfId="38207" xr:uid="{00000000-0005-0000-0000-00006C560000}"/>
    <cellStyle name="Normal 13 5 2 3 3" xfId="20895" xr:uid="{00000000-0005-0000-0000-00006D560000}"/>
    <cellStyle name="Normal 13 5 2 3 3 2" xfId="46863" xr:uid="{00000000-0005-0000-0000-00006E560000}"/>
    <cellStyle name="Normal 13 5 2 3 4" xfId="16567" xr:uid="{00000000-0005-0000-0000-00006F560000}"/>
    <cellStyle name="Normal 13 5 2 3 4 2" xfId="42535" xr:uid="{00000000-0005-0000-0000-000070560000}"/>
    <cellStyle name="Normal 13 5 2 3 5" xfId="31715" xr:uid="{00000000-0005-0000-0000-000071560000}"/>
    <cellStyle name="Normal 13 5 2 3 6" xfId="58197" xr:uid="{00000000-0005-0000-0000-000072560000}"/>
    <cellStyle name="Normal 13 5 2 4" xfId="10075" xr:uid="{00000000-0005-0000-0000-000073560000}"/>
    <cellStyle name="Normal 13 5 2 4 2" xfId="25223" xr:uid="{00000000-0005-0000-0000-000074560000}"/>
    <cellStyle name="Normal 13 5 2 4 2 2" xfId="51191" xr:uid="{00000000-0005-0000-0000-000075560000}"/>
    <cellStyle name="Normal 13 5 2 4 3" xfId="36043" xr:uid="{00000000-0005-0000-0000-000076560000}"/>
    <cellStyle name="Normal 13 5 2 5" xfId="7911" xr:uid="{00000000-0005-0000-0000-000077560000}"/>
    <cellStyle name="Normal 13 5 2 5 2" xfId="23059" xr:uid="{00000000-0005-0000-0000-000078560000}"/>
    <cellStyle name="Normal 13 5 2 5 2 2" xfId="49027" xr:uid="{00000000-0005-0000-0000-000079560000}"/>
    <cellStyle name="Normal 13 5 2 5 3" xfId="33879" xr:uid="{00000000-0005-0000-0000-00007A560000}"/>
    <cellStyle name="Normal 13 5 2 6" xfId="18731" xr:uid="{00000000-0005-0000-0000-00007B560000}"/>
    <cellStyle name="Normal 13 5 2 6 2" xfId="44699" xr:uid="{00000000-0005-0000-0000-00007C560000}"/>
    <cellStyle name="Normal 13 5 2 7" xfId="14403" xr:uid="{00000000-0005-0000-0000-00007D560000}"/>
    <cellStyle name="Normal 13 5 2 7 2" xfId="40371" xr:uid="{00000000-0005-0000-0000-00007E560000}"/>
    <cellStyle name="Normal 13 5 2 8" xfId="3583" xr:uid="{00000000-0005-0000-0000-00007F560000}"/>
    <cellStyle name="Normal 13 5 2 9" xfId="29551" xr:uid="{00000000-0005-0000-0000-000080560000}"/>
    <cellStyle name="Normal 13 5 3" xfId="1960" xr:uid="{00000000-0005-0000-0000-000081560000}"/>
    <cellStyle name="Normal 13 5 3 2" xfId="6288" xr:uid="{00000000-0005-0000-0000-000082560000}"/>
    <cellStyle name="Normal 13 5 3 2 2" xfId="12780" xr:uid="{00000000-0005-0000-0000-000083560000}"/>
    <cellStyle name="Normal 13 5 3 2 2 2" xfId="27928" xr:uid="{00000000-0005-0000-0000-000084560000}"/>
    <cellStyle name="Normal 13 5 3 2 2 2 2" xfId="53896" xr:uid="{00000000-0005-0000-0000-000085560000}"/>
    <cellStyle name="Normal 13 5 3 2 2 3" xfId="38748" xr:uid="{00000000-0005-0000-0000-000086560000}"/>
    <cellStyle name="Normal 13 5 3 2 3" xfId="21436" xr:uid="{00000000-0005-0000-0000-000087560000}"/>
    <cellStyle name="Normal 13 5 3 2 3 2" xfId="47404" xr:uid="{00000000-0005-0000-0000-000088560000}"/>
    <cellStyle name="Normal 13 5 3 2 4" xfId="17108" xr:uid="{00000000-0005-0000-0000-000089560000}"/>
    <cellStyle name="Normal 13 5 3 2 4 2" xfId="43076" xr:uid="{00000000-0005-0000-0000-00008A560000}"/>
    <cellStyle name="Normal 13 5 3 2 5" xfId="32256" xr:uid="{00000000-0005-0000-0000-00008B560000}"/>
    <cellStyle name="Normal 13 5 3 2 6" xfId="58738" xr:uid="{00000000-0005-0000-0000-00008C560000}"/>
    <cellStyle name="Normal 13 5 3 3" xfId="10616" xr:uid="{00000000-0005-0000-0000-00008D560000}"/>
    <cellStyle name="Normal 13 5 3 3 2" xfId="25764" xr:uid="{00000000-0005-0000-0000-00008E560000}"/>
    <cellStyle name="Normal 13 5 3 3 2 2" xfId="51732" xr:uid="{00000000-0005-0000-0000-00008F560000}"/>
    <cellStyle name="Normal 13 5 3 3 3" xfId="36584" xr:uid="{00000000-0005-0000-0000-000090560000}"/>
    <cellStyle name="Normal 13 5 3 4" xfId="8452" xr:uid="{00000000-0005-0000-0000-000091560000}"/>
    <cellStyle name="Normal 13 5 3 4 2" xfId="23600" xr:uid="{00000000-0005-0000-0000-000092560000}"/>
    <cellStyle name="Normal 13 5 3 4 2 2" xfId="49568" xr:uid="{00000000-0005-0000-0000-000093560000}"/>
    <cellStyle name="Normal 13 5 3 4 3" xfId="34420" xr:uid="{00000000-0005-0000-0000-000094560000}"/>
    <cellStyle name="Normal 13 5 3 5" xfId="19272" xr:uid="{00000000-0005-0000-0000-000095560000}"/>
    <cellStyle name="Normal 13 5 3 5 2" xfId="45240" xr:uid="{00000000-0005-0000-0000-000096560000}"/>
    <cellStyle name="Normal 13 5 3 6" xfId="14944" xr:uid="{00000000-0005-0000-0000-000097560000}"/>
    <cellStyle name="Normal 13 5 3 6 2" xfId="40912" xr:uid="{00000000-0005-0000-0000-000098560000}"/>
    <cellStyle name="Normal 13 5 3 7" xfId="4124" xr:uid="{00000000-0005-0000-0000-000099560000}"/>
    <cellStyle name="Normal 13 5 3 8" xfId="30092" xr:uid="{00000000-0005-0000-0000-00009A560000}"/>
    <cellStyle name="Normal 13 5 3 9" xfId="56574" xr:uid="{00000000-0005-0000-0000-00009B560000}"/>
    <cellStyle name="Normal 13 5 4" xfId="5206" xr:uid="{00000000-0005-0000-0000-00009C560000}"/>
    <cellStyle name="Normal 13 5 4 2" xfId="11698" xr:uid="{00000000-0005-0000-0000-00009D560000}"/>
    <cellStyle name="Normal 13 5 4 2 2" xfId="26846" xr:uid="{00000000-0005-0000-0000-00009E560000}"/>
    <cellStyle name="Normal 13 5 4 2 2 2" xfId="52814" xr:uid="{00000000-0005-0000-0000-00009F560000}"/>
    <cellStyle name="Normal 13 5 4 2 3" xfId="37666" xr:uid="{00000000-0005-0000-0000-0000A0560000}"/>
    <cellStyle name="Normal 13 5 4 3" xfId="20354" xr:uid="{00000000-0005-0000-0000-0000A1560000}"/>
    <cellStyle name="Normal 13 5 4 3 2" xfId="46322" xr:uid="{00000000-0005-0000-0000-0000A2560000}"/>
    <cellStyle name="Normal 13 5 4 4" xfId="16026" xr:uid="{00000000-0005-0000-0000-0000A3560000}"/>
    <cellStyle name="Normal 13 5 4 4 2" xfId="41994" xr:uid="{00000000-0005-0000-0000-0000A4560000}"/>
    <cellStyle name="Normal 13 5 4 5" xfId="31174" xr:uid="{00000000-0005-0000-0000-0000A5560000}"/>
    <cellStyle name="Normal 13 5 4 6" xfId="57656" xr:uid="{00000000-0005-0000-0000-0000A6560000}"/>
    <cellStyle name="Normal 13 5 5" xfId="9534" xr:uid="{00000000-0005-0000-0000-0000A7560000}"/>
    <cellStyle name="Normal 13 5 5 2" xfId="24682" xr:uid="{00000000-0005-0000-0000-0000A8560000}"/>
    <cellStyle name="Normal 13 5 5 2 2" xfId="50650" xr:uid="{00000000-0005-0000-0000-0000A9560000}"/>
    <cellStyle name="Normal 13 5 5 3" xfId="35502" xr:uid="{00000000-0005-0000-0000-0000AA560000}"/>
    <cellStyle name="Normal 13 5 6" xfId="7370" xr:uid="{00000000-0005-0000-0000-0000AB560000}"/>
    <cellStyle name="Normal 13 5 6 2" xfId="22518" xr:uid="{00000000-0005-0000-0000-0000AC560000}"/>
    <cellStyle name="Normal 13 5 6 2 2" xfId="48486" xr:uid="{00000000-0005-0000-0000-0000AD560000}"/>
    <cellStyle name="Normal 13 5 6 3" xfId="33338" xr:uid="{00000000-0005-0000-0000-0000AE560000}"/>
    <cellStyle name="Normal 13 5 7" xfId="18190" xr:uid="{00000000-0005-0000-0000-0000AF560000}"/>
    <cellStyle name="Normal 13 5 7 2" xfId="44158" xr:uid="{00000000-0005-0000-0000-0000B0560000}"/>
    <cellStyle name="Normal 13 5 8" xfId="13862" xr:uid="{00000000-0005-0000-0000-0000B1560000}"/>
    <cellStyle name="Normal 13 5 8 2" xfId="39830" xr:uid="{00000000-0005-0000-0000-0000B2560000}"/>
    <cellStyle name="Normal 13 5 9" xfId="3042" xr:uid="{00000000-0005-0000-0000-0000B3560000}"/>
    <cellStyle name="Normal 13 6" xfId="305" xr:uid="{00000000-0005-0000-0000-0000B4560000}"/>
    <cellStyle name="Normal 13 6 10" xfId="29011" xr:uid="{00000000-0005-0000-0000-0000B5560000}"/>
    <cellStyle name="Normal 13 6 11" xfId="54972" xr:uid="{00000000-0005-0000-0000-0000B6560000}"/>
    <cellStyle name="Normal 13 6 12" xfId="55493" xr:uid="{00000000-0005-0000-0000-0000B7560000}"/>
    <cellStyle name="Normal 13 6 13" xfId="902" xr:uid="{00000000-0005-0000-0000-0000B8560000}"/>
    <cellStyle name="Normal 13 6 2" xfId="1420" xr:uid="{00000000-0005-0000-0000-0000B9560000}"/>
    <cellStyle name="Normal 13 6 2 10" xfId="56034" xr:uid="{00000000-0005-0000-0000-0000BA560000}"/>
    <cellStyle name="Normal 13 6 2 2" xfId="2502" xr:uid="{00000000-0005-0000-0000-0000BB560000}"/>
    <cellStyle name="Normal 13 6 2 2 2" xfId="6830" xr:uid="{00000000-0005-0000-0000-0000BC560000}"/>
    <cellStyle name="Normal 13 6 2 2 2 2" xfId="13322" xr:uid="{00000000-0005-0000-0000-0000BD560000}"/>
    <cellStyle name="Normal 13 6 2 2 2 2 2" xfId="28470" xr:uid="{00000000-0005-0000-0000-0000BE560000}"/>
    <cellStyle name="Normal 13 6 2 2 2 2 2 2" xfId="54438" xr:uid="{00000000-0005-0000-0000-0000BF560000}"/>
    <cellStyle name="Normal 13 6 2 2 2 2 3" xfId="39290" xr:uid="{00000000-0005-0000-0000-0000C0560000}"/>
    <cellStyle name="Normal 13 6 2 2 2 3" xfId="21978" xr:uid="{00000000-0005-0000-0000-0000C1560000}"/>
    <cellStyle name="Normal 13 6 2 2 2 3 2" xfId="47946" xr:uid="{00000000-0005-0000-0000-0000C2560000}"/>
    <cellStyle name="Normal 13 6 2 2 2 4" xfId="17650" xr:uid="{00000000-0005-0000-0000-0000C3560000}"/>
    <cellStyle name="Normal 13 6 2 2 2 4 2" xfId="43618" xr:uid="{00000000-0005-0000-0000-0000C4560000}"/>
    <cellStyle name="Normal 13 6 2 2 2 5" xfId="32798" xr:uid="{00000000-0005-0000-0000-0000C5560000}"/>
    <cellStyle name="Normal 13 6 2 2 2 6" xfId="59280" xr:uid="{00000000-0005-0000-0000-0000C6560000}"/>
    <cellStyle name="Normal 13 6 2 2 3" xfId="11158" xr:uid="{00000000-0005-0000-0000-0000C7560000}"/>
    <cellStyle name="Normal 13 6 2 2 3 2" xfId="26306" xr:uid="{00000000-0005-0000-0000-0000C8560000}"/>
    <cellStyle name="Normal 13 6 2 2 3 2 2" xfId="52274" xr:uid="{00000000-0005-0000-0000-0000C9560000}"/>
    <cellStyle name="Normal 13 6 2 2 3 3" xfId="37126" xr:uid="{00000000-0005-0000-0000-0000CA560000}"/>
    <cellStyle name="Normal 13 6 2 2 4" xfId="8994" xr:uid="{00000000-0005-0000-0000-0000CB560000}"/>
    <cellStyle name="Normal 13 6 2 2 4 2" xfId="24142" xr:uid="{00000000-0005-0000-0000-0000CC560000}"/>
    <cellStyle name="Normal 13 6 2 2 4 2 2" xfId="50110" xr:uid="{00000000-0005-0000-0000-0000CD560000}"/>
    <cellStyle name="Normal 13 6 2 2 4 3" xfId="34962" xr:uid="{00000000-0005-0000-0000-0000CE560000}"/>
    <cellStyle name="Normal 13 6 2 2 5" xfId="19814" xr:uid="{00000000-0005-0000-0000-0000CF560000}"/>
    <cellStyle name="Normal 13 6 2 2 5 2" xfId="45782" xr:uid="{00000000-0005-0000-0000-0000D0560000}"/>
    <cellStyle name="Normal 13 6 2 2 6" xfId="15486" xr:uid="{00000000-0005-0000-0000-0000D1560000}"/>
    <cellStyle name="Normal 13 6 2 2 6 2" xfId="41454" xr:uid="{00000000-0005-0000-0000-0000D2560000}"/>
    <cellStyle name="Normal 13 6 2 2 7" xfId="4666" xr:uid="{00000000-0005-0000-0000-0000D3560000}"/>
    <cellStyle name="Normal 13 6 2 2 8" xfId="30634" xr:uid="{00000000-0005-0000-0000-0000D4560000}"/>
    <cellStyle name="Normal 13 6 2 2 9" xfId="57116" xr:uid="{00000000-0005-0000-0000-0000D5560000}"/>
    <cellStyle name="Normal 13 6 2 3" xfId="5748" xr:uid="{00000000-0005-0000-0000-0000D6560000}"/>
    <cellStyle name="Normal 13 6 2 3 2" xfId="12240" xr:uid="{00000000-0005-0000-0000-0000D7560000}"/>
    <cellStyle name="Normal 13 6 2 3 2 2" xfId="27388" xr:uid="{00000000-0005-0000-0000-0000D8560000}"/>
    <cellStyle name="Normal 13 6 2 3 2 2 2" xfId="53356" xr:uid="{00000000-0005-0000-0000-0000D9560000}"/>
    <cellStyle name="Normal 13 6 2 3 2 3" xfId="38208" xr:uid="{00000000-0005-0000-0000-0000DA560000}"/>
    <cellStyle name="Normal 13 6 2 3 3" xfId="20896" xr:uid="{00000000-0005-0000-0000-0000DB560000}"/>
    <cellStyle name="Normal 13 6 2 3 3 2" xfId="46864" xr:uid="{00000000-0005-0000-0000-0000DC560000}"/>
    <cellStyle name="Normal 13 6 2 3 4" xfId="16568" xr:uid="{00000000-0005-0000-0000-0000DD560000}"/>
    <cellStyle name="Normal 13 6 2 3 4 2" xfId="42536" xr:uid="{00000000-0005-0000-0000-0000DE560000}"/>
    <cellStyle name="Normal 13 6 2 3 5" xfId="31716" xr:uid="{00000000-0005-0000-0000-0000DF560000}"/>
    <cellStyle name="Normal 13 6 2 3 6" xfId="58198" xr:uid="{00000000-0005-0000-0000-0000E0560000}"/>
    <cellStyle name="Normal 13 6 2 4" xfId="10076" xr:uid="{00000000-0005-0000-0000-0000E1560000}"/>
    <cellStyle name="Normal 13 6 2 4 2" xfId="25224" xr:uid="{00000000-0005-0000-0000-0000E2560000}"/>
    <cellStyle name="Normal 13 6 2 4 2 2" xfId="51192" xr:uid="{00000000-0005-0000-0000-0000E3560000}"/>
    <cellStyle name="Normal 13 6 2 4 3" xfId="36044" xr:uid="{00000000-0005-0000-0000-0000E4560000}"/>
    <cellStyle name="Normal 13 6 2 5" xfId="7912" xr:uid="{00000000-0005-0000-0000-0000E5560000}"/>
    <cellStyle name="Normal 13 6 2 5 2" xfId="23060" xr:uid="{00000000-0005-0000-0000-0000E6560000}"/>
    <cellStyle name="Normal 13 6 2 5 2 2" xfId="49028" xr:uid="{00000000-0005-0000-0000-0000E7560000}"/>
    <cellStyle name="Normal 13 6 2 5 3" xfId="33880" xr:uid="{00000000-0005-0000-0000-0000E8560000}"/>
    <cellStyle name="Normal 13 6 2 6" xfId="18732" xr:uid="{00000000-0005-0000-0000-0000E9560000}"/>
    <cellStyle name="Normal 13 6 2 6 2" xfId="44700" xr:uid="{00000000-0005-0000-0000-0000EA560000}"/>
    <cellStyle name="Normal 13 6 2 7" xfId="14404" xr:uid="{00000000-0005-0000-0000-0000EB560000}"/>
    <cellStyle name="Normal 13 6 2 7 2" xfId="40372" xr:uid="{00000000-0005-0000-0000-0000EC560000}"/>
    <cellStyle name="Normal 13 6 2 8" xfId="3584" xr:uid="{00000000-0005-0000-0000-0000ED560000}"/>
    <cellStyle name="Normal 13 6 2 9" xfId="29552" xr:uid="{00000000-0005-0000-0000-0000EE560000}"/>
    <cellStyle name="Normal 13 6 3" xfId="1961" xr:uid="{00000000-0005-0000-0000-0000EF560000}"/>
    <cellStyle name="Normal 13 6 3 2" xfId="6289" xr:uid="{00000000-0005-0000-0000-0000F0560000}"/>
    <cellStyle name="Normal 13 6 3 2 2" xfId="12781" xr:uid="{00000000-0005-0000-0000-0000F1560000}"/>
    <cellStyle name="Normal 13 6 3 2 2 2" xfId="27929" xr:uid="{00000000-0005-0000-0000-0000F2560000}"/>
    <cellStyle name="Normal 13 6 3 2 2 2 2" xfId="53897" xr:uid="{00000000-0005-0000-0000-0000F3560000}"/>
    <cellStyle name="Normal 13 6 3 2 2 3" xfId="38749" xr:uid="{00000000-0005-0000-0000-0000F4560000}"/>
    <cellStyle name="Normal 13 6 3 2 3" xfId="21437" xr:uid="{00000000-0005-0000-0000-0000F5560000}"/>
    <cellStyle name="Normal 13 6 3 2 3 2" xfId="47405" xr:uid="{00000000-0005-0000-0000-0000F6560000}"/>
    <cellStyle name="Normal 13 6 3 2 4" xfId="17109" xr:uid="{00000000-0005-0000-0000-0000F7560000}"/>
    <cellStyle name="Normal 13 6 3 2 4 2" xfId="43077" xr:uid="{00000000-0005-0000-0000-0000F8560000}"/>
    <cellStyle name="Normal 13 6 3 2 5" xfId="32257" xr:uid="{00000000-0005-0000-0000-0000F9560000}"/>
    <cellStyle name="Normal 13 6 3 2 6" xfId="58739" xr:uid="{00000000-0005-0000-0000-0000FA560000}"/>
    <cellStyle name="Normal 13 6 3 3" xfId="10617" xr:uid="{00000000-0005-0000-0000-0000FB560000}"/>
    <cellStyle name="Normal 13 6 3 3 2" xfId="25765" xr:uid="{00000000-0005-0000-0000-0000FC560000}"/>
    <cellStyle name="Normal 13 6 3 3 2 2" xfId="51733" xr:uid="{00000000-0005-0000-0000-0000FD560000}"/>
    <cellStyle name="Normal 13 6 3 3 3" xfId="36585" xr:uid="{00000000-0005-0000-0000-0000FE560000}"/>
    <cellStyle name="Normal 13 6 3 4" xfId="8453" xr:uid="{00000000-0005-0000-0000-0000FF560000}"/>
    <cellStyle name="Normal 13 6 3 4 2" xfId="23601" xr:uid="{00000000-0005-0000-0000-000000570000}"/>
    <cellStyle name="Normal 13 6 3 4 2 2" xfId="49569" xr:uid="{00000000-0005-0000-0000-000001570000}"/>
    <cellStyle name="Normal 13 6 3 4 3" xfId="34421" xr:uid="{00000000-0005-0000-0000-000002570000}"/>
    <cellStyle name="Normal 13 6 3 5" xfId="19273" xr:uid="{00000000-0005-0000-0000-000003570000}"/>
    <cellStyle name="Normal 13 6 3 5 2" xfId="45241" xr:uid="{00000000-0005-0000-0000-000004570000}"/>
    <cellStyle name="Normal 13 6 3 6" xfId="14945" xr:uid="{00000000-0005-0000-0000-000005570000}"/>
    <cellStyle name="Normal 13 6 3 6 2" xfId="40913" xr:uid="{00000000-0005-0000-0000-000006570000}"/>
    <cellStyle name="Normal 13 6 3 7" xfId="4125" xr:uid="{00000000-0005-0000-0000-000007570000}"/>
    <cellStyle name="Normal 13 6 3 8" xfId="30093" xr:uid="{00000000-0005-0000-0000-000008570000}"/>
    <cellStyle name="Normal 13 6 3 9" xfId="56575" xr:uid="{00000000-0005-0000-0000-000009570000}"/>
    <cellStyle name="Normal 13 6 4" xfId="5207" xr:uid="{00000000-0005-0000-0000-00000A570000}"/>
    <cellStyle name="Normal 13 6 4 2" xfId="11699" xr:uid="{00000000-0005-0000-0000-00000B570000}"/>
    <cellStyle name="Normal 13 6 4 2 2" xfId="26847" xr:uid="{00000000-0005-0000-0000-00000C570000}"/>
    <cellStyle name="Normal 13 6 4 2 2 2" xfId="52815" xr:uid="{00000000-0005-0000-0000-00000D570000}"/>
    <cellStyle name="Normal 13 6 4 2 3" xfId="37667" xr:uid="{00000000-0005-0000-0000-00000E570000}"/>
    <cellStyle name="Normal 13 6 4 3" xfId="20355" xr:uid="{00000000-0005-0000-0000-00000F570000}"/>
    <cellStyle name="Normal 13 6 4 3 2" xfId="46323" xr:uid="{00000000-0005-0000-0000-000010570000}"/>
    <cellStyle name="Normal 13 6 4 4" xfId="16027" xr:uid="{00000000-0005-0000-0000-000011570000}"/>
    <cellStyle name="Normal 13 6 4 4 2" xfId="41995" xr:uid="{00000000-0005-0000-0000-000012570000}"/>
    <cellStyle name="Normal 13 6 4 5" xfId="31175" xr:uid="{00000000-0005-0000-0000-000013570000}"/>
    <cellStyle name="Normal 13 6 4 6" xfId="57657" xr:uid="{00000000-0005-0000-0000-000014570000}"/>
    <cellStyle name="Normal 13 6 5" xfId="9535" xr:uid="{00000000-0005-0000-0000-000015570000}"/>
    <cellStyle name="Normal 13 6 5 2" xfId="24683" xr:uid="{00000000-0005-0000-0000-000016570000}"/>
    <cellStyle name="Normal 13 6 5 2 2" xfId="50651" xr:uid="{00000000-0005-0000-0000-000017570000}"/>
    <cellStyle name="Normal 13 6 5 3" xfId="35503" xr:uid="{00000000-0005-0000-0000-000018570000}"/>
    <cellStyle name="Normal 13 6 6" xfId="7371" xr:uid="{00000000-0005-0000-0000-000019570000}"/>
    <cellStyle name="Normal 13 6 6 2" xfId="22519" xr:uid="{00000000-0005-0000-0000-00001A570000}"/>
    <cellStyle name="Normal 13 6 6 2 2" xfId="48487" xr:uid="{00000000-0005-0000-0000-00001B570000}"/>
    <cellStyle name="Normal 13 6 6 3" xfId="33339" xr:uid="{00000000-0005-0000-0000-00001C570000}"/>
    <cellStyle name="Normal 13 6 7" xfId="18191" xr:uid="{00000000-0005-0000-0000-00001D570000}"/>
    <cellStyle name="Normal 13 6 7 2" xfId="44159" xr:uid="{00000000-0005-0000-0000-00001E570000}"/>
    <cellStyle name="Normal 13 6 8" xfId="13863" xr:uid="{00000000-0005-0000-0000-00001F570000}"/>
    <cellStyle name="Normal 13 6 8 2" xfId="39831" xr:uid="{00000000-0005-0000-0000-000020570000}"/>
    <cellStyle name="Normal 13 6 9" xfId="3043" xr:uid="{00000000-0005-0000-0000-000021570000}"/>
    <cellStyle name="Normal 13 7" xfId="306" xr:uid="{00000000-0005-0000-0000-000022570000}"/>
    <cellStyle name="Normal 13 7 10" xfId="29012" xr:uid="{00000000-0005-0000-0000-000023570000}"/>
    <cellStyle name="Normal 13 7 11" xfId="54973" xr:uid="{00000000-0005-0000-0000-000024570000}"/>
    <cellStyle name="Normal 13 7 12" xfId="55494" xr:uid="{00000000-0005-0000-0000-000025570000}"/>
    <cellStyle name="Normal 13 7 13" xfId="942" xr:uid="{00000000-0005-0000-0000-000026570000}"/>
    <cellStyle name="Normal 13 7 2" xfId="1421" xr:uid="{00000000-0005-0000-0000-000027570000}"/>
    <cellStyle name="Normal 13 7 2 10" xfId="56035" xr:uid="{00000000-0005-0000-0000-000028570000}"/>
    <cellStyle name="Normal 13 7 2 2" xfId="2503" xr:uid="{00000000-0005-0000-0000-000029570000}"/>
    <cellStyle name="Normal 13 7 2 2 2" xfId="6831" xr:uid="{00000000-0005-0000-0000-00002A570000}"/>
    <cellStyle name="Normal 13 7 2 2 2 2" xfId="13323" xr:uid="{00000000-0005-0000-0000-00002B570000}"/>
    <cellStyle name="Normal 13 7 2 2 2 2 2" xfId="28471" xr:uid="{00000000-0005-0000-0000-00002C570000}"/>
    <cellStyle name="Normal 13 7 2 2 2 2 2 2" xfId="54439" xr:uid="{00000000-0005-0000-0000-00002D570000}"/>
    <cellStyle name="Normal 13 7 2 2 2 2 3" xfId="39291" xr:uid="{00000000-0005-0000-0000-00002E570000}"/>
    <cellStyle name="Normal 13 7 2 2 2 3" xfId="21979" xr:uid="{00000000-0005-0000-0000-00002F570000}"/>
    <cellStyle name="Normal 13 7 2 2 2 3 2" xfId="47947" xr:uid="{00000000-0005-0000-0000-000030570000}"/>
    <cellStyle name="Normal 13 7 2 2 2 4" xfId="17651" xr:uid="{00000000-0005-0000-0000-000031570000}"/>
    <cellStyle name="Normal 13 7 2 2 2 4 2" xfId="43619" xr:uid="{00000000-0005-0000-0000-000032570000}"/>
    <cellStyle name="Normal 13 7 2 2 2 5" xfId="32799" xr:uid="{00000000-0005-0000-0000-000033570000}"/>
    <cellStyle name="Normal 13 7 2 2 2 6" xfId="59281" xr:uid="{00000000-0005-0000-0000-000034570000}"/>
    <cellStyle name="Normal 13 7 2 2 3" xfId="11159" xr:uid="{00000000-0005-0000-0000-000035570000}"/>
    <cellStyle name="Normal 13 7 2 2 3 2" xfId="26307" xr:uid="{00000000-0005-0000-0000-000036570000}"/>
    <cellStyle name="Normal 13 7 2 2 3 2 2" xfId="52275" xr:uid="{00000000-0005-0000-0000-000037570000}"/>
    <cellStyle name="Normal 13 7 2 2 3 3" xfId="37127" xr:uid="{00000000-0005-0000-0000-000038570000}"/>
    <cellStyle name="Normal 13 7 2 2 4" xfId="8995" xr:uid="{00000000-0005-0000-0000-000039570000}"/>
    <cellStyle name="Normal 13 7 2 2 4 2" xfId="24143" xr:uid="{00000000-0005-0000-0000-00003A570000}"/>
    <cellStyle name="Normal 13 7 2 2 4 2 2" xfId="50111" xr:uid="{00000000-0005-0000-0000-00003B570000}"/>
    <cellStyle name="Normal 13 7 2 2 4 3" xfId="34963" xr:uid="{00000000-0005-0000-0000-00003C570000}"/>
    <cellStyle name="Normal 13 7 2 2 5" xfId="19815" xr:uid="{00000000-0005-0000-0000-00003D570000}"/>
    <cellStyle name="Normal 13 7 2 2 5 2" xfId="45783" xr:uid="{00000000-0005-0000-0000-00003E570000}"/>
    <cellStyle name="Normal 13 7 2 2 6" xfId="15487" xr:uid="{00000000-0005-0000-0000-00003F570000}"/>
    <cellStyle name="Normal 13 7 2 2 6 2" xfId="41455" xr:uid="{00000000-0005-0000-0000-000040570000}"/>
    <cellStyle name="Normal 13 7 2 2 7" xfId="4667" xr:uid="{00000000-0005-0000-0000-000041570000}"/>
    <cellStyle name="Normal 13 7 2 2 8" xfId="30635" xr:uid="{00000000-0005-0000-0000-000042570000}"/>
    <cellStyle name="Normal 13 7 2 2 9" xfId="57117" xr:uid="{00000000-0005-0000-0000-000043570000}"/>
    <cellStyle name="Normal 13 7 2 3" xfId="5749" xr:uid="{00000000-0005-0000-0000-000044570000}"/>
    <cellStyle name="Normal 13 7 2 3 2" xfId="12241" xr:uid="{00000000-0005-0000-0000-000045570000}"/>
    <cellStyle name="Normal 13 7 2 3 2 2" xfId="27389" xr:uid="{00000000-0005-0000-0000-000046570000}"/>
    <cellStyle name="Normal 13 7 2 3 2 2 2" xfId="53357" xr:uid="{00000000-0005-0000-0000-000047570000}"/>
    <cellStyle name="Normal 13 7 2 3 2 3" xfId="38209" xr:uid="{00000000-0005-0000-0000-000048570000}"/>
    <cellStyle name="Normal 13 7 2 3 3" xfId="20897" xr:uid="{00000000-0005-0000-0000-000049570000}"/>
    <cellStyle name="Normal 13 7 2 3 3 2" xfId="46865" xr:uid="{00000000-0005-0000-0000-00004A570000}"/>
    <cellStyle name="Normal 13 7 2 3 4" xfId="16569" xr:uid="{00000000-0005-0000-0000-00004B570000}"/>
    <cellStyle name="Normal 13 7 2 3 4 2" xfId="42537" xr:uid="{00000000-0005-0000-0000-00004C570000}"/>
    <cellStyle name="Normal 13 7 2 3 5" xfId="31717" xr:uid="{00000000-0005-0000-0000-00004D570000}"/>
    <cellStyle name="Normal 13 7 2 3 6" xfId="58199" xr:uid="{00000000-0005-0000-0000-00004E570000}"/>
    <cellStyle name="Normal 13 7 2 4" xfId="10077" xr:uid="{00000000-0005-0000-0000-00004F570000}"/>
    <cellStyle name="Normal 13 7 2 4 2" xfId="25225" xr:uid="{00000000-0005-0000-0000-000050570000}"/>
    <cellStyle name="Normal 13 7 2 4 2 2" xfId="51193" xr:uid="{00000000-0005-0000-0000-000051570000}"/>
    <cellStyle name="Normal 13 7 2 4 3" xfId="36045" xr:uid="{00000000-0005-0000-0000-000052570000}"/>
    <cellStyle name="Normal 13 7 2 5" xfId="7913" xr:uid="{00000000-0005-0000-0000-000053570000}"/>
    <cellStyle name="Normal 13 7 2 5 2" xfId="23061" xr:uid="{00000000-0005-0000-0000-000054570000}"/>
    <cellStyle name="Normal 13 7 2 5 2 2" xfId="49029" xr:uid="{00000000-0005-0000-0000-000055570000}"/>
    <cellStyle name="Normal 13 7 2 5 3" xfId="33881" xr:uid="{00000000-0005-0000-0000-000056570000}"/>
    <cellStyle name="Normal 13 7 2 6" xfId="18733" xr:uid="{00000000-0005-0000-0000-000057570000}"/>
    <cellStyle name="Normal 13 7 2 6 2" xfId="44701" xr:uid="{00000000-0005-0000-0000-000058570000}"/>
    <cellStyle name="Normal 13 7 2 7" xfId="14405" xr:uid="{00000000-0005-0000-0000-000059570000}"/>
    <cellStyle name="Normal 13 7 2 7 2" xfId="40373" xr:uid="{00000000-0005-0000-0000-00005A570000}"/>
    <cellStyle name="Normal 13 7 2 8" xfId="3585" xr:uid="{00000000-0005-0000-0000-00005B570000}"/>
    <cellStyle name="Normal 13 7 2 9" xfId="29553" xr:uid="{00000000-0005-0000-0000-00005C570000}"/>
    <cellStyle name="Normal 13 7 3" xfId="1962" xr:uid="{00000000-0005-0000-0000-00005D570000}"/>
    <cellStyle name="Normal 13 7 3 2" xfId="6290" xr:uid="{00000000-0005-0000-0000-00005E570000}"/>
    <cellStyle name="Normal 13 7 3 2 2" xfId="12782" xr:uid="{00000000-0005-0000-0000-00005F570000}"/>
    <cellStyle name="Normal 13 7 3 2 2 2" xfId="27930" xr:uid="{00000000-0005-0000-0000-000060570000}"/>
    <cellStyle name="Normal 13 7 3 2 2 2 2" xfId="53898" xr:uid="{00000000-0005-0000-0000-000061570000}"/>
    <cellStyle name="Normal 13 7 3 2 2 3" xfId="38750" xr:uid="{00000000-0005-0000-0000-000062570000}"/>
    <cellStyle name="Normal 13 7 3 2 3" xfId="21438" xr:uid="{00000000-0005-0000-0000-000063570000}"/>
    <cellStyle name="Normal 13 7 3 2 3 2" xfId="47406" xr:uid="{00000000-0005-0000-0000-000064570000}"/>
    <cellStyle name="Normal 13 7 3 2 4" xfId="17110" xr:uid="{00000000-0005-0000-0000-000065570000}"/>
    <cellStyle name="Normal 13 7 3 2 4 2" xfId="43078" xr:uid="{00000000-0005-0000-0000-000066570000}"/>
    <cellStyle name="Normal 13 7 3 2 5" xfId="32258" xr:uid="{00000000-0005-0000-0000-000067570000}"/>
    <cellStyle name="Normal 13 7 3 2 6" xfId="58740" xr:uid="{00000000-0005-0000-0000-000068570000}"/>
    <cellStyle name="Normal 13 7 3 3" xfId="10618" xr:uid="{00000000-0005-0000-0000-000069570000}"/>
    <cellStyle name="Normal 13 7 3 3 2" xfId="25766" xr:uid="{00000000-0005-0000-0000-00006A570000}"/>
    <cellStyle name="Normal 13 7 3 3 2 2" xfId="51734" xr:uid="{00000000-0005-0000-0000-00006B570000}"/>
    <cellStyle name="Normal 13 7 3 3 3" xfId="36586" xr:uid="{00000000-0005-0000-0000-00006C570000}"/>
    <cellStyle name="Normal 13 7 3 4" xfId="8454" xr:uid="{00000000-0005-0000-0000-00006D570000}"/>
    <cellStyle name="Normal 13 7 3 4 2" xfId="23602" xr:uid="{00000000-0005-0000-0000-00006E570000}"/>
    <cellStyle name="Normal 13 7 3 4 2 2" xfId="49570" xr:uid="{00000000-0005-0000-0000-00006F570000}"/>
    <cellStyle name="Normal 13 7 3 4 3" xfId="34422" xr:uid="{00000000-0005-0000-0000-000070570000}"/>
    <cellStyle name="Normal 13 7 3 5" xfId="19274" xr:uid="{00000000-0005-0000-0000-000071570000}"/>
    <cellStyle name="Normal 13 7 3 5 2" xfId="45242" xr:uid="{00000000-0005-0000-0000-000072570000}"/>
    <cellStyle name="Normal 13 7 3 6" xfId="14946" xr:uid="{00000000-0005-0000-0000-000073570000}"/>
    <cellStyle name="Normal 13 7 3 6 2" xfId="40914" xr:uid="{00000000-0005-0000-0000-000074570000}"/>
    <cellStyle name="Normal 13 7 3 7" xfId="4126" xr:uid="{00000000-0005-0000-0000-000075570000}"/>
    <cellStyle name="Normal 13 7 3 8" xfId="30094" xr:uid="{00000000-0005-0000-0000-000076570000}"/>
    <cellStyle name="Normal 13 7 3 9" xfId="56576" xr:uid="{00000000-0005-0000-0000-000077570000}"/>
    <cellStyle name="Normal 13 7 4" xfId="5208" xr:uid="{00000000-0005-0000-0000-000078570000}"/>
    <cellStyle name="Normal 13 7 4 2" xfId="11700" xr:uid="{00000000-0005-0000-0000-000079570000}"/>
    <cellStyle name="Normal 13 7 4 2 2" xfId="26848" xr:uid="{00000000-0005-0000-0000-00007A570000}"/>
    <cellStyle name="Normal 13 7 4 2 2 2" xfId="52816" xr:uid="{00000000-0005-0000-0000-00007B570000}"/>
    <cellStyle name="Normal 13 7 4 2 3" xfId="37668" xr:uid="{00000000-0005-0000-0000-00007C570000}"/>
    <cellStyle name="Normal 13 7 4 3" xfId="20356" xr:uid="{00000000-0005-0000-0000-00007D570000}"/>
    <cellStyle name="Normal 13 7 4 3 2" xfId="46324" xr:uid="{00000000-0005-0000-0000-00007E570000}"/>
    <cellStyle name="Normal 13 7 4 4" xfId="16028" xr:uid="{00000000-0005-0000-0000-00007F570000}"/>
    <cellStyle name="Normal 13 7 4 4 2" xfId="41996" xr:uid="{00000000-0005-0000-0000-000080570000}"/>
    <cellStyle name="Normal 13 7 4 5" xfId="31176" xr:uid="{00000000-0005-0000-0000-000081570000}"/>
    <cellStyle name="Normal 13 7 4 6" xfId="57658" xr:uid="{00000000-0005-0000-0000-000082570000}"/>
    <cellStyle name="Normal 13 7 5" xfId="9536" xr:uid="{00000000-0005-0000-0000-000083570000}"/>
    <cellStyle name="Normal 13 7 5 2" xfId="24684" xr:uid="{00000000-0005-0000-0000-000084570000}"/>
    <cellStyle name="Normal 13 7 5 2 2" xfId="50652" xr:uid="{00000000-0005-0000-0000-000085570000}"/>
    <cellStyle name="Normal 13 7 5 3" xfId="35504" xr:uid="{00000000-0005-0000-0000-000086570000}"/>
    <cellStyle name="Normal 13 7 6" xfId="7372" xr:uid="{00000000-0005-0000-0000-000087570000}"/>
    <cellStyle name="Normal 13 7 6 2" xfId="22520" xr:uid="{00000000-0005-0000-0000-000088570000}"/>
    <cellStyle name="Normal 13 7 6 2 2" xfId="48488" xr:uid="{00000000-0005-0000-0000-000089570000}"/>
    <cellStyle name="Normal 13 7 6 3" xfId="33340" xr:uid="{00000000-0005-0000-0000-00008A570000}"/>
    <cellStyle name="Normal 13 7 7" xfId="18192" xr:uid="{00000000-0005-0000-0000-00008B570000}"/>
    <cellStyle name="Normal 13 7 7 2" xfId="44160" xr:uid="{00000000-0005-0000-0000-00008C570000}"/>
    <cellStyle name="Normal 13 7 8" xfId="13864" xr:uid="{00000000-0005-0000-0000-00008D570000}"/>
    <cellStyle name="Normal 13 7 8 2" xfId="39832" xr:uid="{00000000-0005-0000-0000-00008E570000}"/>
    <cellStyle name="Normal 13 7 9" xfId="3044" xr:uid="{00000000-0005-0000-0000-00008F570000}"/>
    <cellStyle name="Normal 13 8" xfId="307" xr:uid="{00000000-0005-0000-0000-000090570000}"/>
    <cellStyle name="Normal 13 8 10" xfId="29013" xr:uid="{00000000-0005-0000-0000-000091570000}"/>
    <cellStyle name="Normal 13 8 11" xfId="54974" xr:uid="{00000000-0005-0000-0000-000092570000}"/>
    <cellStyle name="Normal 13 8 12" xfId="55495" xr:uid="{00000000-0005-0000-0000-000093570000}"/>
    <cellStyle name="Normal 13 8 13" xfId="982" xr:uid="{00000000-0005-0000-0000-000094570000}"/>
    <cellStyle name="Normal 13 8 2" xfId="1422" xr:uid="{00000000-0005-0000-0000-000095570000}"/>
    <cellStyle name="Normal 13 8 2 10" xfId="56036" xr:uid="{00000000-0005-0000-0000-000096570000}"/>
    <cellStyle name="Normal 13 8 2 2" xfId="2504" xr:uid="{00000000-0005-0000-0000-000097570000}"/>
    <cellStyle name="Normal 13 8 2 2 2" xfId="6832" xr:uid="{00000000-0005-0000-0000-000098570000}"/>
    <cellStyle name="Normal 13 8 2 2 2 2" xfId="13324" xr:uid="{00000000-0005-0000-0000-000099570000}"/>
    <cellStyle name="Normal 13 8 2 2 2 2 2" xfId="28472" xr:uid="{00000000-0005-0000-0000-00009A570000}"/>
    <cellStyle name="Normal 13 8 2 2 2 2 2 2" xfId="54440" xr:uid="{00000000-0005-0000-0000-00009B570000}"/>
    <cellStyle name="Normal 13 8 2 2 2 2 3" xfId="39292" xr:uid="{00000000-0005-0000-0000-00009C570000}"/>
    <cellStyle name="Normal 13 8 2 2 2 3" xfId="21980" xr:uid="{00000000-0005-0000-0000-00009D570000}"/>
    <cellStyle name="Normal 13 8 2 2 2 3 2" xfId="47948" xr:uid="{00000000-0005-0000-0000-00009E570000}"/>
    <cellStyle name="Normal 13 8 2 2 2 4" xfId="17652" xr:uid="{00000000-0005-0000-0000-00009F570000}"/>
    <cellStyle name="Normal 13 8 2 2 2 4 2" xfId="43620" xr:uid="{00000000-0005-0000-0000-0000A0570000}"/>
    <cellStyle name="Normal 13 8 2 2 2 5" xfId="32800" xr:uid="{00000000-0005-0000-0000-0000A1570000}"/>
    <cellStyle name="Normal 13 8 2 2 2 6" xfId="59282" xr:uid="{00000000-0005-0000-0000-0000A2570000}"/>
    <cellStyle name="Normal 13 8 2 2 3" xfId="11160" xr:uid="{00000000-0005-0000-0000-0000A3570000}"/>
    <cellStyle name="Normal 13 8 2 2 3 2" xfId="26308" xr:uid="{00000000-0005-0000-0000-0000A4570000}"/>
    <cellStyle name="Normal 13 8 2 2 3 2 2" xfId="52276" xr:uid="{00000000-0005-0000-0000-0000A5570000}"/>
    <cellStyle name="Normal 13 8 2 2 3 3" xfId="37128" xr:uid="{00000000-0005-0000-0000-0000A6570000}"/>
    <cellStyle name="Normal 13 8 2 2 4" xfId="8996" xr:uid="{00000000-0005-0000-0000-0000A7570000}"/>
    <cellStyle name="Normal 13 8 2 2 4 2" xfId="24144" xr:uid="{00000000-0005-0000-0000-0000A8570000}"/>
    <cellStyle name="Normal 13 8 2 2 4 2 2" xfId="50112" xr:uid="{00000000-0005-0000-0000-0000A9570000}"/>
    <cellStyle name="Normal 13 8 2 2 4 3" xfId="34964" xr:uid="{00000000-0005-0000-0000-0000AA570000}"/>
    <cellStyle name="Normal 13 8 2 2 5" xfId="19816" xr:uid="{00000000-0005-0000-0000-0000AB570000}"/>
    <cellStyle name="Normal 13 8 2 2 5 2" xfId="45784" xr:uid="{00000000-0005-0000-0000-0000AC570000}"/>
    <cellStyle name="Normal 13 8 2 2 6" xfId="15488" xr:uid="{00000000-0005-0000-0000-0000AD570000}"/>
    <cellStyle name="Normal 13 8 2 2 6 2" xfId="41456" xr:uid="{00000000-0005-0000-0000-0000AE570000}"/>
    <cellStyle name="Normal 13 8 2 2 7" xfId="4668" xr:uid="{00000000-0005-0000-0000-0000AF570000}"/>
    <cellStyle name="Normal 13 8 2 2 8" xfId="30636" xr:uid="{00000000-0005-0000-0000-0000B0570000}"/>
    <cellStyle name="Normal 13 8 2 2 9" xfId="57118" xr:uid="{00000000-0005-0000-0000-0000B1570000}"/>
    <cellStyle name="Normal 13 8 2 3" xfId="5750" xr:uid="{00000000-0005-0000-0000-0000B2570000}"/>
    <cellStyle name="Normal 13 8 2 3 2" xfId="12242" xr:uid="{00000000-0005-0000-0000-0000B3570000}"/>
    <cellStyle name="Normal 13 8 2 3 2 2" xfId="27390" xr:uid="{00000000-0005-0000-0000-0000B4570000}"/>
    <cellStyle name="Normal 13 8 2 3 2 2 2" xfId="53358" xr:uid="{00000000-0005-0000-0000-0000B5570000}"/>
    <cellStyle name="Normal 13 8 2 3 2 3" xfId="38210" xr:uid="{00000000-0005-0000-0000-0000B6570000}"/>
    <cellStyle name="Normal 13 8 2 3 3" xfId="20898" xr:uid="{00000000-0005-0000-0000-0000B7570000}"/>
    <cellStyle name="Normal 13 8 2 3 3 2" xfId="46866" xr:uid="{00000000-0005-0000-0000-0000B8570000}"/>
    <cellStyle name="Normal 13 8 2 3 4" xfId="16570" xr:uid="{00000000-0005-0000-0000-0000B9570000}"/>
    <cellStyle name="Normal 13 8 2 3 4 2" xfId="42538" xr:uid="{00000000-0005-0000-0000-0000BA570000}"/>
    <cellStyle name="Normal 13 8 2 3 5" xfId="31718" xr:uid="{00000000-0005-0000-0000-0000BB570000}"/>
    <cellStyle name="Normal 13 8 2 3 6" xfId="58200" xr:uid="{00000000-0005-0000-0000-0000BC570000}"/>
    <cellStyle name="Normal 13 8 2 4" xfId="10078" xr:uid="{00000000-0005-0000-0000-0000BD570000}"/>
    <cellStyle name="Normal 13 8 2 4 2" xfId="25226" xr:uid="{00000000-0005-0000-0000-0000BE570000}"/>
    <cellStyle name="Normal 13 8 2 4 2 2" xfId="51194" xr:uid="{00000000-0005-0000-0000-0000BF570000}"/>
    <cellStyle name="Normal 13 8 2 4 3" xfId="36046" xr:uid="{00000000-0005-0000-0000-0000C0570000}"/>
    <cellStyle name="Normal 13 8 2 5" xfId="7914" xr:uid="{00000000-0005-0000-0000-0000C1570000}"/>
    <cellStyle name="Normal 13 8 2 5 2" xfId="23062" xr:uid="{00000000-0005-0000-0000-0000C2570000}"/>
    <cellStyle name="Normal 13 8 2 5 2 2" xfId="49030" xr:uid="{00000000-0005-0000-0000-0000C3570000}"/>
    <cellStyle name="Normal 13 8 2 5 3" xfId="33882" xr:uid="{00000000-0005-0000-0000-0000C4570000}"/>
    <cellStyle name="Normal 13 8 2 6" xfId="18734" xr:uid="{00000000-0005-0000-0000-0000C5570000}"/>
    <cellStyle name="Normal 13 8 2 6 2" xfId="44702" xr:uid="{00000000-0005-0000-0000-0000C6570000}"/>
    <cellStyle name="Normal 13 8 2 7" xfId="14406" xr:uid="{00000000-0005-0000-0000-0000C7570000}"/>
    <cellStyle name="Normal 13 8 2 7 2" xfId="40374" xr:uid="{00000000-0005-0000-0000-0000C8570000}"/>
    <cellStyle name="Normal 13 8 2 8" xfId="3586" xr:uid="{00000000-0005-0000-0000-0000C9570000}"/>
    <cellStyle name="Normal 13 8 2 9" xfId="29554" xr:uid="{00000000-0005-0000-0000-0000CA570000}"/>
    <cellStyle name="Normal 13 8 3" xfId="1963" xr:uid="{00000000-0005-0000-0000-0000CB570000}"/>
    <cellStyle name="Normal 13 8 3 2" xfId="6291" xr:uid="{00000000-0005-0000-0000-0000CC570000}"/>
    <cellStyle name="Normal 13 8 3 2 2" xfId="12783" xr:uid="{00000000-0005-0000-0000-0000CD570000}"/>
    <cellStyle name="Normal 13 8 3 2 2 2" xfId="27931" xr:uid="{00000000-0005-0000-0000-0000CE570000}"/>
    <cellStyle name="Normal 13 8 3 2 2 2 2" xfId="53899" xr:uid="{00000000-0005-0000-0000-0000CF570000}"/>
    <cellStyle name="Normal 13 8 3 2 2 3" xfId="38751" xr:uid="{00000000-0005-0000-0000-0000D0570000}"/>
    <cellStyle name="Normal 13 8 3 2 3" xfId="21439" xr:uid="{00000000-0005-0000-0000-0000D1570000}"/>
    <cellStyle name="Normal 13 8 3 2 3 2" xfId="47407" xr:uid="{00000000-0005-0000-0000-0000D2570000}"/>
    <cellStyle name="Normal 13 8 3 2 4" xfId="17111" xr:uid="{00000000-0005-0000-0000-0000D3570000}"/>
    <cellStyle name="Normal 13 8 3 2 4 2" xfId="43079" xr:uid="{00000000-0005-0000-0000-0000D4570000}"/>
    <cellStyle name="Normal 13 8 3 2 5" xfId="32259" xr:uid="{00000000-0005-0000-0000-0000D5570000}"/>
    <cellStyle name="Normal 13 8 3 2 6" xfId="58741" xr:uid="{00000000-0005-0000-0000-0000D6570000}"/>
    <cellStyle name="Normal 13 8 3 3" xfId="10619" xr:uid="{00000000-0005-0000-0000-0000D7570000}"/>
    <cellStyle name="Normal 13 8 3 3 2" xfId="25767" xr:uid="{00000000-0005-0000-0000-0000D8570000}"/>
    <cellStyle name="Normal 13 8 3 3 2 2" xfId="51735" xr:uid="{00000000-0005-0000-0000-0000D9570000}"/>
    <cellStyle name="Normal 13 8 3 3 3" xfId="36587" xr:uid="{00000000-0005-0000-0000-0000DA570000}"/>
    <cellStyle name="Normal 13 8 3 4" xfId="8455" xr:uid="{00000000-0005-0000-0000-0000DB570000}"/>
    <cellStyle name="Normal 13 8 3 4 2" xfId="23603" xr:uid="{00000000-0005-0000-0000-0000DC570000}"/>
    <cellStyle name="Normal 13 8 3 4 2 2" xfId="49571" xr:uid="{00000000-0005-0000-0000-0000DD570000}"/>
    <cellStyle name="Normal 13 8 3 4 3" xfId="34423" xr:uid="{00000000-0005-0000-0000-0000DE570000}"/>
    <cellStyle name="Normal 13 8 3 5" xfId="19275" xr:uid="{00000000-0005-0000-0000-0000DF570000}"/>
    <cellStyle name="Normal 13 8 3 5 2" xfId="45243" xr:uid="{00000000-0005-0000-0000-0000E0570000}"/>
    <cellStyle name="Normal 13 8 3 6" xfId="14947" xr:uid="{00000000-0005-0000-0000-0000E1570000}"/>
    <cellStyle name="Normal 13 8 3 6 2" xfId="40915" xr:uid="{00000000-0005-0000-0000-0000E2570000}"/>
    <cellStyle name="Normal 13 8 3 7" xfId="4127" xr:uid="{00000000-0005-0000-0000-0000E3570000}"/>
    <cellStyle name="Normal 13 8 3 8" xfId="30095" xr:uid="{00000000-0005-0000-0000-0000E4570000}"/>
    <cellStyle name="Normal 13 8 3 9" xfId="56577" xr:uid="{00000000-0005-0000-0000-0000E5570000}"/>
    <cellStyle name="Normal 13 8 4" xfId="5209" xr:uid="{00000000-0005-0000-0000-0000E6570000}"/>
    <cellStyle name="Normal 13 8 4 2" xfId="11701" xr:uid="{00000000-0005-0000-0000-0000E7570000}"/>
    <cellStyle name="Normal 13 8 4 2 2" xfId="26849" xr:uid="{00000000-0005-0000-0000-0000E8570000}"/>
    <cellStyle name="Normal 13 8 4 2 2 2" xfId="52817" xr:uid="{00000000-0005-0000-0000-0000E9570000}"/>
    <cellStyle name="Normal 13 8 4 2 3" xfId="37669" xr:uid="{00000000-0005-0000-0000-0000EA570000}"/>
    <cellStyle name="Normal 13 8 4 3" xfId="20357" xr:uid="{00000000-0005-0000-0000-0000EB570000}"/>
    <cellStyle name="Normal 13 8 4 3 2" xfId="46325" xr:uid="{00000000-0005-0000-0000-0000EC570000}"/>
    <cellStyle name="Normal 13 8 4 4" xfId="16029" xr:uid="{00000000-0005-0000-0000-0000ED570000}"/>
    <cellStyle name="Normal 13 8 4 4 2" xfId="41997" xr:uid="{00000000-0005-0000-0000-0000EE570000}"/>
    <cellStyle name="Normal 13 8 4 5" xfId="31177" xr:uid="{00000000-0005-0000-0000-0000EF570000}"/>
    <cellStyle name="Normal 13 8 4 6" xfId="57659" xr:uid="{00000000-0005-0000-0000-0000F0570000}"/>
    <cellStyle name="Normal 13 8 5" xfId="9537" xr:uid="{00000000-0005-0000-0000-0000F1570000}"/>
    <cellStyle name="Normal 13 8 5 2" xfId="24685" xr:uid="{00000000-0005-0000-0000-0000F2570000}"/>
    <cellStyle name="Normal 13 8 5 2 2" xfId="50653" xr:uid="{00000000-0005-0000-0000-0000F3570000}"/>
    <cellStyle name="Normal 13 8 5 3" xfId="35505" xr:uid="{00000000-0005-0000-0000-0000F4570000}"/>
    <cellStyle name="Normal 13 8 6" xfId="7373" xr:uid="{00000000-0005-0000-0000-0000F5570000}"/>
    <cellStyle name="Normal 13 8 6 2" xfId="22521" xr:uid="{00000000-0005-0000-0000-0000F6570000}"/>
    <cellStyle name="Normal 13 8 6 2 2" xfId="48489" xr:uid="{00000000-0005-0000-0000-0000F7570000}"/>
    <cellStyle name="Normal 13 8 6 3" xfId="33341" xr:uid="{00000000-0005-0000-0000-0000F8570000}"/>
    <cellStyle name="Normal 13 8 7" xfId="18193" xr:uid="{00000000-0005-0000-0000-0000F9570000}"/>
    <cellStyle name="Normal 13 8 7 2" xfId="44161" xr:uid="{00000000-0005-0000-0000-0000FA570000}"/>
    <cellStyle name="Normal 13 8 8" xfId="13865" xr:uid="{00000000-0005-0000-0000-0000FB570000}"/>
    <cellStyle name="Normal 13 8 8 2" xfId="39833" xr:uid="{00000000-0005-0000-0000-0000FC570000}"/>
    <cellStyle name="Normal 13 8 9" xfId="3045" xr:uid="{00000000-0005-0000-0000-0000FD570000}"/>
    <cellStyle name="Normal 13 9" xfId="308" xr:uid="{00000000-0005-0000-0000-0000FE570000}"/>
    <cellStyle name="Normal 13 9 10" xfId="29014" xr:uid="{00000000-0005-0000-0000-0000FF570000}"/>
    <cellStyle name="Normal 13 9 11" xfId="54975" xr:uid="{00000000-0005-0000-0000-000000580000}"/>
    <cellStyle name="Normal 13 9 12" xfId="55496" xr:uid="{00000000-0005-0000-0000-000001580000}"/>
    <cellStyle name="Normal 13 9 13" xfId="1022" xr:uid="{00000000-0005-0000-0000-000002580000}"/>
    <cellStyle name="Normal 13 9 2" xfId="1423" xr:uid="{00000000-0005-0000-0000-000003580000}"/>
    <cellStyle name="Normal 13 9 2 10" xfId="56037" xr:uid="{00000000-0005-0000-0000-000004580000}"/>
    <cellStyle name="Normal 13 9 2 2" xfId="2505" xr:uid="{00000000-0005-0000-0000-000005580000}"/>
    <cellStyle name="Normal 13 9 2 2 2" xfId="6833" xr:uid="{00000000-0005-0000-0000-000006580000}"/>
    <cellStyle name="Normal 13 9 2 2 2 2" xfId="13325" xr:uid="{00000000-0005-0000-0000-000007580000}"/>
    <cellStyle name="Normal 13 9 2 2 2 2 2" xfId="28473" xr:uid="{00000000-0005-0000-0000-000008580000}"/>
    <cellStyle name="Normal 13 9 2 2 2 2 2 2" xfId="54441" xr:uid="{00000000-0005-0000-0000-000009580000}"/>
    <cellStyle name="Normal 13 9 2 2 2 2 3" xfId="39293" xr:uid="{00000000-0005-0000-0000-00000A580000}"/>
    <cellStyle name="Normal 13 9 2 2 2 3" xfId="21981" xr:uid="{00000000-0005-0000-0000-00000B580000}"/>
    <cellStyle name="Normal 13 9 2 2 2 3 2" xfId="47949" xr:uid="{00000000-0005-0000-0000-00000C580000}"/>
    <cellStyle name="Normal 13 9 2 2 2 4" xfId="17653" xr:uid="{00000000-0005-0000-0000-00000D580000}"/>
    <cellStyle name="Normal 13 9 2 2 2 4 2" xfId="43621" xr:uid="{00000000-0005-0000-0000-00000E580000}"/>
    <cellStyle name="Normal 13 9 2 2 2 5" xfId="32801" xr:uid="{00000000-0005-0000-0000-00000F580000}"/>
    <cellStyle name="Normal 13 9 2 2 2 6" xfId="59283" xr:uid="{00000000-0005-0000-0000-000010580000}"/>
    <cellStyle name="Normal 13 9 2 2 3" xfId="11161" xr:uid="{00000000-0005-0000-0000-000011580000}"/>
    <cellStyle name="Normal 13 9 2 2 3 2" xfId="26309" xr:uid="{00000000-0005-0000-0000-000012580000}"/>
    <cellStyle name="Normal 13 9 2 2 3 2 2" xfId="52277" xr:uid="{00000000-0005-0000-0000-000013580000}"/>
    <cellStyle name="Normal 13 9 2 2 3 3" xfId="37129" xr:uid="{00000000-0005-0000-0000-000014580000}"/>
    <cellStyle name="Normal 13 9 2 2 4" xfId="8997" xr:uid="{00000000-0005-0000-0000-000015580000}"/>
    <cellStyle name="Normal 13 9 2 2 4 2" xfId="24145" xr:uid="{00000000-0005-0000-0000-000016580000}"/>
    <cellStyle name="Normal 13 9 2 2 4 2 2" xfId="50113" xr:uid="{00000000-0005-0000-0000-000017580000}"/>
    <cellStyle name="Normal 13 9 2 2 4 3" xfId="34965" xr:uid="{00000000-0005-0000-0000-000018580000}"/>
    <cellStyle name="Normal 13 9 2 2 5" xfId="19817" xr:uid="{00000000-0005-0000-0000-000019580000}"/>
    <cellStyle name="Normal 13 9 2 2 5 2" xfId="45785" xr:uid="{00000000-0005-0000-0000-00001A580000}"/>
    <cellStyle name="Normal 13 9 2 2 6" xfId="15489" xr:uid="{00000000-0005-0000-0000-00001B580000}"/>
    <cellStyle name="Normal 13 9 2 2 6 2" xfId="41457" xr:uid="{00000000-0005-0000-0000-00001C580000}"/>
    <cellStyle name="Normal 13 9 2 2 7" xfId="4669" xr:uid="{00000000-0005-0000-0000-00001D580000}"/>
    <cellStyle name="Normal 13 9 2 2 8" xfId="30637" xr:uid="{00000000-0005-0000-0000-00001E580000}"/>
    <cellStyle name="Normal 13 9 2 2 9" xfId="57119" xr:uid="{00000000-0005-0000-0000-00001F580000}"/>
    <cellStyle name="Normal 13 9 2 3" xfId="5751" xr:uid="{00000000-0005-0000-0000-000020580000}"/>
    <cellStyle name="Normal 13 9 2 3 2" xfId="12243" xr:uid="{00000000-0005-0000-0000-000021580000}"/>
    <cellStyle name="Normal 13 9 2 3 2 2" xfId="27391" xr:uid="{00000000-0005-0000-0000-000022580000}"/>
    <cellStyle name="Normal 13 9 2 3 2 2 2" xfId="53359" xr:uid="{00000000-0005-0000-0000-000023580000}"/>
    <cellStyle name="Normal 13 9 2 3 2 3" xfId="38211" xr:uid="{00000000-0005-0000-0000-000024580000}"/>
    <cellStyle name="Normal 13 9 2 3 3" xfId="20899" xr:uid="{00000000-0005-0000-0000-000025580000}"/>
    <cellStyle name="Normal 13 9 2 3 3 2" xfId="46867" xr:uid="{00000000-0005-0000-0000-000026580000}"/>
    <cellStyle name="Normal 13 9 2 3 4" xfId="16571" xr:uid="{00000000-0005-0000-0000-000027580000}"/>
    <cellStyle name="Normal 13 9 2 3 4 2" xfId="42539" xr:uid="{00000000-0005-0000-0000-000028580000}"/>
    <cellStyle name="Normal 13 9 2 3 5" xfId="31719" xr:uid="{00000000-0005-0000-0000-000029580000}"/>
    <cellStyle name="Normal 13 9 2 3 6" xfId="58201" xr:uid="{00000000-0005-0000-0000-00002A580000}"/>
    <cellStyle name="Normal 13 9 2 4" xfId="10079" xr:uid="{00000000-0005-0000-0000-00002B580000}"/>
    <cellStyle name="Normal 13 9 2 4 2" xfId="25227" xr:uid="{00000000-0005-0000-0000-00002C580000}"/>
    <cellStyle name="Normal 13 9 2 4 2 2" xfId="51195" xr:uid="{00000000-0005-0000-0000-00002D580000}"/>
    <cellStyle name="Normal 13 9 2 4 3" xfId="36047" xr:uid="{00000000-0005-0000-0000-00002E580000}"/>
    <cellStyle name="Normal 13 9 2 5" xfId="7915" xr:uid="{00000000-0005-0000-0000-00002F580000}"/>
    <cellStyle name="Normal 13 9 2 5 2" xfId="23063" xr:uid="{00000000-0005-0000-0000-000030580000}"/>
    <cellStyle name="Normal 13 9 2 5 2 2" xfId="49031" xr:uid="{00000000-0005-0000-0000-000031580000}"/>
    <cellStyle name="Normal 13 9 2 5 3" xfId="33883" xr:uid="{00000000-0005-0000-0000-000032580000}"/>
    <cellStyle name="Normal 13 9 2 6" xfId="18735" xr:uid="{00000000-0005-0000-0000-000033580000}"/>
    <cellStyle name="Normal 13 9 2 6 2" xfId="44703" xr:uid="{00000000-0005-0000-0000-000034580000}"/>
    <cellStyle name="Normal 13 9 2 7" xfId="14407" xr:uid="{00000000-0005-0000-0000-000035580000}"/>
    <cellStyle name="Normal 13 9 2 7 2" xfId="40375" xr:uid="{00000000-0005-0000-0000-000036580000}"/>
    <cellStyle name="Normal 13 9 2 8" xfId="3587" xr:uid="{00000000-0005-0000-0000-000037580000}"/>
    <cellStyle name="Normal 13 9 2 9" xfId="29555" xr:uid="{00000000-0005-0000-0000-000038580000}"/>
    <cellStyle name="Normal 13 9 3" xfId="1964" xr:uid="{00000000-0005-0000-0000-000039580000}"/>
    <cellStyle name="Normal 13 9 3 2" xfId="6292" xr:uid="{00000000-0005-0000-0000-00003A580000}"/>
    <cellStyle name="Normal 13 9 3 2 2" xfId="12784" xr:uid="{00000000-0005-0000-0000-00003B580000}"/>
    <cellStyle name="Normal 13 9 3 2 2 2" xfId="27932" xr:uid="{00000000-0005-0000-0000-00003C580000}"/>
    <cellStyle name="Normal 13 9 3 2 2 2 2" xfId="53900" xr:uid="{00000000-0005-0000-0000-00003D580000}"/>
    <cellStyle name="Normal 13 9 3 2 2 3" xfId="38752" xr:uid="{00000000-0005-0000-0000-00003E580000}"/>
    <cellStyle name="Normal 13 9 3 2 3" xfId="21440" xr:uid="{00000000-0005-0000-0000-00003F580000}"/>
    <cellStyle name="Normal 13 9 3 2 3 2" xfId="47408" xr:uid="{00000000-0005-0000-0000-000040580000}"/>
    <cellStyle name="Normal 13 9 3 2 4" xfId="17112" xr:uid="{00000000-0005-0000-0000-000041580000}"/>
    <cellStyle name="Normal 13 9 3 2 4 2" xfId="43080" xr:uid="{00000000-0005-0000-0000-000042580000}"/>
    <cellStyle name="Normal 13 9 3 2 5" xfId="32260" xr:uid="{00000000-0005-0000-0000-000043580000}"/>
    <cellStyle name="Normal 13 9 3 2 6" xfId="58742" xr:uid="{00000000-0005-0000-0000-000044580000}"/>
    <cellStyle name="Normal 13 9 3 3" xfId="10620" xr:uid="{00000000-0005-0000-0000-000045580000}"/>
    <cellStyle name="Normal 13 9 3 3 2" xfId="25768" xr:uid="{00000000-0005-0000-0000-000046580000}"/>
    <cellStyle name="Normal 13 9 3 3 2 2" xfId="51736" xr:uid="{00000000-0005-0000-0000-000047580000}"/>
    <cellStyle name="Normal 13 9 3 3 3" xfId="36588" xr:uid="{00000000-0005-0000-0000-000048580000}"/>
    <cellStyle name="Normal 13 9 3 4" xfId="8456" xr:uid="{00000000-0005-0000-0000-000049580000}"/>
    <cellStyle name="Normal 13 9 3 4 2" xfId="23604" xr:uid="{00000000-0005-0000-0000-00004A580000}"/>
    <cellStyle name="Normal 13 9 3 4 2 2" xfId="49572" xr:uid="{00000000-0005-0000-0000-00004B580000}"/>
    <cellStyle name="Normal 13 9 3 4 3" xfId="34424" xr:uid="{00000000-0005-0000-0000-00004C580000}"/>
    <cellStyle name="Normal 13 9 3 5" xfId="19276" xr:uid="{00000000-0005-0000-0000-00004D580000}"/>
    <cellStyle name="Normal 13 9 3 5 2" xfId="45244" xr:uid="{00000000-0005-0000-0000-00004E580000}"/>
    <cellStyle name="Normal 13 9 3 6" xfId="14948" xr:uid="{00000000-0005-0000-0000-00004F580000}"/>
    <cellStyle name="Normal 13 9 3 6 2" xfId="40916" xr:uid="{00000000-0005-0000-0000-000050580000}"/>
    <cellStyle name="Normal 13 9 3 7" xfId="4128" xr:uid="{00000000-0005-0000-0000-000051580000}"/>
    <cellStyle name="Normal 13 9 3 8" xfId="30096" xr:uid="{00000000-0005-0000-0000-000052580000}"/>
    <cellStyle name="Normal 13 9 3 9" xfId="56578" xr:uid="{00000000-0005-0000-0000-000053580000}"/>
    <cellStyle name="Normal 13 9 4" xfId="5210" xr:uid="{00000000-0005-0000-0000-000054580000}"/>
    <cellStyle name="Normal 13 9 4 2" xfId="11702" xr:uid="{00000000-0005-0000-0000-000055580000}"/>
    <cellStyle name="Normal 13 9 4 2 2" xfId="26850" xr:uid="{00000000-0005-0000-0000-000056580000}"/>
    <cellStyle name="Normal 13 9 4 2 2 2" xfId="52818" xr:uid="{00000000-0005-0000-0000-000057580000}"/>
    <cellStyle name="Normal 13 9 4 2 3" xfId="37670" xr:uid="{00000000-0005-0000-0000-000058580000}"/>
    <cellStyle name="Normal 13 9 4 3" xfId="20358" xr:uid="{00000000-0005-0000-0000-000059580000}"/>
    <cellStyle name="Normal 13 9 4 3 2" xfId="46326" xr:uid="{00000000-0005-0000-0000-00005A580000}"/>
    <cellStyle name="Normal 13 9 4 4" xfId="16030" xr:uid="{00000000-0005-0000-0000-00005B580000}"/>
    <cellStyle name="Normal 13 9 4 4 2" xfId="41998" xr:uid="{00000000-0005-0000-0000-00005C580000}"/>
    <cellStyle name="Normal 13 9 4 5" xfId="31178" xr:uid="{00000000-0005-0000-0000-00005D580000}"/>
    <cellStyle name="Normal 13 9 4 6" xfId="57660" xr:uid="{00000000-0005-0000-0000-00005E580000}"/>
    <cellStyle name="Normal 13 9 5" xfId="9538" xr:uid="{00000000-0005-0000-0000-00005F580000}"/>
    <cellStyle name="Normal 13 9 5 2" xfId="24686" xr:uid="{00000000-0005-0000-0000-000060580000}"/>
    <cellStyle name="Normal 13 9 5 2 2" xfId="50654" xr:uid="{00000000-0005-0000-0000-000061580000}"/>
    <cellStyle name="Normal 13 9 5 3" xfId="35506" xr:uid="{00000000-0005-0000-0000-000062580000}"/>
    <cellStyle name="Normal 13 9 6" xfId="7374" xr:uid="{00000000-0005-0000-0000-000063580000}"/>
    <cellStyle name="Normal 13 9 6 2" xfId="22522" xr:uid="{00000000-0005-0000-0000-000064580000}"/>
    <cellStyle name="Normal 13 9 6 2 2" xfId="48490" xr:uid="{00000000-0005-0000-0000-000065580000}"/>
    <cellStyle name="Normal 13 9 6 3" xfId="33342" xr:uid="{00000000-0005-0000-0000-000066580000}"/>
    <cellStyle name="Normal 13 9 7" xfId="18194" xr:uid="{00000000-0005-0000-0000-000067580000}"/>
    <cellStyle name="Normal 13 9 7 2" xfId="44162" xr:uid="{00000000-0005-0000-0000-000068580000}"/>
    <cellStyle name="Normal 13 9 8" xfId="13866" xr:uid="{00000000-0005-0000-0000-000069580000}"/>
    <cellStyle name="Normal 13 9 8 2" xfId="39834" xr:uid="{00000000-0005-0000-0000-00006A580000}"/>
    <cellStyle name="Normal 13 9 9" xfId="3046" xr:uid="{00000000-0005-0000-0000-00006B580000}"/>
    <cellStyle name="Normal 14" xfId="309" xr:uid="{00000000-0005-0000-0000-00006C580000}"/>
    <cellStyle name="Normal 14 10" xfId="310" xr:uid="{00000000-0005-0000-0000-00006D580000}"/>
    <cellStyle name="Normal 14 10 10" xfId="29016" xr:uid="{00000000-0005-0000-0000-00006E580000}"/>
    <cellStyle name="Normal 14 10 11" xfId="54977" xr:uid="{00000000-0005-0000-0000-00006F580000}"/>
    <cellStyle name="Normal 14 10 12" xfId="55498" xr:uid="{00000000-0005-0000-0000-000070580000}"/>
    <cellStyle name="Normal 14 10 13" xfId="1065" xr:uid="{00000000-0005-0000-0000-000071580000}"/>
    <cellStyle name="Normal 14 10 2" xfId="1425" xr:uid="{00000000-0005-0000-0000-000072580000}"/>
    <cellStyle name="Normal 14 10 2 10" xfId="56039" xr:uid="{00000000-0005-0000-0000-000073580000}"/>
    <cellStyle name="Normal 14 10 2 2" xfId="2507" xr:uid="{00000000-0005-0000-0000-000074580000}"/>
    <cellStyle name="Normal 14 10 2 2 2" xfId="6835" xr:uid="{00000000-0005-0000-0000-000075580000}"/>
    <cellStyle name="Normal 14 10 2 2 2 2" xfId="13327" xr:uid="{00000000-0005-0000-0000-000076580000}"/>
    <cellStyle name="Normal 14 10 2 2 2 2 2" xfId="28475" xr:uid="{00000000-0005-0000-0000-000077580000}"/>
    <cellStyle name="Normal 14 10 2 2 2 2 2 2" xfId="54443" xr:uid="{00000000-0005-0000-0000-000078580000}"/>
    <cellStyle name="Normal 14 10 2 2 2 2 3" xfId="39295" xr:uid="{00000000-0005-0000-0000-000079580000}"/>
    <cellStyle name="Normal 14 10 2 2 2 3" xfId="21983" xr:uid="{00000000-0005-0000-0000-00007A580000}"/>
    <cellStyle name="Normal 14 10 2 2 2 3 2" xfId="47951" xr:uid="{00000000-0005-0000-0000-00007B580000}"/>
    <cellStyle name="Normal 14 10 2 2 2 4" xfId="17655" xr:uid="{00000000-0005-0000-0000-00007C580000}"/>
    <cellStyle name="Normal 14 10 2 2 2 4 2" xfId="43623" xr:uid="{00000000-0005-0000-0000-00007D580000}"/>
    <cellStyle name="Normal 14 10 2 2 2 5" xfId="32803" xr:uid="{00000000-0005-0000-0000-00007E580000}"/>
    <cellStyle name="Normal 14 10 2 2 2 6" xfId="59285" xr:uid="{00000000-0005-0000-0000-00007F580000}"/>
    <cellStyle name="Normal 14 10 2 2 3" xfId="11163" xr:uid="{00000000-0005-0000-0000-000080580000}"/>
    <cellStyle name="Normal 14 10 2 2 3 2" xfId="26311" xr:uid="{00000000-0005-0000-0000-000081580000}"/>
    <cellStyle name="Normal 14 10 2 2 3 2 2" xfId="52279" xr:uid="{00000000-0005-0000-0000-000082580000}"/>
    <cellStyle name="Normal 14 10 2 2 3 3" xfId="37131" xr:uid="{00000000-0005-0000-0000-000083580000}"/>
    <cellStyle name="Normal 14 10 2 2 4" xfId="8999" xr:uid="{00000000-0005-0000-0000-000084580000}"/>
    <cellStyle name="Normal 14 10 2 2 4 2" xfId="24147" xr:uid="{00000000-0005-0000-0000-000085580000}"/>
    <cellStyle name="Normal 14 10 2 2 4 2 2" xfId="50115" xr:uid="{00000000-0005-0000-0000-000086580000}"/>
    <cellStyle name="Normal 14 10 2 2 4 3" xfId="34967" xr:uid="{00000000-0005-0000-0000-000087580000}"/>
    <cellStyle name="Normal 14 10 2 2 5" xfId="19819" xr:uid="{00000000-0005-0000-0000-000088580000}"/>
    <cellStyle name="Normal 14 10 2 2 5 2" xfId="45787" xr:uid="{00000000-0005-0000-0000-000089580000}"/>
    <cellStyle name="Normal 14 10 2 2 6" xfId="15491" xr:uid="{00000000-0005-0000-0000-00008A580000}"/>
    <cellStyle name="Normal 14 10 2 2 6 2" xfId="41459" xr:uid="{00000000-0005-0000-0000-00008B580000}"/>
    <cellStyle name="Normal 14 10 2 2 7" xfId="4671" xr:uid="{00000000-0005-0000-0000-00008C580000}"/>
    <cellStyle name="Normal 14 10 2 2 8" xfId="30639" xr:uid="{00000000-0005-0000-0000-00008D580000}"/>
    <cellStyle name="Normal 14 10 2 2 9" xfId="57121" xr:uid="{00000000-0005-0000-0000-00008E580000}"/>
    <cellStyle name="Normal 14 10 2 3" xfId="5753" xr:uid="{00000000-0005-0000-0000-00008F580000}"/>
    <cellStyle name="Normal 14 10 2 3 2" xfId="12245" xr:uid="{00000000-0005-0000-0000-000090580000}"/>
    <cellStyle name="Normal 14 10 2 3 2 2" xfId="27393" xr:uid="{00000000-0005-0000-0000-000091580000}"/>
    <cellStyle name="Normal 14 10 2 3 2 2 2" xfId="53361" xr:uid="{00000000-0005-0000-0000-000092580000}"/>
    <cellStyle name="Normal 14 10 2 3 2 3" xfId="38213" xr:uid="{00000000-0005-0000-0000-000093580000}"/>
    <cellStyle name="Normal 14 10 2 3 3" xfId="20901" xr:uid="{00000000-0005-0000-0000-000094580000}"/>
    <cellStyle name="Normal 14 10 2 3 3 2" xfId="46869" xr:uid="{00000000-0005-0000-0000-000095580000}"/>
    <cellStyle name="Normal 14 10 2 3 4" xfId="16573" xr:uid="{00000000-0005-0000-0000-000096580000}"/>
    <cellStyle name="Normal 14 10 2 3 4 2" xfId="42541" xr:uid="{00000000-0005-0000-0000-000097580000}"/>
    <cellStyle name="Normal 14 10 2 3 5" xfId="31721" xr:uid="{00000000-0005-0000-0000-000098580000}"/>
    <cellStyle name="Normal 14 10 2 3 6" xfId="58203" xr:uid="{00000000-0005-0000-0000-000099580000}"/>
    <cellStyle name="Normal 14 10 2 4" xfId="10081" xr:uid="{00000000-0005-0000-0000-00009A580000}"/>
    <cellStyle name="Normal 14 10 2 4 2" xfId="25229" xr:uid="{00000000-0005-0000-0000-00009B580000}"/>
    <cellStyle name="Normal 14 10 2 4 2 2" xfId="51197" xr:uid="{00000000-0005-0000-0000-00009C580000}"/>
    <cellStyle name="Normal 14 10 2 4 3" xfId="36049" xr:uid="{00000000-0005-0000-0000-00009D580000}"/>
    <cellStyle name="Normal 14 10 2 5" xfId="7917" xr:uid="{00000000-0005-0000-0000-00009E580000}"/>
    <cellStyle name="Normal 14 10 2 5 2" xfId="23065" xr:uid="{00000000-0005-0000-0000-00009F580000}"/>
    <cellStyle name="Normal 14 10 2 5 2 2" xfId="49033" xr:uid="{00000000-0005-0000-0000-0000A0580000}"/>
    <cellStyle name="Normal 14 10 2 5 3" xfId="33885" xr:uid="{00000000-0005-0000-0000-0000A1580000}"/>
    <cellStyle name="Normal 14 10 2 6" xfId="18737" xr:uid="{00000000-0005-0000-0000-0000A2580000}"/>
    <cellStyle name="Normal 14 10 2 6 2" xfId="44705" xr:uid="{00000000-0005-0000-0000-0000A3580000}"/>
    <cellStyle name="Normal 14 10 2 7" xfId="14409" xr:uid="{00000000-0005-0000-0000-0000A4580000}"/>
    <cellStyle name="Normal 14 10 2 7 2" xfId="40377" xr:uid="{00000000-0005-0000-0000-0000A5580000}"/>
    <cellStyle name="Normal 14 10 2 8" xfId="3589" xr:uid="{00000000-0005-0000-0000-0000A6580000}"/>
    <cellStyle name="Normal 14 10 2 9" xfId="29557" xr:uid="{00000000-0005-0000-0000-0000A7580000}"/>
    <cellStyle name="Normal 14 10 3" xfId="1966" xr:uid="{00000000-0005-0000-0000-0000A8580000}"/>
    <cellStyle name="Normal 14 10 3 2" xfId="6294" xr:uid="{00000000-0005-0000-0000-0000A9580000}"/>
    <cellStyle name="Normal 14 10 3 2 2" xfId="12786" xr:uid="{00000000-0005-0000-0000-0000AA580000}"/>
    <cellStyle name="Normal 14 10 3 2 2 2" xfId="27934" xr:uid="{00000000-0005-0000-0000-0000AB580000}"/>
    <cellStyle name="Normal 14 10 3 2 2 2 2" xfId="53902" xr:uid="{00000000-0005-0000-0000-0000AC580000}"/>
    <cellStyle name="Normal 14 10 3 2 2 3" xfId="38754" xr:uid="{00000000-0005-0000-0000-0000AD580000}"/>
    <cellStyle name="Normal 14 10 3 2 3" xfId="21442" xr:uid="{00000000-0005-0000-0000-0000AE580000}"/>
    <cellStyle name="Normal 14 10 3 2 3 2" xfId="47410" xr:uid="{00000000-0005-0000-0000-0000AF580000}"/>
    <cellStyle name="Normal 14 10 3 2 4" xfId="17114" xr:uid="{00000000-0005-0000-0000-0000B0580000}"/>
    <cellStyle name="Normal 14 10 3 2 4 2" xfId="43082" xr:uid="{00000000-0005-0000-0000-0000B1580000}"/>
    <cellStyle name="Normal 14 10 3 2 5" xfId="32262" xr:uid="{00000000-0005-0000-0000-0000B2580000}"/>
    <cellStyle name="Normal 14 10 3 2 6" xfId="58744" xr:uid="{00000000-0005-0000-0000-0000B3580000}"/>
    <cellStyle name="Normal 14 10 3 3" xfId="10622" xr:uid="{00000000-0005-0000-0000-0000B4580000}"/>
    <cellStyle name="Normal 14 10 3 3 2" xfId="25770" xr:uid="{00000000-0005-0000-0000-0000B5580000}"/>
    <cellStyle name="Normal 14 10 3 3 2 2" xfId="51738" xr:uid="{00000000-0005-0000-0000-0000B6580000}"/>
    <cellStyle name="Normal 14 10 3 3 3" xfId="36590" xr:uid="{00000000-0005-0000-0000-0000B7580000}"/>
    <cellStyle name="Normal 14 10 3 4" xfId="8458" xr:uid="{00000000-0005-0000-0000-0000B8580000}"/>
    <cellStyle name="Normal 14 10 3 4 2" xfId="23606" xr:uid="{00000000-0005-0000-0000-0000B9580000}"/>
    <cellStyle name="Normal 14 10 3 4 2 2" xfId="49574" xr:uid="{00000000-0005-0000-0000-0000BA580000}"/>
    <cellStyle name="Normal 14 10 3 4 3" xfId="34426" xr:uid="{00000000-0005-0000-0000-0000BB580000}"/>
    <cellStyle name="Normal 14 10 3 5" xfId="19278" xr:uid="{00000000-0005-0000-0000-0000BC580000}"/>
    <cellStyle name="Normal 14 10 3 5 2" xfId="45246" xr:uid="{00000000-0005-0000-0000-0000BD580000}"/>
    <cellStyle name="Normal 14 10 3 6" xfId="14950" xr:uid="{00000000-0005-0000-0000-0000BE580000}"/>
    <cellStyle name="Normal 14 10 3 6 2" xfId="40918" xr:uid="{00000000-0005-0000-0000-0000BF580000}"/>
    <cellStyle name="Normal 14 10 3 7" xfId="4130" xr:uid="{00000000-0005-0000-0000-0000C0580000}"/>
    <cellStyle name="Normal 14 10 3 8" xfId="30098" xr:uid="{00000000-0005-0000-0000-0000C1580000}"/>
    <cellStyle name="Normal 14 10 3 9" xfId="56580" xr:uid="{00000000-0005-0000-0000-0000C2580000}"/>
    <cellStyle name="Normal 14 10 4" xfId="5212" xr:uid="{00000000-0005-0000-0000-0000C3580000}"/>
    <cellStyle name="Normal 14 10 4 2" xfId="11704" xr:uid="{00000000-0005-0000-0000-0000C4580000}"/>
    <cellStyle name="Normal 14 10 4 2 2" xfId="26852" xr:uid="{00000000-0005-0000-0000-0000C5580000}"/>
    <cellStyle name="Normal 14 10 4 2 2 2" xfId="52820" xr:uid="{00000000-0005-0000-0000-0000C6580000}"/>
    <cellStyle name="Normal 14 10 4 2 3" xfId="37672" xr:uid="{00000000-0005-0000-0000-0000C7580000}"/>
    <cellStyle name="Normal 14 10 4 3" xfId="20360" xr:uid="{00000000-0005-0000-0000-0000C8580000}"/>
    <cellStyle name="Normal 14 10 4 3 2" xfId="46328" xr:uid="{00000000-0005-0000-0000-0000C9580000}"/>
    <cellStyle name="Normal 14 10 4 4" xfId="16032" xr:uid="{00000000-0005-0000-0000-0000CA580000}"/>
    <cellStyle name="Normal 14 10 4 4 2" xfId="42000" xr:uid="{00000000-0005-0000-0000-0000CB580000}"/>
    <cellStyle name="Normal 14 10 4 5" xfId="31180" xr:uid="{00000000-0005-0000-0000-0000CC580000}"/>
    <cellStyle name="Normal 14 10 4 6" xfId="57662" xr:uid="{00000000-0005-0000-0000-0000CD580000}"/>
    <cellStyle name="Normal 14 10 5" xfId="9540" xr:uid="{00000000-0005-0000-0000-0000CE580000}"/>
    <cellStyle name="Normal 14 10 5 2" xfId="24688" xr:uid="{00000000-0005-0000-0000-0000CF580000}"/>
    <cellStyle name="Normal 14 10 5 2 2" xfId="50656" xr:uid="{00000000-0005-0000-0000-0000D0580000}"/>
    <cellStyle name="Normal 14 10 5 3" xfId="35508" xr:uid="{00000000-0005-0000-0000-0000D1580000}"/>
    <cellStyle name="Normal 14 10 6" xfId="7376" xr:uid="{00000000-0005-0000-0000-0000D2580000}"/>
    <cellStyle name="Normal 14 10 6 2" xfId="22524" xr:uid="{00000000-0005-0000-0000-0000D3580000}"/>
    <cellStyle name="Normal 14 10 6 2 2" xfId="48492" xr:uid="{00000000-0005-0000-0000-0000D4580000}"/>
    <cellStyle name="Normal 14 10 6 3" xfId="33344" xr:uid="{00000000-0005-0000-0000-0000D5580000}"/>
    <cellStyle name="Normal 14 10 7" xfId="18196" xr:uid="{00000000-0005-0000-0000-0000D6580000}"/>
    <cellStyle name="Normal 14 10 7 2" xfId="44164" xr:uid="{00000000-0005-0000-0000-0000D7580000}"/>
    <cellStyle name="Normal 14 10 8" xfId="13868" xr:uid="{00000000-0005-0000-0000-0000D8580000}"/>
    <cellStyle name="Normal 14 10 8 2" xfId="39836" xr:uid="{00000000-0005-0000-0000-0000D9580000}"/>
    <cellStyle name="Normal 14 10 9" xfId="3048" xr:uid="{00000000-0005-0000-0000-0000DA580000}"/>
    <cellStyle name="Normal 14 11" xfId="311" xr:uid="{00000000-0005-0000-0000-0000DB580000}"/>
    <cellStyle name="Normal 14 11 10" xfId="29017" xr:uid="{00000000-0005-0000-0000-0000DC580000}"/>
    <cellStyle name="Normal 14 11 11" xfId="54978" xr:uid="{00000000-0005-0000-0000-0000DD580000}"/>
    <cellStyle name="Normal 14 11 12" xfId="55499" xr:uid="{00000000-0005-0000-0000-0000DE580000}"/>
    <cellStyle name="Normal 14 11 13" xfId="1105" xr:uid="{00000000-0005-0000-0000-0000DF580000}"/>
    <cellStyle name="Normal 14 11 2" xfId="1426" xr:uid="{00000000-0005-0000-0000-0000E0580000}"/>
    <cellStyle name="Normal 14 11 2 10" xfId="56040" xr:uid="{00000000-0005-0000-0000-0000E1580000}"/>
    <cellStyle name="Normal 14 11 2 2" xfId="2508" xr:uid="{00000000-0005-0000-0000-0000E2580000}"/>
    <cellStyle name="Normal 14 11 2 2 2" xfId="6836" xr:uid="{00000000-0005-0000-0000-0000E3580000}"/>
    <cellStyle name="Normal 14 11 2 2 2 2" xfId="13328" xr:uid="{00000000-0005-0000-0000-0000E4580000}"/>
    <cellStyle name="Normal 14 11 2 2 2 2 2" xfId="28476" xr:uid="{00000000-0005-0000-0000-0000E5580000}"/>
    <cellStyle name="Normal 14 11 2 2 2 2 2 2" xfId="54444" xr:uid="{00000000-0005-0000-0000-0000E6580000}"/>
    <cellStyle name="Normal 14 11 2 2 2 2 3" xfId="39296" xr:uid="{00000000-0005-0000-0000-0000E7580000}"/>
    <cellStyle name="Normal 14 11 2 2 2 3" xfId="21984" xr:uid="{00000000-0005-0000-0000-0000E8580000}"/>
    <cellStyle name="Normal 14 11 2 2 2 3 2" xfId="47952" xr:uid="{00000000-0005-0000-0000-0000E9580000}"/>
    <cellStyle name="Normal 14 11 2 2 2 4" xfId="17656" xr:uid="{00000000-0005-0000-0000-0000EA580000}"/>
    <cellStyle name="Normal 14 11 2 2 2 4 2" xfId="43624" xr:uid="{00000000-0005-0000-0000-0000EB580000}"/>
    <cellStyle name="Normal 14 11 2 2 2 5" xfId="32804" xr:uid="{00000000-0005-0000-0000-0000EC580000}"/>
    <cellStyle name="Normal 14 11 2 2 2 6" xfId="59286" xr:uid="{00000000-0005-0000-0000-0000ED580000}"/>
    <cellStyle name="Normal 14 11 2 2 3" xfId="11164" xr:uid="{00000000-0005-0000-0000-0000EE580000}"/>
    <cellStyle name="Normal 14 11 2 2 3 2" xfId="26312" xr:uid="{00000000-0005-0000-0000-0000EF580000}"/>
    <cellStyle name="Normal 14 11 2 2 3 2 2" xfId="52280" xr:uid="{00000000-0005-0000-0000-0000F0580000}"/>
    <cellStyle name="Normal 14 11 2 2 3 3" xfId="37132" xr:uid="{00000000-0005-0000-0000-0000F1580000}"/>
    <cellStyle name="Normal 14 11 2 2 4" xfId="9000" xr:uid="{00000000-0005-0000-0000-0000F2580000}"/>
    <cellStyle name="Normal 14 11 2 2 4 2" xfId="24148" xr:uid="{00000000-0005-0000-0000-0000F3580000}"/>
    <cellStyle name="Normal 14 11 2 2 4 2 2" xfId="50116" xr:uid="{00000000-0005-0000-0000-0000F4580000}"/>
    <cellStyle name="Normal 14 11 2 2 4 3" xfId="34968" xr:uid="{00000000-0005-0000-0000-0000F5580000}"/>
    <cellStyle name="Normal 14 11 2 2 5" xfId="19820" xr:uid="{00000000-0005-0000-0000-0000F6580000}"/>
    <cellStyle name="Normal 14 11 2 2 5 2" xfId="45788" xr:uid="{00000000-0005-0000-0000-0000F7580000}"/>
    <cellStyle name="Normal 14 11 2 2 6" xfId="15492" xr:uid="{00000000-0005-0000-0000-0000F8580000}"/>
    <cellStyle name="Normal 14 11 2 2 6 2" xfId="41460" xr:uid="{00000000-0005-0000-0000-0000F9580000}"/>
    <cellStyle name="Normal 14 11 2 2 7" xfId="4672" xr:uid="{00000000-0005-0000-0000-0000FA580000}"/>
    <cellStyle name="Normal 14 11 2 2 8" xfId="30640" xr:uid="{00000000-0005-0000-0000-0000FB580000}"/>
    <cellStyle name="Normal 14 11 2 2 9" xfId="57122" xr:uid="{00000000-0005-0000-0000-0000FC580000}"/>
    <cellStyle name="Normal 14 11 2 3" xfId="5754" xr:uid="{00000000-0005-0000-0000-0000FD580000}"/>
    <cellStyle name="Normal 14 11 2 3 2" xfId="12246" xr:uid="{00000000-0005-0000-0000-0000FE580000}"/>
    <cellStyle name="Normal 14 11 2 3 2 2" xfId="27394" xr:uid="{00000000-0005-0000-0000-0000FF580000}"/>
    <cellStyle name="Normal 14 11 2 3 2 2 2" xfId="53362" xr:uid="{00000000-0005-0000-0000-000000590000}"/>
    <cellStyle name="Normal 14 11 2 3 2 3" xfId="38214" xr:uid="{00000000-0005-0000-0000-000001590000}"/>
    <cellStyle name="Normal 14 11 2 3 3" xfId="20902" xr:uid="{00000000-0005-0000-0000-000002590000}"/>
    <cellStyle name="Normal 14 11 2 3 3 2" xfId="46870" xr:uid="{00000000-0005-0000-0000-000003590000}"/>
    <cellStyle name="Normal 14 11 2 3 4" xfId="16574" xr:uid="{00000000-0005-0000-0000-000004590000}"/>
    <cellStyle name="Normal 14 11 2 3 4 2" xfId="42542" xr:uid="{00000000-0005-0000-0000-000005590000}"/>
    <cellStyle name="Normal 14 11 2 3 5" xfId="31722" xr:uid="{00000000-0005-0000-0000-000006590000}"/>
    <cellStyle name="Normal 14 11 2 3 6" xfId="58204" xr:uid="{00000000-0005-0000-0000-000007590000}"/>
    <cellStyle name="Normal 14 11 2 4" xfId="10082" xr:uid="{00000000-0005-0000-0000-000008590000}"/>
    <cellStyle name="Normal 14 11 2 4 2" xfId="25230" xr:uid="{00000000-0005-0000-0000-000009590000}"/>
    <cellStyle name="Normal 14 11 2 4 2 2" xfId="51198" xr:uid="{00000000-0005-0000-0000-00000A590000}"/>
    <cellStyle name="Normal 14 11 2 4 3" xfId="36050" xr:uid="{00000000-0005-0000-0000-00000B590000}"/>
    <cellStyle name="Normal 14 11 2 5" xfId="7918" xr:uid="{00000000-0005-0000-0000-00000C590000}"/>
    <cellStyle name="Normal 14 11 2 5 2" xfId="23066" xr:uid="{00000000-0005-0000-0000-00000D590000}"/>
    <cellStyle name="Normal 14 11 2 5 2 2" xfId="49034" xr:uid="{00000000-0005-0000-0000-00000E590000}"/>
    <cellStyle name="Normal 14 11 2 5 3" xfId="33886" xr:uid="{00000000-0005-0000-0000-00000F590000}"/>
    <cellStyle name="Normal 14 11 2 6" xfId="18738" xr:uid="{00000000-0005-0000-0000-000010590000}"/>
    <cellStyle name="Normal 14 11 2 6 2" xfId="44706" xr:uid="{00000000-0005-0000-0000-000011590000}"/>
    <cellStyle name="Normal 14 11 2 7" xfId="14410" xr:uid="{00000000-0005-0000-0000-000012590000}"/>
    <cellStyle name="Normal 14 11 2 7 2" xfId="40378" xr:uid="{00000000-0005-0000-0000-000013590000}"/>
    <cellStyle name="Normal 14 11 2 8" xfId="3590" xr:uid="{00000000-0005-0000-0000-000014590000}"/>
    <cellStyle name="Normal 14 11 2 9" xfId="29558" xr:uid="{00000000-0005-0000-0000-000015590000}"/>
    <cellStyle name="Normal 14 11 3" xfId="1967" xr:uid="{00000000-0005-0000-0000-000016590000}"/>
    <cellStyle name="Normal 14 11 3 2" xfId="6295" xr:uid="{00000000-0005-0000-0000-000017590000}"/>
    <cellStyle name="Normal 14 11 3 2 2" xfId="12787" xr:uid="{00000000-0005-0000-0000-000018590000}"/>
    <cellStyle name="Normal 14 11 3 2 2 2" xfId="27935" xr:uid="{00000000-0005-0000-0000-000019590000}"/>
    <cellStyle name="Normal 14 11 3 2 2 2 2" xfId="53903" xr:uid="{00000000-0005-0000-0000-00001A590000}"/>
    <cellStyle name="Normal 14 11 3 2 2 3" xfId="38755" xr:uid="{00000000-0005-0000-0000-00001B590000}"/>
    <cellStyle name="Normal 14 11 3 2 3" xfId="21443" xr:uid="{00000000-0005-0000-0000-00001C590000}"/>
    <cellStyle name="Normal 14 11 3 2 3 2" xfId="47411" xr:uid="{00000000-0005-0000-0000-00001D590000}"/>
    <cellStyle name="Normal 14 11 3 2 4" xfId="17115" xr:uid="{00000000-0005-0000-0000-00001E590000}"/>
    <cellStyle name="Normal 14 11 3 2 4 2" xfId="43083" xr:uid="{00000000-0005-0000-0000-00001F590000}"/>
    <cellStyle name="Normal 14 11 3 2 5" xfId="32263" xr:uid="{00000000-0005-0000-0000-000020590000}"/>
    <cellStyle name="Normal 14 11 3 2 6" xfId="58745" xr:uid="{00000000-0005-0000-0000-000021590000}"/>
    <cellStyle name="Normal 14 11 3 3" xfId="10623" xr:uid="{00000000-0005-0000-0000-000022590000}"/>
    <cellStyle name="Normal 14 11 3 3 2" xfId="25771" xr:uid="{00000000-0005-0000-0000-000023590000}"/>
    <cellStyle name="Normal 14 11 3 3 2 2" xfId="51739" xr:uid="{00000000-0005-0000-0000-000024590000}"/>
    <cellStyle name="Normal 14 11 3 3 3" xfId="36591" xr:uid="{00000000-0005-0000-0000-000025590000}"/>
    <cellStyle name="Normal 14 11 3 4" xfId="8459" xr:uid="{00000000-0005-0000-0000-000026590000}"/>
    <cellStyle name="Normal 14 11 3 4 2" xfId="23607" xr:uid="{00000000-0005-0000-0000-000027590000}"/>
    <cellStyle name="Normal 14 11 3 4 2 2" xfId="49575" xr:uid="{00000000-0005-0000-0000-000028590000}"/>
    <cellStyle name="Normal 14 11 3 4 3" xfId="34427" xr:uid="{00000000-0005-0000-0000-000029590000}"/>
    <cellStyle name="Normal 14 11 3 5" xfId="19279" xr:uid="{00000000-0005-0000-0000-00002A590000}"/>
    <cellStyle name="Normal 14 11 3 5 2" xfId="45247" xr:uid="{00000000-0005-0000-0000-00002B590000}"/>
    <cellStyle name="Normal 14 11 3 6" xfId="14951" xr:uid="{00000000-0005-0000-0000-00002C590000}"/>
    <cellStyle name="Normal 14 11 3 6 2" xfId="40919" xr:uid="{00000000-0005-0000-0000-00002D590000}"/>
    <cellStyle name="Normal 14 11 3 7" xfId="4131" xr:uid="{00000000-0005-0000-0000-00002E590000}"/>
    <cellStyle name="Normal 14 11 3 8" xfId="30099" xr:uid="{00000000-0005-0000-0000-00002F590000}"/>
    <cellStyle name="Normal 14 11 3 9" xfId="56581" xr:uid="{00000000-0005-0000-0000-000030590000}"/>
    <cellStyle name="Normal 14 11 4" xfId="5213" xr:uid="{00000000-0005-0000-0000-000031590000}"/>
    <cellStyle name="Normal 14 11 4 2" xfId="11705" xr:uid="{00000000-0005-0000-0000-000032590000}"/>
    <cellStyle name="Normal 14 11 4 2 2" xfId="26853" xr:uid="{00000000-0005-0000-0000-000033590000}"/>
    <cellStyle name="Normal 14 11 4 2 2 2" xfId="52821" xr:uid="{00000000-0005-0000-0000-000034590000}"/>
    <cellStyle name="Normal 14 11 4 2 3" xfId="37673" xr:uid="{00000000-0005-0000-0000-000035590000}"/>
    <cellStyle name="Normal 14 11 4 3" xfId="20361" xr:uid="{00000000-0005-0000-0000-000036590000}"/>
    <cellStyle name="Normal 14 11 4 3 2" xfId="46329" xr:uid="{00000000-0005-0000-0000-000037590000}"/>
    <cellStyle name="Normal 14 11 4 4" xfId="16033" xr:uid="{00000000-0005-0000-0000-000038590000}"/>
    <cellStyle name="Normal 14 11 4 4 2" xfId="42001" xr:uid="{00000000-0005-0000-0000-000039590000}"/>
    <cellStyle name="Normal 14 11 4 5" xfId="31181" xr:uid="{00000000-0005-0000-0000-00003A590000}"/>
    <cellStyle name="Normal 14 11 4 6" xfId="57663" xr:uid="{00000000-0005-0000-0000-00003B590000}"/>
    <cellStyle name="Normal 14 11 5" xfId="9541" xr:uid="{00000000-0005-0000-0000-00003C590000}"/>
    <cellStyle name="Normal 14 11 5 2" xfId="24689" xr:uid="{00000000-0005-0000-0000-00003D590000}"/>
    <cellStyle name="Normal 14 11 5 2 2" xfId="50657" xr:uid="{00000000-0005-0000-0000-00003E590000}"/>
    <cellStyle name="Normal 14 11 5 3" xfId="35509" xr:uid="{00000000-0005-0000-0000-00003F590000}"/>
    <cellStyle name="Normal 14 11 6" xfId="7377" xr:uid="{00000000-0005-0000-0000-000040590000}"/>
    <cellStyle name="Normal 14 11 6 2" xfId="22525" xr:uid="{00000000-0005-0000-0000-000041590000}"/>
    <cellStyle name="Normal 14 11 6 2 2" xfId="48493" xr:uid="{00000000-0005-0000-0000-000042590000}"/>
    <cellStyle name="Normal 14 11 6 3" xfId="33345" xr:uid="{00000000-0005-0000-0000-000043590000}"/>
    <cellStyle name="Normal 14 11 7" xfId="18197" xr:uid="{00000000-0005-0000-0000-000044590000}"/>
    <cellStyle name="Normal 14 11 7 2" xfId="44165" xr:uid="{00000000-0005-0000-0000-000045590000}"/>
    <cellStyle name="Normal 14 11 8" xfId="13869" xr:uid="{00000000-0005-0000-0000-000046590000}"/>
    <cellStyle name="Normal 14 11 8 2" xfId="39837" xr:uid="{00000000-0005-0000-0000-000047590000}"/>
    <cellStyle name="Normal 14 11 9" xfId="3049" xr:uid="{00000000-0005-0000-0000-000048590000}"/>
    <cellStyle name="Normal 14 12" xfId="312" xr:uid="{00000000-0005-0000-0000-000049590000}"/>
    <cellStyle name="Normal 14 12 10" xfId="29018" xr:uid="{00000000-0005-0000-0000-00004A590000}"/>
    <cellStyle name="Normal 14 12 11" xfId="54979" xr:uid="{00000000-0005-0000-0000-00004B590000}"/>
    <cellStyle name="Normal 14 12 12" xfId="55500" xr:uid="{00000000-0005-0000-0000-00004C590000}"/>
    <cellStyle name="Normal 14 12 13" xfId="1145" xr:uid="{00000000-0005-0000-0000-00004D590000}"/>
    <cellStyle name="Normal 14 12 2" xfId="1427" xr:uid="{00000000-0005-0000-0000-00004E590000}"/>
    <cellStyle name="Normal 14 12 2 10" xfId="56041" xr:uid="{00000000-0005-0000-0000-00004F590000}"/>
    <cellStyle name="Normal 14 12 2 2" xfId="2509" xr:uid="{00000000-0005-0000-0000-000050590000}"/>
    <cellStyle name="Normal 14 12 2 2 2" xfId="6837" xr:uid="{00000000-0005-0000-0000-000051590000}"/>
    <cellStyle name="Normal 14 12 2 2 2 2" xfId="13329" xr:uid="{00000000-0005-0000-0000-000052590000}"/>
    <cellStyle name="Normal 14 12 2 2 2 2 2" xfId="28477" xr:uid="{00000000-0005-0000-0000-000053590000}"/>
    <cellStyle name="Normal 14 12 2 2 2 2 2 2" xfId="54445" xr:uid="{00000000-0005-0000-0000-000054590000}"/>
    <cellStyle name="Normal 14 12 2 2 2 2 3" xfId="39297" xr:uid="{00000000-0005-0000-0000-000055590000}"/>
    <cellStyle name="Normal 14 12 2 2 2 3" xfId="21985" xr:uid="{00000000-0005-0000-0000-000056590000}"/>
    <cellStyle name="Normal 14 12 2 2 2 3 2" xfId="47953" xr:uid="{00000000-0005-0000-0000-000057590000}"/>
    <cellStyle name="Normal 14 12 2 2 2 4" xfId="17657" xr:uid="{00000000-0005-0000-0000-000058590000}"/>
    <cellStyle name="Normal 14 12 2 2 2 4 2" xfId="43625" xr:uid="{00000000-0005-0000-0000-000059590000}"/>
    <cellStyle name="Normal 14 12 2 2 2 5" xfId="32805" xr:uid="{00000000-0005-0000-0000-00005A590000}"/>
    <cellStyle name="Normal 14 12 2 2 2 6" xfId="59287" xr:uid="{00000000-0005-0000-0000-00005B590000}"/>
    <cellStyle name="Normal 14 12 2 2 3" xfId="11165" xr:uid="{00000000-0005-0000-0000-00005C590000}"/>
    <cellStyle name="Normal 14 12 2 2 3 2" xfId="26313" xr:uid="{00000000-0005-0000-0000-00005D590000}"/>
    <cellStyle name="Normal 14 12 2 2 3 2 2" xfId="52281" xr:uid="{00000000-0005-0000-0000-00005E590000}"/>
    <cellStyle name="Normal 14 12 2 2 3 3" xfId="37133" xr:uid="{00000000-0005-0000-0000-00005F590000}"/>
    <cellStyle name="Normal 14 12 2 2 4" xfId="9001" xr:uid="{00000000-0005-0000-0000-000060590000}"/>
    <cellStyle name="Normal 14 12 2 2 4 2" xfId="24149" xr:uid="{00000000-0005-0000-0000-000061590000}"/>
    <cellStyle name="Normal 14 12 2 2 4 2 2" xfId="50117" xr:uid="{00000000-0005-0000-0000-000062590000}"/>
    <cellStyle name="Normal 14 12 2 2 4 3" xfId="34969" xr:uid="{00000000-0005-0000-0000-000063590000}"/>
    <cellStyle name="Normal 14 12 2 2 5" xfId="19821" xr:uid="{00000000-0005-0000-0000-000064590000}"/>
    <cellStyle name="Normal 14 12 2 2 5 2" xfId="45789" xr:uid="{00000000-0005-0000-0000-000065590000}"/>
    <cellStyle name="Normal 14 12 2 2 6" xfId="15493" xr:uid="{00000000-0005-0000-0000-000066590000}"/>
    <cellStyle name="Normal 14 12 2 2 6 2" xfId="41461" xr:uid="{00000000-0005-0000-0000-000067590000}"/>
    <cellStyle name="Normal 14 12 2 2 7" xfId="4673" xr:uid="{00000000-0005-0000-0000-000068590000}"/>
    <cellStyle name="Normal 14 12 2 2 8" xfId="30641" xr:uid="{00000000-0005-0000-0000-000069590000}"/>
    <cellStyle name="Normal 14 12 2 2 9" xfId="57123" xr:uid="{00000000-0005-0000-0000-00006A590000}"/>
    <cellStyle name="Normal 14 12 2 3" xfId="5755" xr:uid="{00000000-0005-0000-0000-00006B590000}"/>
    <cellStyle name="Normal 14 12 2 3 2" xfId="12247" xr:uid="{00000000-0005-0000-0000-00006C590000}"/>
    <cellStyle name="Normal 14 12 2 3 2 2" xfId="27395" xr:uid="{00000000-0005-0000-0000-00006D590000}"/>
    <cellStyle name="Normal 14 12 2 3 2 2 2" xfId="53363" xr:uid="{00000000-0005-0000-0000-00006E590000}"/>
    <cellStyle name="Normal 14 12 2 3 2 3" xfId="38215" xr:uid="{00000000-0005-0000-0000-00006F590000}"/>
    <cellStyle name="Normal 14 12 2 3 3" xfId="20903" xr:uid="{00000000-0005-0000-0000-000070590000}"/>
    <cellStyle name="Normal 14 12 2 3 3 2" xfId="46871" xr:uid="{00000000-0005-0000-0000-000071590000}"/>
    <cellStyle name="Normal 14 12 2 3 4" xfId="16575" xr:uid="{00000000-0005-0000-0000-000072590000}"/>
    <cellStyle name="Normal 14 12 2 3 4 2" xfId="42543" xr:uid="{00000000-0005-0000-0000-000073590000}"/>
    <cellStyle name="Normal 14 12 2 3 5" xfId="31723" xr:uid="{00000000-0005-0000-0000-000074590000}"/>
    <cellStyle name="Normal 14 12 2 3 6" xfId="58205" xr:uid="{00000000-0005-0000-0000-000075590000}"/>
    <cellStyle name="Normal 14 12 2 4" xfId="10083" xr:uid="{00000000-0005-0000-0000-000076590000}"/>
    <cellStyle name="Normal 14 12 2 4 2" xfId="25231" xr:uid="{00000000-0005-0000-0000-000077590000}"/>
    <cellStyle name="Normal 14 12 2 4 2 2" xfId="51199" xr:uid="{00000000-0005-0000-0000-000078590000}"/>
    <cellStyle name="Normal 14 12 2 4 3" xfId="36051" xr:uid="{00000000-0005-0000-0000-000079590000}"/>
    <cellStyle name="Normal 14 12 2 5" xfId="7919" xr:uid="{00000000-0005-0000-0000-00007A590000}"/>
    <cellStyle name="Normal 14 12 2 5 2" xfId="23067" xr:uid="{00000000-0005-0000-0000-00007B590000}"/>
    <cellStyle name="Normal 14 12 2 5 2 2" xfId="49035" xr:uid="{00000000-0005-0000-0000-00007C590000}"/>
    <cellStyle name="Normal 14 12 2 5 3" xfId="33887" xr:uid="{00000000-0005-0000-0000-00007D590000}"/>
    <cellStyle name="Normal 14 12 2 6" xfId="18739" xr:uid="{00000000-0005-0000-0000-00007E590000}"/>
    <cellStyle name="Normal 14 12 2 6 2" xfId="44707" xr:uid="{00000000-0005-0000-0000-00007F590000}"/>
    <cellStyle name="Normal 14 12 2 7" xfId="14411" xr:uid="{00000000-0005-0000-0000-000080590000}"/>
    <cellStyle name="Normal 14 12 2 7 2" xfId="40379" xr:uid="{00000000-0005-0000-0000-000081590000}"/>
    <cellStyle name="Normal 14 12 2 8" xfId="3591" xr:uid="{00000000-0005-0000-0000-000082590000}"/>
    <cellStyle name="Normal 14 12 2 9" xfId="29559" xr:uid="{00000000-0005-0000-0000-000083590000}"/>
    <cellStyle name="Normal 14 12 3" xfId="1968" xr:uid="{00000000-0005-0000-0000-000084590000}"/>
    <cellStyle name="Normal 14 12 3 2" xfId="6296" xr:uid="{00000000-0005-0000-0000-000085590000}"/>
    <cellStyle name="Normal 14 12 3 2 2" xfId="12788" xr:uid="{00000000-0005-0000-0000-000086590000}"/>
    <cellStyle name="Normal 14 12 3 2 2 2" xfId="27936" xr:uid="{00000000-0005-0000-0000-000087590000}"/>
    <cellStyle name="Normal 14 12 3 2 2 2 2" xfId="53904" xr:uid="{00000000-0005-0000-0000-000088590000}"/>
    <cellStyle name="Normal 14 12 3 2 2 3" xfId="38756" xr:uid="{00000000-0005-0000-0000-000089590000}"/>
    <cellStyle name="Normal 14 12 3 2 3" xfId="21444" xr:uid="{00000000-0005-0000-0000-00008A590000}"/>
    <cellStyle name="Normal 14 12 3 2 3 2" xfId="47412" xr:uid="{00000000-0005-0000-0000-00008B590000}"/>
    <cellStyle name="Normal 14 12 3 2 4" xfId="17116" xr:uid="{00000000-0005-0000-0000-00008C590000}"/>
    <cellStyle name="Normal 14 12 3 2 4 2" xfId="43084" xr:uid="{00000000-0005-0000-0000-00008D590000}"/>
    <cellStyle name="Normal 14 12 3 2 5" xfId="32264" xr:uid="{00000000-0005-0000-0000-00008E590000}"/>
    <cellStyle name="Normal 14 12 3 2 6" xfId="58746" xr:uid="{00000000-0005-0000-0000-00008F590000}"/>
    <cellStyle name="Normal 14 12 3 3" xfId="10624" xr:uid="{00000000-0005-0000-0000-000090590000}"/>
    <cellStyle name="Normal 14 12 3 3 2" xfId="25772" xr:uid="{00000000-0005-0000-0000-000091590000}"/>
    <cellStyle name="Normal 14 12 3 3 2 2" xfId="51740" xr:uid="{00000000-0005-0000-0000-000092590000}"/>
    <cellStyle name="Normal 14 12 3 3 3" xfId="36592" xr:uid="{00000000-0005-0000-0000-000093590000}"/>
    <cellStyle name="Normal 14 12 3 4" xfId="8460" xr:uid="{00000000-0005-0000-0000-000094590000}"/>
    <cellStyle name="Normal 14 12 3 4 2" xfId="23608" xr:uid="{00000000-0005-0000-0000-000095590000}"/>
    <cellStyle name="Normal 14 12 3 4 2 2" xfId="49576" xr:uid="{00000000-0005-0000-0000-000096590000}"/>
    <cellStyle name="Normal 14 12 3 4 3" xfId="34428" xr:uid="{00000000-0005-0000-0000-000097590000}"/>
    <cellStyle name="Normal 14 12 3 5" xfId="19280" xr:uid="{00000000-0005-0000-0000-000098590000}"/>
    <cellStyle name="Normal 14 12 3 5 2" xfId="45248" xr:uid="{00000000-0005-0000-0000-000099590000}"/>
    <cellStyle name="Normal 14 12 3 6" xfId="14952" xr:uid="{00000000-0005-0000-0000-00009A590000}"/>
    <cellStyle name="Normal 14 12 3 6 2" xfId="40920" xr:uid="{00000000-0005-0000-0000-00009B590000}"/>
    <cellStyle name="Normal 14 12 3 7" xfId="4132" xr:uid="{00000000-0005-0000-0000-00009C590000}"/>
    <cellStyle name="Normal 14 12 3 8" xfId="30100" xr:uid="{00000000-0005-0000-0000-00009D590000}"/>
    <cellStyle name="Normal 14 12 3 9" xfId="56582" xr:uid="{00000000-0005-0000-0000-00009E590000}"/>
    <cellStyle name="Normal 14 12 4" xfId="5214" xr:uid="{00000000-0005-0000-0000-00009F590000}"/>
    <cellStyle name="Normal 14 12 4 2" xfId="11706" xr:uid="{00000000-0005-0000-0000-0000A0590000}"/>
    <cellStyle name="Normal 14 12 4 2 2" xfId="26854" xr:uid="{00000000-0005-0000-0000-0000A1590000}"/>
    <cellStyle name="Normal 14 12 4 2 2 2" xfId="52822" xr:uid="{00000000-0005-0000-0000-0000A2590000}"/>
    <cellStyle name="Normal 14 12 4 2 3" xfId="37674" xr:uid="{00000000-0005-0000-0000-0000A3590000}"/>
    <cellStyle name="Normal 14 12 4 3" xfId="20362" xr:uid="{00000000-0005-0000-0000-0000A4590000}"/>
    <cellStyle name="Normal 14 12 4 3 2" xfId="46330" xr:uid="{00000000-0005-0000-0000-0000A5590000}"/>
    <cellStyle name="Normal 14 12 4 4" xfId="16034" xr:uid="{00000000-0005-0000-0000-0000A6590000}"/>
    <cellStyle name="Normal 14 12 4 4 2" xfId="42002" xr:uid="{00000000-0005-0000-0000-0000A7590000}"/>
    <cellStyle name="Normal 14 12 4 5" xfId="31182" xr:uid="{00000000-0005-0000-0000-0000A8590000}"/>
    <cellStyle name="Normal 14 12 4 6" xfId="57664" xr:uid="{00000000-0005-0000-0000-0000A9590000}"/>
    <cellStyle name="Normal 14 12 5" xfId="9542" xr:uid="{00000000-0005-0000-0000-0000AA590000}"/>
    <cellStyle name="Normal 14 12 5 2" xfId="24690" xr:uid="{00000000-0005-0000-0000-0000AB590000}"/>
    <cellStyle name="Normal 14 12 5 2 2" xfId="50658" xr:uid="{00000000-0005-0000-0000-0000AC590000}"/>
    <cellStyle name="Normal 14 12 5 3" xfId="35510" xr:uid="{00000000-0005-0000-0000-0000AD590000}"/>
    <cellStyle name="Normal 14 12 6" xfId="7378" xr:uid="{00000000-0005-0000-0000-0000AE590000}"/>
    <cellStyle name="Normal 14 12 6 2" xfId="22526" xr:uid="{00000000-0005-0000-0000-0000AF590000}"/>
    <cellStyle name="Normal 14 12 6 2 2" xfId="48494" xr:uid="{00000000-0005-0000-0000-0000B0590000}"/>
    <cellStyle name="Normal 14 12 6 3" xfId="33346" xr:uid="{00000000-0005-0000-0000-0000B1590000}"/>
    <cellStyle name="Normal 14 12 7" xfId="18198" xr:uid="{00000000-0005-0000-0000-0000B2590000}"/>
    <cellStyle name="Normal 14 12 7 2" xfId="44166" xr:uid="{00000000-0005-0000-0000-0000B3590000}"/>
    <cellStyle name="Normal 14 12 8" xfId="13870" xr:uid="{00000000-0005-0000-0000-0000B4590000}"/>
    <cellStyle name="Normal 14 12 8 2" xfId="39838" xr:uid="{00000000-0005-0000-0000-0000B5590000}"/>
    <cellStyle name="Normal 14 12 9" xfId="3050" xr:uid="{00000000-0005-0000-0000-0000B6590000}"/>
    <cellStyle name="Normal 14 13" xfId="313" xr:uid="{00000000-0005-0000-0000-0000B7590000}"/>
    <cellStyle name="Normal 14 13 10" xfId="29019" xr:uid="{00000000-0005-0000-0000-0000B8590000}"/>
    <cellStyle name="Normal 14 13 11" xfId="54980" xr:uid="{00000000-0005-0000-0000-0000B9590000}"/>
    <cellStyle name="Normal 14 13 12" xfId="55501" xr:uid="{00000000-0005-0000-0000-0000BA590000}"/>
    <cellStyle name="Normal 14 13 13" xfId="1185" xr:uid="{00000000-0005-0000-0000-0000BB590000}"/>
    <cellStyle name="Normal 14 13 2" xfId="1428" xr:uid="{00000000-0005-0000-0000-0000BC590000}"/>
    <cellStyle name="Normal 14 13 2 10" xfId="56042" xr:uid="{00000000-0005-0000-0000-0000BD590000}"/>
    <cellStyle name="Normal 14 13 2 2" xfId="2510" xr:uid="{00000000-0005-0000-0000-0000BE590000}"/>
    <cellStyle name="Normal 14 13 2 2 2" xfId="6838" xr:uid="{00000000-0005-0000-0000-0000BF590000}"/>
    <cellStyle name="Normal 14 13 2 2 2 2" xfId="13330" xr:uid="{00000000-0005-0000-0000-0000C0590000}"/>
    <cellStyle name="Normal 14 13 2 2 2 2 2" xfId="28478" xr:uid="{00000000-0005-0000-0000-0000C1590000}"/>
    <cellStyle name="Normal 14 13 2 2 2 2 2 2" xfId="54446" xr:uid="{00000000-0005-0000-0000-0000C2590000}"/>
    <cellStyle name="Normal 14 13 2 2 2 2 3" xfId="39298" xr:uid="{00000000-0005-0000-0000-0000C3590000}"/>
    <cellStyle name="Normal 14 13 2 2 2 3" xfId="21986" xr:uid="{00000000-0005-0000-0000-0000C4590000}"/>
    <cellStyle name="Normal 14 13 2 2 2 3 2" xfId="47954" xr:uid="{00000000-0005-0000-0000-0000C5590000}"/>
    <cellStyle name="Normal 14 13 2 2 2 4" xfId="17658" xr:uid="{00000000-0005-0000-0000-0000C6590000}"/>
    <cellStyle name="Normal 14 13 2 2 2 4 2" xfId="43626" xr:uid="{00000000-0005-0000-0000-0000C7590000}"/>
    <cellStyle name="Normal 14 13 2 2 2 5" xfId="32806" xr:uid="{00000000-0005-0000-0000-0000C8590000}"/>
    <cellStyle name="Normal 14 13 2 2 2 6" xfId="59288" xr:uid="{00000000-0005-0000-0000-0000C9590000}"/>
    <cellStyle name="Normal 14 13 2 2 3" xfId="11166" xr:uid="{00000000-0005-0000-0000-0000CA590000}"/>
    <cellStyle name="Normal 14 13 2 2 3 2" xfId="26314" xr:uid="{00000000-0005-0000-0000-0000CB590000}"/>
    <cellStyle name="Normal 14 13 2 2 3 2 2" xfId="52282" xr:uid="{00000000-0005-0000-0000-0000CC590000}"/>
    <cellStyle name="Normal 14 13 2 2 3 3" xfId="37134" xr:uid="{00000000-0005-0000-0000-0000CD590000}"/>
    <cellStyle name="Normal 14 13 2 2 4" xfId="9002" xr:uid="{00000000-0005-0000-0000-0000CE590000}"/>
    <cellStyle name="Normal 14 13 2 2 4 2" xfId="24150" xr:uid="{00000000-0005-0000-0000-0000CF590000}"/>
    <cellStyle name="Normal 14 13 2 2 4 2 2" xfId="50118" xr:uid="{00000000-0005-0000-0000-0000D0590000}"/>
    <cellStyle name="Normal 14 13 2 2 4 3" xfId="34970" xr:uid="{00000000-0005-0000-0000-0000D1590000}"/>
    <cellStyle name="Normal 14 13 2 2 5" xfId="19822" xr:uid="{00000000-0005-0000-0000-0000D2590000}"/>
    <cellStyle name="Normal 14 13 2 2 5 2" xfId="45790" xr:uid="{00000000-0005-0000-0000-0000D3590000}"/>
    <cellStyle name="Normal 14 13 2 2 6" xfId="15494" xr:uid="{00000000-0005-0000-0000-0000D4590000}"/>
    <cellStyle name="Normal 14 13 2 2 6 2" xfId="41462" xr:uid="{00000000-0005-0000-0000-0000D5590000}"/>
    <cellStyle name="Normal 14 13 2 2 7" xfId="4674" xr:uid="{00000000-0005-0000-0000-0000D6590000}"/>
    <cellStyle name="Normal 14 13 2 2 8" xfId="30642" xr:uid="{00000000-0005-0000-0000-0000D7590000}"/>
    <cellStyle name="Normal 14 13 2 2 9" xfId="57124" xr:uid="{00000000-0005-0000-0000-0000D8590000}"/>
    <cellStyle name="Normal 14 13 2 3" xfId="5756" xr:uid="{00000000-0005-0000-0000-0000D9590000}"/>
    <cellStyle name="Normal 14 13 2 3 2" xfId="12248" xr:uid="{00000000-0005-0000-0000-0000DA590000}"/>
    <cellStyle name="Normal 14 13 2 3 2 2" xfId="27396" xr:uid="{00000000-0005-0000-0000-0000DB590000}"/>
    <cellStyle name="Normal 14 13 2 3 2 2 2" xfId="53364" xr:uid="{00000000-0005-0000-0000-0000DC590000}"/>
    <cellStyle name="Normal 14 13 2 3 2 3" xfId="38216" xr:uid="{00000000-0005-0000-0000-0000DD590000}"/>
    <cellStyle name="Normal 14 13 2 3 3" xfId="20904" xr:uid="{00000000-0005-0000-0000-0000DE590000}"/>
    <cellStyle name="Normal 14 13 2 3 3 2" xfId="46872" xr:uid="{00000000-0005-0000-0000-0000DF590000}"/>
    <cellStyle name="Normal 14 13 2 3 4" xfId="16576" xr:uid="{00000000-0005-0000-0000-0000E0590000}"/>
    <cellStyle name="Normal 14 13 2 3 4 2" xfId="42544" xr:uid="{00000000-0005-0000-0000-0000E1590000}"/>
    <cellStyle name="Normal 14 13 2 3 5" xfId="31724" xr:uid="{00000000-0005-0000-0000-0000E2590000}"/>
    <cellStyle name="Normal 14 13 2 3 6" xfId="58206" xr:uid="{00000000-0005-0000-0000-0000E3590000}"/>
    <cellStyle name="Normal 14 13 2 4" xfId="10084" xr:uid="{00000000-0005-0000-0000-0000E4590000}"/>
    <cellStyle name="Normal 14 13 2 4 2" xfId="25232" xr:uid="{00000000-0005-0000-0000-0000E5590000}"/>
    <cellStyle name="Normal 14 13 2 4 2 2" xfId="51200" xr:uid="{00000000-0005-0000-0000-0000E6590000}"/>
    <cellStyle name="Normal 14 13 2 4 3" xfId="36052" xr:uid="{00000000-0005-0000-0000-0000E7590000}"/>
    <cellStyle name="Normal 14 13 2 5" xfId="7920" xr:uid="{00000000-0005-0000-0000-0000E8590000}"/>
    <cellStyle name="Normal 14 13 2 5 2" xfId="23068" xr:uid="{00000000-0005-0000-0000-0000E9590000}"/>
    <cellStyle name="Normal 14 13 2 5 2 2" xfId="49036" xr:uid="{00000000-0005-0000-0000-0000EA590000}"/>
    <cellStyle name="Normal 14 13 2 5 3" xfId="33888" xr:uid="{00000000-0005-0000-0000-0000EB590000}"/>
    <cellStyle name="Normal 14 13 2 6" xfId="18740" xr:uid="{00000000-0005-0000-0000-0000EC590000}"/>
    <cellStyle name="Normal 14 13 2 6 2" xfId="44708" xr:uid="{00000000-0005-0000-0000-0000ED590000}"/>
    <cellStyle name="Normal 14 13 2 7" xfId="14412" xr:uid="{00000000-0005-0000-0000-0000EE590000}"/>
    <cellStyle name="Normal 14 13 2 7 2" xfId="40380" xr:uid="{00000000-0005-0000-0000-0000EF590000}"/>
    <cellStyle name="Normal 14 13 2 8" xfId="3592" xr:uid="{00000000-0005-0000-0000-0000F0590000}"/>
    <cellStyle name="Normal 14 13 2 9" xfId="29560" xr:uid="{00000000-0005-0000-0000-0000F1590000}"/>
    <cellStyle name="Normal 14 13 3" xfId="1969" xr:uid="{00000000-0005-0000-0000-0000F2590000}"/>
    <cellStyle name="Normal 14 13 3 2" xfId="6297" xr:uid="{00000000-0005-0000-0000-0000F3590000}"/>
    <cellStyle name="Normal 14 13 3 2 2" xfId="12789" xr:uid="{00000000-0005-0000-0000-0000F4590000}"/>
    <cellStyle name="Normal 14 13 3 2 2 2" xfId="27937" xr:uid="{00000000-0005-0000-0000-0000F5590000}"/>
    <cellStyle name="Normal 14 13 3 2 2 2 2" xfId="53905" xr:uid="{00000000-0005-0000-0000-0000F6590000}"/>
    <cellStyle name="Normal 14 13 3 2 2 3" xfId="38757" xr:uid="{00000000-0005-0000-0000-0000F7590000}"/>
    <cellStyle name="Normal 14 13 3 2 3" xfId="21445" xr:uid="{00000000-0005-0000-0000-0000F8590000}"/>
    <cellStyle name="Normal 14 13 3 2 3 2" xfId="47413" xr:uid="{00000000-0005-0000-0000-0000F9590000}"/>
    <cellStyle name="Normal 14 13 3 2 4" xfId="17117" xr:uid="{00000000-0005-0000-0000-0000FA590000}"/>
    <cellStyle name="Normal 14 13 3 2 4 2" xfId="43085" xr:uid="{00000000-0005-0000-0000-0000FB590000}"/>
    <cellStyle name="Normal 14 13 3 2 5" xfId="32265" xr:uid="{00000000-0005-0000-0000-0000FC590000}"/>
    <cellStyle name="Normal 14 13 3 2 6" xfId="58747" xr:uid="{00000000-0005-0000-0000-0000FD590000}"/>
    <cellStyle name="Normal 14 13 3 3" xfId="10625" xr:uid="{00000000-0005-0000-0000-0000FE590000}"/>
    <cellStyle name="Normal 14 13 3 3 2" xfId="25773" xr:uid="{00000000-0005-0000-0000-0000FF590000}"/>
    <cellStyle name="Normal 14 13 3 3 2 2" xfId="51741" xr:uid="{00000000-0005-0000-0000-0000005A0000}"/>
    <cellStyle name="Normal 14 13 3 3 3" xfId="36593" xr:uid="{00000000-0005-0000-0000-0000015A0000}"/>
    <cellStyle name="Normal 14 13 3 4" xfId="8461" xr:uid="{00000000-0005-0000-0000-0000025A0000}"/>
    <cellStyle name="Normal 14 13 3 4 2" xfId="23609" xr:uid="{00000000-0005-0000-0000-0000035A0000}"/>
    <cellStyle name="Normal 14 13 3 4 2 2" xfId="49577" xr:uid="{00000000-0005-0000-0000-0000045A0000}"/>
    <cellStyle name="Normal 14 13 3 4 3" xfId="34429" xr:uid="{00000000-0005-0000-0000-0000055A0000}"/>
    <cellStyle name="Normal 14 13 3 5" xfId="19281" xr:uid="{00000000-0005-0000-0000-0000065A0000}"/>
    <cellStyle name="Normal 14 13 3 5 2" xfId="45249" xr:uid="{00000000-0005-0000-0000-0000075A0000}"/>
    <cellStyle name="Normal 14 13 3 6" xfId="14953" xr:uid="{00000000-0005-0000-0000-0000085A0000}"/>
    <cellStyle name="Normal 14 13 3 6 2" xfId="40921" xr:uid="{00000000-0005-0000-0000-0000095A0000}"/>
    <cellStyle name="Normal 14 13 3 7" xfId="4133" xr:uid="{00000000-0005-0000-0000-00000A5A0000}"/>
    <cellStyle name="Normal 14 13 3 8" xfId="30101" xr:uid="{00000000-0005-0000-0000-00000B5A0000}"/>
    <cellStyle name="Normal 14 13 3 9" xfId="56583" xr:uid="{00000000-0005-0000-0000-00000C5A0000}"/>
    <cellStyle name="Normal 14 13 4" xfId="5215" xr:uid="{00000000-0005-0000-0000-00000D5A0000}"/>
    <cellStyle name="Normal 14 13 4 2" xfId="11707" xr:uid="{00000000-0005-0000-0000-00000E5A0000}"/>
    <cellStyle name="Normal 14 13 4 2 2" xfId="26855" xr:uid="{00000000-0005-0000-0000-00000F5A0000}"/>
    <cellStyle name="Normal 14 13 4 2 2 2" xfId="52823" xr:uid="{00000000-0005-0000-0000-0000105A0000}"/>
    <cellStyle name="Normal 14 13 4 2 3" xfId="37675" xr:uid="{00000000-0005-0000-0000-0000115A0000}"/>
    <cellStyle name="Normal 14 13 4 3" xfId="20363" xr:uid="{00000000-0005-0000-0000-0000125A0000}"/>
    <cellStyle name="Normal 14 13 4 3 2" xfId="46331" xr:uid="{00000000-0005-0000-0000-0000135A0000}"/>
    <cellStyle name="Normal 14 13 4 4" xfId="16035" xr:uid="{00000000-0005-0000-0000-0000145A0000}"/>
    <cellStyle name="Normal 14 13 4 4 2" xfId="42003" xr:uid="{00000000-0005-0000-0000-0000155A0000}"/>
    <cellStyle name="Normal 14 13 4 5" xfId="31183" xr:uid="{00000000-0005-0000-0000-0000165A0000}"/>
    <cellStyle name="Normal 14 13 4 6" xfId="57665" xr:uid="{00000000-0005-0000-0000-0000175A0000}"/>
    <cellStyle name="Normal 14 13 5" xfId="9543" xr:uid="{00000000-0005-0000-0000-0000185A0000}"/>
    <cellStyle name="Normal 14 13 5 2" xfId="24691" xr:uid="{00000000-0005-0000-0000-0000195A0000}"/>
    <cellStyle name="Normal 14 13 5 2 2" xfId="50659" xr:uid="{00000000-0005-0000-0000-00001A5A0000}"/>
    <cellStyle name="Normal 14 13 5 3" xfId="35511" xr:uid="{00000000-0005-0000-0000-00001B5A0000}"/>
    <cellStyle name="Normal 14 13 6" xfId="7379" xr:uid="{00000000-0005-0000-0000-00001C5A0000}"/>
    <cellStyle name="Normal 14 13 6 2" xfId="22527" xr:uid="{00000000-0005-0000-0000-00001D5A0000}"/>
    <cellStyle name="Normal 14 13 6 2 2" xfId="48495" xr:uid="{00000000-0005-0000-0000-00001E5A0000}"/>
    <cellStyle name="Normal 14 13 6 3" xfId="33347" xr:uid="{00000000-0005-0000-0000-00001F5A0000}"/>
    <cellStyle name="Normal 14 13 7" xfId="18199" xr:uid="{00000000-0005-0000-0000-0000205A0000}"/>
    <cellStyle name="Normal 14 13 7 2" xfId="44167" xr:uid="{00000000-0005-0000-0000-0000215A0000}"/>
    <cellStyle name="Normal 14 13 8" xfId="13871" xr:uid="{00000000-0005-0000-0000-0000225A0000}"/>
    <cellStyle name="Normal 14 13 8 2" xfId="39839" xr:uid="{00000000-0005-0000-0000-0000235A0000}"/>
    <cellStyle name="Normal 14 13 9" xfId="3051" xr:uid="{00000000-0005-0000-0000-0000245A0000}"/>
    <cellStyle name="Normal 14 14" xfId="1424" xr:uid="{00000000-0005-0000-0000-0000255A0000}"/>
    <cellStyle name="Normal 14 14 10" xfId="56038" xr:uid="{00000000-0005-0000-0000-0000265A0000}"/>
    <cellStyle name="Normal 14 14 2" xfId="2506" xr:uid="{00000000-0005-0000-0000-0000275A0000}"/>
    <cellStyle name="Normal 14 14 2 2" xfId="6834" xr:uid="{00000000-0005-0000-0000-0000285A0000}"/>
    <cellStyle name="Normal 14 14 2 2 2" xfId="13326" xr:uid="{00000000-0005-0000-0000-0000295A0000}"/>
    <cellStyle name="Normal 14 14 2 2 2 2" xfId="28474" xr:uid="{00000000-0005-0000-0000-00002A5A0000}"/>
    <cellStyle name="Normal 14 14 2 2 2 2 2" xfId="54442" xr:uid="{00000000-0005-0000-0000-00002B5A0000}"/>
    <cellStyle name="Normal 14 14 2 2 2 3" xfId="39294" xr:uid="{00000000-0005-0000-0000-00002C5A0000}"/>
    <cellStyle name="Normal 14 14 2 2 3" xfId="21982" xr:uid="{00000000-0005-0000-0000-00002D5A0000}"/>
    <cellStyle name="Normal 14 14 2 2 3 2" xfId="47950" xr:uid="{00000000-0005-0000-0000-00002E5A0000}"/>
    <cellStyle name="Normal 14 14 2 2 4" xfId="17654" xr:uid="{00000000-0005-0000-0000-00002F5A0000}"/>
    <cellStyle name="Normal 14 14 2 2 4 2" xfId="43622" xr:uid="{00000000-0005-0000-0000-0000305A0000}"/>
    <cellStyle name="Normal 14 14 2 2 5" xfId="32802" xr:uid="{00000000-0005-0000-0000-0000315A0000}"/>
    <cellStyle name="Normal 14 14 2 2 6" xfId="59284" xr:uid="{00000000-0005-0000-0000-0000325A0000}"/>
    <cellStyle name="Normal 14 14 2 3" xfId="11162" xr:uid="{00000000-0005-0000-0000-0000335A0000}"/>
    <cellStyle name="Normal 14 14 2 3 2" xfId="26310" xr:uid="{00000000-0005-0000-0000-0000345A0000}"/>
    <cellStyle name="Normal 14 14 2 3 2 2" xfId="52278" xr:uid="{00000000-0005-0000-0000-0000355A0000}"/>
    <cellStyle name="Normal 14 14 2 3 3" xfId="37130" xr:uid="{00000000-0005-0000-0000-0000365A0000}"/>
    <cellStyle name="Normal 14 14 2 4" xfId="8998" xr:uid="{00000000-0005-0000-0000-0000375A0000}"/>
    <cellStyle name="Normal 14 14 2 4 2" xfId="24146" xr:uid="{00000000-0005-0000-0000-0000385A0000}"/>
    <cellStyle name="Normal 14 14 2 4 2 2" xfId="50114" xr:uid="{00000000-0005-0000-0000-0000395A0000}"/>
    <cellStyle name="Normal 14 14 2 4 3" xfId="34966" xr:uid="{00000000-0005-0000-0000-00003A5A0000}"/>
    <cellStyle name="Normal 14 14 2 5" xfId="19818" xr:uid="{00000000-0005-0000-0000-00003B5A0000}"/>
    <cellStyle name="Normal 14 14 2 5 2" xfId="45786" xr:uid="{00000000-0005-0000-0000-00003C5A0000}"/>
    <cellStyle name="Normal 14 14 2 6" xfId="15490" xr:uid="{00000000-0005-0000-0000-00003D5A0000}"/>
    <cellStyle name="Normal 14 14 2 6 2" xfId="41458" xr:uid="{00000000-0005-0000-0000-00003E5A0000}"/>
    <cellStyle name="Normal 14 14 2 7" xfId="4670" xr:uid="{00000000-0005-0000-0000-00003F5A0000}"/>
    <cellStyle name="Normal 14 14 2 8" xfId="30638" xr:uid="{00000000-0005-0000-0000-0000405A0000}"/>
    <cellStyle name="Normal 14 14 2 9" xfId="57120" xr:uid="{00000000-0005-0000-0000-0000415A0000}"/>
    <cellStyle name="Normal 14 14 3" xfId="5752" xr:uid="{00000000-0005-0000-0000-0000425A0000}"/>
    <cellStyle name="Normal 14 14 3 2" xfId="12244" xr:uid="{00000000-0005-0000-0000-0000435A0000}"/>
    <cellStyle name="Normal 14 14 3 2 2" xfId="27392" xr:uid="{00000000-0005-0000-0000-0000445A0000}"/>
    <cellStyle name="Normal 14 14 3 2 2 2" xfId="53360" xr:uid="{00000000-0005-0000-0000-0000455A0000}"/>
    <cellStyle name="Normal 14 14 3 2 3" xfId="38212" xr:uid="{00000000-0005-0000-0000-0000465A0000}"/>
    <cellStyle name="Normal 14 14 3 3" xfId="20900" xr:uid="{00000000-0005-0000-0000-0000475A0000}"/>
    <cellStyle name="Normal 14 14 3 3 2" xfId="46868" xr:uid="{00000000-0005-0000-0000-0000485A0000}"/>
    <cellStyle name="Normal 14 14 3 4" xfId="16572" xr:uid="{00000000-0005-0000-0000-0000495A0000}"/>
    <cellStyle name="Normal 14 14 3 4 2" xfId="42540" xr:uid="{00000000-0005-0000-0000-00004A5A0000}"/>
    <cellStyle name="Normal 14 14 3 5" xfId="31720" xr:uid="{00000000-0005-0000-0000-00004B5A0000}"/>
    <cellStyle name="Normal 14 14 3 6" xfId="58202" xr:uid="{00000000-0005-0000-0000-00004C5A0000}"/>
    <cellStyle name="Normal 14 14 4" xfId="10080" xr:uid="{00000000-0005-0000-0000-00004D5A0000}"/>
    <cellStyle name="Normal 14 14 4 2" xfId="25228" xr:uid="{00000000-0005-0000-0000-00004E5A0000}"/>
    <cellStyle name="Normal 14 14 4 2 2" xfId="51196" xr:uid="{00000000-0005-0000-0000-00004F5A0000}"/>
    <cellStyle name="Normal 14 14 4 3" xfId="36048" xr:uid="{00000000-0005-0000-0000-0000505A0000}"/>
    <cellStyle name="Normal 14 14 5" xfId="7916" xr:uid="{00000000-0005-0000-0000-0000515A0000}"/>
    <cellStyle name="Normal 14 14 5 2" xfId="23064" xr:uid="{00000000-0005-0000-0000-0000525A0000}"/>
    <cellStyle name="Normal 14 14 5 2 2" xfId="49032" xr:uid="{00000000-0005-0000-0000-0000535A0000}"/>
    <cellStyle name="Normal 14 14 5 3" xfId="33884" xr:uid="{00000000-0005-0000-0000-0000545A0000}"/>
    <cellStyle name="Normal 14 14 6" xfId="18736" xr:uid="{00000000-0005-0000-0000-0000555A0000}"/>
    <cellStyle name="Normal 14 14 6 2" xfId="44704" xr:uid="{00000000-0005-0000-0000-0000565A0000}"/>
    <cellStyle name="Normal 14 14 7" xfId="14408" xr:uid="{00000000-0005-0000-0000-0000575A0000}"/>
    <cellStyle name="Normal 14 14 7 2" xfId="40376" xr:uid="{00000000-0005-0000-0000-0000585A0000}"/>
    <cellStyle name="Normal 14 14 8" xfId="3588" xr:uid="{00000000-0005-0000-0000-0000595A0000}"/>
    <cellStyle name="Normal 14 14 9" xfId="29556" xr:uid="{00000000-0005-0000-0000-00005A5A0000}"/>
    <cellStyle name="Normal 14 15" xfId="1965" xr:uid="{00000000-0005-0000-0000-00005B5A0000}"/>
    <cellStyle name="Normal 14 15 2" xfId="6293" xr:uid="{00000000-0005-0000-0000-00005C5A0000}"/>
    <cellStyle name="Normal 14 15 2 2" xfId="12785" xr:uid="{00000000-0005-0000-0000-00005D5A0000}"/>
    <cellStyle name="Normal 14 15 2 2 2" xfId="27933" xr:uid="{00000000-0005-0000-0000-00005E5A0000}"/>
    <cellStyle name="Normal 14 15 2 2 2 2" xfId="53901" xr:uid="{00000000-0005-0000-0000-00005F5A0000}"/>
    <cellStyle name="Normal 14 15 2 2 3" xfId="38753" xr:uid="{00000000-0005-0000-0000-0000605A0000}"/>
    <cellStyle name="Normal 14 15 2 3" xfId="21441" xr:uid="{00000000-0005-0000-0000-0000615A0000}"/>
    <cellStyle name="Normal 14 15 2 3 2" xfId="47409" xr:uid="{00000000-0005-0000-0000-0000625A0000}"/>
    <cellStyle name="Normal 14 15 2 4" xfId="17113" xr:uid="{00000000-0005-0000-0000-0000635A0000}"/>
    <cellStyle name="Normal 14 15 2 4 2" xfId="43081" xr:uid="{00000000-0005-0000-0000-0000645A0000}"/>
    <cellStyle name="Normal 14 15 2 5" xfId="32261" xr:uid="{00000000-0005-0000-0000-0000655A0000}"/>
    <cellStyle name="Normal 14 15 2 6" xfId="58743" xr:uid="{00000000-0005-0000-0000-0000665A0000}"/>
    <cellStyle name="Normal 14 15 3" xfId="10621" xr:uid="{00000000-0005-0000-0000-0000675A0000}"/>
    <cellStyle name="Normal 14 15 3 2" xfId="25769" xr:uid="{00000000-0005-0000-0000-0000685A0000}"/>
    <cellStyle name="Normal 14 15 3 2 2" xfId="51737" xr:uid="{00000000-0005-0000-0000-0000695A0000}"/>
    <cellStyle name="Normal 14 15 3 3" xfId="36589" xr:uid="{00000000-0005-0000-0000-00006A5A0000}"/>
    <cellStyle name="Normal 14 15 4" xfId="8457" xr:uid="{00000000-0005-0000-0000-00006B5A0000}"/>
    <cellStyle name="Normal 14 15 4 2" xfId="23605" xr:uid="{00000000-0005-0000-0000-00006C5A0000}"/>
    <cellStyle name="Normal 14 15 4 2 2" xfId="49573" xr:uid="{00000000-0005-0000-0000-00006D5A0000}"/>
    <cellStyle name="Normal 14 15 4 3" xfId="34425" xr:uid="{00000000-0005-0000-0000-00006E5A0000}"/>
    <cellStyle name="Normal 14 15 5" xfId="19277" xr:uid="{00000000-0005-0000-0000-00006F5A0000}"/>
    <cellStyle name="Normal 14 15 5 2" xfId="45245" xr:uid="{00000000-0005-0000-0000-0000705A0000}"/>
    <cellStyle name="Normal 14 15 6" xfId="14949" xr:uid="{00000000-0005-0000-0000-0000715A0000}"/>
    <cellStyle name="Normal 14 15 6 2" xfId="40917" xr:uid="{00000000-0005-0000-0000-0000725A0000}"/>
    <cellStyle name="Normal 14 15 7" xfId="4129" xr:uid="{00000000-0005-0000-0000-0000735A0000}"/>
    <cellStyle name="Normal 14 15 8" xfId="30097" xr:uid="{00000000-0005-0000-0000-0000745A0000}"/>
    <cellStyle name="Normal 14 15 9" xfId="56579" xr:uid="{00000000-0005-0000-0000-0000755A0000}"/>
    <cellStyle name="Normal 14 16" xfId="5211" xr:uid="{00000000-0005-0000-0000-0000765A0000}"/>
    <cellStyle name="Normal 14 16 2" xfId="11703" xr:uid="{00000000-0005-0000-0000-0000775A0000}"/>
    <cellStyle name="Normal 14 16 2 2" xfId="26851" xr:uid="{00000000-0005-0000-0000-0000785A0000}"/>
    <cellStyle name="Normal 14 16 2 2 2" xfId="52819" xr:uid="{00000000-0005-0000-0000-0000795A0000}"/>
    <cellStyle name="Normal 14 16 2 3" xfId="37671" xr:uid="{00000000-0005-0000-0000-00007A5A0000}"/>
    <cellStyle name="Normal 14 16 3" xfId="20359" xr:uid="{00000000-0005-0000-0000-00007B5A0000}"/>
    <cellStyle name="Normal 14 16 3 2" xfId="46327" xr:uid="{00000000-0005-0000-0000-00007C5A0000}"/>
    <cellStyle name="Normal 14 16 4" xfId="16031" xr:uid="{00000000-0005-0000-0000-00007D5A0000}"/>
    <cellStyle name="Normal 14 16 4 2" xfId="41999" xr:uid="{00000000-0005-0000-0000-00007E5A0000}"/>
    <cellStyle name="Normal 14 16 5" xfId="31179" xr:uid="{00000000-0005-0000-0000-00007F5A0000}"/>
    <cellStyle name="Normal 14 16 6" xfId="57661" xr:uid="{00000000-0005-0000-0000-0000805A0000}"/>
    <cellStyle name="Normal 14 17" xfId="9539" xr:uid="{00000000-0005-0000-0000-0000815A0000}"/>
    <cellStyle name="Normal 14 17 2" xfId="24687" xr:uid="{00000000-0005-0000-0000-0000825A0000}"/>
    <cellStyle name="Normal 14 17 2 2" xfId="50655" xr:uid="{00000000-0005-0000-0000-0000835A0000}"/>
    <cellStyle name="Normal 14 17 3" xfId="35507" xr:uid="{00000000-0005-0000-0000-0000845A0000}"/>
    <cellStyle name="Normal 14 18" xfId="7375" xr:uid="{00000000-0005-0000-0000-0000855A0000}"/>
    <cellStyle name="Normal 14 18 2" xfId="22523" xr:uid="{00000000-0005-0000-0000-0000865A0000}"/>
    <cellStyle name="Normal 14 18 2 2" xfId="48491" xr:uid="{00000000-0005-0000-0000-0000875A0000}"/>
    <cellStyle name="Normal 14 18 3" xfId="33343" xr:uid="{00000000-0005-0000-0000-0000885A0000}"/>
    <cellStyle name="Normal 14 19" xfId="18195" xr:uid="{00000000-0005-0000-0000-0000895A0000}"/>
    <cellStyle name="Normal 14 19 2" xfId="44163" xr:uid="{00000000-0005-0000-0000-00008A5A0000}"/>
    <cellStyle name="Normal 14 2" xfId="314" xr:uid="{00000000-0005-0000-0000-00008B5A0000}"/>
    <cellStyle name="Normal 14 2 10" xfId="3052" xr:uid="{00000000-0005-0000-0000-00008C5A0000}"/>
    <cellStyle name="Normal 14 2 11" xfId="29020" xr:uid="{00000000-0005-0000-0000-00008D5A0000}"/>
    <cellStyle name="Normal 14 2 12" xfId="54981" xr:uid="{00000000-0005-0000-0000-00008E5A0000}"/>
    <cellStyle name="Normal 14 2 13" xfId="55502" xr:uid="{00000000-0005-0000-0000-00008F5A0000}"/>
    <cellStyle name="Normal 14 2 14" xfId="745" xr:uid="{00000000-0005-0000-0000-0000905A0000}"/>
    <cellStyle name="Normal 14 2 2" xfId="315" xr:uid="{00000000-0005-0000-0000-0000915A0000}"/>
    <cellStyle name="Normal 14 2 2 10" xfId="29021" xr:uid="{00000000-0005-0000-0000-0000925A0000}"/>
    <cellStyle name="Normal 14 2 2 11" xfId="54982" xr:uid="{00000000-0005-0000-0000-0000935A0000}"/>
    <cellStyle name="Normal 14 2 2 12" xfId="55503" xr:uid="{00000000-0005-0000-0000-0000945A0000}"/>
    <cellStyle name="Normal 14 2 2 13" xfId="1203" xr:uid="{00000000-0005-0000-0000-0000955A0000}"/>
    <cellStyle name="Normal 14 2 2 2" xfId="1430" xr:uid="{00000000-0005-0000-0000-0000965A0000}"/>
    <cellStyle name="Normal 14 2 2 2 10" xfId="56044" xr:uid="{00000000-0005-0000-0000-0000975A0000}"/>
    <cellStyle name="Normal 14 2 2 2 2" xfId="2512" xr:uid="{00000000-0005-0000-0000-0000985A0000}"/>
    <cellStyle name="Normal 14 2 2 2 2 2" xfId="6840" xr:uid="{00000000-0005-0000-0000-0000995A0000}"/>
    <cellStyle name="Normal 14 2 2 2 2 2 2" xfId="13332" xr:uid="{00000000-0005-0000-0000-00009A5A0000}"/>
    <cellStyle name="Normal 14 2 2 2 2 2 2 2" xfId="28480" xr:uid="{00000000-0005-0000-0000-00009B5A0000}"/>
    <cellStyle name="Normal 14 2 2 2 2 2 2 2 2" xfId="54448" xr:uid="{00000000-0005-0000-0000-00009C5A0000}"/>
    <cellStyle name="Normal 14 2 2 2 2 2 2 3" xfId="39300" xr:uid="{00000000-0005-0000-0000-00009D5A0000}"/>
    <cellStyle name="Normal 14 2 2 2 2 2 3" xfId="21988" xr:uid="{00000000-0005-0000-0000-00009E5A0000}"/>
    <cellStyle name="Normal 14 2 2 2 2 2 3 2" xfId="47956" xr:uid="{00000000-0005-0000-0000-00009F5A0000}"/>
    <cellStyle name="Normal 14 2 2 2 2 2 4" xfId="17660" xr:uid="{00000000-0005-0000-0000-0000A05A0000}"/>
    <cellStyle name="Normal 14 2 2 2 2 2 4 2" xfId="43628" xr:uid="{00000000-0005-0000-0000-0000A15A0000}"/>
    <cellStyle name="Normal 14 2 2 2 2 2 5" xfId="32808" xr:uid="{00000000-0005-0000-0000-0000A25A0000}"/>
    <cellStyle name="Normal 14 2 2 2 2 2 6" xfId="59290" xr:uid="{00000000-0005-0000-0000-0000A35A0000}"/>
    <cellStyle name="Normal 14 2 2 2 2 3" xfId="11168" xr:uid="{00000000-0005-0000-0000-0000A45A0000}"/>
    <cellStyle name="Normal 14 2 2 2 2 3 2" xfId="26316" xr:uid="{00000000-0005-0000-0000-0000A55A0000}"/>
    <cellStyle name="Normal 14 2 2 2 2 3 2 2" xfId="52284" xr:uid="{00000000-0005-0000-0000-0000A65A0000}"/>
    <cellStyle name="Normal 14 2 2 2 2 3 3" xfId="37136" xr:uid="{00000000-0005-0000-0000-0000A75A0000}"/>
    <cellStyle name="Normal 14 2 2 2 2 4" xfId="9004" xr:uid="{00000000-0005-0000-0000-0000A85A0000}"/>
    <cellStyle name="Normal 14 2 2 2 2 4 2" xfId="24152" xr:uid="{00000000-0005-0000-0000-0000A95A0000}"/>
    <cellStyle name="Normal 14 2 2 2 2 4 2 2" xfId="50120" xr:uid="{00000000-0005-0000-0000-0000AA5A0000}"/>
    <cellStyle name="Normal 14 2 2 2 2 4 3" xfId="34972" xr:uid="{00000000-0005-0000-0000-0000AB5A0000}"/>
    <cellStyle name="Normal 14 2 2 2 2 5" xfId="19824" xr:uid="{00000000-0005-0000-0000-0000AC5A0000}"/>
    <cellStyle name="Normal 14 2 2 2 2 5 2" xfId="45792" xr:uid="{00000000-0005-0000-0000-0000AD5A0000}"/>
    <cellStyle name="Normal 14 2 2 2 2 6" xfId="15496" xr:uid="{00000000-0005-0000-0000-0000AE5A0000}"/>
    <cellStyle name="Normal 14 2 2 2 2 6 2" xfId="41464" xr:uid="{00000000-0005-0000-0000-0000AF5A0000}"/>
    <cellStyle name="Normal 14 2 2 2 2 7" xfId="4676" xr:uid="{00000000-0005-0000-0000-0000B05A0000}"/>
    <cellStyle name="Normal 14 2 2 2 2 8" xfId="30644" xr:uid="{00000000-0005-0000-0000-0000B15A0000}"/>
    <cellStyle name="Normal 14 2 2 2 2 9" xfId="57126" xr:uid="{00000000-0005-0000-0000-0000B25A0000}"/>
    <cellStyle name="Normal 14 2 2 2 3" xfId="5758" xr:uid="{00000000-0005-0000-0000-0000B35A0000}"/>
    <cellStyle name="Normal 14 2 2 2 3 2" xfId="12250" xr:uid="{00000000-0005-0000-0000-0000B45A0000}"/>
    <cellStyle name="Normal 14 2 2 2 3 2 2" xfId="27398" xr:uid="{00000000-0005-0000-0000-0000B55A0000}"/>
    <cellStyle name="Normal 14 2 2 2 3 2 2 2" xfId="53366" xr:uid="{00000000-0005-0000-0000-0000B65A0000}"/>
    <cellStyle name="Normal 14 2 2 2 3 2 3" xfId="38218" xr:uid="{00000000-0005-0000-0000-0000B75A0000}"/>
    <cellStyle name="Normal 14 2 2 2 3 3" xfId="20906" xr:uid="{00000000-0005-0000-0000-0000B85A0000}"/>
    <cellStyle name="Normal 14 2 2 2 3 3 2" xfId="46874" xr:uid="{00000000-0005-0000-0000-0000B95A0000}"/>
    <cellStyle name="Normal 14 2 2 2 3 4" xfId="16578" xr:uid="{00000000-0005-0000-0000-0000BA5A0000}"/>
    <cellStyle name="Normal 14 2 2 2 3 4 2" xfId="42546" xr:uid="{00000000-0005-0000-0000-0000BB5A0000}"/>
    <cellStyle name="Normal 14 2 2 2 3 5" xfId="31726" xr:uid="{00000000-0005-0000-0000-0000BC5A0000}"/>
    <cellStyle name="Normal 14 2 2 2 3 6" xfId="58208" xr:uid="{00000000-0005-0000-0000-0000BD5A0000}"/>
    <cellStyle name="Normal 14 2 2 2 4" xfId="10086" xr:uid="{00000000-0005-0000-0000-0000BE5A0000}"/>
    <cellStyle name="Normal 14 2 2 2 4 2" xfId="25234" xr:uid="{00000000-0005-0000-0000-0000BF5A0000}"/>
    <cellStyle name="Normal 14 2 2 2 4 2 2" xfId="51202" xr:uid="{00000000-0005-0000-0000-0000C05A0000}"/>
    <cellStyle name="Normal 14 2 2 2 4 3" xfId="36054" xr:uid="{00000000-0005-0000-0000-0000C15A0000}"/>
    <cellStyle name="Normal 14 2 2 2 5" xfId="7922" xr:uid="{00000000-0005-0000-0000-0000C25A0000}"/>
    <cellStyle name="Normal 14 2 2 2 5 2" xfId="23070" xr:uid="{00000000-0005-0000-0000-0000C35A0000}"/>
    <cellStyle name="Normal 14 2 2 2 5 2 2" xfId="49038" xr:uid="{00000000-0005-0000-0000-0000C45A0000}"/>
    <cellStyle name="Normal 14 2 2 2 5 3" xfId="33890" xr:uid="{00000000-0005-0000-0000-0000C55A0000}"/>
    <cellStyle name="Normal 14 2 2 2 6" xfId="18742" xr:uid="{00000000-0005-0000-0000-0000C65A0000}"/>
    <cellStyle name="Normal 14 2 2 2 6 2" xfId="44710" xr:uid="{00000000-0005-0000-0000-0000C75A0000}"/>
    <cellStyle name="Normal 14 2 2 2 7" xfId="14414" xr:uid="{00000000-0005-0000-0000-0000C85A0000}"/>
    <cellStyle name="Normal 14 2 2 2 7 2" xfId="40382" xr:uid="{00000000-0005-0000-0000-0000C95A0000}"/>
    <cellStyle name="Normal 14 2 2 2 8" xfId="3594" xr:uid="{00000000-0005-0000-0000-0000CA5A0000}"/>
    <cellStyle name="Normal 14 2 2 2 9" xfId="29562" xr:uid="{00000000-0005-0000-0000-0000CB5A0000}"/>
    <cellStyle name="Normal 14 2 2 3" xfId="1971" xr:uid="{00000000-0005-0000-0000-0000CC5A0000}"/>
    <cellStyle name="Normal 14 2 2 3 2" xfId="6299" xr:uid="{00000000-0005-0000-0000-0000CD5A0000}"/>
    <cellStyle name="Normal 14 2 2 3 2 2" xfId="12791" xr:uid="{00000000-0005-0000-0000-0000CE5A0000}"/>
    <cellStyle name="Normal 14 2 2 3 2 2 2" xfId="27939" xr:uid="{00000000-0005-0000-0000-0000CF5A0000}"/>
    <cellStyle name="Normal 14 2 2 3 2 2 2 2" xfId="53907" xr:uid="{00000000-0005-0000-0000-0000D05A0000}"/>
    <cellStyle name="Normal 14 2 2 3 2 2 3" xfId="38759" xr:uid="{00000000-0005-0000-0000-0000D15A0000}"/>
    <cellStyle name="Normal 14 2 2 3 2 3" xfId="21447" xr:uid="{00000000-0005-0000-0000-0000D25A0000}"/>
    <cellStyle name="Normal 14 2 2 3 2 3 2" xfId="47415" xr:uid="{00000000-0005-0000-0000-0000D35A0000}"/>
    <cellStyle name="Normal 14 2 2 3 2 4" xfId="17119" xr:uid="{00000000-0005-0000-0000-0000D45A0000}"/>
    <cellStyle name="Normal 14 2 2 3 2 4 2" xfId="43087" xr:uid="{00000000-0005-0000-0000-0000D55A0000}"/>
    <cellStyle name="Normal 14 2 2 3 2 5" xfId="32267" xr:uid="{00000000-0005-0000-0000-0000D65A0000}"/>
    <cellStyle name="Normal 14 2 2 3 2 6" xfId="58749" xr:uid="{00000000-0005-0000-0000-0000D75A0000}"/>
    <cellStyle name="Normal 14 2 2 3 3" xfId="10627" xr:uid="{00000000-0005-0000-0000-0000D85A0000}"/>
    <cellStyle name="Normal 14 2 2 3 3 2" xfId="25775" xr:uid="{00000000-0005-0000-0000-0000D95A0000}"/>
    <cellStyle name="Normal 14 2 2 3 3 2 2" xfId="51743" xr:uid="{00000000-0005-0000-0000-0000DA5A0000}"/>
    <cellStyle name="Normal 14 2 2 3 3 3" xfId="36595" xr:uid="{00000000-0005-0000-0000-0000DB5A0000}"/>
    <cellStyle name="Normal 14 2 2 3 4" xfId="8463" xr:uid="{00000000-0005-0000-0000-0000DC5A0000}"/>
    <cellStyle name="Normal 14 2 2 3 4 2" xfId="23611" xr:uid="{00000000-0005-0000-0000-0000DD5A0000}"/>
    <cellStyle name="Normal 14 2 2 3 4 2 2" xfId="49579" xr:uid="{00000000-0005-0000-0000-0000DE5A0000}"/>
    <cellStyle name="Normal 14 2 2 3 4 3" xfId="34431" xr:uid="{00000000-0005-0000-0000-0000DF5A0000}"/>
    <cellStyle name="Normal 14 2 2 3 5" xfId="19283" xr:uid="{00000000-0005-0000-0000-0000E05A0000}"/>
    <cellStyle name="Normal 14 2 2 3 5 2" xfId="45251" xr:uid="{00000000-0005-0000-0000-0000E15A0000}"/>
    <cellStyle name="Normal 14 2 2 3 6" xfId="14955" xr:uid="{00000000-0005-0000-0000-0000E25A0000}"/>
    <cellStyle name="Normal 14 2 2 3 6 2" xfId="40923" xr:uid="{00000000-0005-0000-0000-0000E35A0000}"/>
    <cellStyle name="Normal 14 2 2 3 7" xfId="4135" xr:uid="{00000000-0005-0000-0000-0000E45A0000}"/>
    <cellStyle name="Normal 14 2 2 3 8" xfId="30103" xr:uid="{00000000-0005-0000-0000-0000E55A0000}"/>
    <cellStyle name="Normal 14 2 2 3 9" xfId="56585" xr:uid="{00000000-0005-0000-0000-0000E65A0000}"/>
    <cellStyle name="Normal 14 2 2 4" xfId="5217" xr:uid="{00000000-0005-0000-0000-0000E75A0000}"/>
    <cellStyle name="Normal 14 2 2 4 2" xfId="11709" xr:uid="{00000000-0005-0000-0000-0000E85A0000}"/>
    <cellStyle name="Normal 14 2 2 4 2 2" xfId="26857" xr:uid="{00000000-0005-0000-0000-0000E95A0000}"/>
    <cellStyle name="Normal 14 2 2 4 2 2 2" xfId="52825" xr:uid="{00000000-0005-0000-0000-0000EA5A0000}"/>
    <cellStyle name="Normal 14 2 2 4 2 3" xfId="37677" xr:uid="{00000000-0005-0000-0000-0000EB5A0000}"/>
    <cellStyle name="Normal 14 2 2 4 3" xfId="20365" xr:uid="{00000000-0005-0000-0000-0000EC5A0000}"/>
    <cellStyle name="Normal 14 2 2 4 3 2" xfId="46333" xr:uid="{00000000-0005-0000-0000-0000ED5A0000}"/>
    <cellStyle name="Normal 14 2 2 4 4" xfId="16037" xr:uid="{00000000-0005-0000-0000-0000EE5A0000}"/>
    <cellStyle name="Normal 14 2 2 4 4 2" xfId="42005" xr:uid="{00000000-0005-0000-0000-0000EF5A0000}"/>
    <cellStyle name="Normal 14 2 2 4 5" xfId="31185" xr:uid="{00000000-0005-0000-0000-0000F05A0000}"/>
    <cellStyle name="Normal 14 2 2 4 6" xfId="57667" xr:uid="{00000000-0005-0000-0000-0000F15A0000}"/>
    <cellStyle name="Normal 14 2 2 5" xfId="9545" xr:uid="{00000000-0005-0000-0000-0000F25A0000}"/>
    <cellStyle name="Normal 14 2 2 5 2" xfId="24693" xr:uid="{00000000-0005-0000-0000-0000F35A0000}"/>
    <cellStyle name="Normal 14 2 2 5 2 2" xfId="50661" xr:uid="{00000000-0005-0000-0000-0000F45A0000}"/>
    <cellStyle name="Normal 14 2 2 5 3" xfId="35513" xr:uid="{00000000-0005-0000-0000-0000F55A0000}"/>
    <cellStyle name="Normal 14 2 2 6" xfId="7381" xr:uid="{00000000-0005-0000-0000-0000F65A0000}"/>
    <cellStyle name="Normal 14 2 2 6 2" xfId="22529" xr:uid="{00000000-0005-0000-0000-0000F75A0000}"/>
    <cellStyle name="Normal 14 2 2 6 2 2" xfId="48497" xr:uid="{00000000-0005-0000-0000-0000F85A0000}"/>
    <cellStyle name="Normal 14 2 2 6 3" xfId="33349" xr:uid="{00000000-0005-0000-0000-0000F95A0000}"/>
    <cellStyle name="Normal 14 2 2 7" xfId="18201" xr:uid="{00000000-0005-0000-0000-0000FA5A0000}"/>
    <cellStyle name="Normal 14 2 2 7 2" xfId="44169" xr:uid="{00000000-0005-0000-0000-0000FB5A0000}"/>
    <cellStyle name="Normal 14 2 2 8" xfId="13873" xr:uid="{00000000-0005-0000-0000-0000FC5A0000}"/>
    <cellStyle name="Normal 14 2 2 8 2" xfId="39841" xr:uid="{00000000-0005-0000-0000-0000FD5A0000}"/>
    <cellStyle name="Normal 14 2 2 9" xfId="3053" xr:uid="{00000000-0005-0000-0000-0000FE5A0000}"/>
    <cellStyle name="Normal 14 2 3" xfId="1429" xr:uid="{00000000-0005-0000-0000-0000FF5A0000}"/>
    <cellStyle name="Normal 14 2 3 10" xfId="56043" xr:uid="{00000000-0005-0000-0000-0000005B0000}"/>
    <cellStyle name="Normal 14 2 3 2" xfId="2511" xr:uid="{00000000-0005-0000-0000-0000015B0000}"/>
    <cellStyle name="Normal 14 2 3 2 2" xfId="6839" xr:uid="{00000000-0005-0000-0000-0000025B0000}"/>
    <cellStyle name="Normal 14 2 3 2 2 2" xfId="13331" xr:uid="{00000000-0005-0000-0000-0000035B0000}"/>
    <cellStyle name="Normal 14 2 3 2 2 2 2" xfId="28479" xr:uid="{00000000-0005-0000-0000-0000045B0000}"/>
    <cellStyle name="Normal 14 2 3 2 2 2 2 2" xfId="54447" xr:uid="{00000000-0005-0000-0000-0000055B0000}"/>
    <cellStyle name="Normal 14 2 3 2 2 2 3" xfId="39299" xr:uid="{00000000-0005-0000-0000-0000065B0000}"/>
    <cellStyle name="Normal 14 2 3 2 2 3" xfId="21987" xr:uid="{00000000-0005-0000-0000-0000075B0000}"/>
    <cellStyle name="Normal 14 2 3 2 2 3 2" xfId="47955" xr:uid="{00000000-0005-0000-0000-0000085B0000}"/>
    <cellStyle name="Normal 14 2 3 2 2 4" xfId="17659" xr:uid="{00000000-0005-0000-0000-0000095B0000}"/>
    <cellStyle name="Normal 14 2 3 2 2 4 2" xfId="43627" xr:uid="{00000000-0005-0000-0000-00000A5B0000}"/>
    <cellStyle name="Normal 14 2 3 2 2 5" xfId="32807" xr:uid="{00000000-0005-0000-0000-00000B5B0000}"/>
    <cellStyle name="Normal 14 2 3 2 2 6" xfId="59289" xr:uid="{00000000-0005-0000-0000-00000C5B0000}"/>
    <cellStyle name="Normal 14 2 3 2 3" xfId="11167" xr:uid="{00000000-0005-0000-0000-00000D5B0000}"/>
    <cellStyle name="Normal 14 2 3 2 3 2" xfId="26315" xr:uid="{00000000-0005-0000-0000-00000E5B0000}"/>
    <cellStyle name="Normal 14 2 3 2 3 2 2" xfId="52283" xr:uid="{00000000-0005-0000-0000-00000F5B0000}"/>
    <cellStyle name="Normal 14 2 3 2 3 3" xfId="37135" xr:uid="{00000000-0005-0000-0000-0000105B0000}"/>
    <cellStyle name="Normal 14 2 3 2 4" xfId="9003" xr:uid="{00000000-0005-0000-0000-0000115B0000}"/>
    <cellStyle name="Normal 14 2 3 2 4 2" xfId="24151" xr:uid="{00000000-0005-0000-0000-0000125B0000}"/>
    <cellStyle name="Normal 14 2 3 2 4 2 2" xfId="50119" xr:uid="{00000000-0005-0000-0000-0000135B0000}"/>
    <cellStyle name="Normal 14 2 3 2 4 3" xfId="34971" xr:uid="{00000000-0005-0000-0000-0000145B0000}"/>
    <cellStyle name="Normal 14 2 3 2 5" xfId="19823" xr:uid="{00000000-0005-0000-0000-0000155B0000}"/>
    <cellStyle name="Normal 14 2 3 2 5 2" xfId="45791" xr:uid="{00000000-0005-0000-0000-0000165B0000}"/>
    <cellStyle name="Normal 14 2 3 2 6" xfId="15495" xr:uid="{00000000-0005-0000-0000-0000175B0000}"/>
    <cellStyle name="Normal 14 2 3 2 6 2" xfId="41463" xr:uid="{00000000-0005-0000-0000-0000185B0000}"/>
    <cellStyle name="Normal 14 2 3 2 7" xfId="4675" xr:uid="{00000000-0005-0000-0000-0000195B0000}"/>
    <cellStyle name="Normal 14 2 3 2 8" xfId="30643" xr:uid="{00000000-0005-0000-0000-00001A5B0000}"/>
    <cellStyle name="Normal 14 2 3 2 9" xfId="57125" xr:uid="{00000000-0005-0000-0000-00001B5B0000}"/>
    <cellStyle name="Normal 14 2 3 3" xfId="5757" xr:uid="{00000000-0005-0000-0000-00001C5B0000}"/>
    <cellStyle name="Normal 14 2 3 3 2" xfId="12249" xr:uid="{00000000-0005-0000-0000-00001D5B0000}"/>
    <cellStyle name="Normal 14 2 3 3 2 2" xfId="27397" xr:uid="{00000000-0005-0000-0000-00001E5B0000}"/>
    <cellStyle name="Normal 14 2 3 3 2 2 2" xfId="53365" xr:uid="{00000000-0005-0000-0000-00001F5B0000}"/>
    <cellStyle name="Normal 14 2 3 3 2 3" xfId="38217" xr:uid="{00000000-0005-0000-0000-0000205B0000}"/>
    <cellStyle name="Normal 14 2 3 3 3" xfId="20905" xr:uid="{00000000-0005-0000-0000-0000215B0000}"/>
    <cellStyle name="Normal 14 2 3 3 3 2" xfId="46873" xr:uid="{00000000-0005-0000-0000-0000225B0000}"/>
    <cellStyle name="Normal 14 2 3 3 4" xfId="16577" xr:uid="{00000000-0005-0000-0000-0000235B0000}"/>
    <cellStyle name="Normal 14 2 3 3 4 2" xfId="42545" xr:uid="{00000000-0005-0000-0000-0000245B0000}"/>
    <cellStyle name="Normal 14 2 3 3 5" xfId="31725" xr:uid="{00000000-0005-0000-0000-0000255B0000}"/>
    <cellStyle name="Normal 14 2 3 3 6" xfId="58207" xr:uid="{00000000-0005-0000-0000-0000265B0000}"/>
    <cellStyle name="Normal 14 2 3 4" xfId="10085" xr:uid="{00000000-0005-0000-0000-0000275B0000}"/>
    <cellStyle name="Normal 14 2 3 4 2" xfId="25233" xr:uid="{00000000-0005-0000-0000-0000285B0000}"/>
    <cellStyle name="Normal 14 2 3 4 2 2" xfId="51201" xr:uid="{00000000-0005-0000-0000-0000295B0000}"/>
    <cellStyle name="Normal 14 2 3 4 3" xfId="36053" xr:uid="{00000000-0005-0000-0000-00002A5B0000}"/>
    <cellStyle name="Normal 14 2 3 5" xfId="7921" xr:uid="{00000000-0005-0000-0000-00002B5B0000}"/>
    <cellStyle name="Normal 14 2 3 5 2" xfId="23069" xr:uid="{00000000-0005-0000-0000-00002C5B0000}"/>
    <cellStyle name="Normal 14 2 3 5 2 2" xfId="49037" xr:uid="{00000000-0005-0000-0000-00002D5B0000}"/>
    <cellStyle name="Normal 14 2 3 5 3" xfId="33889" xr:uid="{00000000-0005-0000-0000-00002E5B0000}"/>
    <cellStyle name="Normal 14 2 3 6" xfId="18741" xr:uid="{00000000-0005-0000-0000-00002F5B0000}"/>
    <cellStyle name="Normal 14 2 3 6 2" xfId="44709" xr:uid="{00000000-0005-0000-0000-0000305B0000}"/>
    <cellStyle name="Normal 14 2 3 7" xfId="14413" xr:uid="{00000000-0005-0000-0000-0000315B0000}"/>
    <cellStyle name="Normal 14 2 3 7 2" xfId="40381" xr:uid="{00000000-0005-0000-0000-0000325B0000}"/>
    <cellStyle name="Normal 14 2 3 8" xfId="3593" xr:uid="{00000000-0005-0000-0000-0000335B0000}"/>
    <cellStyle name="Normal 14 2 3 9" xfId="29561" xr:uid="{00000000-0005-0000-0000-0000345B0000}"/>
    <cellStyle name="Normal 14 2 4" xfId="1970" xr:uid="{00000000-0005-0000-0000-0000355B0000}"/>
    <cellStyle name="Normal 14 2 4 2" xfId="6298" xr:uid="{00000000-0005-0000-0000-0000365B0000}"/>
    <cellStyle name="Normal 14 2 4 2 2" xfId="12790" xr:uid="{00000000-0005-0000-0000-0000375B0000}"/>
    <cellStyle name="Normal 14 2 4 2 2 2" xfId="27938" xr:uid="{00000000-0005-0000-0000-0000385B0000}"/>
    <cellStyle name="Normal 14 2 4 2 2 2 2" xfId="53906" xr:uid="{00000000-0005-0000-0000-0000395B0000}"/>
    <cellStyle name="Normal 14 2 4 2 2 3" xfId="38758" xr:uid="{00000000-0005-0000-0000-00003A5B0000}"/>
    <cellStyle name="Normal 14 2 4 2 3" xfId="21446" xr:uid="{00000000-0005-0000-0000-00003B5B0000}"/>
    <cellStyle name="Normal 14 2 4 2 3 2" xfId="47414" xr:uid="{00000000-0005-0000-0000-00003C5B0000}"/>
    <cellStyle name="Normal 14 2 4 2 4" xfId="17118" xr:uid="{00000000-0005-0000-0000-00003D5B0000}"/>
    <cellStyle name="Normal 14 2 4 2 4 2" xfId="43086" xr:uid="{00000000-0005-0000-0000-00003E5B0000}"/>
    <cellStyle name="Normal 14 2 4 2 5" xfId="32266" xr:uid="{00000000-0005-0000-0000-00003F5B0000}"/>
    <cellStyle name="Normal 14 2 4 2 6" xfId="58748" xr:uid="{00000000-0005-0000-0000-0000405B0000}"/>
    <cellStyle name="Normal 14 2 4 3" xfId="10626" xr:uid="{00000000-0005-0000-0000-0000415B0000}"/>
    <cellStyle name="Normal 14 2 4 3 2" xfId="25774" xr:uid="{00000000-0005-0000-0000-0000425B0000}"/>
    <cellStyle name="Normal 14 2 4 3 2 2" xfId="51742" xr:uid="{00000000-0005-0000-0000-0000435B0000}"/>
    <cellStyle name="Normal 14 2 4 3 3" xfId="36594" xr:uid="{00000000-0005-0000-0000-0000445B0000}"/>
    <cellStyle name="Normal 14 2 4 4" xfId="8462" xr:uid="{00000000-0005-0000-0000-0000455B0000}"/>
    <cellStyle name="Normal 14 2 4 4 2" xfId="23610" xr:uid="{00000000-0005-0000-0000-0000465B0000}"/>
    <cellStyle name="Normal 14 2 4 4 2 2" xfId="49578" xr:uid="{00000000-0005-0000-0000-0000475B0000}"/>
    <cellStyle name="Normal 14 2 4 4 3" xfId="34430" xr:uid="{00000000-0005-0000-0000-0000485B0000}"/>
    <cellStyle name="Normal 14 2 4 5" xfId="19282" xr:uid="{00000000-0005-0000-0000-0000495B0000}"/>
    <cellStyle name="Normal 14 2 4 5 2" xfId="45250" xr:uid="{00000000-0005-0000-0000-00004A5B0000}"/>
    <cellStyle name="Normal 14 2 4 6" xfId="14954" xr:uid="{00000000-0005-0000-0000-00004B5B0000}"/>
    <cellStyle name="Normal 14 2 4 6 2" xfId="40922" xr:uid="{00000000-0005-0000-0000-00004C5B0000}"/>
    <cellStyle name="Normal 14 2 4 7" xfId="4134" xr:uid="{00000000-0005-0000-0000-00004D5B0000}"/>
    <cellStyle name="Normal 14 2 4 8" xfId="30102" xr:uid="{00000000-0005-0000-0000-00004E5B0000}"/>
    <cellStyle name="Normal 14 2 4 9" xfId="56584" xr:uid="{00000000-0005-0000-0000-00004F5B0000}"/>
    <cellStyle name="Normal 14 2 5" xfId="5216" xr:uid="{00000000-0005-0000-0000-0000505B0000}"/>
    <cellStyle name="Normal 14 2 5 2" xfId="11708" xr:uid="{00000000-0005-0000-0000-0000515B0000}"/>
    <cellStyle name="Normal 14 2 5 2 2" xfId="26856" xr:uid="{00000000-0005-0000-0000-0000525B0000}"/>
    <cellStyle name="Normal 14 2 5 2 2 2" xfId="52824" xr:uid="{00000000-0005-0000-0000-0000535B0000}"/>
    <cellStyle name="Normal 14 2 5 2 3" xfId="37676" xr:uid="{00000000-0005-0000-0000-0000545B0000}"/>
    <cellStyle name="Normal 14 2 5 3" xfId="20364" xr:uid="{00000000-0005-0000-0000-0000555B0000}"/>
    <cellStyle name="Normal 14 2 5 3 2" xfId="46332" xr:uid="{00000000-0005-0000-0000-0000565B0000}"/>
    <cellStyle name="Normal 14 2 5 4" xfId="16036" xr:uid="{00000000-0005-0000-0000-0000575B0000}"/>
    <cellStyle name="Normal 14 2 5 4 2" xfId="42004" xr:uid="{00000000-0005-0000-0000-0000585B0000}"/>
    <cellStyle name="Normal 14 2 5 5" xfId="31184" xr:uid="{00000000-0005-0000-0000-0000595B0000}"/>
    <cellStyle name="Normal 14 2 5 6" xfId="57666" xr:uid="{00000000-0005-0000-0000-00005A5B0000}"/>
    <cellStyle name="Normal 14 2 6" xfId="9544" xr:uid="{00000000-0005-0000-0000-00005B5B0000}"/>
    <cellStyle name="Normal 14 2 6 2" xfId="24692" xr:uid="{00000000-0005-0000-0000-00005C5B0000}"/>
    <cellStyle name="Normal 14 2 6 2 2" xfId="50660" xr:uid="{00000000-0005-0000-0000-00005D5B0000}"/>
    <cellStyle name="Normal 14 2 6 3" xfId="35512" xr:uid="{00000000-0005-0000-0000-00005E5B0000}"/>
    <cellStyle name="Normal 14 2 7" xfId="7380" xr:uid="{00000000-0005-0000-0000-00005F5B0000}"/>
    <cellStyle name="Normal 14 2 7 2" xfId="22528" xr:uid="{00000000-0005-0000-0000-0000605B0000}"/>
    <cellStyle name="Normal 14 2 7 2 2" xfId="48496" xr:uid="{00000000-0005-0000-0000-0000615B0000}"/>
    <cellStyle name="Normal 14 2 7 3" xfId="33348" xr:uid="{00000000-0005-0000-0000-0000625B0000}"/>
    <cellStyle name="Normal 14 2 8" xfId="18200" xr:uid="{00000000-0005-0000-0000-0000635B0000}"/>
    <cellStyle name="Normal 14 2 8 2" xfId="44168" xr:uid="{00000000-0005-0000-0000-0000645B0000}"/>
    <cellStyle name="Normal 14 2 9" xfId="13872" xr:uid="{00000000-0005-0000-0000-0000655B0000}"/>
    <cellStyle name="Normal 14 2 9 2" xfId="39840" xr:uid="{00000000-0005-0000-0000-0000665B0000}"/>
    <cellStyle name="Normal 14 20" xfId="13867" xr:uid="{00000000-0005-0000-0000-0000675B0000}"/>
    <cellStyle name="Normal 14 20 2" xfId="39835" xr:uid="{00000000-0005-0000-0000-0000685B0000}"/>
    <cellStyle name="Normal 14 21" xfId="3047" xr:uid="{00000000-0005-0000-0000-0000695B0000}"/>
    <cellStyle name="Normal 14 22" xfId="29015" xr:uid="{00000000-0005-0000-0000-00006A5B0000}"/>
    <cellStyle name="Normal 14 23" xfId="54976" xr:uid="{00000000-0005-0000-0000-00006B5B0000}"/>
    <cellStyle name="Normal 14 24" xfId="55497" xr:uid="{00000000-0005-0000-0000-00006C5B0000}"/>
    <cellStyle name="Normal 14 25" xfId="705" xr:uid="{00000000-0005-0000-0000-00006D5B0000}"/>
    <cellStyle name="Normal 14 3" xfId="316" xr:uid="{00000000-0005-0000-0000-00006E5B0000}"/>
    <cellStyle name="Normal 14 3 10" xfId="29022" xr:uid="{00000000-0005-0000-0000-00006F5B0000}"/>
    <cellStyle name="Normal 14 3 11" xfId="54983" xr:uid="{00000000-0005-0000-0000-0000705B0000}"/>
    <cellStyle name="Normal 14 3 12" xfId="55504" xr:uid="{00000000-0005-0000-0000-0000715B0000}"/>
    <cellStyle name="Normal 14 3 13" xfId="785" xr:uid="{00000000-0005-0000-0000-0000725B0000}"/>
    <cellStyle name="Normal 14 3 2" xfId="1431" xr:uid="{00000000-0005-0000-0000-0000735B0000}"/>
    <cellStyle name="Normal 14 3 2 10" xfId="56045" xr:uid="{00000000-0005-0000-0000-0000745B0000}"/>
    <cellStyle name="Normal 14 3 2 2" xfId="2513" xr:uid="{00000000-0005-0000-0000-0000755B0000}"/>
    <cellStyle name="Normal 14 3 2 2 2" xfId="6841" xr:uid="{00000000-0005-0000-0000-0000765B0000}"/>
    <cellStyle name="Normal 14 3 2 2 2 2" xfId="13333" xr:uid="{00000000-0005-0000-0000-0000775B0000}"/>
    <cellStyle name="Normal 14 3 2 2 2 2 2" xfId="28481" xr:uid="{00000000-0005-0000-0000-0000785B0000}"/>
    <cellStyle name="Normal 14 3 2 2 2 2 2 2" xfId="54449" xr:uid="{00000000-0005-0000-0000-0000795B0000}"/>
    <cellStyle name="Normal 14 3 2 2 2 2 3" xfId="39301" xr:uid="{00000000-0005-0000-0000-00007A5B0000}"/>
    <cellStyle name="Normal 14 3 2 2 2 3" xfId="21989" xr:uid="{00000000-0005-0000-0000-00007B5B0000}"/>
    <cellStyle name="Normal 14 3 2 2 2 3 2" xfId="47957" xr:uid="{00000000-0005-0000-0000-00007C5B0000}"/>
    <cellStyle name="Normal 14 3 2 2 2 4" xfId="17661" xr:uid="{00000000-0005-0000-0000-00007D5B0000}"/>
    <cellStyle name="Normal 14 3 2 2 2 4 2" xfId="43629" xr:uid="{00000000-0005-0000-0000-00007E5B0000}"/>
    <cellStyle name="Normal 14 3 2 2 2 5" xfId="32809" xr:uid="{00000000-0005-0000-0000-00007F5B0000}"/>
    <cellStyle name="Normal 14 3 2 2 2 6" xfId="59291" xr:uid="{00000000-0005-0000-0000-0000805B0000}"/>
    <cellStyle name="Normal 14 3 2 2 3" xfId="11169" xr:uid="{00000000-0005-0000-0000-0000815B0000}"/>
    <cellStyle name="Normal 14 3 2 2 3 2" xfId="26317" xr:uid="{00000000-0005-0000-0000-0000825B0000}"/>
    <cellStyle name="Normal 14 3 2 2 3 2 2" xfId="52285" xr:uid="{00000000-0005-0000-0000-0000835B0000}"/>
    <cellStyle name="Normal 14 3 2 2 3 3" xfId="37137" xr:uid="{00000000-0005-0000-0000-0000845B0000}"/>
    <cellStyle name="Normal 14 3 2 2 4" xfId="9005" xr:uid="{00000000-0005-0000-0000-0000855B0000}"/>
    <cellStyle name="Normal 14 3 2 2 4 2" xfId="24153" xr:uid="{00000000-0005-0000-0000-0000865B0000}"/>
    <cellStyle name="Normal 14 3 2 2 4 2 2" xfId="50121" xr:uid="{00000000-0005-0000-0000-0000875B0000}"/>
    <cellStyle name="Normal 14 3 2 2 4 3" xfId="34973" xr:uid="{00000000-0005-0000-0000-0000885B0000}"/>
    <cellStyle name="Normal 14 3 2 2 5" xfId="19825" xr:uid="{00000000-0005-0000-0000-0000895B0000}"/>
    <cellStyle name="Normal 14 3 2 2 5 2" xfId="45793" xr:uid="{00000000-0005-0000-0000-00008A5B0000}"/>
    <cellStyle name="Normal 14 3 2 2 6" xfId="15497" xr:uid="{00000000-0005-0000-0000-00008B5B0000}"/>
    <cellStyle name="Normal 14 3 2 2 6 2" xfId="41465" xr:uid="{00000000-0005-0000-0000-00008C5B0000}"/>
    <cellStyle name="Normal 14 3 2 2 7" xfId="4677" xr:uid="{00000000-0005-0000-0000-00008D5B0000}"/>
    <cellStyle name="Normal 14 3 2 2 8" xfId="30645" xr:uid="{00000000-0005-0000-0000-00008E5B0000}"/>
    <cellStyle name="Normal 14 3 2 2 9" xfId="57127" xr:uid="{00000000-0005-0000-0000-00008F5B0000}"/>
    <cellStyle name="Normal 14 3 2 3" xfId="5759" xr:uid="{00000000-0005-0000-0000-0000905B0000}"/>
    <cellStyle name="Normal 14 3 2 3 2" xfId="12251" xr:uid="{00000000-0005-0000-0000-0000915B0000}"/>
    <cellStyle name="Normal 14 3 2 3 2 2" xfId="27399" xr:uid="{00000000-0005-0000-0000-0000925B0000}"/>
    <cellStyle name="Normal 14 3 2 3 2 2 2" xfId="53367" xr:uid="{00000000-0005-0000-0000-0000935B0000}"/>
    <cellStyle name="Normal 14 3 2 3 2 3" xfId="38219" xr:uid="{00000000-0005-0000-0000-0000945B0000}"/>
    <cellStyle name="Normal 14 3 2 3 3" xfId="20907" xr:uid="{00000000-0005-0000-0000-0000955B0000}"/>
    <cellStyle name="Normal 14 3 2 3 3 2" xfId="46875" xr:uid="{00000000-0005-0000-0000-0000965B0000}"/>
    <cellStyle name="Normal 14 3 2 3 4" xfId="16579" xr:uid="{00000000-0005-0000-0000-0000975B0000}"/>
    <cellStyle name="Normal 14 3 2 3 4 2" xfId="42547" xr:uid="{00000000-0005-0000-0000-0000985B0000}"/>
    <cellStyle name="Normal 14 3 2 3 5" xfId="31727" xr:uid="{00000000-0005-0000-0000-0000995B0000}"/>
    <cellStyle name="Normal 14 3 2 3 6" xfId="58209" xr:uid="{00000000-0005-0000-0000-00009A5B0000}"/>
    <cellStyle name="Normal 14 3 2 4" xfId="10087" xr:uid="{00000000-0005-0000-0000-00009B5B0000}"/>
    <cellStyle name="Normal 14 3 2 4 2" xfId="25235" xr:uid="{00000000-0005-0000-0000-00009C5B0000}"/>
    <cellStyle name="Normal 14 3 2 4 2 2" xfId="51203" xr:uid="{00000000-0005-0000-0000-00009D5B0000}"/>
    <cellStyle name="Normal 14 3 2 4 3" xfId="36055" xr:uid="{00000000-0005-0000-0000-00009E5B0000}"/>
    <cellStyle name="Normal 14 3 2 5" xfId="7923" xr:uid="{00000000-0005-0000-0000-00009F5B0000}"/>
    <cellStyle name="Normal 14 3 2 5 2" xfId="23071" xr:uid="{00000000-0005-0000-0000-0000A05B0000}"/>
    <cellStyle name="Normal 14 3 2 5 2 2" xfId="49039" xr:uid="{00000000-0005-0000-0000-0000A15B0000}"/>
    <cellStyle name="Normal 14 3 2 5 3" xfId="33891" xr:uid="{00000000-0005-0000-0000-0000A25B0000}"/>
    <cellStyle name="Normal 14 3 2 6" xfId="18743" xr:uid="{00000000-0005-0000-0000-0000A35B0000}"/>
    <cellStyle name="Normal 14 3 2 6 2" xfId="44711" xr:uid="{00000000-0005-0000-0000-0000A45B0000}"/>
    <cellStyle name="Normal 14 3 2 7" xfId="14415" xr:uid="{00000000-0005-0000-0000-0000A55B0000}"/>
    <cellStyle name="Normal 14 3 2 7 2" xfId="40383" xr:uid="{00000000-0005-0000-0000-0000A65B0000}"/>
    <cellStyle name="Normal 14 3 2 8" xfId="3595" xr:uid="{00000000-0005-0000-0000-0000A75B0000}"/>
    <cellStyle name="Normal 14 3 2 9" xfId="29563" xr:uid="{00000000-0005-0000-0000-0000A85B0000}"/>
    <cellStyle name="Normal 14 3 3" xfId="1972" xr:uid="{00000000-0005-0000-0000-0000A95B0000}"/>
    <cellStyle name="Normal 14 3 3 2" xfId="6300" xr:uid="{00000000-0005-0000-0000-0000AA5B0000}"/>
    <cellStyle name="Normal 14 3 3 2 2" xfId="12792" xr:uid="{00000000-0005-0000-0000-0000AB5B0000}"/>
    <cellStyle name="Normal 14 3 3 2 2 2" xfId="27940" xr:uid="{00000000-0005-0000-0000-0000AC5B0000}"/>
    <cellStyle name="Normal 14 3 3 2 2 2 2" xfId="53908" xr:uid="{00000000-0005-0000-0000-0000AD5B0000}"/>
    <cellStyle name="Normal 14 3 3 2 2 3" xfId="38760" xr:uid="{00000000-0005-0000-0000-0000AE5B0000}"/>
    <cellStyle name="Normal 14 3 3 2 3" xfId="21448" xr:uid="{00000000-0005-0000-0000-0000AF5B0000}"/>
    <cellStyle name="Normal 14 3 3 2 3 2" xfId="47416" xr:uid="{00000000-0005-0000-0000-0000B05B0000}"/>
    <cellStyle name="Normal 14 3 3 2 4" xfId="17120" xr:uid="{00000000-0005-0000-0000-0000B15B0000}"/>
    <cellStyle name="Normal 14 3 3 2 4 2" xfId="43088" xr:uid="{00000000-0005-0000-0000-0000B25B0000}"/>
    <cellStyle name="Normal 14 3 3 2 5" xfId="32268" xr:uid="{00000000-0005-0000-0000-0000B35B0000}"/>
    <cellStyle name="Normal 14 3 3 2 6" xfId="58750" xr:uid="{00000000-0005-0000-0000-0000B45B0000}"/>
    <cellStyle name="Normal 14 3 3 3" xfId="10628" xr:uid="{00000000-0005-0000-0000-0000B55B0000}"/>
    <cellStyle name="Normal 14 3 3 3 2" xfId="25776" xr:uid="{00000000-0005-0000-0000-0000B65B0000}"/>
    <cellStyle name="Normal 14 3 3 3 2 2" xfId="51744" xr:uid="{00000000-0005-0000-0000-0000B75B0000}"/>
    <cellStyle name="Normal 14 3 3 3 3" xfId="36596" xr:uid="{00000000-0005-0000-0000-0000B85B0000}"/>
    <cellStyle name="Normal 14 3 3 4" xfId="8464" xr:uid="{00000000-0005-0000-0000-0000B95B0000}"/>
    <cellStyle name="Normal 14 3 3 4 2" xfId="23612" xr:uid="{00000000-0005-0000-0000-0000BA5B0000}"/>
    <cellStyle name="Normal 14 3 3 4 2 2" xfId="49580" xr:uid="{00000000-0005-0000-0000-0000BB5B0000}"/>
    <cellStyle name="Normal 14 3 3 4 3" xfId="34432" xr:uid="{00000000-0005-0000-0000-0000BC5B0000}"/>
    <cellStyle name="Normal 14 3 3 5" xfId="19284" xr:uid="{00000000-0005-0000-0000-0000BD5B0000}"/>
    <cellStyle name="Normal 14 3 3 5 2" xfId="45252" xr:uid="{00000000-0005-0000-0000-0000BE5B0000}"/>
    <cellStyle name="Normal 14 3 3 6" xfId="14956" xr:uid="{00000000-0005-0000-0000-0000BF5B0000}"/>
    <cellStyle name="Normal 14 3 3 6 2" xfId="40924" xr:uid="{00000000-0005-0000-0000-0000C05B0000}"/>
    <cellStyle name="Normal 14 3 3 7" xfId="4136" xr:uid="{00000000-0005-0000-0000-0000C15B0000}"/>
    <cellStyle name="Normal 14 3 3 8" xfId="30104" xr:uid="{00000000-0005-0000-0000-0000C25B0000}"/>
    <cellStyle name="Normal 14 3 3 9" xfId="56586" xr:uid="{00000000-0005-0000-0000-0000C35B0000}"/>
    <cellStyle name="Normal 14 3 4" xfId="5218" xr:uid="{00000000-0005-0000-0000-0000C45B0000}"/>
    <cellStyle name="Normal 14 3 4 2" xfId="11710" xr:uid="{00000000-0005-0000-0000-0000C55B0000}"/>
    <cellStyle name="Normal 14 3 4 2 2" xfId="26858" xr:uid="{00000000-0005-0000-0000-0000C65B0000}"/>
    <cellStyle name="Normal 14 3 4 2 2 2" xfId="52826" xr:uid="{00000000-0005-0000-0000-0000C75B0000}"/>
    <cellStyle name="Normal 14 3 4 2 3" xfId="37678" xr:uid="{00000000-0005-0000-0000-0000C85B0000}"/>
    <cellStyle name="Normal 14 3 4 3" xfId="20366" xr:uid="{00000000-0005-0000-0000-0000C95B0000}"/>
    <cellStyle name="Normal 14 3 4 3 2" xfId="46334" xr:uid="{00000000-0005-0000-0000-0000CA5B0000}"/>
    <cellStyle name="Normal 14 3 4 4" xfId="16038" xr:uid="{00000000-0005-0000-0000-0000CB5B0000}"/>
    <cellStyle name="Normal 14 3 4 4 2" xfId="42006" xr:uid="{00000000-0005-0000-0000-0000CC5B0000}"/>
    <cellStyle name="Normal 14 3 4 5" xfId="31186" xr:uid="{00000000-0005-0000-0000-0000CD5B0000}"/>
    <cellStyle name="Normal 14 3 4 6" xfId="57668" xr:uid="{00000000-0005-0000-0000-0000CE5B0000}"/>
    <cellStyle name="Normal 14 3 5" xfId="9546" xr:uid="{00000000-0005-0000-0000-0000CF5B0000}"/>
    <cellStyle name="Normal 14 3 5 2" xfId="24694" xr:uid="{00000000-0005-0000-0000-0000D05B0000}"/>
    <cellStyle name="Normal 14 3 5 2 2" xfId="50662" xr:uid="{00000000-0005-0000-0000-0000D15B0000}"/>
    <cellStyle name="Normal 14 3 5 3" xfId="35514" xr:uid="{00000000-0005-0000-0000-0000D25B0000}"/>
    <cellStyle name="Normal 14 3 6" xfId="7382" xr:uid="{00000000-0005-0000-0000-0000D35B0000}"/>
    <cellStyle name="Normal 14 3 6 2" xfId="22530" xr:uid="{00000000-0005-0000-0000-0000D45B0000}"/>
    <cellStyle name="Normal 14 3 6 2 2" xfId="48498" xr:uid="{00000000-0005-0000-0000-0000D55B0000}"/>
    <cellStyle name="Normal 14 3 6 3" xfId="33350" xr:uid="{00000000-0005-0000-0000-0000D65B0000}"/>
    <cellStyle name="Normal 14 3 7" xfId="18202" xr:uid="{00000000-0005-0000-0000-0000D75B0000}"/>
    <cellStyle name="Normal 14 3 7 2" xfId="44170" xr:uid="{00000000-0005-0000-0000-0000D85B0000}"/>
    <cellStyle name="Normal 14 3 8" xfId="13874" xr:uid="{00000000-0005-0000-0000-0000D95B0000}"/>
    <cellStyle name="Normal 14 3 8 2" xfId="39842" xr:uid="{00000000-0005-0000-0000-0000DA5B0000}"/>
    <cellStyle name="Normal 14 3 9" xfId="3054" xr:uid="{00000000-0005-0000-0000-0000DB5B0000}"/>
    <cellStyle name="Normal 14 4" xfId="317" xr:uid="{00000000-0005-0000-0000-0000DC5B0000}"/>
    <cellStyle name="Normal 14 4 10" xfId="29023" xr:uid="{00000000-0005-0000-0000-0000DD5B0000}"/>
    <cellStyle name="Normal 14 4 11" xfId="54984" xr:uid="{00000000-0005-0000-0000-0000DE5B0000}"/>
    <cellStyle name="Normal 14 4 12" xfId="55505" xr:uid="{00000000-0005-0000-0000-0000DF5B0000}"/>
    <cellStyle name="Normal 14 4 13" xfId="825" xr:uid="{00000000-0005-0000-0000-0000E05B0000}"/>
    <cellStyle name="Normal 14 4 2" xfId="1432" xr:uid="{00000000-0005-0000-0000-0000E15B0000}"/>
    <cellStyle name="Normal 14 4 2 10" xfId="56046" xr:uid="{00000000-0005-0000-0000-0000E25B0000}"/>
    <cellStyle name="Normal 14 4 2 2" xfId="2514" xr:uid="{00000000-0005-0000-0000-0000E35B0000}"/>
    <cellStyle name="Normal 14 4 2 2 2" xfId="6842" xr:uid="{00000000-0005-0000-0000-0000E45B0000}"/>
    <cellStyle name="Normal 14 4 2 2 2 2" xfId="13334" xr:uid="{00000000-0005-0000-0000-0000E55B0000}"/>
    <cellStyle name="Normal 14 4 2 2 2 2 2" xfId="28482" xr:uid="{00000000-0005-0000-0000-0000E65B0000}"/>
    <cellStyle name="Normal 14 4 2 2 2 2 2 2" xfId="54450" xr:uid="{00000000-0005-0000-0000-0000E75B0000}"/>
    <cellStyle name="Normal 14 4 2 2 2 2 3" xfId="39302" xr:uid="{00000000-0005-0000-0000-0000E85B0000}"/>
    <cellStyle name="Normal 14 4 2 2 2 3" xfId="21990" xr:uid="{00000000-0005-0000-0000-0000E95B0000}"/>
    <cellStyle name="Normal 14 4 2 2 2 3 2" xfId="47958" xr:uid="{00000000-0005-0000-0000-0000EA5B0000}"/>
    <cellStyle name="Normal 14 4 2 2 2 4" xfId="17662" xr:uid="{00000000-0005-0000-0000-0000EB5B0000}"/>
    <cellStyle name="Normal 14 4 2 2 2 4 2" xfId="43630" xr:uid="{00000000-0005-0000-0000-0000EC5B0000}"/>
    <cellStyle name="Normal 14 4 2 2 2 5" xfId="32810" xr:uid="{00000000-0005-0000-0000-0000ED5B0000}"/>
    <cellStyle name="Normal 14 4 2 2 2 6" xfId="59292" xr:uid="{00000000-0005-0000-0000-0000EE5B0000}"/>
    <cellStyle name="Normal 14 4 2 2 3" xfId="11170" xr:uid="{00000000-0005-0000-0000-0000EF5B0000}"/>
    <cellStyle name="Normal 14 4 2 2 3 2" xfId="26318" xr:uid="{00000000-0005-0000-0000-0000F05B0000}"/>
    <cellStyle name="Normal 14 4 2 2 3 2 2" xfId="52286" xr:uid="{00000000-0005-0000-0000-0000F15B0000}"/>
    <cellStyle name="Normal 14 4 2 2 3 3" xfId="37138" xr:uid="{00000000-0005-0000-0000-0000F25B0000}"/>
    <cellStyle name="Normal 14 4 2 2 4" xfId="9006" xr:uid="{00000000-0005-0000-0000-0000F35B0000}"/>
    <cellStyle name="Normal 14 4 2 2 4 2" xfId="24154" xr:uid="{00000000-0005-0000-0000-0000F45B0000}"/>
    <cellStyle name="Normal 14 4 2 2 4 2 2" xfId="50122" xr:uid="{00000000-0005-0000-0000-0000F55B0000}"/>
    <cellStyle name="Normal 14 4 2 2 4 3" xfId="34974" xr:uid="{00000000-0005-0000-0000-0000F65B0000}"/>
    <cellStyle name="Normal 14 4 2 2 5" xfId="19826" xr:uid="{00000000-0005-0000-0000-0000F75B0000}"/>
    <cellStyle name="Normal 14 4 2 2 5 2" xfId="45794" xr:uid="{00000000-0005-0000-0000-0000F85B0000}"/>
    <cellStyle name="Normal 14 4 2 2 6" xfId="15498" xr:uid="{00000000-0005-0000-0000-0000F95B0000}"/>
    <cellStyle name="Normal 14 4 2 2 6 2" xfId="41466" xr:uid="{00000000-0005-0000-0000-0000FA5B0000}"/>
    <cellStyle name="Normal 14 4 2 2 7" xfId="4678" xr:uid="{00000000-0005-0000-0000-0000FB5B0000}"/>
    <cellStyle name="Normal 14 4 2 2 8" xfId="30646" xr:uid="{00000000-0005-0000-0000-0000FC5B0000}"/>
    <cellStyle name="Normal 14 4 2 2 9" xfId="57128" xr:uid="{00000000-0005-0000-0000-0000FD5B0000}"/>
    <cellStyle name="Normal 14 4 2 3" xfId="5760" xr:uid="{00000000-0005-0000-0000-0000FE5B0000}"/>
    <cellStyle name="Normal 14 4 2 3 2" xfId="12252" xr:uid="{00000000-0005-0000-0000-0000FF5B0000}"/>
    <cellStyle name="Normal 14 4 2 3 2 2" xfId="27400" xr:uid="{00000000-0005-0000-0000-0000005C0000}"/>
    <cellStyle name="Normal 14 4 2 3 2 2 2" xfId="53368" xr:uid="{00000000-0005-0000-0000-0000015C0000}"/>
    <cellStyle name="Normal 14 4 2 3 2 3" xfId="38220" xr:uid="{00000000-0005-0000-0000-0000025C0000}"/>
    <cellStyle name="Normal 14 4 2 3 3" xfId="20908" xr:uid="{00000000-0005-0000-0000-0000035C0000}"/>
    <cellStyle name="Normal 14 4 2 3 3 2" xfId="46876" xr:uid="{00000000-0005-0000-0000-0000045C0000}"/>
    <cellStyle name="Normal 14 4 2 3 4" xfId="16580" xr:uid="{00000000-0005-0000-0000-0000055C0000}"/>
    <cellStyle name="Normal 14 4 2 3 4 2" xfId="42548" xr:uid="{00000000-0005-0000-0000-0000065C0000}"/>
    <cellStyle name="Normal 14 4 2 3 5" xfId="31728" xr:uid="{00000000-0005-0000-0000-0000075C0000}"/>
    <cellStyle name="Normal 14 4 2 3 6" xfId="58210" xr:uid="{00000000-0005-0000-0000-0000085C0000}"/>
    <cellStyle name="Normal 14 4 2 4" xfId="10088" xr:uid="{00000000-0005-0000-0000-0000095C0000}"/>
    <cellStyle name="Normal 14 4 2 4 2" xfId="25236" xr:uid="{00000000-0005-0000-0000-00000A5C0000}"/>
    <cellStyle name="Normal 14 4 2 4 2 2" xfId="51204" xr:uid="{00000000-0005-0000-0000-00000B5C0000}"/>
    <cellStyle name="Normal 14 4 2 4 3" xfId="36056" xr:uid="{00000000-0005-0000-0000-00000C5C0000}"/>
    <cellStyle name="Normal 14 4 2 5" xfId="7924" xr:uid="{00000000-0005-0000-0000-00000D5C0000}"/>
    <cellStyle name="Normal 14 4 2 5 2" xfId="23072" xr:uid="{00000000-0005-0000-0000-00000E5C0000}"/>
    <cellStyle name="Normal 14 4 2 5 2 2" xfId="49040" xr:uid="{00000000-0005-0000-0000-00000F5C0000}"/>
    <cellStyle name="Normal 14 4 2 5 3" xfId="33892" xr:uid="{00000000-0005-0000-0000-0000105C0000}"/>
    <cellStyle name="Normal 14 4 2 6" xfId="18744" xr:uid="{00000000-0005-0000-0000-0000115C0000}"/>
    <cellStyle name="Normal 14 4 2 6 2" xfId="44712" xr:uid="{00000000-0005-0000-0000-0000125C0000}"/>
    <cellStyle name="Normal 14 4 2 7" xfId="14416" xr:uid="{00000000-0005-0000-0000-0000135C0000}"/>
    <cellStyle name="Normal 14 4 2 7 2" xfId="40384" xr:uid="{00000000-0005-0000-0000-0000145C0000}"/>
    <cellStyle name="Normal 14 4 2 8" xfId="3596" xr:uid="{00000000-0005-0000-0000-0000155C0000}"/>
    <cellStyle name="Normal 14 4 2 9" xfId="29564" xr:uid="{00000000-0005-0000-0000-0000165C0000}"/>
    <cellStyle name="Normal 14 4 3" xfId="1973" xr:uid="{00000000-0005-0000-0000-0000175C0000}"/>
    <cellStyle name="Normal 14 4 3 2" xfId="6301" xr:uid="{00000000-0005-0000-0000-0000185C0000}"/>
    <cellStyle name="Normal 14 4 3 2 2" xfId="12793" xr:uid="{00000000-0005-0000-0000-0000195C0000}"/>
    <cellStyle name="Normal 14 4 3 2 2 2" xfId="27941" xr:uid="{00000000-0005-0000-0000-00001A5C0000}"/>
    <cellStyle name="Normal 14 4 3 2 2 2 2" xfId="53909" xr:uid="{00000000-0005-0000-0000-00001B5C0000}"/>
    <cellStyle name="Normal 14 4 3 2 2 3" xfId="38761" xr:uid="{00000000-0005-0000-0000-00001C5C0000}"/>
    <cellStyle name="Normal 14 4 3 2 3" xfId="21449" xr:uid="{00000000-0005-0000-0000-00001D5C0000}"/>
    <cellStyle name="Normal 14 4 3 2 3 2" xfId="47417" xr:uid="{00000000-0005-0000-0000-00001E5C0000}"/>
    <cellStyle name="Normal 14 4 3 2 4" xfId="17121" xr:uid="{00000000-0005-0000-0000-00001F5C0000}"/>
    <cellStyle name="Normal 14 4 3 2 4 2" xfId="43089" xr:uid="{00000000-0005-0000-0000-0000205C0000}"/>
    <cellStyle name="Normal 14 4 3 2 5" xfId="32269" xr:uid="{00000000-0005-0000-0000-0000215C0000}"/>
    <cellStyle name="Normal 14 4 3 2 6" xfId="58751" xr:uid="{00000000-0005-0000-0000-0000225C0000}"/>
    <cellStyle name="Normal 14 4 3 3" xfId="10629" xr:uid="{00000000-0005-0000-0000-0000235C0000}"/>
    <cellStyle name="Normal 14 4 3 3 2" xfId="25777" xr:uid="{00000000-0005-0000-0000-0000245C0000}"/>
    <cellStyle name="Normal 14 4 3 3 2 2" xfId="51745" xr:uid="{00000000-0005-0000-0000-0000255C0000}"/>
    <cellStyle name="Normal 14 4 3 3 3" xfId="36597" xr:uid="{00000000-0005-0000-0000-0000265C0000}"/>
    <cellStyle name="Normal 14 4 3 4" xfId="8465" xr:uid="{00000000-0005-0000-0000-0000275C0000}"/>
    <cellStyle name="Normal 14 4 3 4 2" xfId="23613" xr:uid="{00000000-0005-0000-0000-0000285C0000}"/>
    <cellStyle name="Normal 14 4 3 4 2 2" xfId="49581" xr:uid="{00000000-0005-0000-0000-0000295C0000}"/>
    <cellStyle name="Normal 14 4 3 4 3" xfId="34433" xr:uid="{00000000-0005-0000-0000-00002A5C0000}"/>
    <cellStyle name="Normal 14 4 3 5" xfId="19285" xr:uid="{00000000-0005-0000-0000-00002B5C0000}"/>
    <cellStyle name="Normal 14 4 3 5 2" xfId="45253" xr:uid="{00000000-0005-0000-0000-00002C5C0000}"/>
    <cellStyle name="Normal 14 4 3 6" xfId="14957" xr:uid="{00000000-0005-0000-0000-00002D5C0000}"/>
    <cellStyle name="Normal 14 4 3 6 2" xfId="40925" xr:uid="{00000000-0005-0000-0000-00002E5C0000}"/>
    <cellStyle name="Normal 14 4 3 7" xfId="4137" xr:uid="{00000000-0005-0000-0000-00002F5C0000}"/>
    <cellStyle name="Normal 14 4 3 8" xfId="30105" xr:uid="{00000000-0005-0000-0000-0000305C0000}"/>
    <cellStyle name="Normal 14 4 3 9" xfId="56587" xr:uid="{00000000-0005-0000-0000-0000315C0000}"/>
    <cellStyle name="Normal 14 4 4" xfId="5219" xr:uid="{00000000-0005-0000-0000-0000325C0000}"/>
    <cellStyle name="Normal 14 4 4 2" xfId="11711" xr:uid="{00000000-0005-0000-0000-0000335C0000}"/>
    <cellStyle name="Normal 14 4 4 2 2" xfId="26859" xr:uid="{00000000-0005-0000-0000-0000345C0000}"/>
    <cellStyle name="Normal 14 4 4 2 2 2" xfId="52827" xr:uid="{00000000-0005-0000-0000-0000355C0000}"/>
    <cellStyle name="Normal 14 4 4 2 3" xfId="37679" xr:uid="{00000000-0005-0000-0000-0000365C0000}"/>
    <cellStyle name="Normal 14 4 4 3" xfId="20367" xr:uid="{00000000-0005-0000-0000-0000375C0000}"/>
    <cellStyle name="Normal 14 4 4 3 2" xfId="46335" xr:uid="{00000000-0005-0000-0000-0000385C0000}"/>
    <cellStyle name="Normal 14 4 4 4" xfId="16039" xr:uid="{00000000-0005-0000-0000-0000395C0000}"/>
    <cellStyle name="Normal 14 4 4 4 2" xfId="42007" xr:uid="{00000000-0005-0000-0000-00003A5C0000}"/>
    <cellStyle name="Normal 14 4 4 5" xfId="31187" xr:uid="{00000000-0005-0000-0000-00003B5C0000}"/>
    <cellStyle name="Normal 14 4 4 6" xfId="57669" xr:uid="{00000000-0005-0000-0000-00003C5C0000}"/>
    <cellStyle name="Normal 14 4 5" xfId="9547" xr:uid="{00000000-0005-0000-0000-00003D5C0000}"/>
    <cellStyle name="Normal 14 4 5 2" xfId="24695" xr:uid="{00000000-0005-0000-0000-00003E5C0000}"/>
    <cellStyle name="Normal 14 4 5 2 2" xfId="50663" xr:uid="{00000000-0005-0000-0000-00003F5C0000}"/>
    <cellStyle name="Normal 14 4 5 3" xfId="35515" xr:uid="{00000000-0005-0000-0000-0000405C0000}"/>
    <cellStyle name="Normal 14 4 6" xfId="7383" xr:uid="{00000000-0005-0000-0000-0000415C0000}"/>
    <cellStyle name="Normal 14 4 6 2" xfId="22531" xr:uid="{00000000-0005-0000-0000-0000425C0000}"/>
    <cellStyle name="Normal 14 4 6 2 2" xfId="48499" xr:uid="{00000000-0005-0000-0000-0000435C0000}"/>
    <cellStyle name="Normal 14 4 6 3" xfId="33351" xr:uid="{00000000-0005-0000-0000-0000445C0000}"/>
    <cellStyle name="Normal 14 4 7" xfId="18203" xr:uid="{00000000-0005-0000-0000-0000455C0000}"/>
    <cellStyle name="Normal 14 4 7 2" xfId="44171" xr:uid="{00000000-0005-0000-0000-0000465C0000}"/>
    <cellStyle name="Normal 14 4 8" xfId="13875" xr:uid="{00000000-0005-0000-0000-0000475C0000}"/>
    <cellStyle name="Normal 14 4 8 2" xfId="39843" xr:uid="{00000000-0005-0000-0000-0000485C0000}"/>
    <cellStyle name="Normal 14 4 9" xfId="3055" xr:uid="{00000000-0005-0000-0000-0000495C0000}"/>
    <cellStyle name="Normal 14 5" xfId="318" xr:uid="{00000000-0005-0000-0000-00004A5C0000}"/>
    <cellStyle name="Normal 14 5 10" xfId="29024" xr:uid="{00000000-0005-0000-0000-00004B5C0000}"/>
    <cellStyle name="Normal 14 5 11" xfId="54985" xr:uid="{00000000-0005-0000-0000-00004C5C0000}"/>
    <cellStyle name="Normal 14 5 12" xfId="55506" xr:uid="{00000000-0005-0000-0000-00004D5C0000}"/>
    <cellStyle name="Normal 14 5 13" xfId="865" xr:uid="{00000000-0005-0000-0000-00004E5C0000}"/>
    <cellStyle name="Normal 14 5 2" xfId="1433" xr:uid="{00000000-0005-0000-0000-00004F5C0000}"/>
    <cellStyle name="Normal 14 5 2 10" xfId="56047" xr:uid="{00000000-0005-0000-0000-0000505C0000}"/>
    <cellStyle name="Normal 14 5 2 2" xfId="2515" xr:uid="{00000000-0005-0000-0000-0000515C0000}"/>
    <cellStyle name="Normal 14 5 2 2 2" xfId="6843" xr:uid="{00000000-0005-0000-0000-0000525C0000}"/>
    <cellStyle name="Normal 14 5 2 2 2 2" xfId="13335" xr:uid="{00000000-0005-0000-0000-0000535C0000}"/>
    <cellStyle name="Normal 14 5 2 2 2 2 2" xfId="28483" xr:uid="{00000000-0005-0000-0000-0000545C0000}"/>
    <cellStyle name="Normal 14 5 2 2 2 2 2 2" xfId="54451" xr:uid="{00000000-0005-0000-0000-0000555C0000}"/>
    <cellStyle name="Normal 14 5 2 2 2 2 3" xfId="39303" xr:uid="{00000000-0005-0000-0000-0000565C0000}"/>
    <cellStyle name="Normal 14 5 2 2 2 3" xfId="21991" xr:uid="{00000000-0005-0000-0000-0000575C0000}"/>
    <cellStyle name="Normal 14 5 2 2 2 3 2" xfId="47959" xr:uid="{00000000-0005-0000-0000-0000585C0000}"/>
    <cellStyle name="Normal 14 5 2 2 2 4" xfId="17663" xr:uid="{00000000-0005-0000-0000-0000595C0000}"/>
    <cellStyle name="Normal 14 5 2 2 2 4 2" xfId="43631" xr:uid="{00000000-0005-0000-0000-00005A5C0000}"/>
    <cellStyle name="Normal 14 5 2 2 2 5" xfId="32811" xr:uid="{00000000-0005-0000-0000-00005B5C0000}"/>
    <cellStyle name="Normal 14 5 2 2 2 6" xfId="59293" xr:uid="{00000000-0005-0000-0000-00005C5C0000}"/>
    <cellStyle name="Normal 14 5 2 2 3" xfId="11171" xr:uid="{00000000-0005-0000-0000-00005D5C0000}"/>
    <cellStyle name="Normal 14 5 2 2 3 2" xfId="26319" xr:uid="{00000000-0005-0000-0000-00005E5C0000}"/>
    <cellStyle name="Normal 14 5 2 2 3 2 2" xfId="52287" xr:uid="{00000000-0005-0000-0000-00005F5C0000}"/>
    <cellStyle name="Normal 14 5 2 2 3 3" xfId="37139" xr:uid="{00000000-0005-0000-0000-0000605C0000}"/>
    <cellStyle name="Normal 14 5 2 2 4" xfId="9007" xr:uid="{00000000-0005-0000-0000-0000615C0000}"/>
    <cellStyle name="Normal 14 5 2 2 4 2" xfId="24155" xr:uid="{00000000-0005-0000-0000-0000625C0000}"/>
    <cellStyle name="Normal 14 5 2 2 4 2 2" xfId="50123" xr:uid="{00000000-0005-0000-0000-0000635C0000}"/>
    <cellStyle name="Normal 14 5 2 2 4 3" xfId="34975" xr:uid="{00000000-0005-0000-0000-0000645C0000}"/>
    <cellStyle name="Normal 14 5 2 2 5" xfId="19827" xr:uid="{00000000-0005-0000-0000-0000655C0000}"/>
    <cellStyle name="Normal 14 5 2 2 5 2" xfId="45795" xr:uid="{00000000-0005-0000-0000-0000665C0000}"/>
    <cellStyle name="Normal 14 5 2 2 6" xfId="15499" xr:uid="{00000000-0005-0000-0000-0000675C0000}"/>
    <cellStyle name="Normal 14 5 2 2 6 2" xfId="41467" xr:uid="{00000000-0005-0000-0000-0000685C0000}"/>
    <cellStyle name="Normal 14 5 2 2 7" xfId="4679" xr:uid="{00000000-0005-0000-0000-0000695C0000}"/>
    <cellStyle name="Normal 14 5 2 2 8" xfId="30647" xr:uid="{00000000-0005-0000-0000-00006A5C0000}"/>
    <cellStyle name="Normal 14 5 2 2 9" xfId="57129" xr:uid="{00000000-0005-0000-0000-00006B5C0000}"/>
    <cellStyle name="Normal 14 5 2 3" xfId="5761" xr:uid="{00000000-0005-0000-0000-00006C5C0000}"/>
    <cellStyle name="Normal 14 5 2 3 2" xfId="12253" xr:uid="{00000000-0005-0000-0000-00006D5C0000}"/>
    <cellStyle name="Normal 14 5 2 3 2 2" xfId="27401" xr:uid="{00000000-0005-0000-0000-00006E5C0000}"/>
    <cellStyle name="Normal 14 5 2 3 2 2 2" xfId="53369" xr:uid="{00000000-0005-0000-0000-00006F5C0000}"/>
    <cellStyle name="Normal 14 5 2 3 2 3" xfId="38221" xr:uid="{00000000-0005-0000-0000-0000705C0000}"/>
    <cellStyle name="Normal 14 5 2 3 3" xfId="20909" xr:uid="{00000000-0005-0000-0000-0000715C0000}"/>
    <cellStyle name="Normal 14 5 2 3 3 2" xfId="46877" xr:uid="{00000000-0005-0000-0000-0000725C0000}"/>
    <cellStyle name="Normal 14 5 2 3 4" xfId="16581" xr:uid="{00000000-0005-0000-0000-0000735C0000}"/>
    <cellStyle name="Normal 14 5 2 3 4 2" xfId="42549" xr:uid="{00000000-0005-0000-0000-0000745C0000}"/>
    <cellStyle name="Normal 14 5 2 3 5" xfId="31729" xr:uid="{00000000-0005-0000-0000-0000755C0000}"/>
    <cellStyle name="Normal 14 5 2 3 6" xfId="58211" xr:uid="{00000000-0005-0000-0000-0000765C0000}"/>
    <cellStyle name="Normal 14 5 2 4" xfId="10089" xr:uid="{00000000-0005-0000-0000-0000775C0000}"/>
    <cellStyle name="Normal 14 5 2 4 2" xfId="25237" xr:uid="{00000000-0005-0000-0000-0000785C0000}"/>
    <cellStyle name="Normal 14 5 2 4 2 2" xfId="51205" xr:uid="{00000000-0005-0000-0000-0000795C0000}"/>
    <cellStyle name="Normal 14 5 2 4 3" xfId="36057" xr:uid="{00000000-0005-0000-0000-00007A5C0000}"/>
    <cellStyle name="Normal 14 5 2 5" xfId="7925" xr:uid="{00000000-0005-0000-0000-00007B5C0000}"/>
    <cellStyle name="Normal 14 5 2 5 2" xfId="23073" xr:uid="{00000000-0005-0000-0000-00007C5C0000}"/>
    <cellStyle name="Normal 14 5 2 5 2 2" xfId="49041" xr:uid="{00000000-0005-0000-0000-00007D5C0000}"/>
    <cellStyle name="Normal 14 5 2 5 3" xfId="33893" xr:uid="{00000000-0005-0000-0000-00007E5C0000}"/>
    <cellStyle name="Normal 14 5 2 6" xfId="18745" xr:uid="{00000000-0005-0000-0000-00007F5C0000}"/>
    <cellStyle name="Normal 14 5 2 6 2" xfId="44713" xr:uid="{00000000-0005-0000-0000-0000805C0000}"/>
    <cellStyle name="Normal 14 5 2 7" xfId="14417" xr:uid="{00000000-0005-0000-0000-0000815C0000}"/>
    <cellStyle name="Normal 14 5 2 7 2" xfId="40385" xr:uid="{00000000-0005-0000-0000-0000825C0000}"/>
    <cellStyle name="Normal 14 5 2 8" xfId="3597" xr:uid="{00000000-0005-0000-0000-0000835C0000}"/>
    <cellStyle name="Normal 14 5 2 9" xfId="29565" xr:uid="{00000000-0005-0000-0000-0000845C0000}"/>
    <cellStyle name="Normal 14 5 3" xfId="1974" xr:uid="{00000000-0005-0000-0000-0000855C0000}"/>
    <cellStyle name="Normal 14 5 3 2" xfId="6302" xr:uid="{00000000-0005-0000-0000-0000865C0000}"/>
    <cellStyle name="Normal 14 5 3 2 2" xfId="12794" xr:uid="{00000000-0005-0000-0000-0000875C0000}"/>
    <cellStyle name="Normal 14 5 3 2 2 2" xfId="27942" xr:uid="{00000000-0005-0000-0000-0000885C0000}"/>
    <cellStyle name="Normal 14 5 3 2 2 2 2" xfId="53910" xr:uid="{00000000-0005-0000-0000-0000895C0000}"/>
    <cellStyle name="Normal 14 5 3 2 2 3" xfId="38762" xr:uid="{00000000-0005-0000-0000-00008A5C0000}"/>
    <cellStyle name="Normal 14 5 3 2 3" xfId="21450" xr:uid="{00000000-0005-0000-0000-00008B5C0000}"/>
    <cellStyle name="Normal 14 5 3 2 3 2" xfId="47418" xr:uid="{00000000-0005-0000-0000-00008C5C0000}"/>
    <cellStyle name="Normal 14 5 3 2 4" xfId="17122" xr:uid="{00000000-0005-0000-0000-00008D5C0000}"/>
    <cellStyle name="Normal 14 5 3 2 4 2" xfId="43090" xr:uid="{00000000-0005-0000-0000-00008E5C0000}"/>
    <cellStyle name="Normal 14 5 3 2 5" xfId="32270" xr:uid="{00000000-0005-0000-0000-00008F5C0000}"/>
    <cellStyle name="Normal 14 5 3 2 6" xfId="58752" xr:uid="{00000000-0005-0000-0000-0000905C0000}"/>
    <cellStyle name="Normal 14 5 3 3" xfId="10630" xr:uid="{00000000-0005-0000-0000-0000915C0000}"/>
    <cellStyle name="Normal 14 5 3 3 2" xfId="25778" xr:uid="{00000000-0005-0000-0000-0000925C0000}"/>
    <cellStyle name="Normal 14 5 3 3 2 2" xfId="51746" xr:uid="{00000000-0005-0000-0000-0000935C0000}"/>
    <cellStyle name="Normal 14 5 3 3 3" xfId="36598" xr:uid="{00000000-0005-0000-0000-0000945C0000}"/>
    <cellStyle name="Normal 14 5 3 4" xfId="8466" xr:uid="{00000000-0005-0000-0000-0000955C0000}"/>
    <cellStyle name="Normal 14 5 3 4 2" xfId="23614" xr:uid="{00000000-0005-0000-0000-0000965C0000}"/>
    <cellStyle name="Normal 14 5 3 4 2 2" xfId="49582" xr:uid="{00000000-0005-0000-0000-0000975C0000}"/>
    <cellStyle name="Normal 14 5 3 4 3" xfId="34434" xr:uid="{00000000-0005-0000-0000-0000985C0000}"/>
    <cellStyle name="Normal 14 5 3 5" xfId="19286" xr:uid="{00000000-0005-0000-0000-0000995C0000}"/>
    <cellStyle name="Normal 14 5 3 5 2" xfId="45254" xr:uid="{00000000-0005-0000-0000-00009A5C0000}"/>
    <cellStyle name="Normal 14 5 3 6" xfId="14958" xr:uid="{00000000-0005-0000-0000-00009B5C0000}"/>
    <cellStyle name="Normal 14 5 3 6 2" xfId="40926" xr:uid="{00000000-0005-0000-0000-00009C5C0000}"/>
    <cellStyle name="Normal 14 5 3 7" xfId="4138" xr:uid="{00000000-0005-0000-0000-00009D5C0000}"/>
    <cellStyle name="Normal 14 5 3 8" xfId="30106" xr:uid="{00000000-0005-0000-0000-00009E5C0000}"/>
    <cellStyle name="Normal 14 5 3 9" xfId="56588" xr:uid="{00000000-0005-0000-0000-00009F5C0000}"/>
    <cellStyle name="Normal 14 5 4" xfId="5220" xr:uid="{00000000-0005-0000-0000-0000A05C0000}"/>
    <cellStyle name="Normal 14 5 4 2" xfId="11712" xr:uid="{00000000-0005-0000-0000-0000A15C0000}"/>
    <cellStyle name="Normal 14 5 4 2 2" xfId="26860" xr:uid="{00000000-0005-0000-0000-0000A25C0000}"/>
    <cellStyle name="Normal 14 5 4 2 2 2" xfId="52828" xr:uid="{00000000-0005-0000-0000-0000A35C0000}"/>
    <cellStyle name="Normal 14 5 4 2 3" xfId="37680" xr:uid="{00000000-0005-0000-0000-0000A45C0000}"/>
    <cellStyle name="Normal 14 5 4 3" xfId="20368" xr:uid="{00000000-0005-0000-0000-0000A55C0000}"/>
    <cellStyle name="Normal 14 5 4 3 2" xfId="46336" xr:uid="{00000000-0005-0000-0000-0000A65C0000}"/>
    <cellStyle name="Normal 14 5 4 4" xfId="16040" xr:uid="{00000000-0005-0000-0000-0000A75C0000}"/>
    <cellStyle name="Normal 14 5 4 4 2" xfId="42008" xr:uid="{00000000-0005-0000-0000-0000A85C0000}"/>
    <cellStyle name="Normal 14 5 4 5" xfId="31188" xr:uid="{00000000-0005-0000-0000-0000A95C0000}"/>
    <cellStyle name="Normal 14 5 4 6" xfId="57670" xr:uid="{00000000-0005-0000-0000-0000AA5C0000}"/>
    <cellStyle name="Normal 14 5 5" xfId="9548" xr:uid="{00000000-0005-0000-0000-0000AB5C0000}"/>
    <cellStyle name="Normal 14 5 5 2" xfId="24696" xr:uid="{00000000-0005-0000-0000-0000AC5C0000}"/>
    <cellStyle name="Normal 14 5 5 2 2" xfId="50664" xr:uid="{00000000-0005-0000-0000-0000AD5C0000}"/>
    <cellStyle name="Normal 14 5 5 3" xfId="35516" xr:uid="{00000000-0005-0000-0000-0000AE5C0000}"/>
    <cellStyle name="Normal 14 5 6" xfId="7384" xr:uid="{00000000-0005-0000-0000-0000AF5C0000}"/>
    <cellStyle name="Normal 14 5 6 2" xfId="22532" xr:uid="{00000000-0005-0000-0000-0000B05C0000}"/>
    <cellStyle name="Normal 14 5 6 2 2" xfId="48500" xr:uid="{00000000-0005-0000-0000-0000B15C0000}"/>
    <cellStyle name="Normal 14 5 6 3" xfId="33352" xr:uid="{00000000-0005-0000-0000-0000B25C0000}"/>
    <cellStyle name="Normal 14 5 7" xfId="18204" xr:uid="{00000000-0005-0000-0000-0000B35C0000}"/>
    <cellStyle name="Normal 14 5 7 2" xfId="44172" xr:uid="{00000000-0005-0000-0000-0000B45C0000}"/>
    <cellStyle name="Normal 14 5 8" xfId="13876" xr:uid="{00000000-0005-0000-0000-0000B55C0000}"/>
    <cellStyle name="Normal 14 5 8 2" xfId="39844" xr:uid="{00000000-0005-0000-0000-0000B65C0000}"/>
    <cellStyle name="Normal 14 5 9" xfId="3056" xr:uid="{00000000-0005-0000-0000-0000B75C0000}"/>
    <cellStyle name="Normal 14 6" xfId="319" xr:uid="{00000000-0005-0000-0000-0000B85C0000}"/>
    <cellStyle name="Normal 14 6 10" xfId="29025" xr:uid="{00000000-0005-0000-0000-0000B95C0000}"/>
    <cellStyle name="Normal 14 6 11" xfId="54986" xr:uid="{00000000-0005-0000-0000-0000BA5C0000}"/>
    <cellStyle name="Normal 14 6 12" xfId="55507" xr:uid="{00000000-0005-0000-0000-0000BB5C0000}"/>
    <cellStyle name="Normal 14 6 13" xfId="905" xr:uid="{00000000-0005-0000-0000-0000BC5C0000}"/>
    <cellStyle name="Normal 14 6 2" xfId="1434" xr:uid="{00000000-0005-0000-0000-0000BD5C0000}"/>
    <cellStyle name="Normal 14 6 2 10" xfId="56048" xr:uid="{00000000-0005-0000-0000-0000BE5C0000}"/>
    <cellStyle name="Normal 14 6 2 2" xfId="2516" xr:uid="{00000000-0005-0000-0000-0000BF5C0000}"/>
    <cellStyle name="Normal 14 6 2 2 2" xfId="6844" xr:uid="{00000000-0005-0000-0000-0000C05C0000}"/>
    <cellStyle name="Normal 14 6 2 2 2 2" xfId="13336" xr:uid="{00000000-0005-0000-0000-0000C15C0000}"/>
    <cellStyle name="Normal 14 6 2 2 2 2 2" xfId="28484" xr:uid="{00000000-0005-0000-0000-0000C25C0000}"/>
    <cellStyle name="Normal 14 6 2 2 2 2 2 2" xfId="54452" xr:uid="{00000000-0005-0000-0000-0000C35C0000}"/>
    <cellStyle name="Normal 14 6 2 2 2 2 3" xfId="39304" xr:uid="{00000000-0005-0000-0000-0000C45C0000}"/>
    <cellStyle name="Normal 14 6 2 2 2 3" xfId="21992" xr:uid="{00000000-0005-0000-0000-0000C55C0000}"/>
    <cellStyle name="Normal 14 6 2 2 2 3 2" xfId="47960" xr:uid="{00000000-0005-0000-0000-0000C65C0000}"/>
    <cellStyle name="Normal 14 6 2 2 2 4" xfId="17664" xr:uid="{00000000-0005-0000-0000-0000C75C0000}"/>
    <cellStyle name="Normal 14 6 2 2 2 4 2" xfId="43632" xr:uid="{00000000-0005-0000-0000-0000C85C0000}"/>
    <cellStyle name="Normal 14 6 2 2 2 5" xfId="32812" xr:uid="{00000000-0005-0000-0000-0000C95C0000}"/>
    <cellStyle name="Normal 14 6 2 2 2 6" xfId="59294" xr:uid="{00000000-0005-0000-0000-0000CA5C0000}"/>
    <cellStyle name="Normal 14 6 2 2 3" xfId="11172" xr:uid="{00000000-0005-0000-0000-0000CB5C0000}"/>
    <cellStyle name="Normal 14 6 2 2 3 2" xfId="26320" xr:uid="{00000000-0005-0000-0000-0000CC5C0000}"/>
    <cellStyle name="Normal 14 6 2 2 3 2 2" xfId="52288" xr:uid="{00000000-0005-0000-0000-0000CD5C0000}"/>
    <cellStyle name="Normal 14 6 2 2 3 3" xfId="37140" xr:uid="{00000000-0005-0000-0000-0000CE5C0000}"/>
    <cellStyle name="Normal 14 6 2 2 4" xfId="9008" xr:uid="{00000000-0005-0000-0000-0000CF5C0000}"/>
    <cellStyle name="Normal 14 6 2 2 4 2" xfId="24156" xr:uid="{00000000-0005-0000-0000-0000D05C0000}"/>
    <cellStyle name="Normal 14 6 2 2 4 2 2" xfId="50124" xr:uid="{00000000-0005-0000-0000-0000D15C0000}"/>
    <cellStyle name="Normal 14 6 2 2 4 3" xfId="34976" xr:uid="{00000000-0005-0000-0000-0000D25C0000}"/>
    <cellStyle name="Normal 14 6 2 2 5" xfId="19828" xr:uid="{00000000-0005-0000-0000-0000D35C0000}"/>
    <cellStyle name="Normal 14 6 2 2 5 2" xfId="45796" xr:uid="{00000000-0005-0000-0000-0000D45C0000}"/>
    <cellStyle name="Normal 14 6 2 2 6" xfId="15500" xr:uid="{00000000-0005-0000-0000-0000D55C0000}"/>
    <cellStyle name="Normal 14 6 2 2 6 2" xfId="41468" xr:uid="{00000000-0005-0000-0000-0000D65C0000}"/>
    <cellStyle name="Normal 14 6 2 2 7" xfId="4680" xr:uid="{00000000-0005-0000-0000-0000D75C0000}"/>
    <cellStyle name="Normal 14 6 2 2 8" xfId="30648" xr:uid="{00000000-0005-0000-0000-0000D85C0000}"/>
    <cellStyle name="Normal 14 6 2 2 9" xfId="57130" xr:uid="{00000000-0005-0000-0000-0000D95C0000}"/>
    <cellStyle name="Normal 14 6 2 3" xfId="5762" xr:uid="{00000000-0005-0000-0000-0000DA5C0000}"/>
    <cellStyle name="Normal 14 6 2 3 2" xfId="12254" xr:uid="{00000000-0005-0000-0000-0000DB5C0000}"/>
    <cellStyle name="Normal 14 6 2 3 2 2" xfId="27402" xr:uid="{00000000-0005-0000-0000-0000DC5C0000}"/>
    <cellStyle name="Normal 14 6 2 3 2 2 2" xfId="53370" xr:uid="{00000000-0005-0000-0000-0000DD5C0000}"/>
    <cellStyle name="Normal 14 6 2 3 2 3" xfId="38222" xr:uid="{00000000-0005-0000-0000-0000DE5C0000}"/>
    <cellStyle name="Normal 14 6 2 3 3" xfId="20910" xr:uid="{00000000-0005-0000-0000-0000DF5C0000}"/>
    <cellStyle name="Normal 14 6 2 3 3 2" xfId="46878" xr:uid="{00000000-0005-0000-0000-0000E05C0000}"/>
    <cellStyle name="Normal 14 6 2 3 4" xfId="16582" xr:uid="{00000000-0005-0000-0000-0000E15C0000}"/>
    <cellStyle name="Normal 14 6 2 3 4 2" xfId="42550" xr:uid="{00000000-0005-0000-0000-0000E25C0000}"/>
    <cellStyle name="Normal 14 6 2 3 5" xfId="31730" xr:uid="{00000000-0005-0000-0000-0000E35C0000}"/>
    <cellStyle name="Normal 14 6 2 3 6" xfId="58212" xr:uid="{00000000-0005-0000-0000-0000E45C0000}"/>
    <cellStyle name="Normal 14 6 2 4" xfId="10090" xr:uid="{00000000-0005-0000-0000-0000E55C0000}"/>
    <cellStyle name="Normal 14 6 2 4 2" xfId="25238" xr:uid="{00000000-0005-0000-0000-0000E65C0000}"/>
    <cellStyle name="Normal 14 6 2 4 2 2" xfId="51206" xr:uid="{00000000-0005-0000-0000-0000E75C0000}"/>
    <cellStyle name="Normal 14 6 2 4 3" xfId="36058" xr:uid="{00000000-0005-0000-0000-0000E85C0000}"/>
    <cellStyle name="Normal 14 6 2 5" xfId="7926" xr:uid="{00000000-0005-0000-0000-0000E95C0000}"/>
    <cellStyle name="Normal 14 6 2 5 2" xfId="23074" xr:uid="{00000000-0005-0000-0000-0000EA5C0000}"/>
    <cellStyle name="Normal 14 6 2 5 2 2" xfId="49042" xr:uid="{00000000-0005-0000-0000-0000EB5C0000}"/>
    <cellStyle name="Normal 14 6 2 5 3" xfId="33894" xr:uid="{00000000-0005-0000-0000-0000EC5C0000}"/>
    <cellStyle name="Normal 14 6 2 6" xfId="18746" xr:uid="{00000000-0005-0000-0000-0000ED5C0000}"/>
    <cellStyle name="Normal 14 6 2 6 2" xfId="44714" xr:uid="{00000000-0005-0000-0000-0000EE5C0000}"/>
    <cellStyle name="Normal 14 6 2 7" xfId="14418" xr:uid="{00000000-0005-0000-0000-0000EF5C0000}"/>
    <cellStyle name="Normal 14 6 2 7 2" xfId="40386" xr:uid="{00000000-0005-0000-0000-0000F05C0000}"/>
    <cellStyle name="Normal 14 6 2 8" xfId="3598" xr:uid="{00000000-0005-0000-0000-0000F15C0000}"/>
    <cellStyle name="Normal 14 6 2 9" xfId="29566" xr:uid="{00000000-0005-0000-0000-0000F25C0000}"/>
    <cellStyle name="Normal 14 6 3" xfId="1975" xr:uid="{00000000-0005-0000-0000-0000F35C0000}"/>
    <cellStyle name="Normal 14 6 3 2" xfId="6303" xr:uid="{00000000-0005-0000-0000-0000F45C0000}"/>
    <cellStyle name="Normal 14 6 3 2 2" xfId="12795" xr:uid="{00000000-0005-0000-0000-0000F55C0000}"/>
    <cellStyle name="Normal 14 6 3 2 2 2" xfId="27943" xr:uid="{00000000-0005-0000-0000-0000F65C0000}"/>
    <cellStyle name="Normal 14 6 3 2 2 2 2" xfId="53911" xr:uid="{00000000-0005-0000-0000-0000F75C0000}"/>
    <cellStyle name="Normal 14 6 3 2 2 3" xfId="38763" xr:uid="{00000000-0005-0000-0000-0000F85C0000}"/>
    <cellStyle name="Normal 14 6 3 2 3" xfId="21451" xr:uid="{00000000-0005-0000-0000-0000F95C0000}"/>
    <cellStyle name="Normal 14 6 3 2 3 2" xfId="47419" xr:uid="{00000000-0005-0000-0000-0000FA5C0000}"/>
    <cellStyle name="Normal 14 6 3 2 4" xfId="17123" xr:uid="{00000000-0005-0000-0000-0000FB5C0000}"/>
    <cellStyle name="Normal 14 6 3 2 4 2" xfId="43091" xr:uid="{00000000-0005-0000-0000-0000FC5C0000}"/>
    <cellStyle name="Normal 14 6 3 2 5" xfId="32271" xr:uid="{00000000-0005-0000-0000-0000FD5C0000}"/>
    <cellStyle name="Normal 14 6 3 2 6" xfId="58753" xr:uid="{00000000-0005-0000-0000-0000FE5C0000}"/>
    <cellStyle name="Normal 14 6 3 3" xfId="10631" xr:uid="{00000000-0005-0000-0000-0000FF5C0000}"/>
    <cellStyle name="Normal 14 6 3 3 2" xfId="25779" xr:uid="{00000000-0005-0000-0000-0000005D0000}"/>
    <cellStyle name="Normal 14 6 3 3 2 2" xfId="51747" xr:uid="{00000000-0005-0000-0000-0000015D0000}"/>
    <cellStyle name="Normal 14 6 3 3 3" xfId="36599" xr:uid="{00000000-0005-0000-0000-0000025D0000}"/>
    <cellStyle name="Normal 14 6 3 4" xfId="8467" xr:uid="{00000000-0005-0000-0000-0000035D0000}"/>
    <cellStyle name="Normal 14 6 3 4 2" xfId="23615" xr:uid="{00000000-0005-0000-0000-0000045D0000}"/>
    <cellStyle name="Normal 14 6 3 4 2 2" xfId="49583" xr:uid="{00000000-0005-0000-0000-0000055D0000}"/>
    <cellStyle name="Normal 14 6 3 4 3" xfId="34435" xr:uid="{00000000-0005-0000-0000-0000065D0000}"/>
    <cellStyle name="Normal 14 6 3 5" xfId="19287" xr:uid="{00000000-0005-0000-0000-0000075D0000}"/>
    <cellStyle name="Normal 14 6 3 5 2" xfId="45255" xr:uid="{00000000-0005-0000-0000-0000085D0000}"/>
    <cellStyle name="Normal 14 6 3 6" xfId="14959" xr:uid="{00000000-0005-0000-0000-0000095D0000}"/>
    <cellStyle name="Normal 14 6 3 6 2" xfId="40927" xr:uid="{00000000-0005-0000-0000-00000A5D0000}"/>
    <cellStyle name="Normal 14 6 3 7" xfId="4139" xr:uid="{00000000-0005-0000-0000-00000B5D0000}"/>
    <cellStyle name="Normal 14 6 3 8" xfId="30107" xr:uid="{00000000-0005-0000-0000-00000C5D0000}"/>
    <cellStyle name="Normal 14 6 3 9" xfId="56589" xr:uid="{00000000-0005-0000-0000-00000D5D0000}"/>
    <cellStyle name="Normal 14 6 4" xfId="5221" xr:uid="{00000000-0005-0000-0000-00000E5D0000}"/>
    <cellStyle name="Normal 14 6 4 2" xfId="11713" xr:uid="{00000000-0005-0000-0000-00000F5D0000}"/>
    <cellStyle name="Normal 14 6 4 2 2" xfId="26861" xr:uid="{00000000-0005-0000-0000-0000105D0000}"/>
    <cellStyle name="Normal 14 6 4 2 2 2" xfId="52829" xr:uid="{00000000-0005-0000-0000-0000115D0000}"/>
    <cellStyle name="Normal 14 6 4 2 3" xfId="37681" xr:uid="{00000000-0005-0000-0000-0000125D0000}"/>
    <cellStyle name="Normal 14 6 4 3" xfId="20369" xr:uid="{00000000-0005-0000-0000-0000135D0000}"/>
    <cellStyle name="Normal 14 6 4 3 2" xfId="46337" xr:uid="{00000000-0005-0000-0000-0000145D0000}"/>
    <cellStyle name="Normal 14 6 4 4" xfId="16041" xr:uid="{00000000-0005-0000-0000-0000155D0000}"/>
    <cellStyle name="Normal 14 6 4 4 2" xfId="42009" xr:uid="{00000000-0005-0000-0000-0000165D0000}"/>
    <cellStyle name="Normal 14 6 4 5" xfId="31189" xr:uid="{00000000-0005-0000-0000-0000175D0000}"/>
    <cellStyle name="Normal 14 6 4 6" xfId="57671" xr:uid="{00000000-0005-0000-0000-0000185D0000}"/>
    <cellStyle name="Normal 14 6 5" xfId="9549" xr:uid="{00000000-0005-0000-0000-0000195D0000}"/>
    <cellStyle name="Normal 14 6 5 2" xfId="24697" xr:uid="{00000000-0005-0000-0000-00001A5D0000}"/>
    <cellStyle name="Normal 14 6 5 2 2" xfId="50665" xr:uid="{00000000-0005-0000-0000-00001B5D0000}"/>
    <cellStyle name="Normal 14 6 5 3" xfId="35517" xr:uid="{00000000-0005-0000-0000-00001C5D0000}"/>
    <cellStyle name="Normal 14 6 6" xfId="7385" xr:uid="{00000000-0005-0000-0000-00001D5D0000}"/>
    <cellStyle name="Normal 14 6 6 2" xfId="22533" xr:uid="{00000000-0005-0000-0000-00001E5D0000}"/>
    <cellStyle name="Normal 14 6 6 2 2" xfId="48501" xr:uid="{00000000-0005-0000-0000-00001F5D0000}"/>
    <cellStyle name="Normal 14 6 6 3" xfId="33353" xr:uid="{00000000-0005-0000-0000-0000205D0000}"/>
    <cellStyle name="Normal 14 6 7" xfId="18205" xr:uid="{00000000-0005-0000-0000-0000215D0000}"/>
    <cellStyle name="Normal 14 6 7 2" xfId="44173" xr:uid="{00000000-0005-0000-0000-0000225D0000}"/>
    <cellStyle name="Normal 14 6 8" xfId="13877" xr:uid="{00000000-0005-0000-0000-0000235D0000}"/>
    <cellStyle name="Normal 14 6 8 2" xfId="39845" xr:uid="{00000000-0005-0000-0000-0000245D0000}"/>
    <cellStyle name="Normal 14 6 9" xfId="3057" xr:uid="{00000000-0005-0000-0000-0000255D0000}"/>
    <cellStyle name="Normal 14 7" xfId="320" xr:uid="{00000000-0005-0000-0000-0000265D0000}"/>
    <cellStyle name="Normal 14 7 10" xfId="29026" xr:uid="{00000000-0005-0000-0000-0000275D0000}"/>
    <cellStyle name="Normal 14 7 11" xfId="54987" xr:uid="{00000000-0005-0000-0000-0000285D0000}"/>
    <cellStyle name="Normal 14 7 12" xfId="55508" xr:uid="{00000000-0005-0000-0000-0000295D0000}"/>
    <cellStyle name="Normal 14 7 13" xfId="945" xr:uid="{00000000-0005-0000-0000-00002A5D0000}"/>
    <cellStyle name="Normal 14 7 2" xfId="1435" xr:uid="{00000000-0005-0000-0000-00002B5D0000}"/>
    <cellStyle name="Normal 14 7 2 10" xfId="56049" xr:uid="{00000000-0005-0000-0000-00002C5D0000}"/>
    <cellStyle name="Normal 14 7 2 2" xfId="2517" xr:uid="{00000000-0005-0000-0000-00002D5D0000}"/>
    <cellStyle name="Normal 14 7 2 2 2" xfId="6845" xr:uid="{00000000-0005-0000-0000-00002E5D0000}"/>
    <cellStyle name="Normal 14 7 2 2 2 2" xfId="13337" xr:uid="{00000000-0005-0000-0000-00002F5D0000}"/>
    <cellStyle name="Normal 14 7 2 2 2 2 2" xfId="28485" xr:uid="{00000000-0005-0000-0000-0000305D0000}"/>
    <cellStyle name="Normal 14 7 2 2 2 2 2 2" xfId="54453" xr:uid="{00000000-0005-0000-0000-0000315D0000}"/>
    <cellStyle name="Normal 14 7 2 2 2 2 3" xfId="39305" xr:uid="{00000000-0005-0000-0000-0000325D0000}"/>
    <cellStyle name="Normal 14 7 2 2 2 3" xfId="21993" xr:uid="{00000000-0005-0000-0000-0000335D0000}"/>
    <cellStyle name="Normal 14 7 2 2 2 3 2" xfId="47961" xr:uid="{00000000-0005-0000-0000-0000345D0000}"/>
    <cellStyle name="Normal 14 7 2 2 2 4" xfId="17665" xr:uid="{00000000-0005-0000-0000-0000355D0000}"/>
    <cellStyle name="Normal 14 7 2 2 2 4 2" xfId="43633" xr:uid="{00000000-0005-0000-0000-0000365D0000}"/>
    <cellStyle name="Normal 14 7 2 2 2 5" xfId="32813" xr:uid="{00000000-0005-0000-0000-0000375D0000}"/>
    <cellStyle name="Normal 14 7 2 2 2 6" xfId="59295" xr:uid="{00000000-0005-0000-0000-0000385D0000}"/>
    <cellStyle name="Normal 14 7 2 2 3" xfId="11173" xr:uid="{00000000-0005-0000-0000-0000395D0000}"/>
    <cellStyle name="Normal 14 7 2 2 3 2" xfId="26321" xr:uid="{00000000-0005-0000-0000-00003A5D0000}"/>
    <cellStyle name="Normal 14 7 2 2 3 2 2" xfId="52289" xr:uid="{00000000-0005-0000-0000-00003B5D0000}"/>
    <cellStyle name="Normal 14 7 2 2 3 3" xfId="37141" xr:uid="{00000000-0005-0000-0000-00003C5D0000}"/>
    <cellStyle name="Normal 14 7 2 2 4" xfId="9009" xr:uid="{00000000-0005-0000-0000-00003D5D0000}"/>
    <cellStyle name="Normal 14 7 2 2 4 2" xfId="24157" xr:uid="{00000000-0005-0000-0000-00003E5D0000}"/>
    <cellStyle name="Normal 14 7 2 2 4 2 2" xfId="50125" xr:uid="{00000000-0005-0000-0000-00003F5D0000}"/>
    <cellStyle name="Normal 14 7 2 2 4 3" xfId="34977" xr:uid="{00000000-0005-0000-0000-0000405D0000}"/>
    <cellStyle name="Normal 14 7 2 2 5" xfId="19829" xr:uid="{00000000-0005-0000-0000-0000415D0000}"/>
    <cellStyle name="Normal 14 7 2 2 5 2" xfId="45797" xr:uid="{00000000-0005-0000-0000-0000425D0000}"/>
    <cellStyle name="Normal 14 7 2 2 6" xfId="15501" xr:uid="{00000000-0005-0000-0000-0000435D0000}"/>
    <cellStyle name="Normal 14 7 2 2 6 2" xfId="41469" xr:uid="{00000000-0005-0000-0000-0000445D0000}"/>
    <cellStyle name="Normal 14 7 2 2 7" xfId="4681" xr:uid="{00000000-0005-0000-0000-0000455D0000}"/>
    <cellStyle name="Normal 14 7 2 2 8" xfId="30649" xr:uid="{00000000-0005-0000-0000-0000465D0000}"/>
    <cellStyle name="Normal 14 7 2 2 9" xfId="57131" xr:uid="{00000000-0005-0000-0000-0000475D0000}"/>
    <cellStyle name="Normal 14 7 2 3" xfId="5763" xr:uid="{00000000-0005-0000-0000-0000485D0000}"/>
    <cellStyle name="Normal 14 7 2 3 2" xfId="12255" xr:uid="{00000000-0005-0000-0000-0000495D0000}"/>
    <cellStyle name="Normal 14 7 2 3 2 2" xfId="27403" xr:uid="{00000000-0005-0000-0000-00004A5D0000}"/>
    <cellStyle name="Normal 14 7 2 3 2 2 2" xfId="53371" xr:uid="{00000000-0005-0000-0000-00004B5D0000}"/>
    <cellStyle name="Normal 14 7 2 3 2 3" xfId="38223" xr:uid="{00000000-0005-0000-0000-00004C5D0000}"/>
    <cellStyle name="Normal 14 7 2 3 3" xfId="20911" xr:uid="{00000000-0005-0000-0000-00004D5D0000}"/>
    <cellStyle name="Normal 14 7 2 3 3 2" xfId="46879" xr:uid="{00000000-0005-0000-0000-00004E5D0000}"/>
    <cellStyle name="Normal 14 7 2 3 4" xfId="16583" xr:uid="{00000000-0005-0000-0000-00004F5D0000}"/>
    <cellStyle name="Normal 14 7 2 3 4 2" xfId="42551" xr:uid="{00000000-0005-0000-0000-0000505D0000}"/>
    <cellStyle name="Normal 14 7 2 3 5" xfId="31731" xr:uid="{00000000-0005-0000-0000-0000515D0000}"/>
    <cellStyle name="Normal 14 7 2 3 6" xfId="58213" xr:uid="{00000000-0005-0000-0000-0000525D0000}"/>
    <cellStyle name="Normal 14 7 2 4" xfId="10091" xr:uid="{00000000-0005-0000-0000-0000535D0000}"/>
    <cellStyle name="Normal 14 7 2 4 2" xfId="25239" xr:uid="{00000000-0005-0000-0000-0000545D0000}"/>
    <cellStyle name="Normal 14 7 2 4 2 2" xfId="51207" xr:uid="{00000000-0005-0000-0000-0000555D0000}"/>
    <cellStyle name="Normal 14 7 2 4 3" xfId="36059" xr:uid="{00000000-0005-0000-0000-0000565D0000}"/>
    <cellStyle name="Normal 14 7 2 5" xfId="7927" xr:uid="{00000000-0005-0000-0000-0000575D0000}"/>
    <cellStyle name="Normal 14 7 2 5 2" xfId="23075" xr:uid="{00000000-0005-0000-0000-0000585D0000}"/>
    <cellStyle name="Normal 14 7 2 5 2 2" xfId="49043" xr:uid="{00000000-0005-0000-0000-0000595D0000}"/>
    <cellStyle name="Normal 14 7 2 5 3" xfId="33895" xr:uid="{00000000-0005-0000-0000-00005A5D0000}"/>
    <cellStyle name="Normal 14 7 2 6" xfId="18747" xr:uid="{00000000-0005-0000-0000-00005B5D0000}"/>
    <cellStyle name="Normal 14 7 2 6 2" xfId="44715" xr:uid="{00000000-0005-0000-0000-00005C5D0000}"/>
    <cellStyle name="Normal 14 7 2 7" xfId="14419" xr:uid="{00000000-0005-0000-0000-00005D5D0000}"/>
    <cellStyle name="Normal 14 7 2 7 2" xfId="40387" xr:uid="{00000000-0005-0000-0000-00005E5D0000}"/>
    <cellStyle name="Normal 14 7 2 8" xfId="3599" xr:uid="{00000000-0005-0000-0000-00005F5D0000}"/>
    <cellStyle name="Normal 14 7 2 9" xfId="29567" xr:uid="{00000000-0005-0000-0000-0000605D0000}"/>
    <cellStyle name="Normal 14 7 3" xfId="1976" xr:uid="{00000000-0005-0000-0000-0000615D0000}"/>
    <cellStyle name="Normal 14 7 3 2" xfId="6304" xr:uid="{00000000-0005-0000-0000-0000625D0000}"/>
    <cellStyle name="Normal 14 7 3 2 2" xfId="12796" xr:uid="{00000000-0005-0000-0000-0000635D0000}"/>
    <cellStyle name="Normal 14 7 3 2 2 2" xfId="27944" xr:uid="{00000000-0005-0000-0000-0000645D0000}"/>
    <cellStyle name="Normal 14 7 3 2 2 2 2" xfId="53912" xr:uid="{00000000-0005-0000-0000-0000655D0000}"/>
    <cellStyle name="Normal 14 7 3 2 2 3" xfId="38764" xr:uid="{00000000-0005-0000-0000-0000665D0000}"/>
    <cellStyle name="Normal 14 7 3 2 3" xfId="21452" xr:uid="{00000000-0005-0000-0000-0000675D0000}"/>
    <cellStyle name="Normal 14 7 3 2 3 2" xfId="47420" xr:uid="{00000000-0005-0000-0000-0000685D0000}"/>
    <cellStyle name="Normal 14 7 3 2 4" xfId="17124" xr:uid="{00000000-0005-0000-0000-0000695D0000}"/>
    <cellStyle name="Normal 14 7 3 2 4 2" xfId="43092" xr:uid="{00000000-0005-0000-0000-00006A5D0000}"/>
    <cellStyle name="Normal 14 7 3 2 5" xfId="32272" xr:uid="{00000000-0005-0000-0000-00006B5D0000}"/>
    <cellStyle name="Normal 14 7 3 2 6" xfId="58754" xr:uid="{00000000-0005-0000-0000-00006C5D0000}"/>
    <cellStyle name="Normal 14 7 3 3" xfId="10632" xr:uid="{00000000-0005-0000-0000-00006D5D0000}"/>
    <cellStyle name="Normal 14 7 3 3 2" xfId="25780" xr:uid="{00000000-0005-0000-0000-00006E5D0000}"/>
    <cellStyle name="Normal 14 7 3 3 2 2" xfId="51748" xr:uid="{00000000-0005-0000-0000-00006F5D0000}"/>
    <cellStyle name="Normal 14 7 3 3 3" xfId="36600" xr:uid="{00000000-0005-0000-0000-0000705D0000}"/>
    <cellStyle name="Normal 14 7 3 4" xfId="8468" xr:uid="{00000000-0005-0000-0000-0000715D0000}"/>
    <cellStyle name="Normal 14 7 3 4 2" xfId="23616" xr:uid="{00000000-0005-0000-0000-0000725D0000}"/>
    <cellStyle name="Normal 14 7 3 4 2 2" xfId="49584" xr:uid="{00000000-0005-0000-0000-0000735D0000}"/>
    <cellStyle name="Normal 14 7 3 4 3" xfId="34436" xr:uid="{00000000-0005-0000-0000-0000745D0000}"/>
    <cellStyle name="Normal 14 7 3 5" xfId="19288" xr:uid="{00000000-0005-0000-0000-0000755D0000}"/>
    <cellStyle name="Normal 14 7 3 5 2" xfId="45256" xr:uid="{00000000-0005-0000-0000-0000765D0000}"/>
    <cellStyle name="Normal 14 7 3 6" xfId="14960" xr:uid="{00000000-0005-0000-0000-0000775D0000}"/>
    <cellStyle name="Normal 14 7 3 6 2" xfId="40928" xr:uid="{00000000-0005-0000-0000-0000785D0000}"/>
    <cellStyle name="Normal 14 7 3 7" xfId="4140" xr:uid="{00000000-0005-0000-0000-0000795D0000}"/>
    <cellStyle name="Normal 14 7 3 8" xfId="30108" xr:uid="{00000000-0005-0000-0000-00007A5D0000}"/>
    <cellStyle name="Normal 14 7 3 9" xfId="56590" xr:uid="{00000000-0005-0000-0000-00007B5D0000}"/>
    <cellStyle name="Normal 14 7 4" xfId="5222" xr:uid="{00000000-0005-0000-0000-00007C5D0000}"/>
    <cellStyle name="Normal 14 7 4 2" xfId="11714" xr:uid="{00000000-0005-0000-0000-00007D5D0000}"/>
    <cellStyle name="Normal 14 7 4 2 2" xfId="26862" xr:uid="{00000000-0005-0000-0000-00007E5D0000}"/>
    <cellStyle name="Normal 14 7 4 2 2 2" xfId="52830" xr:uid="{00000000-0005-0000-0000-00007F5D0000}"/>
    <cellStyle name="Normal 14 7 4 2 3" xfId="37682" xr:uid="{00000000-0005-0000-0000-0000805D0000}"/>
    <cellStyle name="Normal 14 7 4 3" xfId="20370" xr:uid="{00000000-0005-0000-0000-0000815D0000}"/>
    <cellStyle name="Normal 14 7 4 3 2" xfId="46338" xr:uid="{00000000-0005-0000-0000-0000825D0000}"/>
    <cellStyle name="Normal 14 7 4 4" xfId="16042" xr:uid="{00000000-0005-0000-0000-0000835D0000}"/>
    <cellStyle name="Normal 14 7 4 4 2" xfId="42010" xr:uid="{00000000-0005-0000-0000-0000845D0000}"/>
    <cellStyle name="Normal 14 7 4 5" xfId="31190" xr:uid="{00000000-0005-0000-0000-0000855D0000}"/>
    <cellStyle name="Normal 14 7 4 6" xfId="57672" xr:uid="{00000000-0005-0000-0000-0000865D0000}"/>
    <cellStyle name="Normal 14 7 5" xfId="9550" xr:uid="{00000000-0005-0000-0000-0000875D0000}"/>
    <cellStyle name="Normal 14 7 5 2" xfId="24698" xr:uid="{00000000-0005-0000-0000-0000885D0000}"/>
    <cellStyle name="Normal 14 7 5 2 2" xfId="50666" xr:uid="{00000000-0005-0000-0000-0000895D0000}"/>
    <cellStyle name="Normal 14 7 5 3" xfId="35518" xr:uid="{00000000-0005-0000-0000-00008A5D0000}"/>
    <cellStyle name="Normal 14 7 6" xfId="7386" xr:uid="{00000000-0005-0000-0000-00008B5D0000}"/>
    <cellStyle name="Normal 14 7 6 2" xfId="22534" xr:uid="{00000000-0005-0000-0000-00008C5D0000}"/>
    <cellStyle name="Normal 14 7 6 2 2" xfId="48502" xr:uid="{00000000-0005-0000-0000-00008D5D0000}"/>
    <cellStyle name="Normal 14 7 6 3" xfId="33354" xr:uid="{00000000-0005-0000-0000-00008E5D0000}"/>
    <cellStyle name="Normal 14 7 7" xfId="18206" xr:uid="{00000000-0005-0000-0000-00008F5D0000}"/>
    <cellStyle name="Normal 14 7 7 2" xfId="44174" xr:uid="{00000000-0005-0000-0000-0000905D0000}"/>
    <cellStyle name="Normal 14 7 8" xfId="13878" xr:uid="{00000000-0005-0000-0000-0000915D0000}"/>
    <cellStyle name="Normal 14 7 8 2" xfId="39846" xr:uid="{00000000-0005-0000-0000-0000925D0000}"/>
    <cellStyle name="Normal 14 7 9" xfId="3058" xr:uid="{00000000-0005-0000-0000-0000935D0000}"/>
    <cellStyle name="Normal 14 8" xfId="321" xr:uid="{00000000-0005-0000-0000-0000945D0000}"/>
    <cellStyle name="Normal 14 8 10" xfId="29027" xr:uid="{00000000-0005-0000-0000-0000955D0000}"/>
    <cellStyle name="Normal 14 8 11" xfId="54988" xr:uid="{00000000-0005-0000-0000-0000965D0000}"/>
    <cellStyle name="Normal 14 8 12" xfId="55509" xr:uid="{00000000-0005-0000-0000-0000975D0000}"/>
    <cellStyle name="Normal 14 8 13" xfId="985" xr:uid="{00000000-0005-0000-0000-0000985D0000}"/>
    <cellStyle name="Normal 14 8 2" xfId="1436" xr:uid="{00000000-0005-0000-0000-0000995D0000}"/>
    <cellStyle name="Normal 14 8 2 10" xfId="56050" xr:uid="{00000000-0005-0000-0000-00009A5D0000}"/>
    <cellStyle name="Normal 14 8 2 2" xfId="2518" xr:uid="{00000000-0005-0000-0000-00009B5D0000}"/>
    <cellStyle name="Normal 14 8 2 2 2" xfId="6846" xr:uid="{00000000-0005-0000-0000-00009C5D0000}"/>
    <cellStyle name="Normal 14 8 2 2 2 2" xfId="13338" xr:uid="{00000000-0005-0000-0000-00009D5D0000}"/>
    <cellStyle name="Normal 14 8 2 2 2 2 2" xfId="28486" xr:uid="{00000000-0005-0000-0000-00009E5D0000}"/>
    <cellStyle name="Normal 14 8 2 2 2 2 2 2" xfId="54454" xr:uid="{00000000-0005-0000-0000-00009F5D0000}"/>
    <cellStyle name="Normal 14 8 2 2 2 2 3" xfId="39306" xr:uid="{00000000-0005-0000-0000-0000A05D0000}"/>
    <cellStyle name="Normal 14 8 2 2 2 3" xfId="21994" xr:uid="{00000000-0005-0000-0000-0000A15D0000}"/>
    <cellStyle name="Normal 14 8 2 2 2 3 2" xfId="47962" xr:uid="{00000000-0005-0000-0000-0000A25D0000}"/>
    <cellStyle name="Normal 14 8 2 2 2 4" xfId="17666" xr:uid="{00000000-0005-0000-0000-0000A35D0000}"/>
    <cellStyle name="Normal 14 8 2 2 2 4 2" xfId="43634" xr:uid="{00000000-0005-0000-0000-0000A45D0000}"/>
    <cellStyle name="Normal 14 8 2 2 2 5" xfId="32814" xr:uid="{00000000-0005-0000-0000-0000A55D0000}"/>
    <cellStyle name="Normal 14 8 2 2 2 6" xfId="59296" xr:uid="{00000000-0005-0000-0000-0000A65D0000}"/>
    <cellStyle name="Normal 14 8 2 2 3" xfId="11174" xr:uid="{00000000-0005-0000-0000-0000A75D0000}"/>
    <cellStyle name="Normal 14 8 2 2 3 2" xfId="26322" xr:uid="{00000000-0005-0000-0000-0000A85D0000}"/>
    <cellStyle name="Normal 14 8 2 2 3 2 2" xfId="52290" xr:uid="{00000000-0005-0000-0000-0000A95D0000}"/>
    <cellStyle name="Normal 14 8 2 2 3 3" xfId="37142" xr:uid="{00000000-0005-0000-0000-0000AA5D0000}"/>
    <cellStyle name="Normal 14 8 2 2 4" xfId="9010" xr:uid="{00000000-0005-0000-0000-0000AB5D0000}"/>
    <cellStyle name="Normal 14 8 2 2 4 2" xfId="24158" xr:uid="{00000000-0005-0000-0000-0000AC5D0000}"/>
    <cellStyle name="Normal 14 8 2 2 4 2 2" xfId="50126" xr:uid="{00000000-0005-0000-0000-0000AD5D0000}"/>
    <cellStyle name="Normal 14 8 2 2 4 3" xfId="34978" xr:uid="{00000000-0005-0000-0000-0000AE5D0000}"/>
    <cellStyle name="Normal 14 8 2 2 5" xfId="19830" xr:uid="{00000000-0005-0000-0000-0000AF5D0000}"/>
    <cellStyle name="Normal 14 8 2 2 5 2" xfId="45798" xr:uid="{00000000-0005-0000-0000-0000B05D0000}"/>
    <cellStyle name="Normal 14 8 2 2 6" xfId="15502" xr:uid="{00000000-0005-0000-0000-0000B15D0000}"/>
    <cellStyle name="Normal 14 8 2 2 6 2" xfId="41470" xr:uid="{00000000-0005-0000-0000-0000B25D0000}"/>
    <cellStyle name="Normal 14 8 2 2 7" xfId="4682" xr:uid="{00000000-0005-0000-0000-0000B35D0000}"/>
    <cellStyle name="Normal 14 8 2 2 8" xfId="30650" xr:uid="{00000000-0005-0000-0000-0000B45D0000}"/>
    <cellStyle name="Normal 14 8 2 2 9" xfId="57132" xr:uid="{00000000-0005-0000-0000-0000B55D0000}"/>
    <cellStyle name="Normal 14 8 2 3" xfId="5764" xr:uid="{00000000-0005-0000-0000-0000B65D0000}"/>
    <cellStyle name="Normal 14 8 2 3 2" xfId="12256" xr:uid="{00000000-0005-0000-0000-0000B75D0000}"/>
    <cellStyle name="Normal 14 8 2 3 2 2" xfId="27404" xr:uid="{00000000-0005-0000-0000-0000B85D0000}"/>
    <cellStyle name="Normal 14 8 2 3 2 2 2" xfId="53372" xr:uid="{00000000-0005-0000-0000-0000B95D0000}"/>
    <cellStyle name="Normal 14 8 2 3 2 3" xfId="38224" xr:uid="{00000000-0005-0000-0000-0000BA5D0000}"/>
    <cellStyle name="Normal 14 8 2 3 3" xfId="20912" xr:uid="{00000000-0005-0000-0000-0000BB5D0000}"/>
    <cellStyle name="Normal 14 8 2 3 3 2" xfId="46880" xr:uid="{00000000-0005-0000-0000-0000BC5D0000}"/>
    <cellStyle name="Normal 14 8 2 3 4" xfId="16584" xr:uid="{00000000-0005-0000-0000-0000BD5D0000}"/>
    <cellStyle name="Normal 14 8 2 3 4 2" xfId="42552" xr:uid="{00000000-0005-0000-0000-0000BE5D0000}"/>
    <cellStyle name="Normal 14 8 2 3 5" xfId="31732" xr:uid="{00000000-0005-0000-0000-0000BF5D0000}"/>
    <cellStyle name="Normal 14 8 2 3 6" xfId="58214" xr:uid="{00000000-0005-0000-0000-0000C05D0000}"/>
    <cellStyle name="Normal 14 8 2 4" xfId="10092" xr:uid="{00000000-0005-0000-0000-0000C15D0000}"/>
    <cellStyle name="Normal 14 8 2 4 2" xfId="25240" xr:uid="{00000000-0005-0000-0000-0000C25D0000}"/>
    <cellStyle name="Normal 14 8 2 4 2 2" xfId="51208" xr:uid="{00000000-0005-0000-0000-0000C35D0000}"/>
    <cellStyle name="Normal 14 8 2 4 3" xfId="36060" xr:uid="{00000000-0005-0000-0000-0000C45D0000}"/>
    <cellStyle name="Normal 14 8 2 5" xfId="7928" xr:uid="{00000000-0005-0000-0000-0000C55D0000}"/>
    <cellStyle name="Normal 14 8 2 5 2" xfId="23076" xr:uid="{00000000-0005-0000-0000-0000C65D0000}"/>
    <cellStyle name="Normal 14 8 2 5 2 2" xfId="49044" xr:uid="{00000000-0005-0000-0000-0000C75D0000}"/>
    <cellStyle name="Normal 14 8 2 5 3" xfId="33896" xr:uid="{00000000-0005-0000-0000-0000C85D0000}"/>
    <cellStyle name="Normal 14 8 2 6" xfId="18748" xr:uid="{00000000-0005-0000-0000-0000C95D0000}"/>
    <cellStyle name="Normal 14 8 2 6 2" xfId="44716" xr:uid="{00000000-0005-0000-0000-0000CA5D0000}"/>
    <cellStyle name="Normal 14 8 2 7" xfId="14420" xr:uid="{00000000-0005-0000-0000-0000CB5D0000}"/>
    <cellStyle name="Normal 14 8 2 7 2" xfId="40388" xr:uid="{00000000-0005-0000-0000-0000CC5D0000}"/>
    <cellStyle name="Normal 14 8 2 8" xfId="3600" xr:uid="{00000000-0005-0000-0000-0000CD5D0000}"/>
    <cellStyle name="Normal 14 8 2 9" xfId="29568" xr:uid="{00000000-0005-0000-0000-0000CE5D0000}"/>
    <cellStyle name="Normal 14 8 3" xfId="1977" xr:uid="{00000000-0005-0000-0000-0000CF5D0000}"/>
    <cellStyle name="Normal 14 8 3 2" xfId="6305" xr:uid="{00000000-0005-0000-0000-0000D05D0000}"/>
    <cellStyle name="Normal 14 8 3 2 2" xfId="12797" xr:uid="{00000000-0005-0000-0000-0000D15D0000}"/>
    <cellStyle name="Normal 14 8 3 2 2 2" xfId="27945" xr:uid="{00000000-0005-0000-0000-0000D25D0000}"/>
    <cellStyle name="Normal 14 8 3 2 2 2 2" xfId="53913" xr:uid="{00000000-0005-0000-0000-0000D35D0000}"/>
    <cellStyle name="Normal 14 8 3 2 2 3" xfId="38765" xr:uid="{00000000-0005-0000-0000-0000D45D0000}"/>
    <cellStyle name="Normal 14 8 3 2 3" xfId="21453" xr:uid="{00000000-0005-0000-0000-0000D55D0000}"/>
    <cellStyle name="Normal 14 8 3 2 3 2" xfId="47421" xr:uid="{00000000-0005-0000-0000-0000D65D0000}"/>
    <cellStyle name="Normal 14 8 3 2 4" xfId="17125" xr:uid="{00000000-0005-0000-0000-0000D75D0000}"/>
    <cellStyle name="Normal 14 8 3 2 4 2" xfId="43093" xr:uid="{00000000-0005-0000-0000-0000D85D0000}"/>
    <cellStyle name="Normal 14 8 3 2 5" xfId="32273" xr:uid="{00000000-0005-0000-0000-0000D95D0000}"/>
    <cellStyle name="Normal 14 8 3 2 6" xfId="58755" xr:uid="{00000000-0005-0000-0000-0000DA5D0000}"/>
    <cellStyle name="Normal 14 8 3 3" xfId="10633" xr:uid="{00000000-0005-0000-0000-0000DB5D0000}"/>
    <cellStyle name="Normal 14 8 3 3 2" xfId="25781" xr:uid="{00000000-0005-0000-0000-0000DC5D0000}"/>
    <cellStyle name="Normal 14 8 3 3 2 2" xfId="51749" xr:uid="{00000000-0005-0000-0000-0000DD5D0000}"/>
    <cellStyle name="Normal 14 8 3 3 3" xfId="36601" xr:uid="{00000000-0005-0000-0000-0000DE5D0000}"/>
    <cellStyle name="Normal 14 8 3 4" xfId="8469" xr:uid="{00000000-0005-0000-0000-0000DF5D0000}"/>
    <cellStyle name="Normal 14 8 3 4 2" xfId="23617" xr:uid="{00000000-0005-0000-0000-0000E05D0000}"/>
    <cellStyle name="Normal 14 8 3 4 2 2" xfId="49585" xr:uid="{00000000-0005-0000-0000-0000E15D0000}"/>
    <cellStyle name="Normal 14 8 3 4 3" xfId="34437" xr:uid="{00000000-0005-0000-0000-0000E25D0000}"/>
    <cellStyle name="Normal 14 8 3 5" xfId="19289" xr:uid="{00000000-0005-0000-0000-0000E35D0000}"/>
    <cellStyle name="Normal 14 8 3 5 2" xfId="45257" xr:uid="{00000000-0005-0000-0000-0000E45D0000}"/>
    <cellStyle name="Normal 14 8 3 6" xfId="14961" xr:uid="{00000000-0005-0000-0000-0000E55D0000}"/>
    <cellStyle name="Normal 14 8 3 6 2" xfId="40929" xr:uid="{00000000-0005-0000-0000-0000E65D0000}"/>
    <cellStyle name="Normal 14 8 3 7" xfId="4141" xr:uid="{00000000-0005-0000-0000-0000E75D0000}"/>
    <cellStyle name="Normal 14 8 3 8" xfId="30109" xr:uid="{00000000-0005-0000-0000-0000E85D0000}"/>
    <cellStyle name="Normal 14 8 3 9" xfId="56591" xr:uid="{00000000-0005-0000-0000-0000E95D0000}"/>
    <cellStyle name="Normal 14 8 4" xfId="5223" xr:uid="{00000000-0005-0000-0000-0000EA5D0000}"/>
    <cellStyle name="Normal 14 8 4 2" xfId="11715" xr:uid="{00000000-0005-0000-0000-0000EB5D0000}"/>
    <cellStyle name="Normal 14 8 4 2 2" xfId="26863" xr:uid="{00000000-0005-0000-0000-0000EC5D0000}"/>
    <cellStyle name="Normal 14 8 4 2 2 2" xfId="52831" xr:uid="{00000000-0005-0000-0000-0000ED5D0000}"/>
    <cellStyle name="Normal 14 8 4 2 3" xfId="37683" xr:uid="{00000000-0005-0000-0000-0000EE5D0000}"/>
    <cellStyle name="Normal 14 8 4 3" xfId="20371" xr:uid="{00000000-0005-0000-0000-0000EF5D0000}"/>
    <cellStyle name="Normal 14 8 4 3 2" xfId="46339" xr:uid="{00000000-0005-0000-0000-0000F05D0000}"/>
    <cellStyle name="Normal 14 8 4 4" xfId="16043" xr:uid="{00000000-0005-0000-0000-0000F15D0000}"/>
    <cellStyle name="Normal 14 8 4 4 2" xfId="42011" xr:uid="{00000000-0005-0000-0000-0000F25D0000}"/>
    <cellStyle name="Normal 14 8 4 5" xfId="31191" xr:uid="{00000000-0005-0000-0000-0000F35D0000}"/>
    <cellStyle name="Normal 14 8 4 6" xfId="57673" xr:uid="{00000000-0005-0000-0000-0000F45D0000}"/>
    <cellStyle name="Normal 14 8 5" xfId="9551" xr:uid="{00000000-0005-0000-0000-0000F55D0000}"/>
    <cellStyle name="Normal 14 8 5 2" xfId="24699" xr:uid="{00000000-0005-0000-0000-0000F65D0000}"/>
    <cellStyle name="Normal 14 8 5 2 2" xfId="50667" xr:uid="{00000000-0005-0000-0000-0000F75D0000}"/>
    <cellStyle name="Normal 14 8 5 3" xfId="35519" xr:uid="{00000000-0005-0000-0000-0000F85D0000}"/>
    <cellStyle name="Normal 14 8 6" xfId="7387" xr:uid="{00000000-0005-0000-0000-0000F95D0000}"/>
    <cellStyle name="Normal 14 8 6 2" xfId="22535" xr:uid="{00000000-0005-0000-0000-0000FA5D0000}"/>
    <cellStyle name="Normal 14 8 6 2 2" xfId="48503" xr:uid="{00000000-0005-0000-0000-0000FB5D0000}"/>
    <cellStyle name="Normal 14 8 6 3" xfId="33355" xr:uid="{00000000-0005-0000-0000-0000FC5D0000}"/>
    <cellStyle name="Normal 14 8 7" xfId="18207" xr:uid="{00000000-0005-0000-0000-0000FD5D0000}"/>
    <cellStyle name="Normal 14 8 7 2" xfId="44175" xr:uid="{00000000-0005-0000-0000-0000FE5D0000}"/>
    <cellStyle name="Normal 14 8 8" xfId="13879" xr:uid="{00000000-0005-0000-0000-0000FF5D0000}"/>
    <cellStyle name="Normal 14 8 8 2" xfId="39847" xr:uid="{00000000-0005-0000-0000-0000005E0000}"/>
    <cellStyle name="Normal 14 8 9" xfId="3059" xr:uid="{00000000-0005-0000-0000-0000015E0000}"/>
    <cellStyle name="Normal 14 9" xfId="322" xr:uid="{00000000-0005-0000-0000-0000025E0000}"/>
    <cellStyle name="Normal 14 9 10" xfId="29028" xr:uid="{00000000-0005-0000-0000-0000035E0000}"/>
    <cellStyle name="Normal 14 9 11" xfId="54989" xr:uid="{00000000-0005-0000-0000-0000045E0000}"/>
    <cellStyle name="Normal 14 9 12" xfId="55510" xr:uid="{00000000-0005-0000-0000-0000055E0000}"/>
    <cellStyle name="Normal 14 9 13" xfId="1025" xr:uid="{00000000-0005-0000-0000-0000065E0000}"/>
    <cellStyle name="Normal 14 9 2" xfId="1437" xr:uid="{00000000-0005-0000-0000-0000075E0000}"/>
    <cellStyle name="Normal 14 9 2 10" xfId="56051" xr:uid="{00000000-0005-0000-0000-0000085E0000}"/>
    <cellStyle name="Normal 14 9 2 2" xfId="2519" xr:uid="{00000000-0005-0000-0000-0000095E0000}"/>
    <cellStyle name="Normal 14 9 2 2 2" xfId="6847" xr:uid="{00000000-0005-0000-0000-00000A5E0000}"/>
    <cellStyle name="Normal 14 9 2 2 2 2" xfId="13339" xr:uid="{00000000-0005-0000-0000-00000B5E0000}"/>
    <cellStyle name="Normal 14 9 2 2 2 2 2" xfId="28487" xr:uid="{00000000-0005-0000-0000-00000C5E0000}"/>
    <cellStyle name="Normal 14 9 2 2 2 2 2 2" xfId="54455" xr:uid="{00000000-0005-0000-0000-00000D5E0000}"/>
    <cellStyle name="Normal 14 9 2 2 2 2 3" xfId="39307" xr:uid="{00000000-0005-0000-0000-00000E5E0000}"/>
    <cellStyle name="Normal 14 9 2 2 2 3" xfId="21995" xr:uid="{00000000-0005-0000-0000-00000F5E0000}"/>
    <cellStyle name="Normal 14 9 2 2 2 3 2" xfId="47963" xr:uid="{00000000-0005-0000-0000-0000105E0000}"/>
    <cellStyle name="Normal 14 9 2 2 2 4" xfId="17667" xr:uid="{00000000-0005-0000-0000-0000115E0000}"/>
    <cellStyle name="Normal 14 9 2 2 2 4 2" xfId="43635" xr:uid="{00000000-0005-0000-0000-0000125E0000}"/>
    <cellStyle name="Normal 14 9 2 2 2 5" xfId="32815" xr:uid="{00000000-0005-0000-0000-0000135E0000}"/>
    <cellStyle name="Normal 14 9 2 2 2 6" xfId="59297" xr:uid="{00000000-0005-0000-0000-0000145E0000}"/>
    <cellStyle name="Normal 14 9 2 2 3" xfId="11175" xr:uid="{00000000-0005-0000-0000-0000155E0000}"/>
    <cellStyle name="Normal 14 9 2 2 3 2" xfId="26323" xr:uid="{00000000-0005-0000-0000-0000165E0000}"/>
    <cellStyle name="Normal 14 9 2 2 3 2 2" xfId="52291" xr:uid="{00000000-0005-0000-0000-0000175E0000}"/>
    <cellStyle name="Normal 14 9 2 2 3 3" xfId="37143" xr:uid="{00000000-0005-0000-0000-0000185E0000}"/>
    <cellStyle name="Normal 14 9 2 2 4" xfId="9011" xr:uid="{00000000-0005-0000-0000-0000195E0000}"/>
    <cellStyle name="Normal 14 9 2 2 4 2" xfId="24159" xr:uid="{00000000-0005-0000-0000-00001A5E0000}"/>
    <cellStyle name="Normal 14 9 2 2 4 2 2" xfId="50127" xr:uid="{00000000-0005-0000-0000-00001B5E0000}"/>
    <cellStyle name="Normal 14 9 2 2 4 3" xfId="34979" xr:uid="{00000000-0005-0000-0000-00001C5E0000}"/>
    <cellStyle name="Normal 14 9 2 2 5" xfId="19831" xr:uid="{00000000-0005-0000-0000-00001D5E0000}"/>
    <cellStyle name="Normal 14 9 2 2 5 2" xfId="45799" xr:uid="{00000000-0005-0000-0000-00001E5E0000}"/>
    <cellStyle name="Normal 14 9 2 2 6" xfId="15503" xr:uid="{00000000-0005-0000-0000-00001F5E0000}"/>
    <cellStyle name="Normal 14 9 2 2 6 2" xfId="41471" xr:uid="{00000000-0005-0000-0000-0000205E0000}"/>
    <cellStyle name="Normal 14 9 2 2 7" xfId="4683" xr:uid="{00000000-0005-0000-0000-0000215E0000}"/>
    <cellStyle name="Normal 14 9 2 2 8" xfId="30651" xr:uid="{00000000-0005-0000-0000-0000225E0000}"/>
    <cellStyle name="Normal 14 9 2 2 9" xfId="57133" xr:uid="{00000000-0005-0000-0000-0000235E0000}"/>
    <cellStyle name="Normal 14 9 2 3" xfId="5765" xr:uid="{00000000-0005-0000-0000-0000245E0000}"/>
    <cellStyle name="Normal 14 9 2 3 2" xfId="12257" xr:uid="{00000000-0005-0000-0000-0000255E0000}"/>
    <cellStyle name="Normal 14 9 2 3 2 2" xfId="27405" xr:uid="{00000000-0005-0000-0000-0000265E0000}"/>
    <cellStyle name="Normal 14 9 2 3 2 2 2" xfId="53373" xr:uid="{00000000-0005-0000-0000-0000275E0000}"/>
    <cellStyle name="Normal 14 9 2 3 2 3" xfId="38225" xr:uid="{00000000-0005-0000-0000-0000285E0000}"/>
    <cellStyle name="Normal 14 9 2 3 3" xfId="20913" xr:uid="{00000000-0005-0000-0000-0000295E0000}"/>
    <cellStyle name="Normal 14 9 2 3 3 2" xfId="46881" xr:uid="{00000000-0005-0000-0000-00002A5E0000}"/>
    <cellStyle name="Normal 14 9 2 3 4" xfId="16585" xr:uid="{00000000-0005-0000-0000-00002B5E0000}"/>
    <cellStyle name="Normal 14 9 2 3 4 2" xfId="42553" xr:uid="{00000000-0005-0000-0000-00002C5E0000}"/>
    <cellStyle name="Normal 14 9 2 3 5" xfId="31733" xr:uid="{00000000-0005-0000-0000-00002D5E0000}"/>
    <cellStyle name="Normal 14 9 2 3 6" xfId="58215" xr:uid="{00000000-0005-0000-0000-00002E5E0000}"/>
    <cellStyle name="Normal 14 9 2 4" xfId="10093" xr:uid="{00000000-0005-0000-0000-00002F5E0000}"/>
    <cellStyle name="Normal 14 9 2 4 2" xfId="25241" xr:uid="{00000000-0005-0000-0000-0000305E0000}"/>
    <cellStyle name="Normal 14 9 2 4 2 2" xfId="51209" xr:uid="{00000000-0005-0000-0000-0000315E0000}"/>
    <cellStyle name="Normal 14 9 2 4 3" xfId="36061" xr:uid="{00000000-0005-0000-0000-0000325E0000}"/>
    <cellStyle name="Normal 14 9 2 5" xfId="7929" xr:uid="{00000000-0005-0000-0000-0000335E0000}"/>
    <cellStyle name="Normal 14 9 2 5 2" xfId="23077" xr:uid="{00000000-0005-0000-0000-0000345E0000}"/>
    <cellStyle name="Normal 14 9 2 5 2 2" xfId="49045" xr:uid="{00000000-0005-0000-0000-0000355E0000}"/>
    <cellStyle name="Normal 14 9 2 5 3" xfId="33897" xr:uid="{00000000-0005-0000-0000-0000365E0000}"/>
    <cellStyle name="Normal 14 9 2 6" xfId="18749" xr:uid="{00000000-0005-0000-0000-0000375E0000}"/>
    <cellStyle name="Normal 14 9 2 6 2" xfId="44717" xr:uid="{00000000-0005-0000-0000-0000385E0000}"/>
    <cellStyle name="Normal 14 9 2 7" xfId="14421" xr:uid="{00000000-0005-0000-0000-0000395E0000}"/>
    <cellStyle name="Normal 14 9 2 7 2" xfId="40389" xr:uid="{00000000-0005-0000-0000-00003A5E0000}"/>
    <cellStyle name="Normal 14 9 2 8" xfId="3601" xr:uid="{00000000-0005-0000-0000-00003B5E0000}"/>
    <cellStyle name="Normal 14 9 2 9" xfId="29569" xr:uid="{00000000-0005-0000-0000-00003C5E0000}"/>
    <cellStyle name="Normal 14 9 3" xfId="1978" xr:uid="{00000000-0005-0000-0000-00003D5E0000}"/>
    <cellStyle name="Normal 14 9 3 2" xfId="6306" xr:uid="{00000000-0005-0000-0000-00003E5E0000}"/>
    <cellStyle name="Normal 14 9 3 2 2" xfId="12798" xr:uid="{00000000-0005-0000-0000-00003F5E0000}"/>
    <cellStyle name="Normal 14 9 3 2 2 2" xfId="27946" xr:uid="{00000000-0005-0000-0000-0000405E0000}"/>
    <cellStyle name="Normal 14 9 3 2 2 2 2" xfId="53914" xr:uid="{00000000-0005-0000-0000-0000415E0000}"/>
    <cellStyle name="Normal 14 9 3 2 2 3" xfId="38766" xr:uid="{00000000-0005-0000-0000-0000425E0000}"/>
    <cellStyle name="Normal 14 9 3 2 3" xfId="21454" xr:uid="{00000000-0005-0000-0000-0000435E0000}"/>
    <cellStyle name="Normal 14 9 3 2 3 2" xfId="47422" xr:uid="{00000000-0005-0000-0000-0000445E0000}"/>
    <cellStyle name="Normal 14 9 3 2 4" xfId="17126" xr:uid="{00000000-0005-0000-0000-0000455E0000}"/>
    <cellStyle name="Normal 14 9 3 2 4 2" xfId="43094" xr:uid="{00000000-0005-0000-0000-0000465E0000}"/>
    <cellStyle name="Normal 14 9 3 2 5" xfId="32274" xr:uid="{00000000-0005-0000-0000-0000475E0000}"/>
    <cellStyle name="Normal 14 9 3 2 6" xfId="58756" xr:uid="{00000000-0005-0000-0000-0000485E0000}"/>
    <cellStyle name="Normal 14 9 3 3" xfId="10634" xr:uid="{00000000-0005-0000-0000-0000495E0000}"/>
    <cellStyle name="Normal 14 9 3 3 2" xfId="25782" xr:uid="{00000000-0005-0000-0000-00004A5E0000}"/>
    <cellStyle name="Normal 14 9 3 3 2 2" xfId="51750" xr:uid="{00000000-0005-0000-0000-00004B5E0000}"/>
    <cellStyle name="Normal 14 9 3 3 3" xfId="36602" xr:uid="{00000000-0005-0000-0000-00004C5E0000}"/>
    <cellStyle name="Normal 14 9 3 4" xfId="8470" xr:uid="{00000000-0005-0000-0000-00004D5E0000}"/>
    <cellStyle name="Normal 14 9 3 4 2" xfId="23618" xr:uid="{00000000-0005-0000-0000-00004E5E0000}"/>
    <cellStyle name="Normal 14 9 3 4 2 2" xfId="49586" xr:uid="{00000000-0005-0000-0000-00004F5E0000}"/>
    <cellStyle name="Normal 14 9 3 4 3" xfId="34438" xr:uid="{00000000-0005-0000-0000-0000505E0000}"/>
    <cellStyle name="Normal 14 9 3 5" xfId="19290" xr:uid="{00000000-0005-0000-0000-0000515E0000}"/>
    <cellStyle name="Normal 14 9 3 5 2" xfId="45258" xr:uid="{00000000-0005-0000-0000-0000525E0000}"/>
    <cellStyle name="Normal 14 9 3 6" xfId="14962" xr:uid="{00000000-0005-0000-0000-0000535E0000}"/>
    <cellStyle name="Normal 14 9 3 6 2" xfId="40930" xr:uid="{00000000-0005-0000-0000-0000545E0000}"/>
    <cellStyle name="Normal 14 9 3 7" xfId="4142" xr:uid="{00000000-0005-0000-0000-0000555E0000}"/>
    <cellStyle name="Normal 14 9 3 8" xfId="30110" xr:uid="{00000000-0005-0000-0000-0000565E0000}"/>
    <cellStyle name="Normal 14 9 3 9" xfId="56592" xr:uid="{00000000-0005-0000-0000-0000575E0000}"/>
    <cellStyle name="Normal 14 9 4" xfId="5224" xr:uid="{00000000-0005-0000-0000-0000585E0000}"/>
    <cellStyle name="Normal 14 9 4 2" xfId="11716" xr:uid="{00000000-0005-0000-0000-0000595E0000}"/>
    <cellStyle name="Normal 14 9 4 2 2" xfId="26864" xr:uid="{00000000-0005-0000-0000-00005A5E0000}"/>
    <cellStyle name="Normal 14 9 4 2 2 2" xfId="52832" xr:uid="{00000000-0005-0000-0000-00005B5E0000}"/>
    <cellStyle name="Normal 14 9 4 2 3" xfId="37684" xr:uid="{00000000-0005-0000-0000-00005C5E0000}"/>
    <cellStyle name="Normal 14 9 4 3" xfId="20372" xr:uid="{00000000-0005-0000-0000-00005D5E0000}"/>
    <cellStyle name="Normal 14 9 4 3 2" xfId="46340" xr:uid="{00000000-0005-0000-0000-00005E5E0000}"/>
    <cellStyle name="Normal 14 9 4 4" xfId="16044" xr:uid="{00000000-0005-0000-0000-00005F5E0000}"/>
    <cellStyle name="Normal 14 9 4 4 2" xfId="42012" xr:uid="{00000000-0005-0000-0000-0000605E0000}"/>
    <cellStyle name="Normal 14 9 4 5" xfId="31192" xr:uid="{00000000-0005-0000-0000-0000615E0000}"/>
    <cellStyle name="Normal 14 9 4 6" xfId="57674" xr:uid="{00000000-0005-0000-0000-0000625E0000}"/>
    <cellStyle name="Normal 14 9 5" xfId="9552" xr:uid="{00000000-0005-0000-0000-0000635E0000}"/>
    <cellStyle name="Normal 14 9 5 2" xfId="24700" xr:uid="{00000000-0005-0000-0000-0000645E0000}"/>
    <cellStyle name="Normal 14 9 5 2 2" xfId="50668" xr:uid="{00000000-0005-0000-0000-0000655E0000}"/>
    <cellStyle name="Normal 14 9 5 3" xfId="35520" xr:uid="{00000000-0005-0000-0000-0000665E0000}"/>
    <cellStyle name="Normal 14 9 6" xfId="7388" xr:uid="{00000000-0005-0000-0000-0000675E0000}"/>
    <cellStyle name="Normal 14 9 6 2" xfId="22536" xr:uid="{00000000-0005-0000-0000-0000685E0000}"/>
    <cellStyle name="Normal 14 9 6 2 2" xfId="48504" xr:uid="{00000000-0005-0000-0000-0000695E0000}"/>
    <cellStyle name="Normal 14 9 6 3" xfId="33356" xr:uid="{00000000-0005-0000-0000-00006A5E0000}"/>
    <cellStyle name="Normal 14 9 7" xfId="18208" xr:uid="{00000000-0005-0000-0000-00006B5E0000}"/>
    <cellStyle name="Normal 14 9 7 2" xfId="44176" xr:uid="{00000000-0005-0000-0000-00006C5E0000}"/>
    <cellStyle name="Normal 14 9 8" xfId="13880" xr:uid="{00000000-0005-0000-0000-00006D5E0000}"/>
    <cellStyle name="Normal 14 9 8 2" xfId="39848" xr:uid="{00000000-0005-0000-0000-00006E5E0000}"/>
    <cellStyle name="Normal 14 9 9" xfId="3060" xr:uid="{00000000-0005-0000-0000-00006F5E0000}"/>
    <cellStyle name="Normal 15" xfId="323" xr:uid="{00000000-0005-0000-0000-0000705E0000}"/>
    <cellStyle name="Normal 15 10" xfId="324" xr:uid="{00000000-0005-0000-0000-0000715E0000}"/>
    <cellStyle name="Normal 15 10 10" xfId="29030" xr:uid="{00000000-0005-0000-0000-0000725E0000}"/>
    <cellStyle name="Normal 15 10 11" xfId="54991" xr:uid="{00000000-0005-0000-0000-0000735E0000}"/>
    <cellStyle name="Normal 15 10 12" xfId="55512" xr:uid="{00000000-0005-0000-0000-0000745E0000}"/>
    <cellStyle name="Normal 15 10 13" xfId="1066" xr:uid="{00000000-0005-0000-0000-0000755E0000}"/>
    <cellStyle name="Normal 15 10 2" xfId="1439" xr:uid="{00000000-0005-0000-0000-0000765E0000}"/>
    <cellStyle name="Normal 15 10 2 10" xfId="56053" xr:uid="{00000000-0005-0000-0000-0000775E0000}"/>
    <cellStyle name="Normal 15 10 2 2" xfId="2521" xr:uid="{00000000-0005-0000-0000-0000785E0000}"/>
    <cellStyle name="Normal 15 10 2 2 2" xfId="6849" xr:uid="{00000000-0005-0000-0000-0000795E0000}"/>
    <cellStyle name="Normal 15 10 2 2 2 2" xfId="13341" xr:uid="{00000000-0005-0000-0000-00007A5E0000}"/>
    <cellStyle name="Normal 15 10 2 2 2 2 2" xfId="28489" xr:uid="{00000000-0005-0000-0000-00007B5E0000}"/>
    <cellStyle name="Normal 15 10 2 2 2 2 2 2" xfId="54457" xr:uid="{00000000-0005-0000-0000-00007C5E0000}"/>
    <cellStyle name="Normal 15 10 2 2 2 2 3" xfId="39309" xr:uid="{00000000-0005-0000-0000-00007D5E0000}"/>
    <cellStyle name="Normal 15 10 2 2 2 3" xfId="21997" xr:uid="{00000000-0005-0000-0000-00007E5E0000}"/>
    <cellStyle name="Normal 15 10 2 2 2 3 2" xfId="47965" xr:uid="{00000000-0005-0000-0000-00007F5E0000}"/>
    <cellStyle name="Normal 15 10 2 2 2 4" xfId="17669" xr:uid="{00000000-0005-0000-0000-0000805E0000}"/>
    <cellStyle name="Normal 15 10 2 2 2 4 2" xfId="43637" xr:uid="{00000000-0005-0000-0000-0000815E0000}"/>
    <cellStyle name="Normal 15 10 2 2 2 5" xfId="32817" xr:uid="{00000000-0005-0000-0000-0000825E0000}"/>
    <cellStyle name="Normal 15 10 2 2 2 6" xfId="59299" xr:uid="{00000000-0005-0000-0000-0000835E0000}"/>
    <cellStyle name="Normal 15 10 2 2 3" xfId="11177" xr:uid="{00000000-0005-0000-0000-0000845E0000}"/>
    <cellStyle name="Normal 15 10 2 2 3 2" xfId="26325" xr:uid="{00000000-0005-0000-0000-0000855E0000}"/>
    <cellStyle name="Normal 15 10 2 2 3 2 2" xfId="52293" xr:uid="{00000000-0005-0000-0000-0000865E0000}"/>
    <cellStyle name="Normal 15 10 2 2 3 3" xfId="37145" xr:uid="{00000000-0005-0000-0000-0000875E0000}"/>
    <cellStyle name="Normal 15 10 2 2 4" xfId="9013" xr:uid="{00000000-0005-0000-0000-0000885E0000}"/>
    <cellStyle name="Normal 15 10 2 2 4 2" xfId="24161" xr:uid="{00000000-0005-0000-0000-0000895E0000}"/>
    <cellStyle name="Normal 15 10 2 2 4 2 2" xfId="50129" xr:uid="{00000000-0005-0000-0000-00008A5E0000}"/>
    <cellStyle name="Normal 15 10 2 2 4 3" xfId="34981" xr:uid="{00000000-0005-0000-0000-00008B5E0000}"/>
    <cellStyle name="Normal 15 10 2 2 5" xfId="19833" xr:uid="{00000000-0005-0000-0000-00008C5E0000}"/>
    <cellStyle name="Normal 15 10 2 2 5 2" xfId="45801" xr:uid="{00000000-0005-0000-0000-00008D5E0000}"/>
    <cellStyle name="Normal 15 10 2 2 6" xfId="15505" xr:uid="{00000000-0005-0000-0000-00008E5E0000}"/>
    <cellStyle name="Normal 15 10 2 2 6 2" xfId="41473" xr:uid="{00000000-0005-0000-0000-00008F5E0000}"/>
    <cellStyle name="Normal 15 10 2 2 7" xfId="4685" xr:uid="{00000000-0005-0000-0000-0000905E0000}"/>
    <cellStyle name="Normal 15 10 2 2 8" xfId="30653" xr:uid="{00000000-0005-0000-0000-0000915E0000}"/>
    <cellStyle name="Normal 15 10 2 2 9" xfId="57135" xr:uid="{00000000-0005-0000-0000-0000925E0000}"/>
    <cellStyle name="Normal 15 10 2 3" xfId="5767" xr:uid="{00000000-0005-0000-0000-0000935E0000}"/>
    <cellStyle name="Normal 15 10 2 3 2" xfId="12259" xr:uid="{00000000-0005-0000-0000-0000945E0000}"/>
    <cellStyle name="Normal 15 10 2 3 2 2" xfId="27407" xr:uid="{00000000-0005-0000-0000-0000955E0000}"/>
    <cellStyle name="Normal 15 10 2 3 2 2 2" xfId="53375" xr:uid="{00000000-0005-0000-0000-0000965E0000}"/>
    <cellStyle name="Normal 15 10 2 3 2 3" xfId="38227" xr:uid="{00000000-0005-0000-0000-0000975E0000}"/>
    <cellStyle name="Normal 15 10 2 3 3" xfId="20915" xr:uid="{00000000-0005-0000-0000-0000985E0000}"/>
    <cellStyle name="Normal 15 10 2 3 3 2" xfId="46883" xr:uid="{00000000-0005-0000-0000-0000995E0000}"/>
    <cellStyle name="Normal 15 10 2 3 4" xfId="16587" xr:uid="{00000000-0005-0000-0000-00009A5E0000}"/>
    <cellStyle name="Normal 15 10 2 3 4 2" xfId="42555" xr:uid="{00000000-0005-0000-0000-00009B5E0000}"/>
    <cellStyle name="Normal 15 10 2 3 5" xfId="31735" xr:uid="{00000000-0005-0000-0000-00009C5E0000}"/>
    <cellStyle name="Normal 15 10 2 3 6" xfId="58217" xr:uid="{00000000-0005-0000-0000-00009D5E0000}"/>
    <cellStyle name="Normal 15 10 2 4" xfId="10095" xr:uid="{00000000-0005-0000-0000-00009E5E0000}"/>
    <cellStyle name="Normal 15 10 2 4 2" xfId="25243" xr:uid="{00000000-0005-0000-0000-00009F5E0000}"/>
    <cellStyle name="Normal 15 10 2 4 2 2" xfId="51211" xr:uid="{00000000-0005-0000-0000-0000A05E0000}"/>
    <cellStyle name="Normal 15 10 2 4 3" xfId="36063" xr:uid="{00000000-0005-0000-0000-0000A15E0000}"/>
    <cellStyle name="Normal 15 10 2 5" xfId="7931" xr:uid="{00000000-0005-0000-0000-0000A25E0000}"/>
    <cellStyle name="Normal 15 10 2 5 2" xfId="23079" xr:uid="{00000000-0005-0000-0000-0000A35E0000}"/>
    <cellStyle name="Normal 15 10 2 5 2 2" xfId="49047" xr:uid="{00000000-0005-0000-0000-0000A45E0000}"/>
    <cellStyle name="Normal 15 10 2 5 3" xfId="33899" xr:uid="{00000000-0005-0000-0000-0000A55E0000}"/>
    <cellStyle name="Normal 15 10 2 6" xfId="18751" xr:uid="{00000000-0005-0000-0000-0000A65E0000}"/>
    <cellStyle name="Normal 15 10 2 6 2" xfId="44719" xr:uid="{00000000-0005-0000-0000-0000A75E0000}"/>
    <cellStyle name="Normal 15 10 2 7" xfId="14423" xr:uid="{00000000-0005-0000-0000-0000A85E0000}"/>
    <cellStyle name="Normal 15 10 2 7 2" xfId="40391" xr:uid="{00000000-0005-0000-0000-0000A95E0000}"/>
    <cellStyle name="Normal 15 10 2 8" xfId="3603" xr:uid="{00000000-0005-0000-0000-0000AA5E0000}"/>
    <cellStyle name="Normal 15 10 2 9" xfId="29571" xr:uid="{00000000-0005-0000-0000-0000AB5E0000}"/>
    <cellStyle name="Normal 15 10 3" xfId="1980" xr:uid="{00000000-0005-0000-0000-0000AC5E0000}"/>
    <cellStyle name="Normal 15 10 3 2" xfId="6308" xr:uid="{00000000-0005-0000-0000-0000AD5E0000}"/>
    <cellStyle name="Normal 15 10 3 2 2" xfId="12800" xr:uid="{00000000-0005-0000-0000-0000AE5E0000}"/>
    <cellStyle name="Normal 15 10 3 2 2 2" xfId="27948" xr:uid="{00000000-0005-0000-0000-0000AF5E0000}"/>
    <cellStyle name="Normal 15 10 3 2 2 2 2" xfId="53916" xr:uid="{00000000-0005-0000-0000-0000B05E0000}"/>
    <cellStyle name="Normal 15 10 3 2 2 3" xfId="38768" xr:uid="{00000000-0005-0000-0000-0000B15E0000}"/>
    <cellStyle name="Normal 15 10 3 2 3" xfId="21456" xr:uid="{00000000-0005-0000-0000-0000B25E0000}"/>
    <cellStyle name="Normal 15 10 3 2 3 2" xfId="47424" xr:uid="{00000000-0005-0000-0000-0000B35E0000}"/>
    <cellStyle name="Normal 15 10 3 2 4" xfId="17128" xr:uid="{00000000-0005-0000-0000-0000B45E0000}"/>
    <cellStyle name="Normal 15 10 3 2 4 2" xfId="43096" xr:uid="{00000000-0005-0000-0000-0000B55E0000}"/>
    <cellStyle name="Normal 15 10 3 2 5" xfId="32276" xr:uid="{00000000-0005-0000-0000-0000B65E0000}"/>
    <cellStyle name="Normal 15 10 3 2 6" xfId="58758" xr:uid="{00000000-0005-0000-0000-0000B75E0000}"/>
    <cellStyle name="Normal 15 10 3 3" xfId="10636" xr:uid="{00000000-0005-0000-0000-0000B85E0000}"/>
    <cellStyle name="Normal 15 10 3 3 2" xfId="25784" xr:uid="{00000000-0005-0000-0000-0000B95E0000}"/>
    <cellStyle name="Normal 15 10 3 3 2 2" xfId="51752" xr:uid="{00000000-0005-0000-0000-0000BA5E0000}"/>
    <cellStyle name="Normal 15 10 3 3 3" xfId="36604" xr:uid="{00000000-0005-0000-0000-0000BB5E0000}"/>
    <cellStyle name="Normal 15 10 3 4" xfId="8472" xr:uid="{00000000-0005-0000-0000-0000BC5E0000}"/>
    <cellStyle name="Normal 15 10 3 4 2" xfId="23620" xr:uid="{00000000-0005-0000-0000-0000BD5E0000}"/>
    <cellStyle name="Normal 15 10 3 4 2 2" xfId="49588" xr:uid="{00000000-0005-0000-0000-0000BE5E0000}"/>
    <cellStyle name="Normal 15 10 3 4 3" xfId="34440" xr:uid="{00000000-0005-0000-0000-0000BF5E0000}"/>
    <cellStyle name="Normal 15 10 3 5" xfId="19292" xr:uid="{00000000-0005-0000-0000-0000C05E0000}"/>
    <cellStyle name="Normal 15 10 3 5 2" xfId="45260" xr:uid="{00000000-0005-0000-0000-0000C15E0000}"/>
    <cellStyle name="Normal 15 10 3 6" xfId="14964" xr:uid="{00000000-0005-0000-0000-0000C25E0000}"/>
    <cellStyle name="Normal 15 10 3 6 2" xfId="40932" xr:uid="{00000000-0005-0000-0000-0000C35E0000}"/>
    <cellStyle name="Normal 15 10 3 7" xfId="4144" xr:uid="{00000000-0005-0000-0000-0000C45E0000}"/>
    <cellStyle name="Normal 15 10 3 8" xfId="30112" xr:uid="{00000000-0005-0000-0000-0000C55E0000}"/>
    <cellStyle name="Normal 15 10 3 9" xfId="56594" xr:uid="{00000000-0005-0000-0000-0000C65E0000}"/>
    <cellStyle name="Normal 15 10 4" xfId="5226" xr:uid="{00000000-0005-0000-0000-0000C75E0000}"/>
    <cellStyle name="Normal 15 10 4 2" xfId="11718" xr:uid="{00000000-0005-0000-0000-0000C85E0000}"/>
    <cellStyle name="Normal 15 10 4 2 2" xfId="26866" xr:uid="{00000000-0005-0000-0000-0000C95E0000}"/>
    <cellStyle name="Normal 15 10 4 2 2 2" xfId="52834" xr:uid="{00000000-0005-0000-0000-0000CA5E0000}"/>
    <cellStyle name="Normal 15 10 4 2 3" xfId="37686" xr:uid="{00000000-0005-0000-0000-0000CB5E0000}"/>
    <cellStyle name="Normal 15 10 4 3" xfId="20374" xr:uid="{00000000-0005-0000-0000-0000CC5E0000}"/>
    <cellStyle name="Normal 15 10 4 3 2" xfId="46342" xr:uid="{00000000-0005-0000-0000-0000CD5E0000}"/>
    <cellStyle name="Normal 15 10 4 4" xfId="16046" xr:uid="{00000000-0005-0000-0000-0000CE5E0000}"/>
    <cellStyle name="Normal 15 10 4 4 2" xfId="42014" xr:uid="{00000000-0005-0000-0000-0000CF5E0000}"/>
    <cellStyle name="Normal 15 10 4 5" xfId="31194" xr:uid="{00000000-0005-0000-0000-0000D05E0000}"/>
    <cellStyle name="Normal 15 10 4 6" xfId="57676" xr:uid="{00000000-0005-0000-0000-0000D15E0000}"/>
    <cellStyle name="Normal 15 10 5" xfId="9554" xr:uid="{00000000-0005-0000-0000-0000D25E0000}"/>
    <cellStyle name="Normal 15 10 5 2" xfId="24702" xr:uid="{00000000-0005-0000-0000-0000D35E0000}"/>
    <cellStyle name="Normal 15 10 5 2 2" xfId="50670" xr:uid="{00000000-0005-0000-0000-0000D45E0000}"/>
    <cellStyle name="Normal 15 10 5 3" xfId="35522" xr:uid="{00000000-0005-0000-0000-0000D55E0000}"/>
    <cellStyle name="Normal 15 10 6" xfId="7390" xr:uid="{00000000-0005-0000-0000-0000D65E0000}"/>
    <cellStyle name="Normal 15 10 6 2" xfId="22538" xr:uid="{00000000-0005-0000-0000-0000D75E0000}"/>
    <cellStyle name="Normal 15 10 6 2 2" xfId="48506" xr:uid="{00000000-0005-0000-0000-0000D85E0000}"/>
    <cellStyle name="Normal 15 10 6 3" xfId="33358" xr:uid="{00000000-0005-0000-0000-0000D95E0000}"/>
    <cellStyle name="Normal 15 10 7" xfId="18210" xr:uid="{00000000-0005-0000-0000-0000DA5E0000}"/>
    <cellStyle name="Normal 15 10 7 2" xfId="44178" xr:uid="{00000000-0005-0000-0000-0000DB5E0000}"/>
    <cellStyle name="Normal 15 10 8" xfId="13882" xr:uid="{00000000-0005-0000-0000-0000DC5E0000}"/>
    <cellStyle name="Normal 15 10 8 2" xfId="39850" xr:uid="{00000000-0005-0000-0000-0000DD5E0000}"/>
    <cellStyle name="Normal 15 10 9" xfId="3062" xr:uid="{00000000-0005-0000-0000-0000DE5E0000}"/>
    <cellStyle name="Normal 15 11" xfId="325" xr:uid="{00000000-0005-0000-0000-0000DF5E0000}"/>
    <cellStyle name="Normal 15 11 10" xfId="29031" xr:uid="{00000000-0005-0000-0000-0000E05E0000}"/>
    <cellStyle name="Normal 15 11 11" xfId="54992" xr:uid="{00000000-0005-0000-0000-0000E15E0000}"/>
    <cellStyle name="Normal 15 11 12" xfId="55513" xr:uid="{00000000-0005-0000-0000-0000E25E0000}"/>
    <cellStyle name="Normal 15 11 13" xfId="1106" xr:uid="{00000000-0005-0000-0000-0000E35E0000}"/>
    <cellStyle name="Normal 15 11 2" xfId="1440" xr:uid="{00000000-0005-0000-0000-0000E45E0000}"/>
    <cellStyle name="Normal 15 11 2 10" xfId="56054" xr:uid="{00000000-0005-0000-0000-0000E55E0000}"/>
    <cellStyle name="Normal 15 11 2 2" xfId="2522" xr:uid="{00000000-0005-0000-0000-0000E65E0000}"/>
    <cellStyle name="Normal 15 11 2 2 2" xfId="6850" xr:uid="{00000000-0005-0000-0000-0000E75E0000}"/>
    <cellStyle name="Normal 15 11 2 2 2 2" xfId="13342" xr:uid="{00000000-0005-0000-0000-0000E85E0000}"/>
    <cellStyle name="Normal 15 11 2 2 2 2 2" xfId="28490" xr:uid="{00000000-0005-0000-0000-0000E95E0000}"/>
    <cellStyle name="Normal 15 11 2 2 2 2 2 2" xfId="54458" xr:uid="{00000000-0005-0000-0000-0000EA5E0000}"/>
    <cellStyle name="Normal 15 11 2 2 2 2 3" xfId="39310" xr:uid="{00000000-0005-0000-0000-0000EB5E0000}"/>
    <cellStyle name="Normal 15 11 2 2 2 3" xfId="21998" xr:uid="{00000000-0005-0000-0000-0000EC5E0000}"/>
    <cellStyle name="Normal 15 11 2 2 2 3 2" xfId="47966" xr:uid="{00000000-0005-0000-0000-0000ED5E0000}"/>
    <cellStyle name="Normal 15 11 2 2 2 4" xfId="17670" xr:uid="{00000000-0005-0000-0000-0000EE5E0000}"/>
    <cellStyle name="Normal 15 11 2 2 2 4 2" xfId="43638" xr:uid="{00000000-0005-0000-0000-0000EF5E0000}"/>
    <cellStyle name="Normal 15 11 2 2 2 5" xfId="32818" xr:uid="{00000000-0005-0000-0000-0000F05E0000}"/>
    <cellStyle name="Normal 15 11 2 2 2 6" xfId="59300" xr:uid="{00000000-0005-0000-0000-0000F15E0000}"/>
    <cellStyle name="Normal 15 11 2 2 3" xfId="11178" xr:uid="{00000000-0005-0000-0000-0000F25E0000}"/>
    <cellStyle name="Normal 15 11 2 2 3 2" xfId="26326" xr:uid="{00000000-0005-0000-0000-0000F35E0000}"/>
    <cellStyle name="Normal 15 11 2 2 3 2 2" xfId="52294" xr:uid="{00000000-0005-0000-0000-0000F45E0000}"/>
    <cellStyle name="Normal 15 11 2 2 3 3" xfId="37146" xr:uid="{00000000-0005-0000-0000-0000F55E0000}"/>
    <cellStyle name="Normal 15 11 2 2 4" xfId="9014" xr:uid="{00000000-0005-0000-0000-0000F65E0000}"/>
    <cellStyle name="Normal 15 11 2 2 4 2" xfId="24162" xr:uid="{00000000-0005-0000-0000-0000F75E0000}"/>
    <cellStyle name="Normal 15 11 2 2 4 2 2" xfId="50130" xr:uid="{00000000-0005-0000-0000-0000F85E0000}"/>
    <cellStyle name="Normal 15 11 2 2 4 3" xfId="34982" xr:uid="{00000000-0005-0000-0000-0000F95E0000}"/>
    <cellStyle name="Normal 15 11 2 2 5" xfId="19834" xr:uid="{00000000-0005-0000-0000-0000FA5E0000}"/>
    <cellStyle name="Normal 15 11 2 2 5 2" xfId="45802" xr:uid="{00000000-0005-0000-0000-0000FB5E0000}"/>
    <cellStyle name="Normal 15 11 2 2 6" xfId="15506" xr:uid="{00000000-0005-0000-0000-0000FC5E0000}"/>
    <cellStyle name="Normal 15 11 2 2 6 2" xfId="41474" xr:uid="{00000000-0005-0000-0000-0000FD5E0000}"/>
    <cellStyle name="Normal 15 11 2 2 7" xfId="4686" xr:uid="{00000000-0005-0000-0000-0000FE5E0000}"/>
    <cellStyle name="Normal 15 11 2 2 8" xfId="30654" xr:uid="{00000000-0005-0000-0000-0000FF5E0000}"/>
    <cellStyle name="Normal 15 11 2 2 9" xfId="57136" xr:uid="{00000000-0005-0000-0000-0000005F0000}"/>
    <cellStyle name="Normal 15 11 2 3" xfId="5768" xr:uid="{00000000-0005-0000-0000-0000015F0000}"/>
    <cellStyle name="Normal 15 11 2 3 2" xfId="12260" xr:uid="{00000000-0005-0000-0000-0000025F0000}"/>
    <cellStyle name="Normal 15 11 2 3 2 2" xfId="27408" xr:uid="{00000000-0005-0000-0000-0000035F0000}"/>
    <cellStyle name="Normal 15 11 2 3 2 2 2" xfId="53376" xr:uid="{00000000-0005-0000-0000-0000045F0000}"/>
    <cellStyle name="Normal 15 11 2 3 2 3" xfId="38228" xr:uid="{00000000-0005-0000-0000-0000055F0000}"/>
    <cellStyle name="Normal 15 11 2 3 3" xfId="20916" xr:uid="{00000000-0005-0000-0000-0000065F0000}"/>
    <cellStyle name="Normal 15 11 2 3 3 2" xfId="46884" xr:uid="{00000000-0005-0000-0000-0000075F0000}"/>
    <cellStyle name="Normal 15 11 2 3 4" xfId="16588" xr:uid="{00000000-0005-0000-0000-0000085F0000}"/>
    <cellStyle name="Normal 15 11 2 3 4 2" xfId="42556" xr:uid="{00000000-0005-0000-0000-0000095F0000}"/>
    <cellStyle name="Normal 15 11 2 3 5" xfId="31736" xr:uid="{00000000-0005-0000-0000-00000A5F0000}"/>
    <cellStyle name="Normal 15 11 2 3 6" xfId="58218" xr:uid="{00000000-0005-0000-0000-00000B5F0000}"/>
    <cellStyle name="Normal 15 11 2 4" xfId="10096" xr:uid="{00000000-0005-0000-0000-00000C5F0000}"/>
    <cellStyle name="Normal 15 11 2 4 2" xfId="25244" xr:uid="{00000000-0005-0000-0000-00000D5F0000}"/>
    <cellStyle name="Normal 15 11 2 4 2 2" xfId="51212" xr:uid="{00000000-0005-0000-0000-00000E5F0000}"/>
    <cellStyle name="Normal 15 11 2 4 3" xfId="36064" xr:uid="{00000000-0005-0000-0000-00000F5F0000}"/>
    <cellStyle name="Normal 15 11 2 5" xfId="7932" xr:uid="{00000000-0005-0000-0000-0000105F0000}"/>
    <cellStyle name="Normal 15 11 2 5 2" xfId="23080" xr:uid="{00000000-0005-0000-0000-0000115F0000}"/>
    <cellStyle name="Normal 15 11 2 5 2 2" xfId="49048" xr:uid="{00000000-0005-0000-0000-0000125F0000}"/>
    <cellStyle name="Normal 15 11 2 5 3" xfId="33900" xr:uid="{00000000-0005-0000-0000-0000135F0000}"/>
    <cellStyle name="Normal 15 11 2 6" xfId="18752" xr:uid="{00000000-0005-0000-0000-0000145F0000}"/>
    <cellStyle name="Normal 15 11 2 6 2" xfId="44720" xr:uid="{00000000-0005-0000-0000-0000155F0000}"/>
    <cellStyle name="Normal 15 11 2 7" xfId="14424" xr:uid="{00000000-0005-0000-0000-0000165F0000}"/>
    <cellStyle name="Normal 15 11 2 7 2" xfId="40392" xr:uid="{00000000-0005-0000-0000-0000175F0000}"/>
    <cellStyle name="Normal 15 11 2 8" xfId="3604" xr:uid="{00000000-0005-0000-0000-0000185F0000}"/>
    <cellStyle name="Normal 15 11 2 9" xfId="29572" xr:uid="{00000000-0005-0000-0000-0000195F0000}"/>
    <cellStyle name="Normal 15 11 3" xfId="1981" xr:uid="{00000000-0005-0000-0000-00001A5F0000}"/>
    <cellStyle name="Normal 15 11 3 2" xfId="6309" xr:uid="{00000000-0005-0000-0000-00001B5F0000}"/>
    <cellStyle name="Normal 15 11 3 2 2" xfId="12801" xr:uid="{00000000-0005-0000-0000-00001C5F0000}"/>
    <cellStyle name="Normal 15 11 3 2 2 2" xfId="27949" xr:uid="{00000000-0005-0000-0000-00001D5F0000}"/>
    <cellStyle name="Normal 15 11 3 2 2 2 2" xfId="53917" xr:uid="{00000000-0005-0000-0000-00001E5F0000}"/>
    <cellStyle name="Normal 15 11 3 2 2 3" xfId="38769" xr:uid="{00000000-0005-0000-0000-00001F5F0000}"/>
    <cellStyle name="Normal 15 11 3 2 3" xfId="21457" xr:uid="{00000000-0005-0000-0000-0000205F0000}"/>
    <cellStyle name="Normal 15 11 3 2 3 2" xfId="47425" xr:uid="{00000000-0005-0000-0000-0000215F0000}"/>
    <cellStyle name="Normal 15 11 3 2 4" xfId="17129" xr:uid="{00000000-0005-0000-0000-0000225F0000}"/>
    <cellStyle name="Normal 15 11 3 2 4 2" xfId="43097" xr:uid="{00000000-0005-0000-0000-0000235F0000}"/>
    <cellStyle name="Normal 15 11 3 2 5" xfId="32277" xr:uid="{00000000-0005-0000-0000-0000245F0000}"/>
    <cellStyle name="Normal 15 11 3 2 6" xfId="58759" xr:uid="{00000000-0005-0000-0000-0000255F0000}"/>
    <cellStyle name="Normal 15 11 3 3" xfId="10637" xr:uid="{00000000-0005-0000-0000-0000265F0000}"/>
    <cellStyle name="Normal 15 11 3 3 2" xfId="25785" xr:uid="{00000000-0005-0000-0000-0000275F0000}"/>
    <cellStyle name="Normal 15 11 3 3 2 2" xfId="51753" xr:uid="{00000000-0005-0000-0000-0000285F0000}"/>
    <cellStyle name="Normal 15 11 3 3 3" xfId="36605" xr:uid="{00000000-0005-0000-0000-0000295F0000}"/>
    <cellStyle name="Normal 15 11 3 4" xfId="8473" xr:uid="{00000000-0005-0000-0000-00002A5F0000}"/>
    <cellStyle name="Normal 15 11 3 4 2" xfId="23621" xr:uid="{00000000-0005-0000-0000-00002B5F0000}"/>
    <cellStyle name="Normal 15 11 3 4 2 2" xfId="49589" xr:uid="{00000000-0005-0000-0000-00002C5F0000}"/>
    <cellStyle name="Normal 15 11 3 4 3" xfId="34441" xr:uid="{00000000-0005-0000-0000-00002D5F0000}"/>
    <cellStyle name="Normal 15 11 3 5" xfId="19293" xr:uid="{00000000-0005-0000-0000-00002E5F0000}"/>
    <cellStyle name="Normal 15 11 3 5 2" xfId="45261" xr:uid="{00000000-0005-0000-0000-00002F5F0000}"/>
    <cellStyle name="Normal 15 11 3 6" xfId="14965" xr:uid="{00000000-0005-0000-0000-0000305F0000}"/>
    <cellStyle name="Normal 15 11 3 6 2" xfId="40933" xr:uid="{00000000-0005-0000-0000-0000315F0000}"/>
    <cellStyle name="Normal 15 11 3 7" xfId="4145" xr:uid="{00000000-0005-0000-0000-0000325F0000}"/>
    <cellStyle name="Normal 15 11 3 8" xfId="30113" xr:uid="{00000000-0005-0000-0000-0000335F0000}"/>
    <cellStyle name="Normal 15 11 3 9" xfId="56595" xr:uid="{00000000-0005-0000-0000-0000345F0000}"/>
    <cellStyle name="Normal 15 11 4" xfId="5227" xr:uid="{00000000-0005-0000-0000-0000355F0000}"/>
    <cellStyle name="Normal 15 11 4 2" xfId="11719" xr:uid="{00000000-0005-0000-0000-0000365F0000}"/>
    <cellStyle name="Normal 15 11 4 2 2" xfId="26867" xr:uid="{00000000-0005-0000-0000-0000375F0000}"/>
    <cellStyle name="Normal 15 11 4 2 2 2" xfId="52835" xr:uid="{00000000-0005-0000-0000-0000385F0000}"/>
    <cellStyle name="Normal 15 11 4 2 3" xfId="37687" xr:uid="{00000000-0005-0000-0000-0000395F0000}"/>
    <cellStyle name="Normal 15 11 4 3" xfId="20375" xr:uid="{00000000-0005-0000-0000-00003A5F0000}"/>
    <cellStyle name="Normal 15 11 4 3 2" xfId="46343" xr:uid="{00000000-0005-0000-0000-00003B5F0000}"/>
    <cellStyle name="Normal 15 11 4 4" xfId="16047" xr:uid="{00000000-0005-0000-0000-00003C5F0000}"/>
    <cellStyle name="Normal 15 11 4 4 2" xfId="42015" xr:uid="{00000000-0005-0000-0000-00003D5F0000}"/>
    <cellStyle name="Normal 15 11 4 5" xfId="31195" xr:uid="{00000000-0005-0000-0000-00003E5F0000}"/>
    <cellStyle name="Normal 15 11 4 6" xfId="57677" xr:uid="{00000000-0005-0000-0000-00003F5F0000}"/>
    <cellStyle name="Normal 15 11 5" xfId="9555" xr:uid="{00000000-0005-0000-0000-0000405F0000}"/>
    <cellStyle name="Normal 15 11 5 2" xfId="24703" xr:uid="{00000000-0005-0000-0000-0000415F0000}"/>
    <cellStyle name="Normal 15 11 5 2 2" xfId="50671" xr:uid="{00000000-0005-0000-0000-0000425F0000}"/>
    <cellStyle name="Normal 15 11 5 3" xfId="35523" xr:uid="{00000000-0005-0000-0000-0000435F0000}"/>
    <cellStyle name="Normal 15 11 6" xfId="7391" xr:uid="{00000000-0005-0000-0000-0000445F0000}"/>
    <cellStyle name="Normal 15 11 6 2" xfId="22539" xr:uid="{00000000-0005-0000-0000-0000455F0000}"/>
    <cellStyle name="Normal 15 11 6 2 2" xfId="48507" xr:uid="{00000000-0005-0000-0000-0000465F0000}"/>
    <cellStyle name="Normal 15 11 6 3" xfId="33359" xr:uid="{00000000-0005-0000-0000-0000475F0000}"/>
    <cellStyle name="Normal 15 11 7" xfId="18211" xr:uid="{00000000-0005-0000-0000-0000485F0000}"/>
    <cellStyle name="Normal 15 11 7 2" xfId="44179" xr:uid="{00000000-0005-0000-0000-0000495F0000}"/>
    <cellStyle name="Normal 15 11 8" xfId="13883" xr:uid="{00000000-0005-0000-0000-00004A5F0000}"/>
    <cellStyle name="Normal 15 11 8 2" xfId="39851" xr:uid="{00000000-0005-0000-0000-00004B5F0000}"/>
    <cellStyle name="Normal 15 11 9" xfId="3063" xr:uid="{00000000-0005-0000-0000-00004C5F0000}"/>
    <cellStyle name="Normal 15 12" xfId="326" xr:uid="{00000000-0005-0000-0000-00004D5F0000}"/>
    <cellStyle name="Normal 15 12 10" xfId="29032" xr:uid="{00000000-0005-0000-0000-00004E5F0000}"/>
    <cellStyle name="Normal 15 12 11" xfId="54993" xr:uid="{00000000-0005-0000-0000-00004F5F0000}"/>
    <cellStyle name="Normal 15 12 12" xfId="55514" xr:uid="{00000000-0005-0000-0000-0000505F0000}"/>
    <cellStyle name="Normal 15 12 13" xfId="1146" xr:uid="{00000000-0005-0000-0000-0000515F0000}"/>
    <cellStyle name="Normal 15 12 2" xfId="1441" xr:uid="{00000000-0005-0000-0000-0000525F0000}"/>
    <cellStyle name="Normal 15 12 2 10" xfId="56055" xr:uid="{00000000-0005-0000-0000-0000535F0000}"/>
    <cellStyle name="Normal 15 12 2 2" xfId="2523" xr:uid="{00000000-0005-0000-0000-0000545F0000}"/>
    <cellStyle name="Normal 15 12 2 2 2" xfId="6851" xr:uid="{00000000-0005-0000-0000-0000555F0000}"/>
    <cellStyle name="Normal 15 12 2 2 2 2" xfId="13343" xr:uid="{00000000-0005-0000-0000-0000565F0000}"/>
    <cellStyle name="Normal 15 12 2 2 2 2 2" xfId="28491" xr:uid="{00000000-0005-0000-0000-0000575F0000}"/>
    <cellStyle name="Normal 15 12 2 2 2 2 2 2" xfId="54459" xr:uid="{00000000-0005-0000-0000-0000585F0000}"/>
    <cellStyle name="Normal 15 12 2 2 2 2 3" xfId="39311" xr:uid="{00000000-0005-0000-0000-0000595F0000}"/>
    <cellStyle name="Normal 15 12 2 2 2 3" xfId="21999" xr:uid="{00000000-0005-0000-0000-00005A5F0000}"/>
    <cellStyle name="Normal 15 12 2 2 2 3 2" xfId="47967" xr:uid="{00000000-0005-0000-0000-00005B5F0000}"/>
    <cellStyle name="Normal 15 12 2 2 2 4" xfId="17671" xr:uid="{00000000-0005-0000-0000-00005C5F0000}"/>
    <cellStyle name="Normal 15 12 2 2 2 4 2" xfId="43639" xr:uid="{00000000-0005-0000-0000-00005D5F0000}"/>
    <cellStyle name="Normal 15 12 2 2 2 5" xfId="32819" xr:uid="{00000000-0005-0000-0000-00005E5F0000}"/>
    <cellStyle name="Normal 15 12 2 2 2 6" xfId="59301" xr:uid="{00000000-0005-0000-0000-00005F5F0000}"/>
    <cellStyle name="Normal 15 12 2 2 3" xfId="11179" xr:uid="{00000000-0005-0000-0000-0000605F0000}"/>
    <cellStyle name="Normal 15 12 2 2 3 2" xfId="26327" xr:uid="{00000000-0005-0000-0000-0000615F0000}"/>
    <cellStyle name="Normal 15 12 2 2 3 2 2" xfId="52295" xr:uid="{00000000-0005-0000-0000-0000625F0000}"/>
    <cellStyle name="Normal 15 12 2 2 3 3" xfId="37147" xr:uid="{00000000-0005-0000-0000-0000635F0000}"/>
    <cellStyle name="Normal 15 12 2 2 4" xfId="9015" xr:uid="{00000000-0005-0000-0000-0000645F0000}"/>
    <cellStyle name="Normal 15 12 2 2 4 2" xfId="24163" xr:uid="{00000000-0005-0000-0000-0000655F0000}"/>
    <cellStyle name="Normal 15 12 2 2 4 2 2" xfId="50131" xr:uid="{00000000-0005-0000-0000-0000665F0000}"/>
    <cellStyle name="Normal 15 12 2 2 4 3" xfId="34983" xr:uid="{00000000-0005-0000-0000-0000675F0000}"/>
    <cellStyle name="Normal 15 12 2 2 5" xfId="19835" xr:uid="{00000000-0005-0000-0000-0000685F0000}"/>
    <cellStyle name="Normal 15 12 2 2 5 2" xfId="45803" xr:uid="{00000000-0005-0000-0000-0000695F0000}"/>
    <cellStyle name="Normal 15 12 2 2 6" xfId="15507" xr:uid="{00000000-0005-0000-0000-00006A5F0000}"/>
    <cellStyle name="Normal 15 12 2 2 6 2" xfId="41475" xr:uid="{00000000-0005-0000-0000-00006B5F0000}"/>
    <cellStyle name="Normal 15 12 2 2 7" xfId="4687" xr:uid="{00000000-0005-0000-0000-00006C5F0000}"/>
    <cellStyle name="Normal 15 12 2 2 8" xfId="30655" xr:uid="{00000000-0005-0000-0000-00006D5F0000}"/>
    <cellStyle name="Normal 15 12 2 2 9" xfId="57137" xr:uid="{00000000-0005-0000-0000-00006E5F0000}"/>
    <cellStyle name="Normal 15 12 2 3" xfId="5769" xr:uid="{00000000-0005-0000-0000-00006F5F0000}"/>
    <cellStyle name="Normal 15 12 2 3 2" xfId="12261" xr:uid="{00000000-0005-0000-0000-0000705F0000}"/>
    <cellStyle name="Normal 15 12 2 3 2 2" xfId="27409" xr:uid="{00000000-0005-0000-0000-0000715F0000}"/>
    <cellStyle name="Normal 15 12 2 3 2 2 2" xfId="53377" xr:uid="{00000000-0005-0000-0000-0000725F0000}"/>
    <cellStyle name="Normal 15 12 2 3 2 3" xfId="38229" xr:uid="{00000000-0005-0000-0000-0000735F0000}"/>
    <cellStyle name="Normal 15 12 2 3 3" xfId="20917" xr:uid="{00000000-0005-0000-0000-0000745F0000}"/>
    <cellStyle name="Normal 15 12 2 3 3 2" xfId="46885" xr:uid="{00000000-0005-0000-0000-0000755F0000}"/>
    <cellStyle name="Normal 15 12 2 3 4" xfId="16589" xr:uid="{00000000-0005-0000-0000-0000765F0000}"/>
    <cellStyle name="Normal 15 12 2 3 4 2" xfId="42557" xr:uid="{00000000-0005-0000-0000-0000775F0000}"/>
    <cellStyle name="Normal 15 12 2 3 5" xfId="31737" xr:uid="{00000000-0005-0000-0000-0000785F0000}"/>
    <cellStyle name="Normal 15 12 2 3 6" xfId="58219" xr:uid="{00000000-0005-0000-0000-0000795F0000}"/>
    <cellStyle name="Normal 15 12 2 4" xfId="10097" xr:uid="{00000000-0005-0000-0000-00007A5F0000}"/>
    <cellStyle name="Normal 15 12 2 4 2" xfId="25245" xr:uid="{00000000-0005-0000-0000-00007B5F0000}"/>
    <cellStyle name="Normal 15 12 2 4 2 2" xfId="51213" xr:uid="{00000000-0005-0000-0000-00007C5F0000}"/>
    <cellStyle name="Normal 15 12 2 4 3" xfId="36065" xr:uid="{00000000-0005-0000-0000-00007D5F0000}"/>
    <cellStyle name="Normal 15 12 2 5" xfId="7933" xr:uid="{00000000-0005-0000-0000-00007E5F0000}"/>
    <cellStyle name="Normal 15 12 2 5 2" xfId="23081" xr:uid="{00000000-0005-0000-0000-00007F5F0000}"/>
    <cellStyle name="Normal 15 12 2 5 2 2" xfId="49049" xr:uid="{00000000-0005-0000-0000-0000805F0000}"/>
    <cellStyle name="Normal 15 12 2 5 3" xfId="33901" xr:uid="{00000000-0005-0000-0000-0000815F0000}"/>
    <cellStyle name="Normal 15 12 2 6" xfId="18753" xr:uid="{00000000-0005-0000-0000-0000825F0000}"/>
    <cellStyle name="Normal 15 12 2 6 2" xfId="44721" xr:uid="{00000000-0005-0000-0000-0000835F0000}"/>
    <cellStyle name="Normal 15 12 2 7" xfId="14425" xr:uid="{00000000-0005-0000-0000-0000845F0000}"/>
    <cellStyle name="Normal 15 12 2 7 2" xfId="40393" xr:uid="{00000000-0005-0000-0000-0000855F0000}"/>
    <cellStyle name="Normal 15 12 2 8" xfId="3605" xr:uid="{00000000-0005-0000-0000-0000865F0000}"/>
    <cellStyle name="Normal 15 12 2 9" xfId="29573" xr:uid="{00000000-0005-0000-0000-0000875F0000}"/>
    <cellStyle name="Normal 15 12 3" xfId="1982" xr:uid="{00000000-0005-0000-0000-0000885F0000}"/>
    <cellStyle name="Normal 15 12 3 2" xfId="6310" xr:uid="{00000000-0005-0000-0000-0000895F0000}"/>
    <cellStyle name="Normal 15 12 3 2 2" xfId="12802" xr:uid="{00000000-0005-0000-0000-00008A5F0000}"/>
    <cellStyle name="Normal 15 12 3 2 2 2" xfId="27950" xr:uid="{00000000-0005-0000-0000-00008B5F0000}"/>
    <cellStyle name="Normal 15 12 3 2 2 2 2" xfId="53918" xr:uid="{00000000-0005-0000-0000-00008C5F0000}"/>
    <cellStyle name="Normal 15 12 3 2 2 3" xfId="38770" xr:uid="{00000000-0005-0000-0000-00008D5F0000}"/>
    <cellStyle name="Normal 15 12 3 2 3" xfId="21458" xr:uid="{00000000-0005-0000-0000-00008E5F0000}"/>
    <cellStyle name="Normal 15 12 3 2 3 2" xfId="47426" xr:uid="{00000000-0005-0000-0000-00008F5F0000}"/>
    <cellStyle name="Normal 15 12 3 2 4" xfId="17130" xr:uid="{00000000-0005-0000-0000-0000905F0000}"/>
    <cellStyle name="Normal 15 12 3 2 4 2" xfId="43098" xr:uid="{00000000-0005-0000-0000-0000915F0000}"/>
    <cellStyle name="Normal 15 12 3 2 5" xfId="32278" xr:uid="{00000000-0005-0000-0000-0000925F0000}"/>
    <cellStyle name="Normal 15 12 3 2 6" xfId="58760" xr:uid="{00000000-0005-0000-0000-0000935F0000}"/>
    <cellStyle name="Normal 15 12 3 3" xfId="10638" xr:uid="{00000000-0005-0000-0000-0000945F0000}"/>
    <cellStyle name="Normal 15 12 3 3 2" xfId="25786" xr:uid="{00000000-0005-0000-0000-0000955F0000}"/>
    <cellStyle name="Normal 15 12 3 3 2 2" xfId="51754" xr:uid="{00000000-0005-0000-0000-0000965F0000}"/>
    <cellStyle name="Normal 15 12 3 3 3" xfId="36606" xr:uid="{00000000-0005-0000-0000-0000975F0000}"/>
    <cellStyle name="Normal 15 12 3 4" xfId="8474" xr:uid="{00000000-0005-0000-0000-0000985F0000}"/>
    <cellStyle name="Normal 15 12 3 4 2" xfId="23622" xr:uid="{00000000-0005-0000-0000-0000995F0000}"/>
    <cellStyle name="Normal 15 12 3 4 2 2" xfId="49590" xr:uid="{00000000-0005-0000-0000-00009A5F0000}"/>
    <cellStyle name="Normal 15 12 3 4 3" xfId="34442" xr:uid="{00000000-0005-0000-0000-00009B5F0000}"/>
    <cellStyle name="Normal 15 12 3 5" xfId="19294" xr:uid="{00000000-0005-0000-0000-00009C5F0000}"/>
    <cellStyle name="Normal 15 12 3 5 2" xfId="45262" xr:uid="{00000000-0005-0000-0000-00009D5F0000}"/>
    <cellStyle name="Normal 15 12 3 6" xfId="14966" xr:uid="{00000000-0005-0000-0000-00009E5F0000}"/>
    <cellStyle name="Normal 15 12 3 6 2" xfId="40934" xr:uid="{00000000-0005-0000-0000-00009F5F0000}"/>
    <cellStyle name="Normal 15 12 3 7" xfId="4146" xr:uid="{00000000-0005-0000-0000-0000A05F0000}"/>
    <cellStyle name="Normal 15 12 3 8" xfId="30114" xr:uid="{00000000-0005-0000-0000-0000A15F0000}"/>
    <cellStyle name="Normal 15 12 3 9" xfId="56596" xr:uid="{00000000-0005-0000-0000-0000A25F0000}"/>
    <cellStyle name="Normal 15 12 4" xfId="5228" xr:uid="{00000000-0005-0000-0000-0000A35F0000}"/>
    <cellStyle name="Normal 15 12 4 2" xfId="11720" xr:uid="{00000000-0005-0000-0000-0000A45F0000}"/>
    <cellStyle name="Normal 15 12 4 2 2" xfId="26868" xr:uid="{00000000-0005-0000-0000-0000A55F0000}"/>
    <cellStyle name="Normal 15 12 4 2 2 2" xfId="52836" xr:uid="{00000000-0005-0000-0000-0000A65F0000}"/>
    <cellStyle name="Normal 15 12 4 2 3" xfId="37688" xr:uid="{00000000-0005-0000-0000-0000A75F0000}"/>
    <cellStyle name="Normal 15 12 4 3" xfId="20376" xr:uid="{00000000-0005-0000-0000-0000A85F0000}"/>
    <cellStyle name="Normal 15 12 4 3 2" xfId="46344" xr:uid="{00000000-0005-0000-0000-0000A95F0000}"/>
    <cellStyle name="Normal 15 12 4 4" xfId="16048" xr:uid="{00000000-0005-0000-0000-0000AA5F0000}"/>
    <cellStyle name="Normal 15 12 4 4 2" xfId="42016" xr:uid="{00000000-0005-0000-0000-0000AB5F0000}"/>
    <cellStyle name="Normal 15 12 4 5" xfId="31196" xr:uid="{00000000-0005-0000-0000-0000AC5F0000}"/>
    <cellStyle name="Normal 15 12 4 6" xfId="57678" xr:uid="{00000000-0005-0000-0000-0000AD5F0000}"/>
    <cellStyle name="Normal 15 12 5" xfId="9556" xr:uid="{00000000-0005-0000-0000-0000AE5F0000}"/>
    <cellStyle name="Normal 15 12 5 2" xfId="24704" xr:uid="{00000000-0005-0000-0000-0000AF5F0000}"/>
    <cellStyle name="Normal 15 12 5 2 2" xfId="50672" xr:uid="{00000000-0005-0000-0000-0000B05F0000}"/>
    <cellStyle name="Normal 15 12 5 3" xfId="35524" xr:uid="{00000000-0005-0000-0000-0000B15F0000}"/>
    <cellStyle name="Normal 15 12 6" xfId="7392" xr:uid="{00000000-0005-0000-0000-0000B25F0000}"/>
    <cellStyle name="Normal 15 12 6 2" xfId="22540" xr:uid="{00000000-0005-0000-0000-0000B35F0000}"/>
    <cellStyle name="Normal 15 12 6 2 2" xfId="48508" xr:uid="{00000000-0005-0000-0000-0000B45F0000}"/>
    <cellStyle name="Normal 15 12 6 3" xfId="33360" xr:uid="{00000000-0005-0000-0000-0000B55F0000}"/>
    <cellStyle name="Normal 15 12 7" xfId="18212" xr:uid="{00000000-0005-0000-0000-0000B65F0000}"/>
    <cellStyle name="Normal 15 12 7 2" xfId="44180" xr:uid="{00000000-0005-0000-0000-0000B75F0000}"/>
    <cellStyle name="Normal 15 12 8" xfId="13884" xr:uid="{00000000-0005-0000-0000-0000B85F0000}"/>
    <cellStyle name="Normal 15 12 8 2" xfId="39852" xr:uid="{00000000-0005-0000-0000-0000B95F0000}"/>
    <cellStyle name="Normal 15 12 9" xfId="3064" xr:uid="{00000000-0005-0000-0000-0000BA5F0000}"/>
    <cellStyle name="Normal 15 13" xfId="327" xr:uid="{00000000-0005-0000-0000-0000BB5F0000}"/>
    <cellStyle name="Normal 15 13 10" xfId="29033" xr:uid="{00000000-0005-0000-0000-0000BC5F0000}"/>
    <cellStyle name="Normal 15 13 11" xfId="55515" xr:uid="{00000000-0005-0000-0000-0000BD5F0000}"/>
    <cellStyle name="Normal 15 13 12" xfId="1186" xr:uid="{00000000-0005-0000-0000-0000BE5F0000}"/>
    <cellStyle name="Normal 15 13 2" xfId="1442" xr:uid="{00000000-0005-0000-0000-0000BF5F0000}"/>
    <cellStyle name="Normal 15 13 2 10" xfId="56056" xr:uid="{00000000-0005-0000-0000-0000C05F0000}"/>
    <cellStyle name="Normal 15 13 2 2" xfId="2524" xr:uid="{00000000-0005-0000-0000-0000C15F0000}"/>
    <cellStyle name="Normal 15 13 2 2 2" xfId="6852" xr:uid="{00000000-0005-0000-0000-0000C25F0000}"/>
    <cellStyle name="Normal 15 13 2 2 2 2" xfId="13344" xr:uid="{00000000-0005-0000-0000-0000C35F0000}"/>
    <cellStyle name="Normal 15 13 2 2 2 2 2" xfId="28492" xr:uid="{00000000-0005-0000-0000-0000C45F0000}"/>
    <cellStyle name="Normal 15 13 2 2 2 2 2 2" xfId="54460" xr:uid="{00000000-0005-0000-0000-0000C55F0000}"/>
    <cellStyle name="Normal 15 13 2 2 2 2 3" xfId="39312" xr:uid="{00000000-0005-0000-0000-0000C65F0000}"/>
    <cellStyle name="Normal 15 13 2 2 2 3" xfId="22000" xr:uid="{00000000-0005-0000-0000-0000C75F0000}"/>
    <cellStyle name="Normal 15 13 2 2 2 3 2" xfId="47968" xr:uid="{00000000-0005-0000-0000-0000C85F0000}"/>
    <cellStyle name="Normal 15 13 2 2 2 4" xfId="17672" xr:uid="{00000000-0005-0000-0000-0000C95F0000}"/>
    <cellStyle name="Normal 15 13 2 2 2 4 2" xfId="43640" xr:uid="{00000000-0005-0000-0000-0000CA5F0000}"/>
    <cellStyle name="Normal 15 13 2 2 2 5" xfId="32820" xr:uid="{00000000-0005-0000-0000-0000CB5F0000}"/>
    <cellStyle name="Normal 15 13 2 2 2 6" xfId="59302" xr:uid="{00000000-0005-0000-0000-0000CC5F0000}"/>
    <cellStyle name="Normal 15 13 2 2 3" xfId="11180" xr:uid="{00000000-0005-0000-0000-0000CD5F0000}"/>
    <cellStyle name="Normal 15 13 2 2 3 2" xfId="26328" xr:uid="{00000000-0005-0000-0000-0000CE5F0000}"/>
    <cellStyle name="Normal 15 13 2 2 3 2 2" xfId="52296" xr:uid="{00000000-0005-0000-0000-0000CF5F0000}"/>
    <cellStyle name="Normal 15 13 2 2 3 3" xfId="37148" xr:uid="{00000000-0005-0000-0000-0000D05F0000}"/>
    <cellStyle name="Normal 15 13 2 2 4" xfId="9016" xr:uid="{00000000-0005-0000-0000-0000D15F0000}"/>
    <cellStyle name="Normal 15 13 2 2 4 2" xfId="24164" xr:uid="{00000000-0005-0000-0000-0000D25F0000}"/>
    <cellStyle name="Normal 15 13 2 2 4 2 2" xfId="50132" xr:uid="{00000000-0005-0000-0000-0000D35F0000}"/>
    <cellStyle name="Normal 15 13 2 2 4 3" xfId="34984" xr:uid="{00000000-0005-0000-0000-0000D45F0000}"/>
    <cellStyle name="Normal 15 13 2 2 5" xfId="19836" xr:uid="{00000000-0005-0000-0000-0000D55F0000}"/>
    <cellStyle name="Normal 15 13 2 2 5 2" xfId="45804" xr:uid="{00000000-0005-0000-0000-0000D65F0000}"/>
    <cellStyle name="Normal 15 13 2 2 6" xfId="15508" xr:uid="{00000000-0005-0000-0000-0000D75F0000}"/>
    <cellStyle name="Normal 15 13 2 2 6 2" xfId="41476" xr:uid="{00000000-0005-0000-0000-0000D85F0000}"/>
    <cellStyle name="Normal 15 13 2 2 7" xfId="4688" xr:uid="{00000000-0005-0000-0000-0000D95F0000}"/>
    <cellStyle name="Normal 15 13 2 2 8" xfId="30656" xr:uid="{00000000-0005-0000-0000-0000DA5F0000}"/>
    <cellStyle name="Normal 15 13 2 2 9" xfId="57138" xr:uid="{00000000-0005-0000-0000-0000DB5F0000}"/>
    <cellStyle name="Normal 15 13 2 3" xfId="5770" xr:uid="{00000000-0005-0000-0000-0000DC5F0000}"/>
    <cellStyle name="Normal 15 13 2 3 2" xfId="12262" xr:uid="{00000000-0005-0000-0000-0000DD5F0000}"/>
    <cellStyle name="Normal 15 13 2 3 2 2" xfId="27410" xr:uid="{00000000-0005-0000-0000-0000DE5F0000}"/>
    <cellStyle name="Normal 15 13 2 3 2 2 2" xfId="53378" xr:uid="{00000000-0005-0000-0000-0000DF5F0000}"/>
    <cellStyle name="Normal 15 13 2 3 2 3" xfId="38230" xr:uid="{00000000-0005-0000-0000-0000E05F0000}"/>
    <cellStyle name="Normal 15 13 2 3 3" xfId="20918" xr:uid="{00000000-0005-0000-0000-0000E15F0000}"/>
    <cellStyle name="Normal 15 13 2 3 3 2" xfId="46886" xr:uid="{00000000-0005-0000-0000-0000E25F0000}"/>
    <cellStyle name="Normal 15 13 2 3 4" xfId="16590" xr:uid="{00000000-0005-0000-0000-0000E35F0000}"/>
    <cellStyle name="Normal 15 13 2 3 4 2" xfId="42558" xr:uid="{00000000-0005-0000-0000-0000E45F0000}"/>
    <cellStyle name="Normal 15 13 2 3 5" xfId="31738" xr:uid="{00000000-0005-0000-0000-0000E55F0000}"/>
    <cellStyle name="Normal 15 13 2 3 6" xfId="58220" xr:uid="{00000000-0005-0000-0000-0000E65F0000}"/>
    <cellStyle name="Normal 15 13 2 4" xfId="10098" xr:uid="{00000000-0005-0000-0000-0000E75F0000}"/>
    <cellStyle name="Normal 15 13 2 4 2" xfId="25246" xr:uid="{00000000-0005-0000-0000-0000E85F0000}"/>
    <cellStyle name="Normal 15 13 2 4 2 2" xfId="51214" xr:uid="{00000000-0005-0000-0000-0000E95F0000}"/>
    <cellStyle name="Normal 15 13 2 4 3" xfId="36066" xr:uid="{00000000-0005-0000-0000-0000EA5F0000}"/>
    <cellStyle name="Normal 15 13 2 5" xfId="7934" xr:uid="{00000000-0005-0000-0000-0000EB5F0000}"/>
    <cellStyle name="Normal 15 13 2 5 2" xfId="23082" xr:uid="{00000000-0005-0000-0000-0000EC5F0000}"/>
    <cellStyle name="Normal 15 13 2 5 2 2" xfId="49050" xr:uid="{00000000-0005-0000-0000-0000ED5F0000}"/>
    <cellStyle name="Normal 15 13 2 5 3" xfId="33902" xr:uid="{00000000-0005-0000-0000-0000EE5F0000}"/>
    <cellStyle name="Normal 15 13 2 6" xfId="18754" xr:uid="{00000000-0005-0000-0000-0000EF5F0000}"/>
    <cellStyle name="Normal 15 13 2 6 2" xfId="44722" xr:uid="{00000000-0005-0000-0000-0000F05F0000}"/>
    <cellStyle name="Normal 15 13 2 7" xfId="14426" xr:uid="{00000000-0005-0000-0000-0000F15F0000}"/>
    <cellStyle name="Normal 15 13 2 7 2" xfId="40394" xr:uid="{00000000-0005-0000-0000-0000F25F0000}"/>
    <cellStyle name="Normal 15 13 2 8" xfId="3606" xr:uid="{00000000-0005-0000-0000-0000F35F0000}"/>
    <cellStyle name="Normal 15 13 2 9" xfId="29574" xr:uid="{00000000-0005-0000-0000-0000F45F0000}"/>
    <cellStyle name="Normal 15 13 3" xfId="1983" xr:uid="{00000000-0005-0000-0000-0000F55F0000}"/>
    <cellStyle name="Normal 15 13 3 2" xfId="6311" xr:uid="{00000000-0005-0000-0000-0000F65F0000}"/>
    <cellStyle name="Normal 15 13 3 2 2" xfId="12803" xr:uid="{00000000-0005-0000-0000-0000F75F0000}"/>
    <cellStyle name="Normal 15 13 3 2 2 2" xfId="27951" xr:uid="{00000000-0005-0000-0000-0000F85F0000}"/>
    <cellStyle name="Normal 15 13 3 2 2 2 2" xfId="53919" xr:uid="{00000000-0005-0000-0000-0000F95F0000}"/>
    <cellStyle name="Normal 15 13 3 2 2 3" xfId="38771" xr:uid="{00000000-0005-0000-0000-0000FA5F0000}"/>
    <cellStyle name="Normal 15 13 3 2 3" xfId="21459" xr:uid="{00000000-0005-0000-0000-0000FB5F0000}"/>
    <cellStyle name="Normal 15 13 3 2 3 2" xfId="47427" xr:uid="{00000000-0005-0000-0000-0000FC5F0000}"/>
    <cellStyle name="Normal 15 13 3 2 4" xfId="17131" xr:uid="{00000000-0005-0000-0000-0000FD5F0000}"/>
    <cellStyle name="Normal 15 13 3 2 4 2" xfId="43099" xr:uid="{00000000-0005-0000-0000-0000FE5F0000}"/>
    <cellStyle name="Normal 15 13 3 2 5" xfId="32279" xr:uid="{00000000-0005-0000-0000-0000FF5F0000}"/>
    <cellStyle name="Normal 15 13 3 2 6" xfId="58761" xr:uid="{00000000-0005-0000-0000-000000600000}"/>
    <cellStyle name="Normal 15 13 3 3" xfId="10639" xr:uid="{00000000-0005-0000-0000-000001600000}"/>
    <cellStyle name="Normal 15 13 3 3 2" xfId="25787" xr:uid="{00000000-0005-0000-0000-000002600000}"/>
    <cellStyle name="Normal 15 13 3 3 2 2" xfId="51755" xr:uid="{00000000-0005-0000-0000-000003600000}"/>
    <cellStyle name="Normal 15 13 3 3 3" xfId="36607" xr:uid="{00000000-0005-0000-0000-000004600000}"/>
    <cellStyle name="Normal 15 13 3 4" xfId="8475" xr:uid="{00000000-0005-0000-0000-000005600000}"/>
    <cellStyle name="Normal 15 13 3 4 2" xfId="23623" xr:uid="{00000000-0005-0000-0000-000006600000}"/>
    <cellStyle name="Normal 15 13 3 4 2 2" xfId="49591" xr:uid="{00000000-0005-0000-0000-000007600000}"/>
    <cellStyle name="Normal 15 13 3 4 3" xfId="34443" xr:uid="{00000000-0005-0000-0000-000008600000}"/>
    <cellStyle name="Normal 15 13 3 5" xfId="19295" xr:uid="{00000000-0005-0000-0000-000009600000}"/>
    <cellStyle name="Normal 15 13 3 5 2" xfId="45263" xr:uid="{00000000-0005-0000-0000-00000A600000}"/>
    <cellStyle name="Normal 15 13 3 6" xfId="14967" xr:uid="{00000000-0005-0000-0000-00000B600000}"/>
    <cellStyle name="Normal 15 13 3 6 2" xfId="40935" xr:uid="{00000000-0005-0000-0000-00000C600000}"/>
    <cellStyle name="Normal 15 13 3 7" xfId="4147" xr:uid="{00000000-0005-0000-0000-00000D600000}"/>
    <cellStyle name="Normal 15 13 3 8" xfId="30115" xr:uid="{00000000-0005-0000-0000-00000E600000}"/>
    <cellStyle name="Normal 15 13 3 9" xfId="56597" xr:uid="{00000000-0005-0000-0000-00000F600000}"/>
    <cellStyle name="Normal 15 13 4" xfId="5229" xr:uid="{00000000-0005-0000-0000-000010600000}"/>
    <cellStyle name="Normal 15 13 4 2" xfId="11721" xr:uid="{00000000-0005-0000-0000-000011600000}"/>
    <cellStyle name="Normal 15 13 4 2 2" xfId="26869" xr:uid="{00000000-0005-0000-0000-000012600000}"/>
    <cellStyle name="Normal 15 13 4 2 2 2" xfId="52837" xr:uid="{00000000-0005-0000-0000-000013600000}"/>
    <cellStyle name="Normal 15 13 4 2 3" xfId="37689" xr:uid="{00000000-0005-0000-0000-000014600000}"/>
    <cellStyle name="Normal 15 13 4 3" xfId="20377" xr:uid="{00000000-0005-0000-0000-000015600000}"/>
    <cellStyle name="Normal 15 13 4 3 2" xfId="46345" xr:uid="{00000000-0005-0000-0000-000016600000}"/>
    <cellStyle name="Normal 15 13 4 4" xfId="16049" xr:uid="{00000000-0005-0000-0000-000017600000}"/>
    <cellStyle name="Normal 15 13 4 4 2" xfId="42017" xr:uid="{00000000-0005-0000-0000-000018600000}"/>
    <cellStyle name="Normal 15 13 4 5" xfId="31197" xr:uid="{00000000-0005-0000-0000-000019600000}"/>
    <cellStyle name="Normal 15 13 4 6" xfId="57679" xr:uid="{00000000-0005-0000-0000-00001A600000}"/>
    <cellStyle name="Normal 15 13 5" xfId="9557" xr:uid="{00000000-0005-0000-0000-00001B600000}"/>
    <cellStyle name="Normal 15 13 5 2" xfId="24705" xr:uid="{00000000-0005-0000-0000-00001C600000}"/>
    <cellStyle name="Normal 15 13 5 2 2" xfId="50673" xr:uid="{00000000-0005-0000-0000-00001D600000}"/>
    <cellStyle name="Normal 15 13 5 3" xfId="35525" xr:uid="{00000000-0005-0000-0000-00001E600000}"/>
    <cellStyle name="Normal 15 13 6" xfId="7393" xr:uid="{00000000-0005-0000-0000-00001F600000}"/>
    <cellStyle name="Normal 15 13 6 2" xfId="22541" xr:uid="{00000000-0005-0000-0000-000020600000}"/>
    <cellStyle name="Normal 15 13 6 2 2" xfId="48509" xr:uid="{00000000-0005-0000-0000-000021600000}"/>
    <cellStyle name="Normal 15 13 6 3" xfId="33361" xr:uid="{00000000-0005-0000-0000-000022600000}"/>
    <cellStyle name="Normal 15 13 7" xfId="18213" xr:uid="{00000000-0005-0000-0000-000023600000}"/>
    <cellStyle name="Normal 15 13 7 2" xfId="44181" xr:uid="{00000000-0005-0000-0000-000024600000}"/>
    <cellStyle name="Normal 15 13 8" xfId="13885" xr:uid="{00000000-0005-0000-0000-000025600000}"/>
    <cellStyle name="Normal 15 13 8 2" xfId="39853" xr:uid="{00000000-0005-0000-0000-000026600000}"/>
    <cellStyle name="Normal 15 13 9" xfId="3065" xr:uid="{00000000-0005-0000-0000-000027600000}"/>
    <cellStyle name="Normal 15 14" xfId="1438" xr:uid="{00000000-0005-0000-0000-000028600000}"/>
    <cellStyle name="Normal 15 14 10" xfId="56052" xr:uid="{00000000-0005-0000-0000-000029600000}"/>
    <cellStyle name="Normal 15 14 2" xfId="2520" xr:uid="{00000000-0005-0000-0000-00002A600000}"/>
    <cellStyle name="Normal 15 14 2 2" xfId="6848" xr:uid="{00000000-0005-0000-0000-00002B600000}"/>
    <cellStyle name="Normal 15 14 2 2 2" xfId="13340" xr:uid="{00000000-0005-0000-0000-00002C600000}"/>
    <cellStyle name="Normal 15 14 2 2 2 2" xfId="28488" xr:uid="{00000000-0005-0000-0000-00002D600000}"/>
    <cellStyle name="Normal 15 14 2 2 2 2 2" xfId="54456" xr:uid="{00000000-0005-0000-0000-00002E600000}"/>
    <cellStyle name="Normal 15 14 2 2 2 3" xfId="39308" xr:uid="{00000000-0005-0000-0000-00002F600000}"/>
    <cellStyle name="Normal 15 14 2 2 3" xfId="21996" xr:uid="{00000000-0005-0000-0000-000030600000}"/>
    <cellStyle name="Normal 15 14 2 2 3 2" xfId="47964" xr:uid="{00000000-0005-0000-0000-000031600000}"/>
    <cellStyle name="Normal 15 14 2 2 4" xfId="17668" xr:uid="{00000000-0005-0000-0000-000032600000}"/>
    <cellStyle name="Normal 15 14 2 2 4 2" xfId="43636" xr:uid="{00000000-0005-0000-0000-000033600000}"/>
    <cellStyle name="Normal 15 14 2 2 5" xfId="32816" xr:uid="{00000000-0005-0000-0000-000034600000}"/>
    <cellStyle name="Normal 15 14 2 2 6" xfId="59298" xr:uid="{00000000-0005-0000-0000-000035600000}"/>
    <cellStyle name="Normal 15 14 2 3" xfId="11176" xr:uid="{00000000-0005-0000-0000-000036600000}"/>
    <cellStyle name="Normal 15 14 2 3 2" xfId="26324" xr:uid="{00000000-0005-0000-0000-000037600000}"/>
    <cellStyle name="Normal 15 14 2 3 2 2" xfId="52292" xr:uid="{00000000-0005-0000-0000-000038600000}"/>
    <cellStyle name="Normal 15 14 2 3 3" xfId="37144" xr:uid="{00000000-0005-0000-0000-000039600000}"/>
    <cellStyle name="Normal 15 14 2 4" xfId="9012" xr:uid="{00000000-0005-0000-0000-00003A600000}"/>
    <cellStyle name="Normal 15 14 2 4 2" xfId="24160" xr:uid="{00000000-0005-0000-0000-00003B600000}"/>
    <cellStyle name="Normal 15 14 2 4 2 2" xfId="50128" xr:uid="{00000000-0005-0000-0000-00003C600000}"/>
    <cellStyle name="Normal 15 14 2 4 3" xfId="34980" xr:uid="{00000000-0005-0000-0000-00003D600000}"/>
    <cellStyle name="Normal 15 14 2 5" xfId="19832" xr:uid="{00000000-0005-0000-0000-00003E600000}"/>
    <cellStyle name="Normal 15 14 2 5 2" xfId="45800" xr:uid="{00000000-0005-0000-0000-00003F600000}"/>
    <cellStyle name="Normal 15 14 2 6" xfId="15504" xr:uid="{00000000-0005-0000-0000-000040600000}"/>
    <cellStyle name="Normal 15 14 2 6 2" xfId="41472" xr:uid="{00000000-0005-0000-0000-000041600000}"/>
    <cellStyle name="Normal 15 14 2 7" xfId="4684" xr:uid="{00000000-0005-0000-0000-000042600000}"/>
    <cellStyle name="Normal 15 14 2 8" xfId="30652" xr:uid="{00000000-0005-0000-0000-000043600000}"/>
    <cellStyle name="Normal 15 14 2 9" xfId="57134" xr:uid="{00000000-0005-0000-0000-000044600000}"/>
    <cellStyle name="Normal 15 14 3" xfId="5766" xr:uid="{00000000-0005-0000-0000-000045600000}"/>
    <cellStyle name="Normal 15 14 3 2" xfId="12258" xr:uid="{00000000-0005-0000-0000-000046600000}"/>
    <cellStyle name="Normal 15 14 3 2 2" xfId="27406" xr:uid="{00000000-0005-0000-0000-000047600000}"/>
    <cellStyle name="Normal 15 14 3 2 2 2" xfId="53374" xr:uid="{00000000-0005-0000-0000-000048600000}"/>
    <cellStyle name="Normal 15 14 3 2 3" xfId="38226" xr:uid="{00000000-0005-0000-0000-000049600000}"/>
    <cellStyle name="Normal 15 14 3 3" xfId="20914" xr:uid="{00000000-0005-0000-0000-00004A600000}"/>
    <cellStyle name="Normal 15 14 3 3 2" xfId="46882" xr:uid="{00000000-0005-0000-0000-00004B600000}"/>
    <cellStyle name="Normal 15 14 3 4" xfId="16586" xr:uid="{00000000-0005-0000-0000-00004C600000}"/>
    <cellStyle name="Normal 15 14 3 4 2" xfId="42554" xr:uid="{00000000-0005-0000-0000-00004D600000}"/>
    <cellStyle name="Normal 15 14 3 5" xfId="31734" xr:uid="{00000000-0005-0000-0000-00004E600000}"/>
    <cellStyle name="Normal 15 14 3 6" xfId="58216" xr:uid="{00000000-0005-0000-0000-00004F600000}"/>
    <cellStyle name="Normal 15 14 4" xfId="10094" xr:uid="{00000000-0005-0000-0000-000050600000}"/>
    <cellStyle name="Normal 15 14 4 2" xfId="25242" xr:uid="{00000000-0005-0000-0000-000051600000}"/>
    <cellStyle name="Normal 15 14 4 2 2" xfId="51210" xr:uid="{00000000-0005-0000-0000-000052600000}"/>
    <cellStyle name="Normal 15 14 4 3" xfId="36062" xr:uid="{00000000-0005-0000-0000-000053600000}"/>
    <cellStyle name="Normal 15 14 5" xfId="7930" xr:uid="{00000000-0005-0000-0000-000054600000}"/>
    <cellStyle name="Normal 15 14 5 2" xfId="23078" xr:uid="{00000000-0005-0000-0000-000055600000}"/>
    <cellStyle name="Normal 15 14 5 2 2" xfId="49046" xr:uid="{00000000-0005-0000-0000-000056600000}"/>
    <cellStyle name="Normal 15 14 5 3" xfId="33898" xr:uid="{00000000-0005-0000-0000-000057600000}"/>
    <cellStyle name="Normal 15 14 6" xfId="18750" xr:uid="{00000000-0005-0000-0000-000058600000}"/>
    <cellStyle name="Normal 15 14 6 2" xfId="44718" xr:uid="{00000000-0005-0000-0000-000059600000}"/>
    <cellStyle name="Normal 15 14 7" xfId="14422" xr:uid="{00000000-0005-0000-0000-00005A600000}"/>
    <cellStyle name="Normal 15 14 7 2" xfId="40390" xr:uid="{00000000-0005-0000-0000-00005B600000}"/>
    <cellStyle name="Normal 15 14 8" xfId="3602" xr:uid="{00000000-0005-0000-0000-00005C600000}"/>
    <cellStyle name="Normal 15 14 9" xfId="29570" xr:uid="{00000000-0005-0000-0000-00005D600000}"/>
    <cellStyle name="Normal 15 15" xfId="1979" xr:uid="{00000000-0005-0000-0000-00005E600000}"/>
    <cellStyle name="Normal 15 15 2" xfId="6307" xr:uid="{00000000-0005-0000-0000-00005F600000}"/>
    <cellStyle name="Normal 15 15 2 2" xfId="12799" xr:uid="{00000000-0005-0000-0000-000060600000}"/>
    <cellStyle name="Normal 15 15 2 2 2" xfId="27947" xr:uid="{00000000-0005-0000-0000-000061600000}"/>
    <cellStyle name="Normal 15 15 2 2 2 2" xfId="53915" xr:uid="{00000000-0005-0000-0000-000062600000}"/>
    <cellStyle name="Normal 15 15 2 2 3" xfId="38767" xr:uid="{00000000-0005-0000-0000-000063600000}"/>
    <cellStyle name="Normal 15 15 2 3" xfId="21455" xr:uid="{00000000-0005-0000-0000-000064600000}"/>
    <cellStyle name="Normal 15 15 2 3 2" xfId="47423" xr:uid="{00000000-0005-0000-0000-000065600000}"/>
    <cellStyle name="Normal 15 15 2 4" xfId="17127" xr:uid="{00000000-0005-0000-0000-000066600000}"/>
    <cellStyle name="Normal 15 15 2 4 2" xfId="43095" xr:uid="{00000000-0005-0000-0000-000067600000}"/>
    <cellStyle name="Normal 15 15 2 5" xfId="32275" xr:uid="{00000000-0005-0000-0000-000068600000}"/>
    <cellStyle name="Normal 15 15 2 6" xfId="58757" xr:uid="{00000000-0005-0000-0000-000069600000}"/>
    <cellStyle name="Normal 15 15 3" xfId="10635" xr:uid="{00000000-0005-0000-0000-00006A600000}"/>
    <cellStyle name="Normal 15 15 3 2" xfId="25783" xr:uid="{00000000-0005-0000-0000-00006B600000}"/>
    <cellStyle name="Normal 15 15 3 2 2" xfId="51751" xr:uid="{00000000-0005-0000-0000-00006C600000}"/>
    <cellStyle name="Normal 15 15 3 3" xfId="36603" xr:uid="{00000000-0005-0000-0000-00006D600000}"/>
    <cellStyle name="Normal 15 15 4" xfId="8471" xr:uid="{00000000-0005-0000-0000-00006E600000}"/>
    <cellStyle name="Normal 15 15 4 2" xfId="23619" xr:uid="{00000000-0005-0000-0000-00006F600000}"/>
    <cellStyle name="Normal 15 15 4 2 2" xfId="49587" xr:uid="{00000000-0005-0000-0000-000070600000}"/>
    <cellStyle name="Normal 15 15 4 3" xfId="34439" xr:uid="{00000000-0005-0000-0000-000071600000}"/>
    <cellStyle name="Normal 15 15 5" xfId="19291" xr:uid="{00000000-0005-0000-0000-000072600000}"/>
    <cellStyle name="Normal 15 15 5 2" xfId="45259" xr:uid="{00000000-0005-0000-0000-000073600000}"/>
    <cellStyle name="Normal 15 15 6" xfId="14963" xr:uid="{00000000-0005-0000-0000-000074600000}"/>
    <cellStyle name="Normal 15 15 6 2" xfId="40931" xr:uid="{00000000-0005-0000-0000-000075600000}"/>
    <cellStyle name="Normal 15 15 7" xfId="4143" xr:uid="{00000000-0005-0000-0000-000076600000}"/>
    <cellStyle name="Normal 15 15 8" xfId="30111" xr:uid="{00000000-0005-0000-0000-000077600000}"/>
    <cellStyle name="Normal 15 15 9" xfId="56593" xr:uid="{00000000-0005-0000-0000-000078600000}"/>
    <cellStyle name="Normal 15 16" xfId="5225" xr:uid="{00000000-0005-0000-0000-000079600000}"/>
    <cellStyle name="Normal 15 16 2" xfId="11717" xr:uid="{00000000-0005-0000-0000-00007A600000}"/>
    <cellStyle name="Normal 15 16 2 2" xfId="26865" xr:uid="{00000000-0005-0000-0000-00007B600000}"/>
    <cellStyle name="Normal 15 16 2 2 2" xfId="52833" xr:uid="{00000000-0005-0000-0000-00007C600000}"/>
    <cellStyle name="Normal 15 16 2 3" xfId="37685" xr:uid="{00000000-0005-0000-0000-00007D600000}"/>
    <cellStyle name="Normal 15 16 3" xfId="20373" xr:uid="{00000000-0005-0000-0000-00007E600000}"/>
    <cellStyle name="Normal 15 16 3 2" xfId="46341" xr:uid="{00000000-0005-0000-0000-00007F600000}"/>
    <cellStyle name="Normal 15 16 4" xfId="16045" xr:uid="{00000000-0005-0000-0000-000080600000}"/>
    <cellStyle name="Normal 15 16 4 2" xfId="42013" xr:uid="{00000000-0005-0000-0000-000081600000}"/>
    <cellStyle name="Normal 15 16 5" xfId="31193" xr:uid="{00000000-0005-0000-0000-000082600000}"/>
    <cellStyle name="Normal 15 16 6" xfId="57675" xr:uid="{00000000-0005-0000-0000-000083600000}"/>
    <cellStyle name="Normal 15 17" xfId="9553" xr:uid="{00000000-0005-0000-0000-000084600000}"/>
    <cellStyle name="Normal 15 17 2" xfId="24701" xr:uid="{00000000-0005-0000-0000-000085600000}"/>
    <cellStyle name="Normal 15 17 2 2" xfId="50669" xr:uid="{00000000-0005-0000-0000-000086600000}"/>
    <cellStyle name="Normal 15 17 3" xfId="35521" xr:uid="{00000000-0005-0000-0000-000087600000}"/>
    <cellStyle name="Normal 15 18" xfId="7389" xr:uid="{00000000-0005-0000-0000-000088600000}"/>
    <cellStyle name="Normal 15 18 2" xfId="22537" xr:uid="{00000000-0005-0000-0000-000089600000}"/>
    <cellStyle name="Normal 15 18 2 2" xfId="48505" xr:uid="{00000000-0005-0000-0000-00008A600000}"/>
    <cellStyle name="Normal 15 18 3" xfId="33357" xr:uid="{00000000-0005-0000-0000-00008B600000}"/>
    <cellStyle name="Normal 15 19" xfId="18209" xr:uid="{00000000-0005-0000-0000-00008C600000}"/>
    <cellStyle name="Normal 15 19 2" xfId="44177" xr:uid="{00000000-0005-0000-0000-00008D600000}"/>
    <cellStyle name="Normal 15 2" xfId="328" xr:uid="{00000000-0005-0000-0000-00008E600000}"/>
    <cellStyle name="Normal 15 2 10" xfId="29034" xr:uid="{00000000-0005-0000-0000-00008F600000}"/>
    <cellStyle name="Normal 15 2 11" xfId="54994" xr:uid="{00000000-0005-0000-0000-000090600000}"/>
    <cellStyle name="Normal 15 2 12" xfId="55516" xr:uid="{00000000-0005-0000-0000-000091600000}"/>
    <cellStyle name="Normal 15 2 13" xfId="746" xr:uid="{00000000-0005-0000-0000-000092600000}"/>
    <cellStyle name="Normal 15 2 2" xfId="1443" xr:uid="{00000000-0005-0000-0000-000093600000}"/>
    <cellStyle name="Normal 15 2 2 10" xfId="56057" xr:uid="{00000000-0005-0000-0000-000094600000}"/>
    <cellStyle name="Normal 15 2 2 2" xfId="2525" xr:uid="{00000000-0005-0000-0000-000095600000}"/>
    <cellStyle name="Normal 15 2 2 2 2" xfId="6853" xr:uid="{00000000-0005-0000-0000-000096600000}"/>
    <cellStyle name="Normal 15 2 2 2 2 2" xfId="13345" xr:uid="{00000000-0005-0000-0000-000097600000}"/>
    <cellStyle name="Normal 15 2 2 2 2 2 2" xfId="28493" xr:uid="{00000000-0005-0000-0000-000098600000}"/>
    <cellStyle name="Normal 15 2 2 2 2 2 2 2" xfId="54461" xr:uid="{00000000-0005-0000-0000-000099600000}"/>
    <cellStyle name="Normal 15 2 2 2 2 2 3" xfId="39313" xr:uid="{00000000-0005-0000-0000-00009A600000}"/>
    <cellStyle name="Normal 15 2 2 2 2 3" xfId="22001" xr:uid="{00000000-0005-0000-0000-00009B600000}"/>
    <cellStyle name="Normal 15 2 2 2 2 3 2" xfId="47969" xr:uid="{00000000-0005-0000-0000-00009C600000}"/>
    <cellStyle name="Normal 15 2 2 2 2 4" xfId="17673" xr:uid="{00000000-0005-0000-0000-00009D600000}"/>
    <cellStyle name="Normal 15 2 2 2 2 4 2" xfId="43641" xr:uid="{00000000-0005-0000-0000-00009E600000}"/>
    <cellStyle name="Normal 15 2 2 2 2 5" xfId="32821" xr:uid="{00000000-0005-0000-0000-00009F600000}"/>
    <cellStyle name="Normal 15 2 2 2 2 6" xfId="59303" xr:uid="{00000000-0005-0000-0000-0000A0600000}"/>
    <cellStyle name="Normal 15 2 2 2 3" xfId="11181" xr:uid="{00000000-0005-0000-0000-0000A1600000}"/>
    <cellStyle name="Normal 15 2 2 2 3 2" xfId="26329" xr:uid="{00000000-0005-0000-0000-0000A2600000}"/>
    <cellStyle name="Normal 15 2 2 2 3 2 2" xfId="52297" xr:uid="{00000000-0005-0000-0000-0000A3600000}"/>
    <cellStyle name="Normal 15 2 2 2 3 3" xfId="37149" xr:uid="{00000000-0005-0000-0000-0000A4600000}"/>
    <cellStyle name="Normal 15 2 2 2 4" xfId="9017" xr:uid="{00000000-0005-0000-0000-0000A5600000}"/>
    <cellStyle name="Normal 15 2 2 2 4 2" xfId="24165" xr:uid="{00000000-0005-0000-0000-0000A6600000}"/>
    <cellStyle name="Normal 15 2 2 2 4 2 2" xfId="50133" xr:uid="{00000000-0005-0000-0000-0000A7600000}"/>
    <cellStyle name="Normal 15 2 2 2 4 3" xfId="34985" xr:uid="{00000000-0005-0000-0000-0000A8600000}"/>
    <cellStyle name="Normal 15 2 2 2 5" xfId="19837" xr:uid="{00000000-0005-0000-0000-0000A9600000}"/>
    <cellStyle name="Normal 15 2 2 2 5 2" xfId="45805" xr:uid="{00000000-0005-0000-0000-0000AA600000}"/>
    <cellStyle name="Normal 15 2 2 2 6" xfId="15509" xr:uid="{00000000-0005-0000-0000-0000AB600000}"/>
    <cellStyle name="Normal 15 2 2 2 6 2" xfId="41477" xr:uid="{00000000-0005-0000-0000-0000AC600000}"/>
    <cellStyle name="Normal 15 2 2 2 7" xfId="4689" xr:uid="{00000000-0005-0000-0000-0000AD600000}"/>
    <cellStyle name="Normal 15 2 2 2 8" xfId="30657" xr:uid="{00000000-0005-0000-0000-0000AE600000}"/>
    <cellStyle name="Normal 15 2 2 2 9" xfId="57139" xr:uid="{00000000-0005-0000-0000-0000AF600000}"/>
    <cellStyle name="Normal 15 2 2 3" xfId="5771" xr:uid="{00000000-0005-0000-0000-0000B0600000}"/>
    <cellStyle name="Normal 15 2 2 3 2" xfId="12263" xr:uid="{00000000-0005-0000-0000-0000B1600000}"/>
    <cellStyle name="Normal 15 2 2 3 2 2" xfId="27411" xr:uid="{00000000-0005-0000-0000-0000B2600000}"/>
    <cellStyle name="Normal 15 2 2 3 2 2 2" xfId="53379" xr:uid="{00000000-0005-0000-0000-0000B3600000}"/>
    <cellStyle name="Normal 15 2 2 3 2 3" xfId="38231" xr:uid="{00000000-0005-0000-0000-0000B4600000}"/>
    <cellStyle name="Normal 15 2 2 3 3" xfId="20919" xr:uid="{00000000-0005-0000-0000-0000B5600000}"/>
    <cellStyle name="Normal 15 2 2 3 3 2" xfId="46887" xr:uid="{00000000-0005-0000-0000-0000B6600000}"/>
    <cellStyle name="Normal 15 2 2 3 4" xfId="16591" xr:uid="{00000000-0005-0000-0000-0000B7600000}"/>
    <cellStyle name="Normal 15 2 2 3 4 2" xfId="42559" xr:uid="{00000000-0005-0000-0000-0000B8600000}"/>
    <cellStyle name="Normal 15 2 2 3 5" xfId="31739" xr:uid="{00000000-0005-0000-0000-0000B9600000}"/>
    <cellStyle name="Normal 15 2 2 3 6" xfId="58221" xr:uid="{00000000-0005-0000-0000-0000BA600000}"/>
    <cellStyle name="Normal 15 2 2 4" xfId="10099" xr:uid="{00000000-0005-0000-0000-0000BB600000}"/>
    <cellStyle name="Normal 15 2 2 4 2" xfId="25247" xr:uid="{00000000-0005-0000-0000-0000BC600000}"/>
    <cellStyle name="Normal 15 2 2 4 2 2" xfId="51215" xr:uid="{00000000-0005-0000-0000-0000BD600000}"/>
    <cellStyle name="Normal 15 2 2 4 3" xfId="36067" xr:uid="{00000000-0005-0000-0000-0000BE600000}"/>
    <cellStyle name="Normal 15 2 2 5" xfId="7935" xr:uid="{00000000-0005-0000-0000-0000BF600000}"/>
    <cellStyle name="Normal 15 2 2 5 2" xfId="23083" xr:uid="{00000000-0005-0000-0000-0000C0600000}"/>
    <cellStyle name="Normal 15 2 2 5 2 2" xfId="49051" xr:uid="{00000000-0005-0000-0000-0000C1600000}"/>
    <cellStyle name="Normal 15 2 2 5 3" xfId="33903" xr:uid="{00000000-0005-0000-0000-0000C2600000}"/>
    <cellStyle name="Normal 15 2 2 6" xfId="18755" xr:uid="{00000000-0005-0000-0000-0000C3600000}"/>
    <cellStyle name="Normal 15 2 2 6 2" xfId="44723" xr:uid="{00000000-0005-0000-0000-0000C4600000}"/>
    <cellStyle name="Normal 15 2 2 7" xfId="14427" xr:uid="{00000000-0005-0000-0000-0000C5600000}"/>
    <cellStyle name="Normal 15 2 2 7 2" xfId="40395" xr:uid="{00000000-0005-0000-0000-0000C6600000}"/>
    <cellStyle name="Normal 15 2 2 8" xfId="3607" xr:uid="{00000000-0005-0000-0000-0000C7600000}"/>
    <cellStyle name="Normal 15 2 2 9" xfId="29575" xr:uid="{00000000-0005-0000-0000-0000C8600000}"/>
    <cellStyle name="Normal 15 2 3" xfId="1984" xr:uid="{00000000-0005-0000-0000-0000C9600000}"/>
    <cellStyle name="Normal 15 2 3 2" xfId="6312" xr:uid="{00000000-0005-0000-0000-0000CA600000}"/>
    <cellStyle name="Normal 15 2 3 2 2" xfId="12804" xr:uid="{00000000-0005-0000-0000-0000CB600000}"/>
    <cellStyle name="Normal 15 2 3 2 2 2" xfId="27952" xr:uid="{00000000-0005-0000-0000-0000CC600000}"/>
    <cellStyle name="Normal 15 2 3 2 2 2 2" xfId="53920" xr:uid="{00000000-0005-0000-0000-0000CD600000}"/>
    <cellStyle name="Normal 15 2 3 2 2 3" xfId="38772" xr:uid="{00000000-0005-0000-0000-0000CE600000}"/>
    <cellStyle name="Normal 15 2 3 2 3" xfId="21460" xr:uid="{00000000-0005-0000-0000-0000CF600000}"/>
    <cellStyle name="Normal 15 2 3 2 3 2" xfId="47428" xr:uid="{00000000-0005-0000-0000-0000D0600000}"/>
    <cellStyle name="Normal 15 2 3 2 4" xfId="17132" xr:uid="{00000000-0005-0000-0000-0000D1600000}"/>
    <cellStyle name="Normal 15 2 3 2 4 2" xfId="43100" xr:uid="{00000000-0005-0000-0000-0000D2600000}"/>
    <cellStyle name="Normal 15 2 3 2 5" xfId="32280" xr:uid="{00000000-0005-0000-0000-0000D3600000}"/>
    <cellStyle name="Normal 15 2 3 2 6" xfId="58762" xr:uid="{00000000-0005-0000-0000-0000D4600000}"/>
    <cellStyle name="Normal 15 2 3 3" xfId="10640" xr:uid="{00000000-0005-0000-0000-0000D5600000}"/>
    <cellStyle name="Normal 15 2 3 3 2" xfId="25788" xr:uid="{00000000-0005-0000-0000-0000D6600000}"/>
    <cellStyle name="Normal 15 2 3 3 2 2" xfId="51756" xr:uid="{00000000-0005-0000-0000-0000D7600000}"/>
    <cellStyle name="Normal 15 2 3 3 3" xfId="36608" xr:uid="{00000000-0005-0000-0000-0000D8600000}"/>
    <cellStyle name="Normal 15 2 3 4" xfId="8476" xr:uid="{00000000-0005-0000-0000-0000D9600000}"/>
    <cellStyle name="Normal 15 2 3 4 2" xfId="23624" xr:uid="{00000000-0005-0000-0000-0000DA600000}"/>
    <cellStyle name="Normal 15 2 3 4 2 2" xfId="49592" xr:uid="{00000000-0005-0000-0000-0000DB600000}"/>
    <cellStyle name="Normal 15 2 3 4 3" xfId="34444" xr:uid="{00000000-0005-0000-0000-0000DC600000}"/>
    <cellStyle name="Normal 15 2 3 5" xfId="19296" xr:uid="{00000000-0005-0000-0000-0000DD600000}"/>
    <cellStyle name="Normal 15 2 3 5 2" xfId="45264" xr:uid="{00000000-0005-0000-0000-0000DE600000}"/>
    <cellStyle name="Normal 15 2 3 6" xfId="14968" xr:uid="{00000000-0005-0000-0000-0000DF600000}"/>
    <cellStyle name="Normal 15 2 3 6 2" xfId="40936" xr:uid="{00000000-0005-0000-0000-0000E0600000}"/>
    <cellStyle name="Normal 15 2 3 7" xfId="4148" xr:uid="{00000000-0005-0000-0000-0000E1600000}"/>
    <cellStyle name="Normal 15 2 3 8" xfId="30116" xr:uid="{00000000-0005-0000-0000-0000E2600000}"/>
    <cellStyle name="Normal 15 2 3 9" xfId="56598" xr:uid="{00000000-0005-0000-0000-0000E3600000}"/>
    <cellStyle name="Normal 15 2 4" xfId="5230" xr:uid="{00000000-0005-0000-0000-0000E4600000}"/>
    <cellStyle name="Normal 15 2 4 2" xfId="11722" xr:uid="{00000000-0005-0000-0000-0000E5600000}"/>
    <cellStyle name="Normal 15 2 4 2 2" xfId="26870" xr:uid="{00000000-0005-0000-0000-0000E6600000}"/>
    <cellStyle name="Normal 15 2 4 2 2 2" xfId="52838" xr:uid="{00000000-0005-0000-0000-0000E7600000}"/>
    <cellStyle name="Normal 15 2 4 2 3" xfId="37690" xr:uid="{00000000-0005-0000-0000-0000E8600000}"/>
    <cellStyle name="Normal 15 2 4 3" xfId="20378" xr:uid="{00000000-0005-0000-0000-0000E9600000}"/>
    <cellStyle name="Normal 15 2 4 3 2" xfId="46346" xr:uid="{00000000-0005-0000-0000-0000EA600000}"/>
    <cellStyle name="Normal 15 2 4 4" xfId="16050" xr:uid="{00000000-0005-0000-0000-0000EB600000}"/>
    <cellStyle name="Normal 15 2 4 4 2" xfId="42018" xr:uid="{00000000-0005-0000-0000-0000EC600000}"/>
    <cellStyle name="Normal 15 2 4 5" xfId="31198" xr:uid="{00000000-0005-0000-0000-0000ED600000}"/>
    <cellStyle name="Normal 15 2 4 6" xfId="57680" xr:uid="{00000000-0005-0000-0000-0000EE600000}"/>
    <cellStyle name="Normal 15 2 5" xfId="9558" xr:uid="{00000000-0005-0000-0000-0000EF600000}"/>
    <cellStyle name="Normal 15 2 5 2" xfId="24706" xr:uid="{00000000-0005-0000-0000-0000F0600000}"/>
    <cellStyle name="Normal 15 2 5 2 2" xfId="50674" xr:uid="{00000000-0005-0000-0000-0000F1600000}"/>
    <cellStyle name="Normal 15 2 5 3" xfId="35526" xr:uid="{00000000-0005-0000-0000-0000F2600000}"/>
    <cellStyle name="Normal 15 2 6" xfId="7394" xr:uid="{00000000-0005-0000-0000-0000F3600000}"/>
    <cellStyle name="Normal 15 2 6 2" xfId="22542" xr:uid="{00000000-0005-0000-0000-0000F4600000}"/>
    <cellStyle name="Normal 15 2 6 2 2" xfId="48510" xr:uid="{00000000-0005-0000-0000-0000F5600000}"/>
    <cellStyle name="Normal 15 2 6 3" xfId="33362" xr:uid="{00000000-0005-0000-0000-0000F6600000}"/>
    <cellStyle name="Normal 15 2 7" xfId="18214" xr:uid="{00000000-0005-0000-0000-0000F7600000}"/>
    <cellStyle name="Normal 15 2 7 2" xfId="44182" xr:uid="{00000000-0005-0000-0000-0000F8600000}"/>
    <cellStyle name="Normal 15 2 8" xfId="13886" xr:uid="{00000000-0005-0000-0000-0000F9600000}"/>
    <cellStyle name="Normal 15 2 8 2" xfId="39854" xr:uid="{00000000-0005-0000-0000-0000FA600000}"/>
    <cellStyle name="Normal 15 2 9" xfId="3066" xr:uid="{00000000-0005-0000-0000-0000FB600000}"/>
    <cellStyle name="Normal 15 20" xfId="13881" xr:uid="{00000000-0005-0000-0000-0000FC600000}"/>
    <cellStyle name="Normal 15 20 2" xfId="39849" xr:uid="{00000000-0005-0000-0000-0000FD600000}"/>
    <cellStyle name="Normal 15 21" xfId="3061" xr:uid="{00000000-0005-0000-0000-0000FE600000}"/>
    <cellStyle name="Normal 15 22" xfId="29029" xr:uid="{00000000-0005-0000-0000-0000FF600000}"/>
    <cellStyle name="Normal 15 23" xfId="54990" xr:uid="{00000000-0005-0000-0000-000000610000}"/>
    <cellStyle name="Normal 15 24" xfId="55511" xr:uid="{00000000-0005-0000-0000-000001610000}"/>
    <cellStyle name="Normal 15 25" xfId="706" xr:uid="{00000000-0005-0000-0000-000002610000}"/>
    <cellStyle name="Normal 15 3" xfId="329" xr:uid="{00000000-0005-0000-0000-000003610000}"/>
    <cellStyle name="Normal 15 3 10" xfId="29035" xr:uid="{00000000-0005-0000-0000-000004610000}"/>
    <cellStyle name="Normal 15 3 11" xfId="54995" xr:uid="{00000000-0005-0000-0000-000005610000}"/>
    <cellStyle name="Normal 15 3 12" xfId="55517" xr:uid="{00000000-0005-0000-0000-000006610000}"/>
    <cellStyle name="Normal 15 3 13" xfId="786" xr:uid="{00000000-0005-0000-0000-000007610000}"/>
    <cellStyle name="Normal 15 3 2" xfId="1444" xr:uid="{00000000-0005-0000-0000-000008610000}"/>
    <cellStyle name="Normal 15 3 2 10" xfId="56058" xr:uid="{00000000-0005-0000-0000-000009610000}"/>
    <cellStyle name="Normal 15 3 2 2" xfId="2526" xr:uid="{00000000-0005-0000-0000-00000A610000}"/>
    <cellStyle name="Normal 15 3 2 2 2" xfId="6854" xr:uid="{00000000-0005-0000-0000-00000B610000}"/>
    <cellStyle name="Normal 15 3 2 2 2 2" xfId="13346" xr:uid="{00000000-0005-0000-0000-00000C610000}"/>
    <cellStyle name="Normal 15 3 2 2 2 2 2" xfId="28494" xr:uid="{00000000-0005-0000-0000-00000D610000}"/>
    <cellStyle name="Normal 15 3 2 2 2 2 2 2" xfId="54462" xr:uid="{00000000-0005-0000-0000-00000E610000}"/>
    <cellStyle name="Normal 15 3 2 2 2 2 3" xfId="39314" xr:uid="{00000000-0005-0000-0000-00000F610000}"/>
    <cellStyle name="Normal 15 3 2 2 2 3" xfId="22002" xr:uid="{00000000-0005-0000-0000-000010610000}"/>
    <cellStyle name="Normal 15 3 2 2 2 3 2" xfId="47970" xr:uid="{00000000-0005-0000-0000-000011610000}"/>
    <cellStyle name="Normal 15 3 2 2 2 4" xfId="17674" xr:uid="{00000000-0005-0000-0000-000012610000}"/>
    <cellStyle name="Normal 15 3 2 2 2 4 2" xfId="43642" xr:uid="{00000000-0005-0000-0000-000013610000}"/>
    <cellStyle name="Normal 15 3 2 2 2 5" xfId="32822" xr:uid="{00000000-0005-0000-0000-000014610000}"/>
    <cellStyle name="Normal 15 3 2 2 2 6" xfId="59304" xr:uid="{00000000-0005-0000-0000-000015610000}"/>
    <cellStyle name="Normal 15 3 2 2 3" xfId="11182" xr:uid="{00000000-0005-0000-0000-000016610000}"/>
    <cellStyle name="Normal 15 3 2 2 3 2" xfId="26330" xr:uid="{00000000-0005-0000-0000-000017610000}"/>
    <cellStyle name="Normal 15 3 2 2 3 2 2" xfId="52298" xr:uid="{00000000-0005-0000-0000-000018610000}"/>
    <cellStyle name="Normal 15 3 2 2 3 3" xfId="37150" xr:uid="{00000000-0005-0000-0000-000019610000}"/>
    <cellStyle name="Normal 15 3 2 2 4" xfId="9018" xr:uid="{00000000-0005-0000-0000-00001A610000}"/>
    <cellStyle name="Normal 15 3 2 2 4 2" xfId="24166" xr:uid="{00000000-0005-0000-0000-00001B610000}"/>
    <cellStyle name="Normal 15 3 2 2 4 2 2" xfId="50134" xr:uid="{00000000-0005-0000-0000-00001C610000}"/>
    <cellStyle name="Normal 15 3 2 2 4 3" xfId="34986" xr:uid="{00000000-0005-0000-0000-00001D610000}"/>
    <cellStyle name="Normal 15 3 2 2 5" xfId="19838" xr:uid="{00000000-0005-0000-0000-00001E610000}"/>
    <cellStyle name="Normal 15 3 2 2 5 2" xfId="45806" xr:uid="{00000000-0005-0000-0000-00001F610000}"/>
    <cellStyle name="Normal 15 3 2 2 6" xfId="15510" xr:uid="{00000000-0005-0000-0000-000020610000}"/>
    <cellStyle name="Normal 15 3 2 2 6 2" xfId="41478" xr:uid="{00000000-0005-0000-0000-000021610000}"/>
    <cellStyle name="Normal 15 3 2 2 7" xfId="4690" xr:uid="{00000000-0005-0000-0000-000022610000}"/>
    <cellStyle name="Normal 15 3 2 2 8" xfId="30658" xr:uid="{00000000-0005-0000-0000-000023610000}"/>
    <cellStyle name="Normal 15 3 2 2 9" xfId="57140" xr:uid="{00000000-0005-0000-0000-000024610000}"/>
    <cellStyle name="Normal 15 3 2 3" xfId="5772" xr:uid="{00000000-0005-0000-0000-000025610000}"/>
    <cellStyle name="Normal 15 3 2 3 2" xfId="12264" xr:uid="{00000000-0005-0000-0000-000026610000}"/>
    <cellStyle name="Normal 15 3 2 3 2 2" xfId="27412" xr:uid="{00000000-0005-0000-0000-000027610000}"/>
    <cellStyle name="Normal 15 3 2 3 2 2 2" xfId="53380" xr:uid="{00000000-0005-0000-0000-000028610000}"/>
    <cellStyle name="Normal 15 3 2 3 2 3" xfId="38232" xr:uid="{00000000-0005-0000-0000-000029610000}"/>
    <cellStyle name="Normal 15 3 2 3 3" xfId="20920" xr:uid="{00000000-0005-0000-0000-00002A610000}"/>
    <cellStyle name="Normal 15 3 2 3 3 2" xfId="46888" xr:uid="{00000000-0005-0000-0000-00002B610000}"/>
    <cellStyle name="Normal 15 3 2 3 4" xfId="16592" xr:uid="{00000000-0005-0000-0000-00002C610000}"/>
    <cellStyle name="Normal 15 3 2 3 4 2" xfId="42560" xr:uid="{00000000-0005-0000-0000-00002D610000}"/>
    <cellStyle name="Normal 15 3 2 3 5" xfId="31740" xr:uid="{00000000-0005-0000-0000-00002E610000}"/>
    <cellStyle name="Normal 15 3 2 3 6" xfId="58222" xr:uid="{00000000-0005-0000-0000-00002F610000}"/>
    <cellStyle name="Normal 15 3 2 4" xfId="10100" xr:uid="{00000000-0005-0000-0000-000030610000}"/>
    <cellStyle name="Normal 15 3 2 4 2" xfId="25248" xr:uid="{00000000-0005-0000-0000-000031610000}"/>
    <cellStyle name="Normal 15 3 2 4 2 2" xfId="51216" xr:uid="{00000000-0005-0000-0000-000032610000}"/>
    <cellStyle name="Normal 15 3 2 4 3" xfId="36068" xr:uid="{00000000-0005-0000-0000-000033610000}"/>
    <cellStyle name="Normal 15 3 2 5" xfId="7936" xr:uid="{00000000-0005-0000-0000-000034610000}"/>
    <cellStyle name="Normal 15 3 2 5 2" xfId="23084" xr:uid="{00000000-0005-0000-0000-000035610000}"/>
    <cellStyle name="Normal 15 3 2 5 2 2" xfId="49052" xr:uid="{00000000-0005-0000-0000-000036610000}"/>
    <cellStyle name="Normal 15 3 2 5 3" xfId="33904" xr:uid="{00000000-0005-0000-0000-000037610000}"/>
    <cellStyle name="Normal 15 3 2 6" xfId="18756" xr:uid="{00000000-0005-0000-0000-000038610000}"/>
    <cellStyle name="Normal 15 3 2 6 2" xfId="44724" xr:uid="{00000000-0005-0000-0000-000039610000}"/>
    <cellStyle name="Normal 15 3 2 7" xfId="14428" xr:uid="{00000000-0005-0000-0000-00003A610000}"/>
    <cellStyle name="Normal 15 3 2 7 2" xfId="40396" xr:uid="{00000000-0005-0000-0000-00003B610000}"/>
    <cellStyle name="Normal 15 3 2 8" xfId="3608" xr:uid="{00000000-0005-0000-0000-00003C610000}"/>
    <cellStyle name="Normal 15 3 2 9" xfId="29576" xr:uid="{00000000-0005-0000-0000-00003D610000}"/>
    <cellStyle name="Normal 15 3 3" xfId="1985" xr:uid="{00000000-0005-0000-0000-00003E610000}"/>
    <cellStyle name="Normal 15 3 3 2" xfId="6313" xr:uid="{00000000-0005-0000-0000-00003F610000}"/>
    <cellStyle name="Normal 15 3 3 2 2" xfId="12805" xr:uid="{00000000-0005-0000-0000-000040610000}"/>
    <cellStyle name="Normal 15 3 3 2 2 2" xfId="27953" xr:uid="{00000000-0005-0000-0000-000041610000}"/>
    <cellStyle name="Normal 15 3 3 2 2 2 2" xfId="53921" xr:uid="{00000000-0005-0000-0000-000042610000}"/>
    <cellStyle name="Normal 15 3 3 2 2 3" xfId="38773" xr:uid="{00000000-0005-0000-0000-000043610000}"/>
    <cellStyle name="Normal 15 3 3 2 3" xfId="21461" xr:uid="{00000000-0005-0000-0000-000044610000}"/>
    <cellStyle name="Normal 15 3 3 2 3 2" xfId="47429" xr:uid="{00000000-0005-0000-0000-000045610000}"/>
    <cellStyle name="Normal 15 3 3 2 4" xfId="17133" xr:uid="{00000000-0005-0000-0000-000046610000}"/>
    <cellStyle name="Normal 15 3 3 2 4 2" xfId="43101" xr:uid="{00000000-0005-0000-0000-000047610000}"/>
    <cellStyle name="Normal 15 3 3 2 5" xfId="32281" xr:uid="{00000000-0005-0000-0000-000048610000}"/>
    <cellStyle name="Normal 15 3 3 2 6" xfId="58763" xr:uid="{00000000-0005-0000-0000-000049610000}"/>
    <cellStyle name="Normal 15 3 3 3" xfId="10641" xr:uid="{00000000-0005-0000-0000-00004A610000}"/>
    <cellStyle name="Normal 15 3 3 3 2" xfId="25789" xr:uid="{00000000-0005-0000-0000-00004B610000}"/>
    <cellStyle name="Normal 15 3 3 3 2 2" xfId="51757" xr:uid="{00000000-0005-0000-0000-00004C610000}"/>
    <cellStyle name="Normal 15 3 3 3 3" xfId="36609" xr:uid="{00000000-0005-0000-0000-00004D610000}"/>
    <cellStyle name="Normal 15 3 3 4" xfId="8477" xr:uid="{00000000-0005-0000-0000-00004E610000}"/>
    <cellStyle name="Normal 15 3 3 4 2" xfId="23625" xr:uid="{00000000-0005-0000-0000-00004F610000}"/>
    <cellStyle name="Normal 15 3 3 4 2 2" xfId="49593" xr:uid="{00000000-0005-0000-0000-000050610000}"/>
    <cellStyle name="Normal 15 3 3 4 3" xfId="34445" xr:uid="{00000000-0005-0000-0000-000051610000}"/>
    <cellStyle name="Normal 15 3 3 5" xfId="19297" xr:uid="{00000000-0005-0000-0000-000052610000}"/>
    <cellStyle name="Normal 15 3 3 5 2" xfId="45265" xr:uid="{00000000-0005-0000-0000-000053610000}"/>
    <cellStyle name="Normal 15 3 3 6" xfId="14969" xr:uid="{00000000-0005-0000-0000-000054610000}"/>
    <cellStyle name="Normal 15 3 3 6 2" xfId="40937" xr:uid="{00000000-0005-0000-0000-000055610000}"/>
    <cellStyle name="Normal 15 3 3 7" xfId="4149" xr:uid="{00000000-0005-0000-0000-000056610000}"/>
    <cellStyle name="Normal 15 3 3 8" xfId="30117" xr:uid="{00000000-0005-0000-0000-000057610000}"/>
    <cellStyle name="Normal 15 3 3 9" xfId="56599" xr:uid="{00000000-0005-0000-0000-000058610000}"/>
    <cellStyle name="Normal 15 3 4" xfId="5231" xr:uid="{00000000-0005-0000-0000-000059610000}"/>
    <cellStyle name="Normal 15 3 4 2" xfId="11723" xr:uid="{00000000-0005-0000-0000-00005A610000}"/>
    <cellStyle name="Normal 15 3 4 2 2" xfId="26871" xr:uid="{00000000-0005-0000-0000-00005B610000}"/>
    <cellStyle name="Normal 15 3 4 2 2 2" xfId="52839" xr:uid="{00000000-0005-0000-0000-00005C610000}"/>
    <cellStyle name="Normal 15 3 4 2 3" xfId="37691" xr:uid="{00000000-0005-0000-0000-00005D610000}"/>
    <cellStyle name="Normal 15 3 4 3" xfId="20379" xr:uid="{00000000-0005-0000-0000-00005E610000}"/>
    <cellStyle name="Normal 15 3 4 3 2" xfId="46347" xr:uid="{00000000-0005-0000-0000-00005F610000}"/>
    <cellStyle name="Normal 15 3 4 4" xfId="16051" xr:uid="{00000000-0005-0000-0000-000060610000}"/>
    <cellStyle name="Normal 15 3 4 4 2" xfId="42019" xr:uid="{00000000-0005-0000-0000-000061610000}"/>
    <cellStyle name="Normal 15 3 4 5" xfId="31199" xr:uid="{00000000-0005-0000-0000-000062610000}"/>
    <cellStyle name="Normal 15 3 4 6" xfId="57681" xr:uid="{00000000-0005-0000-0000-000063610000}"/>
    <cellStyle name="Normal 15 3 5" xfId="9559" xr:uid="{00000000-0005-0000-0000-000064610000}"/>
    <cellStyle name="Normal 15 3 5 2" xfId="24707" xr:uid="{00000000-0005-0000-0000-000065610000}"/>
    <cellStyle name="Normal 15 3 5 2 2" xfId="50675" xr:uid="{00000000-0005-0000-0000-000066610000}"/>
    <cellStyle name="Normal 15 3 5 3" xfId="35527" xr:uid="{00000000-0005-0000-0000-000067610000}"/>
    <cellStyle name="Normal 15 3 6" xfId="7395" xr:uid="{00000000-0005-0000-0000-000068610000}"/>
    <cellStyle name="Normal 15 3 6 2" xfId="22543" xr:uid="{00000000-0005-0000-0000-000069610000}"/>
    <cellStyle name="Normal 15 3 6 2 2" xfId="48511" xr:uid="{00000000-0005-0000-0000-00006A610000}"/>
    <cellStyle name="Normal 15 3 6 3" xfId="33363" xr:uid="{00000000-0005-0000-0000-00006B610000}"/>
    <cellStyle name="Normal 15 3 7" xfId="18215" xr:uid="{00000000-0005-0000-0000-00006C610000}"/>
    <cellStyle name="Normal 15 3 7 2" xfId="44183" xr:uid="{00000000-0005-0000-0000-00006D610000}"/>
    <cellStyle name="Normal 15 3 8" xfId="13887" xr:uid="{00000000-0005-0000-0000-00006E610000}"/>
    <cellStyle name="Normal 15 3 8 2" xfId="39855" xr:uid="{00000000-0005-0000-0000-00006F610000}"/>
    <cellStyle name="Normal 15 3 9" xfId="3067" xr:uid="{00000000-0005-0000-0000-000070610000}"/>
    <cellStyle name="Normal 15 4" xfId="330" xr:uid="{00000000-0005-0000-0000-000071610000}"/>
    <cellStyle name="Normal 15 4 10" xfId="29036" xr:uid="{00000000-0005-0000-0000-000072610000}"/>
    <cellStyle name="Normal 15 4 11" xfId="54996" xr:uid="{00000000-0005-0000-0000-000073610000}"/>
    <cellStyle name="Normal 15 4 12" xfId="55518" xr:uid="{00000000-0005-0000-0000-000074610000}"/>
    <cellStyle name="Normal 15 4 13" xfId="826" xr:uid="{00000000-0005-0000-0000-000075610000}"/>
    <cellStyle name="Normal 15 4 2" xfId="1445" xr:uid="{00000000-0005-0000-0000-000076610000}"/>
    <cellStyle name="Normal 15 4 2 10" xfId="56059" xr:uid="{00000000-0005-0000-0000-000077610000}"/>
    <cellStyle name="Normal 15 4 2 2" xfId="2527" xr:uid="{00000000-0005-0000-0000-000078610000}"/>
    <cellStyle name="Normal 15 4 2 2 2" xfId="6855" xr:uid="{00000000-0005-0000-0000-000079610000}"/>
    <cellStyle name="Normal 15 4 2 2 2 2" xfId="13347" xr:uid="{00000000-0005-0000-0000-00007A610000}"/>
    <cellStyle name="Normal 15 4 2 2 2 2 2" xfId="28495" xr:uid="{00000000-0005-0000-0000-00007B610000}"/>
    <cellStyle name="Normal 15 4 2 2 2 2 2 2" xfId="54463" xr:uid="{00000000-0005-0000-0000-00007C610000}"/>
    <cellStyle name="Normal 15 4 2 2 2 2 3" xfId="39315" xr:uid="{00000000-0005-0000-0000-00007D610000}"/>
    <cellStyle name="Normal 15 4 2 2 2 3" xfId="22003" xr:uid="{00000000-0005-0000-0000-00007E610000}"/>
    <cellStyle name="Normal 15 4 2 2 2 3 2" xfId="47971" xr:uid="{00000000-0005-0000-0000-00007F610000}"/>
    <cellStyle name="Normal 15 4 2 2 2 4" xfId="17675" xr:uid="{00000000-0005-0000-0000-000080610000}"/>
    <cellStyle name="Normal 15 4 2 2 2 4 2" xfId="43643" xr:uid="{00000000-0005-0000-0000-000081610000}"/>
    <cellStyle name="Normal 15 4 2 2 2 5" xfId="32823" xr:uid="{00000000-0005-0000-0000-000082610000}"/>
    <cellStyle name="Normal 15 4 2 2 2 6" xfId="59305" xr:uid="{00000000-0005-0000-0000-000083610000}"/>
    <cellStyle name="Normal 15 4 2 2 3" xfId="11183" xr:uid="{00000000-0005-0000-0000-000084610000}"/>
    <cellStyle name="Normal 15 4 2 2 3 2" xfId="26331" xr:uid="{00000000-0005-0000-0000-000085610000}"/>
    <cellStyle name="Normal 15 4 2 2 3 2 2" xfId="52299" xr:uid="{00000000-0005-0000-0000-000086610000}"/>
    <cellStyle name="Normal 15 4 2 2 3 3" xfId="37151" xr:uid="{00000000-0005-0000-0000-000087610000}"/>
    <cellStyle name="Normal 15 4 2 2 4" xfId="9019" xr:uid="{00000000-0005-0000-0000-000088610000}"/>
    <cellStyle name="Normal 15 4 2 2 4 2" xfId="24167" xr:uid="{00000000-0005-0000-0000-000089610000}"/>
    <cellStyle name="Normal 15 4 2 2 4 2 2" xfId="50135" xr:uid="{00000000-0005-0000-0000-00008A610000}"/>
    <cellStyle name="Normal 15 4 2 2 4 3" xfId="34987" xr:uid="{00000000-0005-0000-0000-00008B610000}"/>
    <cellStyle name="Normal 15 4 2 2 5" xfId="19839" xr:uid="{00000000-0005-0000-0000-00008C610000}"/>
    <cellStyle name="Normal 15 4 2 2 5 2" xfId="45807" xr:uid="{00000000-0005-0000-0000-00008D610000}"/>
    <cellStyle name="Normal 15 4 2 2 6" xfId="15511" xr:uid="{00000000-0005-0000-0000-00008E610000}"/>
    <cellStyle name="Normal 15 4 2 2 6 2" xfId="41479" xr:uid="{00000000-0005-0000-0000-00008F610000}"/>
    <cellStyle name="Normal 15 4 2 2 7" xfId="4691" xr:uid="{00000000-0005-0000-0000-000090610000}"/>
    <cellStyle name="Normal 15 4 2 2 8" xfId="30659" xr:uid="{00000000-0005-0000-0000-000091610000}"/>
    <cellStyle name="Normal 15 4 2 2 9" xfId="57141" xr:uid="{00000000-0005-0000-0000-000092610000}"/>
    <cellStyle name="Normal 15 4 2 3" xfId="5773" xr:uid="{00000000-0005-0000-0000-000093610000}"/>
    <cellStyle name="Normal 15 4 2 3 2" xfId="12265" xr:uid="{00000000-0005-0000-0000-000094610000}"/>
    <cellStyle name="Normal 15 4 2 3 2 2" xfId="27413" xr:uid="{00000000-0005-0000-0000-000095610000}"/>
    <cellStyle name="Normal 15 4 2 3 2 2 2" xfId="53381" xr:uid="{00000000-0005-0000-0000-000096610000}"/>
    <cellStyle name="Normal 15 4 2 3 2 3" xfId="38233" xr:uid="{00000000-0005-0000-0000-000097610000}"/>
    <cellStyle name="Normal 15 4 2 3 3" xfId="20921" xr:uid="{00000000-0005-0000-0000-000098610000}"/>
    <cellStyle name="Normal 15 4 2 3 3 2" xfId="46889" xr:uid="{00000000-0005-0000-0000-000099610000}"/>
    <cellStyle name="Normal 15 4 2 3 4" xfId="16593" xr:uid="{00000000-0005-0000-0000-00009A610000}"/>
    <cellStyle name="Normal 15 4 2 3 4 2" xfId="42561" xr:uid="{00000000-0005-0000-0000-00009B610000}"/>
    <cellStyle name="Normal 15 4 2 3 5" xfId="31741" xr:uid="{00000000-0005-0000-0000-00009C610000}"/>
    <cellStyle name="Normal 15 4 2 3 6" xfId="58223" xr:uid="{00000000-0005-0000-0000-00009D610000}"/>
    <cellStyle name="Normal 15 4 2 4" xfId="10101" xr:uid="{00000000-0005-0000-0000-00009E610000}"/>
    <cellStyle name="Normal 15 4 2 4 2" xfId="25249" xr:uid="{00000000-0005-0000-0000-00009F610000}"/>
    <cellStyle name="Normal 15 4 2 4 2 2" xfId="51217" xr:uid="{00000000-0005-0000-0000-0000A0610000}"/>
    <cellStyle name="Normal 15 4 2 4 3" xfId="36069" xr:uid="{00000000-0005-0000-0000-0000A1610000}"/>
    <cellStyle name="Normal 15 4 2 5" xfId="7937" xr:uid="{00000000-0005-0000-0000-0000A2610000}"/>
    <cellStyle name="Normal 15 4 2 5 2" xfId="23085" xr:uid="{00000000-0005-0000-0000-0000A3610000}"/>
    <cellStyle name="Normal 15 4 2 5 2 2" xfId="49053" xr:uid="{00000000-0005-0000-0000-0000A4610000}"/>
    <cellStyle name="Normal 15 4 2 5 3" xfId="33905" xr:uid="{00000000-0005-0000-0000-0000A5610000}"/>
    <cellStyle name="Normal 15 4 2 6" xfId="18757" xr:uid="{00000000-0005-0000-0000-0000A6610000}"/>
    <cellStyle name="Normal 15 4 2 6 2" xfId="44725" xr:uid="{00000000-0005-0000-0000-0000A7610000}"/>
    <cellStyle name="Normal 15 4 2 7" xfId="14429" xr:uid="{00000000-0005-0000-0000-0000A8610000}"/>
    <cellStyle name="Normal 15 4 2 7 2" xfId="40397" xr:uid="{00000000-0005-0000-0000-0000A9610000}"/>
    <cellStyle name="Normal 15 4 2 8" xfId="3609" xr:uid="{00000000-0005-0000-0000-0000AA610000}"/>
    <cellStyle name="Normal 15 4 2 9" xfId="29577" xr:uid="{00000000-0005-0000-0000-0000AB610000}"/>
    <cellStyle name="Normal 15 4 3" xfId="1986" xr:uid="{00000000-0005-0000-0000-0000AC610000}"/>
    <cellStyle name="Normal 15 4 3 2" xfId="6314" xr:uid="{00000000-0005-0000-0000-0000AD610000}"/>
    <cellStyle name="Normal 15 4 3 2 2" xfId="12806" xr:uid="{00000000-0005-0000-0000-0000AE610000}"/>
    <cellStyle name="Normal 15 4 3 2 2 2" xfId="27954" xr:uid="{00000000-0005-0000-0000-0000AF610000}"/>
    <cellStyle name="Normal 15 4 3 2 2 2 2" xfId="53922" xr:uid="{00000000-0005-0000-0000-0000B0610000}"/>
    <cellStyle name="Normal 15 4 3 2 2 3" xfId="38774" xr:uid="{00000000-0005-0000-0000-0000B1610000}"/>
    <cellStyle name="Normal 15 4 3 2 3" xfId="21462" xr:uid="{00000000-0005-0000-0000-0000B2610000}"/>
    <cellStyle name="Normal 15 4 3 2 3 2" xfId="47430" xr:uid="{00000000-0005-0000-0000-0000B3610000}"/>
    <cellStyle name="Normal 15 4 3 2 4" xfId="17134" xr:uid="{00000000-0005-0000-0000-0000B4610000}"/>
    <cellStyle name="Normal 15 4 3 2 4 2" xfId="43102" xr:uid="{00000000-0005-0000-0000-0000B5610000}"/>
    <cellStyle name="Normal 15 4 3 2 5" xfId="32282" xr:uid="{00000000-0005-0000-0000-0000B6610000}"/>
    <cellStyle name="Normal 15 4 3 2 6" xfId="58764" xr:uid="{00000000-0005-0000-0000-0000B7610000}"/>
    <cellStyle name="Normal 15 4 3 3" xfId="10642" xr:uid="{00000000-0005-0000-0000-0000B8610000}"/>
    <cellStyle name="Normal 15 4 3 3 2" xfId="25790" xr:uid="{00000000-0005-0000-0000-0000B9610000}"/>
    <cellStyle name="Normal 15 4 3 3 2 2" xfId="51758" xr:uid="{00000000-0005-0000-0000-0000BA610000}"/>
    <cellStyle name="Normal 15 4 3 3 3" xfId="36610" xr:uid="{00000000-0005-0000-0000-0000BB610000}"/>
    <cellStyle name="Normal 15 4 3 4" xfId="8478" xr:uid="{00000000-0005-0000-0000-0000BC610000}"/>
    <cellStyle name="Normal 15 4 3 4 2" xfId="23626" xr:uid="{00000000-0005-0000-0000-0000BD610000}"/>
    <cellStyle name="Normal 15 4 3 4 2 2" xfId="49594" xr:uid="{00000000-0005-0000-0000-0000BE610000}"/>
    <cellStyle name="Normal 15 4 3 4 3" xfId="34446" xr:uid="{00000000-0005-0000-0000-0000BF610000}"/>
    <cellStyle name="Normal 15 4 3 5" xfId="19298" xr:uid="{00000000-0005-0000-0000-0000C0610000}"/>
    <cellStyle name="Normal 15 4 3 5 2" xfId="45266" xr:uid="{00000000-0005-0000-0000-0000C1610000}"/>
    <cellStyle name="Normal 15 4 3 6" xfId="14970" xr:uid="{00000000-0005-0000-0000-0000C2610000}"/>
    <cellStyle name="Normal 15 4 3 6 2" xfId="40938" xr:uid="{00000000-0005-0000-0000-0000C3610000}"/>
    <cellStyle name="Normal 15 4 3 7" xfId="4150" xr:uid="{00000000-0005-0000-0000-0000C4610000}"/>
    <cellStyle name="Normal 15 4 3 8" xfId="30118" xr:uid="{00000000-0005-0000-0000-0000C5610000}"/>
    <cellStyle name="Normal 15 4 3 9" xfId="56600" xr:uid="{00000000-0005-0000-0000-0000C6610000}"/>
    <cellStyle name="Normal 15 4 4" xfId="5232" xr:uid="{00000000-0005-0000-0000-0000C7610000}"/>
    <cellStyle name="Normal 15 4 4 2" xfId="11724" xr:uid="{00000000-0005-0000-0000-0000C8610000}"/>
    <cellStyle name="Normal 15 4 4 2 2" xfId="26872" xr:uid="{00000000-0005-0000-0000-0000C9610000}"/>
    <cellStyle name="Normal 15 4 4 2 2 2" xfId="52840" xr:uid="{00000000-0005-0000-0000-0000CA610000}"/>
    <cellStyle name="Normal 15 4 4 2 3" xfId="37692" xr:uid="{00000000-0005-0000-0000-0000CB610000}"/>
    <cellStyle name="Normal 15 4 4 3" xfId="20380" xr:uid="{00000000-0005-0000-0000-0000CC610000}"/>
    <cellStyle name="Normal 15 4 4 3 2" xfId="46348" xr:uid="{00000000-0005-0000-0000-0000CD610000}"/>
    <cellStyle name="Normal 15 4 4 4" xfId="16052" xr:uid="{00000000-0005-0000-0000-0000CE610000}"/>
    <cellStyle name="Normal 15 4 4 4 2" xfId="42020" xr:uid="{00000000-0005-0000-0000-0000CF610000}"/>
    <cellStyle name="Normal 15 4 4 5" xfId="31200" xr:uid="{00000000-0005-0000-0000-0000D0610000}"/>
    <cellStyle name="Normal 15 4 4 6" xfId="57682" xr:uid="{00000000-0005-0000-0000-0000D1610000}"/>
    <cellStyle name="Normal 15 4 5" xfId="9560" xr:uid="{00000000-0005-0000-0000-0000D2610000}"/>
    <cellStyle name="Normal 15 4 5 2" xfId="24708" xr:uid="{00000000-0005-0000-0000-0000D3610000}"/>
    <cellStyle name="Normal 15 4 5 2 2" xfId="50676" xr:uid="{00000000-0005-0000-0000-0000D4610000}"/>
    <cellStyle name="Normal 15 4 5 3" xfId="35528" xr:uid="{00000000-0005-0000-0000-0000D5610000}"/>
    <cellStyle name="Normal 15 4 6" xfId="7396" xr:uid="{00000000-0005-0000-0000-0000D6610000}"/>
    <cellStyle name="Normal 15 4 6 2" xfId="22544" xr:uid="{00000000-0005-0000-0000-0000D7610000}"/>
    <cellStyle name="Normal 15 4 6 2 2" xfId="48512" xr:uid="{00000000-0005-0000-0000-0000D8610000}"/>
    <cellStyle name="Normal 15 4 6 3" xfId="33364" xr:uid="{00000000-0005-0000-0000-0000D9610000}"/>
    <cellStyle name="Normal 15 4 7" xfId="18216" xr:uid="{00000000-0005-0000-0000-0000DA610000}"/>
    <cellStyle name="Normal 15 4 7 2" xfId="44184" xr:uid="{00000000-0005-0000-0000-0000DB610000}"/>
    <cellStyle name="Normal 15 4 8" xfId="13888" xr:uid="{00000000-0005-0000-0000-0000DC610000}"/>
    <cellStyle name="Normal 15 4 8 2" xfId="39856" xr:uid="{00000000-0005-0000-0000-0000DD610000}"/>
    <cellStyle name="Normal 15 4 9" xfId="3068" xr:uid="{00000000-0005-0000-0000-0000DE610000}"/>
    <cellStyle name="Normal 15 5" xfId="331" xr:uid="{00000000-0005-0000-0000-0000DF610000}"/>
    <cellStyle name="Normal 15 5 10" xfId="29037" xr:uid="{00000000-0005-0000-0000-0000E0610000}"/>
    <cellStyle name="Normal 15 5 11" xfId="54997" xr:uid="{00000000-0005-0000-0000-0000E1610000}"/>
    <cellStyle name="Normal 15 5 12" xfId="55519" xr:uid="{00000000-0005-0000-0000-0000E2610000}"/>
    <cellStyle name="Normal 15 5 13" xfId="866" xr:uid="{00000000-0005-0000-0000-0000E3610000}"/>
    <cellStyle name="Normal 15 5 2" xfId="1446" xr:uid="{00000000-0005-0000-0000-0000E4610000}"/>
    <cellStyle name="Normal 15 5 2 10" xfId="56060" xr:uid="{00000000-0005-0000-0000-0000E5610000}"/>
    <cellStyle name="Normal 15 5 2 2" xfId="2528" xr:uid="{00000000-0005-0000-0000-0000E6610000}"/>
    <cellStyle name="Normal 15 5 2 2 2" xfId="6856" xr:uid="{00000000-0005-0000-0000-0000E7610000}"/>
    <cellStyle name="Normal 15 5 2 2 2 2" xfId="13348" xr:uid="{00000000-0005-0000-0000-0000E8610000}"/>
    <cellStyle name="Normal 15 5 2 2 2 2 2" xfId="28496" xr:uid="{00000000-0005-0000-0000-0000E9610000}"/>
    <cellStyle name="Normal 15 5 2 2 2 2 2 2" xfId="54464" xr:uid="{00000000-0005-0000-0000-0000EA610000}"/>
    <cellStyle name="Normal 15 5 2 2 2 2 3" xfId="39316" xr:uid="{00000000-0005-0000-0000-0000EB610000}"/>
    <cellStyle name="Normal 15 5 2 2 2 3" xfId="22004" xr:uid="{00000000-0005-0000-0000-0000EC610000}"/>
    <cellStyle name="Normal 15 5 2 2 2 3 2" xfId="47972" xr:uid="{00000000-0005-0000-0000-0000ED610000}"/>
    <cellStyle name="Normal 15 5 2 2 2 4" xfId="17676" xr:uid="{00000000-0005-0000-0000-0000EE610000}"/>
    <cellStyle name="Normal 15 5 2 2 2 4 2" xfId="43644" xr:uid="{00000000-0005-0000-0000-0000EF610000}"/>
    <cellStyle name="Normal 15 5 2 2 2 5" xfId="32824" xr:uid="{00000000-0005-0000-0000-0000F0610000}"/>
    <cellStyle name="Normal 15 5 2 2 2 6" xfId="59306" xr:uid="{00000000-0005-0000-0000-0000F1610000}"/>
    <cellStyle name="Normal 15 5 2 2 3" xfId="11184" xr:uid="{00000000-0005-0000-0000-0000F2610000}"/>
    <cellStyle name="Normal 15 5 2 2 3 2" xfId="26332" xr:uid="{00000000-0005-0000-0000-0000F3610000}"/>
    <cellStyle name="Normal 15 5 2 2 3 2 2" xfId="52300" xr:uid="{00000000-0005-0000-0000-0000F4610000}"/>
    <cellStyle name="Normal 15 5 2 2 3 3" xfId="37152" xr:uid="{00000000-0005-0000-0000-0000F5610000}"/>
    <cellStyle name="Normal 15 5 2 2 4" xfId="9020" xr:uid="{00000000-0005-0000-0000-0000F6610000}"/>
    <cellStyle name="Normal 15 5 2 2 4 2" xfId="24168" xr:uid="{00000000-0005-0000-0000-0000F7610000}"/>
    <cellStyle name="Normal 15 5 2 2 4 2 2" xfId="50136" xr:uid="{00000000-0005-0000-0000-0000F8610000}"/>
    <cellStyle name="Normal 15 5 2 2 4 3" xfId="34988" xr:uid="{00000000-0005-0000-0000-0000F9610000}"/>
    <cellStyle name="Normal 15 5 2 2 5" xfId="19840" xr:uid="{00000000-0005-0000-0000-0000FA610000}"/>
    <cellStyle name="Normal 15 5 2 2 5 2" xfId="45808" xr:uid="{00000000-0005-0000-0000-0000FB610000}"/>
    <cellStyle name="Normal 15 5 2 2 6" xfId="15512" xr:uid="{00000000-0005-0000-0000-0000FC610000}"/>
    <cellStyle name="Normal 15 5 2 2 6 2" xfId="41480" xr:uid="{00000000-0005-0000-0000-0000FD610000}"/>
    <cellStyle name="Normal 15 5 2 2 7" xfId="4692" xr:uid="{00000000-0005-0000-0000-0000FE610000}"/>
    <cellStyle name="Normal 15 5 2 2 8" xfId="30660" xr:uid="{00000000-0005-0000-0000-0000FF610000}"/>
    <cellStyle name="Normal 15 5 2 2 9" xfId="57142" xr:uid="{00000000-0005-0000-0000-000000620000}"/>
    <cellStyle name="Normal 15 5 2 3" xfId="5774" xr:uid="{00000000-0005-0000-0000-000001620000}"/>
    <cellStyle name="Normal 15 5 2 3 2" xfId="12266" xr:uid="{00000000-0005-0000-0000-000002620000}"/>
    <cellStyle name="Normal 15 5 2 3 2 2" xfId="27414" xr:uid="{00000000-0005-0000-0000-000003620000}"/>
    <cellStyle name="Normal 15 5 2 3 2 2 2" xfId="53382" xr:uid="{00000000-0005-0000-0000-000004620000}"/>
    <cellStyle name="Normal 15 5 2 3 2 3" xfId="38234" xr:uid="{00000000-0005-0000-0000-000005620000}"/>
    <cellStyle name="Normal 15 5 2 3 3" xfId="20922" xr:uid="{00000000-0005-0000-0000-000006620000}"/>
    <cellStyle name="Normal 15 5 2 3 3 2" xfId="46890" xr:uid="{00000000-0005-0000-0000-000007620000}"/>
    <cellStyle name="Normal 15 5 2 3 4" xfId="16594" xr:uid="{00000000-0005-0000-0000-000008620000}"/>
    <cellStyle name="Normal 15 5 2 3 4 2" xfId="42562" xr:uid="{00000000-0005-0000-0000-000009620000}"/>
    <cellStyle name="Normal 15 5 2 3 5" xfId="31742" xr:uid="{00000000-0005-0000-0000-00000A620000}"/>
    <cellStyle name="Normal 15 5 2 3 6" xfId="58224" xr:uid="{00000000-0005-0000-0000-00000B620000}"/>
    <cellStyle name="Normal 15 5 2 4" xfId="10102" xr:uid="{00000000-0005-0000-0000-00000C620000}"/>
    <cellStyle name="Normal 15 5 2 4 2" xfId="25250" xr:uid="{00000000-0005-0000-0000-00000D620000}"/>
    <cellStyle name="Normal 15 5 2 4 2 2" xfId="51218" xr:uid="{00000000-0005-0000-0000-00000E620000}"/>
    <cellStyle name="Normal 15 5 2 4 3" xfId="36070" xr:uid="{00000000-0005-0000-0000-00000F620000}"/>
    <cellStyle name="Normal 15 5 2 5" xfId="7938" xr:uid="{00000000-0005-0000-0000-000010620000}"/>
    <cellStyle name="Normal 15 5 2 5 2" xfId="23086" xr:uid="{00000000-0005-0000-0000-000011620000}"/>
    <cellStyle name="Normal 15 5 2 5 2 2" xfId="49054" xr:uid="{00000000-0005-0000-0000-000012620000}"/>
    <cellStyle name="Normal 15 5 2 5 3" xfId="33906" xr:uid="{00000000-0005-0000-0000-000013620000}"/>
    <cellStyle name="Normal 15 5 2 6" xfId="18758" xr:uid="{00000000-0005-0000-0000-000014620000}"/>
    <cellStyle name="Normal 15 5 2 6 2" xfId="44726" xr:uid="{00000000-0005-0000-0000-000015620000}"/>
    <cellStyle name="Normal 15 5 2 7" xfId="14430" xr:uid="{00000000-0005-0000-0000-000016620000}"/>
    <cellStyle name="Normal 15 5 2 7 2" xfId="40398" xr:uid="{00000000-0005-0000-0000-000017620000}"/>
    <cellStyle name="Normal 15 5 2 8" xfId="3610" xr:uid="{00000000-0005-0000-0000-000018620000}"/>
    <cellStyle name="Normal 15 5 2 9" xfId="29578" xr:uid="{00000000-0005-0000-0000-000019620000}"/>
    <cellStyle name="Normal 15 5 3" xfId="1987" xr:uid="{00000000-0005-0000-0000-00001A620000}"/>
    <cellStyle name="Normal 15 5 3 2" xfId="6315" xr:uid="{00000000-0005-0000-0000-00001B620000}"/>
    <cellStyle name="Normal 15 5 3 2 2" xfId="12807" xr:uid="{00000000-0005-0000-0000-00001C620000}"/>
    <cellStyle name="Normal 15 5 3 2 2 2" xfId="27955" xr:uid="{00000000-0005-0000-0000-00001D620000}"/>
    <cellStyle name="Normal 15 5 3 2 2 2 2" xfId="53923" xr:uid="{00000000-0005-0000-0000-00001E620000}"/>
    <cellStyle name="Normal 15 5 3 2 2 3" xfId="38775" xr:uid="{00000000-0005-0000-0000-00001F620000}"/>
    <cellStyle name="Normal 15 5 3 2 3" xfId="21463" xr:uid="{00000000-0005-0000-0000-000020620000}"/>
    <cellStyle name="Normal 15 5 3 2 3 2" xfId="47431" xr:uid="{00000000-0005-0000-0000-000021620000}"/>
    <cellStyle name="Normal 15 5 3 2 4" xfId="17135" xr:uid="{00000000-0005-0000-0000-000022620000}"/>
    <cellStyle name="Normal 15 5 3 2 4 2" xfId="43103" xr:uid="{00000000-0005-0000-0000-000023620000}"/>
    <cellStyle name="Normal 15 5 3 2 5" xfId="32283" xr:uid="{00000000-0005-0000-0000-000024620000}"/>
    <cellStyle name="Normal 15 5 3 2 6" xfId="58765" xr:uid="{00000000-0005-0000-0000-000025620000}"/>
    <cellStyle name="Normal 15 5 3 3" xfId="10643" xr:uid="{00000000-0005-0000-0000-000026620000}"/>
    <cellStyle name="Normal 15 5 3 3 2" xfId="25791" xr:uid="{00000000-0005-0000-0000-000027620000}"/>
    <cellStyle name="Normal 15 5 3 3 2 2" xfId="51759" xr:uid="{00000000-0005-0000-0000-000028620000}"/>
    <cellStyle name="Normal 15 5 3 3 3" xfId="36611" xr:uid="{00000000-0005-0000-0000-000029620000}"/>
    <cellStyle name="Normal 15 5 3 4" xfId="8479" xr:uid="{00000000-0005-0000-0000-00002A620000}"/>
    <cellStyle name="Normal 15 5 3 4 2" xfId="23627" xr:uid="{00000000-0005-0000-0000-00002B620000}"/>
    <cellStyle name="Normal 15 5 3 4 2 2" xfId="49595" xr:uid="{00000000-0005-0000-0000-00002C620000}"/>
    <cellStyle name="Normal 15 5 3 4 3" xfId="34447" xr:uid="{00000000-0005-0000-0000-00002D620000}"/>
    <cellStyle name="Normal 15 5 3 5" xfId="19299" xr:uid="{00000000-0005-0000-0000-00002E620000}"/>
    <cellStyle name="Normal 15 5 3 5 2" xfId="45267" xr:uid="{00000000-0005-0000-0000-00002F620000}"/>
    <cellStyle name="Normal 15 5 3 6" xfId="14971" xr:uid="{00000000-0005-0000-0000-000030620000}"/>
    <cellStyle name="Normal 15 5 3 6 2" xfId="40939" xr:uid="{00000000-0005-0000-0000-000031620000}"/>
    <cellStyle name="Normal 15 5 3 7" xfId="4151" xr:uid="{00000000-0005-0000-0000-000032620000}"/>
    <cellStyle name="Normal 15 5 3 8" xfId="30119" xr:uid="{00000000-0005-0000-0000-000033620000}"/>
    <cellStyle name="Normal 15 5 3 9" xfId="56601" xr:uid="{00000000-0005-0000-0000-000034620000}"/>
    <cellStyle name="Normal 15 5 4" xfId="5233" xr:uid="{00000000-0005-0000-0000-000035620000}"/>
    <cellStyle name="Normal 15 5 4 2" xfId="11725" xr:uid="{00000000-0005-0000-0000-000036620000}"/>
    <cellStyle name="Normal 15 5 4 2 2" xfId="26873" xr:uid="{00000000-0005-0000-0000-000037620000}"/>
    <cellStyle name="Normal 15 5 4 2 2 2" xfId="52841" xr:uid="{00000000-0005-0000-0000-000038620000}"/>
    <cellStyle name="Normal 15 5 4 2 3" xfId="37693" xr:uid="{00000000-0005-0000-0000-000039620000}"/>
    <cellStyle name="Normal 15 5 4 3" xfId="20381" xr:uid="{00000000-0005-0000-0000-00003A620000}"/>
    <cellStyle name="Normal 15 5 4 3 2" xfId="46349" xr:uid="{00000000-0005-0000-0000-00003B620000}"/>
    <cellStyle name="Normal 15 5 4 4" xfId="16053" xr:uid="{00000000-0005-0000-0000-00003C620000}"/>
    <cellStyle name="Normal 15 5 4 4 2" xfId="42021" xr:uid="{00000000-0005-0000-0000-00003D620000}"/>
    <cellStyle name="Normal 15 5 4 5" xfId="31201" xr:uid="{00000000-0005-0000-0000-00003E620000}"/>
    <cellStyle name="Normal 15 5 4 6" xfId="57683" xr:uid="{00000000-0005-0000-0000-00003F620000}"/>
    <cellStyle name="Normal 15 5 5" xfId="9561" xr:uid="{00000000-0005-0000-0000-000040620000}"/>
    <cellStyle name="Normal 15 5 5 2" xfId="24709" xr:uid="{00000000-0005-0000-0000-000041620000}"/>
    <cellStyle name="Normal 15 5 5 2 2" xfId="50677" xr:uid="{00000000-0005-0000-0000-000042620000}"/>
    <cellStyle name="Normal 15 5 5 3" xfId="35529" xr:uid="{00000000-0005-0000-0000-000043620000}"/>
    <cellStyle name="Normal 15 5 6" xfId="7397" xr:uid="{00000000-0005-0000-0000-000044620000}"/>
    <cellStyle name="Normal 15 5 6 2" xfId="22545" xr:uid="{00000000-0005-0000-0000-000045620000}"/>
    <cellStyle name="Normal 15 5 6 2 2" xfId="48513" xr:uid="{00000000-0005-0000-0000-000046620000}"/>
    <cellStyle name="Normal 15 5 6 3" xfId="33365" xr:uid="{00000000-0005-0000-0000-000047620000}"/>
    <cellStyle name="Normal 15 5 7" xfId="18217" xr:uid="{00000000-0005-0000-0000-000048620000}"/>
    <cellStyle name="Normal 15 5 7 2" xfId="44185" xr:uid="{00000000-0005-0000-0000-000049620000}"/>
    <cellStyle name="Normal 15 5 8" xfId="13889" xr:uid="{00000000-0005-0000-0000-00004A620000}"/>
    <cellStyle name="Normal 15 5 8 2" xfId="39857" xr:uid="{00000000-0005-0000-0000-00004B620000}"/>
    <cellStyle name="Normal 15 5 9" xfId="3069" xr:uid="{00000000-0005-0000-0000-00004C620000}"/>
    <cellStyle name="Normal 15 6" xfId="332" xr:uid="{00000000-0005-0000-0000-00004D620000}"/>
    <cellStyle name="Normal 15 6 10" xfId="29038" xr:uid="{00000000-0005-0000-0000-00004E620000}"/>
    <cellStyle name="Normal 15 6 11" xfId="54998" xr:uid="{00000000-0005-0000-0000-00004F620000}"/>
    <cellStyle name="Normal 15 6 12" xfId="55520" xr:uid="{00000000-0005-0000-0000-000050620000}"/>
    <cellStyle name="Normal 15 6 13" xfId="906" xr:uid="{00000000-0005-0000-0000-000051620000}"/>
    <cellStyle name="Normal 15 6 2" xfId="1447" xr:uid="{00000000-0005-0000-0000-000052620000}"/>
    <cellStyle name="Normal 15 6 2 10" xfId="56061" xr:uid="{00000000-0005-0000-0000-000053620000}"/>
    <cellStyle name="Normal 15 6 2 2" xfId="2529" xr:uid="{00000000-0005-0000-0000-000054620000}"/>
    <cellStyle name="Normal 15 6 2 2 2" xfId="6857" xr:uid="{00000000-0005-0000-0000-000055620000}"/>
    <cellStyle name="Normal 15 6 2 2 2 2" xfId="13349" xr:uid="{00000000-0005-0000-0000-000056620000}"/>
    <cellStyle name="Normal 15 6 2 2 2 2 2" xfId="28497" xr:uid="{00000000-0005-0000-0000-000057620000}"/>
    <cellStyle name="Normal 15 6 2 2 2 2 2 2" xfId="54465" xr:uid="{00000000-0005-0000-0000-000058620000}"/>
    <cellStyle name="Normal 15 6 2 2 2 2 3" xfId="39317" xr:uid="{00000000-0005-0000-0000-000059620000}"/>
    <cellStyle name="Normal 15 6 2 2 2 3" xfId="22005" xr:uid="{00000000-0005-0000-0000-00005A620000}"/>
    <cellStyle name="Normal 15 6 2 2 2 3 2" xfId="47973" xr:uid="{00000000-0005-0000-0000-00005B620000}"/>
    <cellStyle name="Normal 15 6 2 2 2 4" xfId="17677" xr:uid="{00000000-0005-0000-0000-00005C620000}"/>
    <cellStyle name="Normal 15 6 2 2 2 4 2" xfId="43645" xr:uid="{00000000-0005-0000-0000-00005D620000}"/>
    <cellStyle name="Normal 15 6 2 2 2 5" xfId="32825" xr:uid="{00000000-0005-0000-0000-00005E620000}"/>
    <cellStyle name="Normal 15 6 2 2 2 6" xfId="59307" xr:uid="{00000000-0005-0000-0000-00005F620000}"/>
    <cellStyle name="Normal 15 6 2 2 3" xfId="11185" xr:uid="{00000000-0005-0000-0000-000060620000}"/>
    <cellStyle name="Normal 15 6 2 2 3 2" xfId="26333" xr:uid="{00000000-0005-0000-0000-000061620000}"/>
    <cellStyle name="Normal 15 6 2 2 3 2 2" xfId="52301" xr:uid="{00000000-0005-0000-0000-000062620000}"/>
    <cellStyle name="Normal 15 6 2 2 3 3" xfId="37153" xr:uid="{00000000-0005-0000-0000-000063620000}"/>
    <cellStyle name="Normal 15 6 2 2 4" xfId="9021" xr:uid="{00000000-0005-0000-0000-000064620000}"/>
    <cellStyle name="Normal 15 6 2 2 4 2" xfId="24169" xr:uid="{00000000-0005-0000-0000-000065620000}"/>
    <cellStyle name="Normal 15 6 2 2 4 2 2" xfId="50137" xr:uid="{00000000-0005-0000-0000-000066620000}"/>
    <cellStyle name="Normal 15 6 2 2 4 3" xfId="34989" xr:uid="{00000000-0005-0000-0000-000067620000}"/>
    <cellStyle name="Normal 15 6 2 2 5" xfId="19841" xr:uid="{00000000-0005-0000-0000-000068620000}"/>
    <cellStyle name="Normal 15 6 2 2 5 2" xfId="45809" xr:uid="{00000000-0005-0000-0000-000069620000}"/>
    <cellStyle name="Normal 15 6 2 2 6" xfId="15513" xr:uid="{00000000-0005-0000-0000-00006A620000}"/>
    <cellStyle name="Normal 15 6 2 2 6 2" xfId="41481" xr:uid="{00000000-0005-0000-0000-00006B620000}"/>
    <cellStyle name="Normal 15 6 2 2 7" xfId="4693" xr:uid="{00000000-0005-0000-0000-00006C620000}"/>
    <cellStyle name="Normal 15 6 2 2 8" xfId="30661" xr:uid="{00000000-0005-0000-0000-00006D620000}"/>
    <cellStyle name="Normal 15 6 2 2 9" xfId="57143" xr:uid="{00000000-0005-0000-0000-00006E620000}"/>
    <cellStyle name="Normal 15 6 2 3" xfId="5775" xr:uid="{00000000-0005-0000-0000-00006F620000}"/>
    <cellStyle name="Normal 15 6 2 3 2" xfId="12267" xr:uid="{00000000-0005-0000-0000-000070620000}"/>
    <cellStyle name="Normal 15 6 2 3 2 2" xfId="27415" xr:uid="{00000000-0005-0000-0000-000071620000}"/>
    <cellStyle name="Normal 15 6 2 3 2 2 2" xfId="53383" xr:uid="{00000000-0005-0000-0000-000072620000}"/>
    <cellStyle name="Normal 15 6 2 3 2 3" xfId="38235" xr:uid="{00000000-0005-0000-0000-000073620000}"/>
    <cellStyle name="Normal 15 6 2 3 3" xfId="20923" xr:uid="{00000000-0005-0000-0000-000074620000}"/>
    <cellStyle name="Normal 15 6 2 3 3 2" xfId="46891" xr:uid="{00000000-0005-0000-0000-000075620000}"/>
    <cellStyle name="Normal 15 6 2 3 4" xfId="16595" xr:uid="{00000000-0005-0000-0000-000076620000}"/>
    <cellStyle name="Normal 15 6 2 3 4 2" xfId="42563" xr:uid="{00000000-0005-0000-0000-000077620000}"/>
    <cellStyle name="Normal 15 6 2 3 5" xfId="31743" xr:uid="{00000000-0005-0000-0000-000078620000}"/>
    <cellStyle name="Normal 15 6 2 3 6" xfId="58225" xr:uid="{00000000-0005-0000-0000-000079620000}"/>
    <cellStyle name="Normal 15 6 2 4" xfId="10103" xr:uid="{00000000-0005-0000-0000-00007A620000}"/>
    <cellStyle name="Normal 15 6 2 4 2" xfId="25251" xr:uid="{00000000-0005-0000-0000-00007B620000}"/>
    <cellStyle name="Normal 15 6 2 4 2 2" xfId="51219" xr:uid="{00000000-0005-0000-0000-00007C620000}"/>
    <cellStyle name="Normal 15 6 2 4 3" xfId="36071" xr:uid="{00000000-0005-0000-0000-00007D620000}"/>
    <cellStyle name="Normal 15 6 2 5" xfId="7939" xr:uid="{00000000-0005-0000-0000-00007E620000}"/>
    <cellStyle name="Normal 15 6 2 5 2" xfId="23087" xr:uid="{00000000-0005-0000-0000-00007F620000}"/>
    <cellStyle name="Normal 15 6 2 5 2 2" xfId="49055" xr:uid="{00000000-0005-0000-0000-000080620000}"/>
    <cellStyle name="Normal 15 6 2 5 3" xfId="33907" xr:uid="{00000000-0005-0000-0000-000081620000}"/>
    <cellStyle name="Normal 15 6 2 6" xfId="18759" xr:uid="{00000000-0005-0000-0000-000082620000}"/>
    <cellStyle name="Normal 15 6 2 6 2" xfId="44727" xr:uid="{00000000-0005-0000-0000-000083620000}"/>
    <cellStyle name="Normal 15 6 2 7" xfId="14431" xr:uid="{00000000-0005-0000-0000-000084620000}"/>
    <cellStyle name="Normal 15 6 2 7 2" xfId="40399" xr:uid="{00000000-0005-0000-0000-000085620000}"/>
    <cellStyle name="Normal 15 6 2 8" xfId="3611" xr:uid="{00000000-0005-0000-0000-000086620000}"/>
    <cellStyle name="Normal 15 6 2 9" xfId="29579" xr:uid="{00000000-0005-0000-0000-000087620000}"/>
    <cellStyle name="Normal 15 6 3" xfId="1988" xr:uid="{00000000-0005-0000-0000-000088620000}"/>
    <cellStyle name="Normal 15 6 3 2" xfId="6316" xr:uid="{00000000-0005-0000-0000-000089620000}"/>
    <cellStyle name="Normal 15 6 3 2 2" xfId="12808" xr:uid="{00000000-0005-0000-0000-00008A620000}"/>
    <cellStyle name="Normal 15 6 3 2 2 2" xfId="27956" xr:uid="{00000000-0005-0000-0000-00008B620000}"/>
    <cellStyle name="Normal 15 6 3 2 2 2 2" xfId="53924" xr:uid="{00000000-0005-0000-0000-00008C620000}"/>
    <cellStyle name="Normal 15 6 3 2 2 3" xfId="38776" xr:uid="{00000000-0005-0000-0000-00008D620000}"/>
    <cellStyle name="Normal 15 6 3 2 3" xfId="21464" xr:uid="{00000000-0005-0000-0000-00008E620000}"/>
    <cellStyle name="Normal 15 6 3 2 3 2" xfId="47432" xr:uid="{00000000-0005-0000-0000-00008F620000}"/>
    <cellStyle name="Normal 15 6 3 2 4" xfId="17136" xr:uid="{00000000-0005-0000-0000-000090620000}"/>
    <cellStyle name="Normal 15 6 3 2 4 2" xfId="43104" xr:uid="{00000000-0005-0000-0000-000091620000}"/>
    <cellStyle name="Normal 15 6 3 2 5" xfId="32284" xr:uid="{00000000-0005-0000-0000-000092620000}"/>
    <cellStyle name="Normal 15 6 3 2 6" xfId="58766" xr:uid="{00000000-0005-0000-0000-000093620000}"/>
    <cellStyle name="Normal 15 6 3 3" xfId="10644" xr:uid="{00000000-0005-0000-0000-000094620000}"/>
    <cellStyle name="Normal 15 6 3 3 2" xfId="25792" xr:uid="{00000000-0005-0000-0000-000095620000}"/>
    <cellStyle name="Normal 15 6 3 3 2 2" xfId="51760" xr:uid="{00000000-0005-0000-0000-000096620000}"/>
    <cellStyle name="Normal 15 6 3 3 3" xfId="36612" xr:uid="{00000000-0005-0000-0000-000097620000}"/>
    <cellStyle name="Normal 15 6 3 4" xfId="8480" xr:uid="{00000000-0005-0000-0000-000098620000}"/>
    <cellStyle name="Normal 15 6 3 4 2" xfId="23628" xr:uid="{00000000-0005-0000-0000-000099620000}"/>
    <cellStyle name="Normal 15 6 3 4 2 2" xfId="49596" xr:uid="{00000000-0005-0000-0000-00009A620000}"/>
    <cellStyle name="Normal 15 6 3 4 3" xfId="34448" xr:uid="{00000000-0005-0000-0000-00009B620000}"/>
    <cellStyle name="Normal 15 6 3 5" xfId="19300" xr:uid="{00000000-0005-0000-0000-00009C620000}"/>
    <cellStyle name="Normal 15 6 3 5 2" xfId="45268" xr:uid="{00000000-0005-0000-0000-00009D620000}"/>
    <cellStyle name="Normal 15 6 3 6" xfId="14972" xr:uid="{00000000-0005-0000-0000-00009E620000}"/>
    <cellStyle name="Normal 15 6 3 6 2" xfId="40940" xr:uid="{00000000-0005-0000-0000-00009F620000}"/>
    <cellStyle name="Normal 15 6 3 7" xfId="4152" xr:uid="{00000000-0005-0000-0000-0000A0620000}"/>
    <cellStyle name="Normal 15 6 3 8" xfId="30120" xr:uid="{00000000-0005-0000-0000-0000A1620000}"/>
    <cellStyle name="Normal 15 6 3 9" xfId="56602" xr:uid="{00000000-0005-0000-0000-0000A2620000}"/>
    <cellStyle name="Normal 15 6 4" xfId="5234" xr:uid="{00000000-0005-0000-0000-0000A3620000}"/>
    <cellStyle name="Normal 15 6 4 2" xfId="11726" xr:uid="{00000000-0005-0000-0000-0000A4620000}"/>
    <cellStyle name="Normal 15 6 4 2 2" xfId="26874" xr:uid="{00000000-0005-0000-0000-0000A5620000}"/>
    <cellStyle name="Normal 15 6 4 2 2 2" xfId="52842" xr:uid="{00000000-0005-0000-0000-0000A6620000}"/>
    <cellStyle name="Normal 15 6 4 2 3" xfId="37694" xr:uid="{00000000-0005-0000-0000-0000A7620000}"/>
    <cellStyle name="Normal 15 6 4 3" xfId="20382" xr:uid="{00000000-0005-0000-0000-0000A8620000}"/>
    <cellStyle name="Normal 15 6 4 3 2" xfId="46350" xr:uid="{00000000-0005-0000-0000-0000A9620000}"/>
    <cellStyle name="Normal 15 6 4 4" xfId="16054" xr:uid="{00000000-0005-0000-0000-0000AA620000}"/>
    <cellStyle name="Normal 15 6 4 4 2" xfId="42022" xr:uid="{00000000-0005-0000-0000-0000AB620000}"/>
    <cellStyle name="Normal 15 6 4 5" xfId="31202" xr:uid="{00000000-0005-0000-0000-0000AC620000}"/>
    <cellStyle name="Normal 15 6 4 6" xfId="57684" xr:uid="{00000000-0005-0000-0000-0000AD620000}"/>
    <cellStyle name="Normal 15 6 5" xfId="9562" xr:uid="{00000000-0005-0000-0000-0000AE620000}"/>
    <cellStyle name="Normal 15 6 5 2" xfId="24710" xr:uid="{00000000-0005-0000-0000-0000AF620000}"/>
    <cellStyle name="Normal 15 6 5 2 2" xfId="50678" xr:uid="{00000000-0005-0000-0000-0000B0620000}"/>
    <cellStyle name="Normal 15 6 5 3" xfId="35530" xr:uid="{00000000-0005-0000-0000-0000B1620000}"/>
    <cellStyle name="Normal 15 6 6" xfId="7398" xr:uid="{00000000-0005-0000-0000-0000B2620000}"/>
    <cellStyle name="Normal 15 6 6 2" xfId="22546" xr:uid="{00000000-0005-0000-0000-0000B3620000}"/>
    <cellStyle name="Normal 15 6 6 2 2" xfId="48514" xr:uid="{00000000-0005-0000-0000-0000B4620000}"/>
    <cellStyle name="Normal 15 6 6 3" xfId="33366" xr:uid="{00000000-0005-0000-0000-0000B5620000}"/>
    <cellStyle name="Normal 15 6 7" xfId="18218" xr:uid="{00000000-0005-0000-0000-0000B6620000}"/>
    <cellStyle name="Normal 15 6 7 2" xfId="44186" xr:uid="{00000000-0005-0000-0000-0000B7620000}"/>
    <cellStyle name="Normal 15 6 8" xfId="13890" xr:uid="{00000000-0005-0000-0000-0000B8620000}"/>
    <cellStyle name="Normal 15 6 8 2" xfId="39858" xr:uid="{00000000-0005-0000-0000-0000B9620000}"/>
    <cellStyle name="Normal 15 6 9" xfId="3070" xr:uid="{00000000-0005-0000-0000-0000BA620000}"/>
    <cellStyle name="Normal 15 7" xfId="333" xr:uid="{00000000-0005-0000-0000-0000BB620000}"/>
    <cellStyle name="Normal 15 7 10" xfId="29039" xr:uid="{00000000-0005-0000-0000-0000BC620000}"/>
    <cellStyle name="Normal 15 7 11" xfId="54999" xr:uid="{00000000-0005-0000-0000-0000BD620000}"/>
    <cellStyle name="Normal 15 7 12" xfId="55521" xr:uid="{00000000-0005-0000-0000-0000BE620000}"/>
    <cellStyle name="Normal 15 7 13" xfId="946" xr:uid="{00000000-0005-0000-0000-0000BF620000}"/>
    <cellStyle name="Normal 15 7 2" xfId="1448" xr:uid="{00000000-0005-0000-0000-0000C0620000}"/>
    <cellStyle name="Normal 15 7 2 10" xfId="56062" xr:uid="{00000000-0005-0000-0000-0000C1620000}"/>
    <cellStyle name="Normal 15 7 2 2" xfId="2530" xr:uid="{00000000-0005-0000-0000-0000C2620000}"/>
    <cellStyle name="Normal 15 7 2 2 2" xfId="6858" xr:uid="{00000000-0005-0000-0000-0000C3620000}"/>
    <cellStyle name="Normal 15 7 2 2 2 2" xfId="13350" xr:uid="{00000000-0005-0000-0000-0000C4620000}"/>
    <cellStyle name="Normal 15 7 2 2 2 2 2" xfId="28498" xr:uid="{00000000-0005-0000-0000-0000C5620000}"/>
    <cellStyle name="Normal 15 7 2 2 2 2 2 2" xfId="54466" xr:uid="{00000000-0005-0000-0000-0000C6620000}"/>
    <cellStyle name="Normal 15 7 2 2 2 2 3" xfId="39318" xr:uid="{00000000-0005-0000-0000-0000C7620000}"/>
    <cellStyle name="Normal 15 7 2 2 2 3" xfId="22006" xr:uid="{00000000-0005-0000-0000-0000C8620000}"/>
    <cellStyle name="Normal 15 7 2 2 2 3 2" xfId="47974" xr:uid="{00000000-0005-0000-0000-0000C9620000}"/>
    <cellStyle name="Normal 15 7 2 2 2 4" xfId="17678" xr:uid="{00000000-0005-0000-0000-0000CA620000}"/>
    <cellStyle name="Normal 15 7 2 2 2 4 2" xfId="43646" xr:uid="{00000000-0005-0000-0000-0000CB620000}"/>
    <cellStyle name="Normal 15 7 2 2 2 5" xfId="32826" xr:uid="{00000000-0005-0000-0000-0000CC620000}"/>
    <cellStyle name="Normal 15 7 2 2 2 6" xfId="59308" xr:uid="{00000000-0005-0000-0000-0000CD620000}"/>
    <cellStyle name="Normal 15 7 2 2 3" xfId="11186" xr:uid="{00000000-0005-0000-0000-0000CE620000}"/>
    <cellStyle name="Normal 15 7 2 2 3 2" xfId="26334" xr:uid="{00000000-0005-0000-0000-0000CF620000}"/>
    <cellStyle name="Normal 15 7 2 2 3 2 2" xfId="52302" xr:uid="{00000000-0005-0000-0000-0000D0620000}"/>
    <cellStyle name="Normal 15 7 2 2 3 3" xfId="37154" xr:uid="{00000000-0005-0000-0000-0000D1620000}"/>
    <cellStyle name="Normal 15 7 2 2 4" xfId="9022" xr:uid="{00000000-0005-0000-0000-0000D2620000}"/>
    <cellStyle name="Normal 15 7 2 2 4 2" xfId="24170" xr:uid="{00000000-0005-0000-0000-0000D3620000}"/>
    <cellStyle name="Normal 15 7 2 2 4 2 2" xfId="50138" xr:uid="{00000000-0005-0000-0000-0000D4620000}"/>
    <cellStyle name="Normal 15 7 2 2 4 3" xfId="34990" xr:uid="{00000000-0005-0000-0000-0000D5620000}"/>
    <cellStyle name="Normal 15 7 2 2 5" xfId="19842" xr:uid="{00000000-0005-0000-0000-0000D6620000}"/>
    <cellStyle name="Normal 15 7 2 2 5 2" xfId="45810" xr:uid="{00000000-0005-0000-0000-0000D7620000}"/>
    <cellStyle name="Normal 15 7 2 2 6" xfId="15514" xr:uid="{00000000-0005-0000-0000-0000D8620000}"/>
    <cellStyle name="Normal 15 7 2 2 6 2" xfId="41482" xr:uid="{00000000-0005-0000-0000-0000D9620000}"/>
    <cellStyle name="Normal 15 7 2 2 7" xfId="4694" xr:uid="{00000000-0005-0000-0000-0000DA620000}"/>
    <cellStyle name="Normal 15 7 2 2 8" xfId="30662" xr:uid="{00000000-0005-0000-0000-0000DB620000}"/>
    <cellStyle name="Normal 15 7 2 2 9" xfId="57144" xr:uid="{00000000-0005-0000-0000-0000DC620000}"/>
    <cellStyle name="Normal 15 7 2 3" xfId="5776" xr:uid="{00000000-0005-0000-0000-0000DD620000}"/>
    <cellStyle name="Normal 15 7 2 3 2" xfId="12268" xr:uid="{00000000-0005-0000-0000-0000DE620000}"/>
    <cellStyle name="Normal 15 7 2 3 2 2" xfId="27416" xr:uid="{00000000-0005-0000-0000-0000DF620000}"/>
    <cellStyle name="Normal 15 7 2 3 2 2 2" xfId="53384" xr:uid="{00000000-0005-0000-0000-0000E0620000}"/>
    <cellStyle name="Normal 15 7 2 3 2 3" xfId="38236" xr:uid="{00000000-0005-0000-0000-0000E1620000}"/>
    <cellStyle name="Normal 15 7 2 3 3" xfId="20924" xr:uid="{00000000-0005-0000-0000-0000E2620000}"/>
    <cellStyle name="Normal 15 7 2 3 3 2" xfId="46892" xr:uid="{00000000-0005-0000-0000-0000E3620000}"/>
    <cellStyle name="Normal 15 7 2 3 4" xfId="16596" xr:uid="{00000000-0005-0000-0000-0000E4620000}"/>
    <cellStyle name="Normal 15 7 2 3 4 2" xfId="42564" xr:uid="{00000000-0005-0000-0000-0000E5620000}"/>
    <cellStyle name="Normal 15 7 2 3 5" xfId="31744" xr:uid="{00000000-0005-0000-0000-0000E6620000}"/>
    <cellStyle name="Normal 15 7 2 3 6" xfId="58226" xr:uid="{00000000-0005-0000-0000-0000E7620000}"/>
    <cellStyle name="Normal 15 7 2 4" xfId="10104" xr:uid="{00000000-0005-0000-0000-0000E8620000}"/>
    <cellStyle name="Normal 15 7 2 4 2" xfId="25252" xr:uid="{00000000-0005-0000-0000-0000E9620000}"/>
    <cellStyle name="Normal 15 7 2 4 2 2" xfId="51220" xr:uid="{00000000-0005-0000-0000-0000EA620000}"/>
    <cellStyle name="Normal 15 7 2 4 3" xfId="36072" xr:uid="{00000000-0005-0000-0000-0000EB620000}"/>
    <cellStyle name="Normal 15 7 2 5" xfId="7940" xr:uid="{00000000-0005-0000-0000-0000EC620000}"/>
    <cellStyle name="Normal 15 7 2 5 2" xfId="23088" xr:uid="{00000000-0005-0000-0000-0000ED620000}"/>
    <cellStyle name="Normal 15 7 2 5 2 2" xfId="49056" xr:uid="{00000000-0005-0000-0000-0000EE620000}"/>
    <cellStyle name="Normal 15 7 2 5 3" xfId="33908" xr:uid="{00000000-0005-0000-0000-0000EF620000}"/>
    <cellStyle name="Normal 15 7 2 6" xfId="18760" xr:uid="{00000000-0005-0000-0000-0000F0620000}"/>
    <cellStyle name="Normal 15 7 2 6 2" xfId="44728" xr:uid="{00000000-0005-0000-0000-0000F1620000}"/>
    <cellStyle name="Normal 15 7 2 7" xfId="14432" xr:uid="{00000000-0005-0000-0000-0000F2620000}"/>
    <cellStyle name="Normal 15 7 2 7 2" xfId="40400" xr:uid="{00000000-0005-0000-0000-0000F3620000}"/>
    <cellStyle name="Normal 15 7 2 8" xfId="3612" xr:uid="{00000000-0005-0000-0000-0000F4620000}"/>
    <cellStyle name="Normal 15 7 2 9" xfId="29580" xr:uid="{00000000-0005-0000-0000-0000F5620000}"/>
    <cellStyle name="Normal 15 7 3" xfId="1989" xr:uid="{00000000-0005-0000-0000-0000F6620000}"/>
    <cellStyle name="Normal 15 7 3 2" xfId="6317" xr:uid="{00000000-0005-0000-0000-0000F7620000}"/>
    <cellStyle name="Normal 15 7 3 2 2" xfId="12809" xr:uid="{00000000-0005-0000-0000-0000F8620000}"/>
    <cellStyle name="Normal 15 7 3 2 2 2" xfId="27957" xr:uid="{00000000-0005-0000-0000-0000F9620000}"/>
    <cellStyle name="Normal 15 7 3 2 2 2 2" xfId="53925" xr:uid="{00000000-0005-0000-0000-0000FA620000}"/>
    <cellStyle name="Normal 15 7 3 2 2 3" xfId="38777" xr:uid="{00000000-0005-0000-0000-0000FB620000}"/>
    <cellStyle name="Normal 15 7 3 2 3" xfId="21465" xr:uid="{00000000-0005-0000-0000-0000FC620000}"/>
    <cellStyle name="Normal 15 7 3 2 3 2" xfId="47433" xr:uid="{00000000-0005-0000-0000-0000FD620000}"/>
    <cellStyle name="Normal 15 7 3 2 4" xfId="17137" xr:uid="{00000000-0005-0000-0000-0000FE620000}"/>
    <cellStyle name="Normal 15 7 3 2 4 2" xfId="43105" xr:uid="{00000000-0005-0000-0000-0000FF620000}"/>
    <cellStyle name="Normal 15 7 3 2 5" xfId="32285" xr:uid="{00000000-0005-0000-0000-000000630000}"/>
    <cellStyle name="Normal 15 7 3 2 6" xfId="58767" xr:uid="{00000000-0005-0000-0000-000001630000}"/>
    <cellStyle name="Normal 15 7 3 3" xfId="10645" xr:uid="{00000000-0005-0000-0000-000002630000}"/>
    <cellStyle name="Normal 15 7 3 3 2" xfId="25793" xr:uid="{00000000-0005-0000-0000-000003630000}"/>
    <cellStyle name="Normal 15 7 3 3 2 2" xfId="51761" xr:uid="{00000000-0005-0000-0000-000004630000}"/>
    <cellStyle name="Normal 15 7 3 3 3" xfId="36613" xr:uid="{00000000-0005-0000-0000-000005630000}"/>
    <cellStyle name="Normal 15 7 3 4" xfId="8481" xr:uid="{00000000-0005-0000-0000-000006630000}"/>
    <cellStyle name="Normal 15 7 3 4 2" xfId="23629" xr:uid="{00000000-0005-0000-0000-000007630000}"/>
    <cellStyle name="Normal 15 7 3 4 2 2" xfId="49597" xr:uid="{00000000-0005-0000-0000-000008630000}"/>
    <cellStyle name="Normal 15 7 3 4 3" xfId="34449" xr:uid="{00000000-0005-0000-0000-000009630000}"/>
    <cellStyle name="Normal 15 7 3 5" xfId="19301" xr:uid="{00000000-0005-0000-0000-00000A630000}"/>
    <cellStyle name="Normal 15 7 3 5 2" xfId="45269" xr:uid="{00000000-0005-0000-0000-00000B630000}"/>
    <cellStyle name="Normal 15 7 3 6" xfId="14973" xr:uid="{00000000-0005-0000-0000-00000C630000}"/>
    <cellStyle name="Normal 15 7 3 6 2" xfId="40941" xr:uid="{00000000-0005-0000-0000-00000D630000}"/>
    <cellStyle name="Normal 15 7 3 7" xfId="4153" xr:uid="{00000000-0005-0000-0000-00000E630000}"/>
    <cellStyle name="Normal 15 7 3 8" xfId="30121" xr:uid="{00000000-0005-0000-0000-00000F630000}"/>
    <cellStyle name="Normal 15 7 3 9" xfId="56603" xr:uid="{00000000-0005-0000-0000-000010630000}"/>
    <cellStyle name="Normal 15 7 4" xfId="5235" xr:uid="{00000000-0005-0000-0000-000011630000}"/>
    <cellStyle name="Normal 15 7 4 2" xfId="11727" xr:uid="{00000000-0005-0000-0000-000012630000}"/>
    <cellStyle name="Normal 15 7 4 2 2" xfId="26875" xr:uid="{00000000-0005-0000-0000-000013630000}"/>
    <cellStyle name="Normal 15 7 4 2 2 2" xfId="52843" xr:uid="{00000000-0005-0000-0000-000014630000}"/>
    <cellStyle name="Normal 15 7 4 2 3" xfId="37695" xr:uid="{00000000-0005-0000-0000-000015630000}"/>
    <cellStyle name="Normal 15 7 4 3" xfId="20383" xr:uid="{00000000-0005-0000-0000-000016630000}"/>
    <cellStyle name="Normal 15 7 4 3 2" xfId="46351" xr:uid="{00000000-0005-0000-0000-000017630000}"/>
    <cellStyle name="Normal 15 7 4 4" xfId="16055" xr:uid="{00000000-0005-0000-0000-000018630000}"/>
    <cellStyle name="Normal 15 7 4 4 2" xfId="42023" xr:uid="{00000000-0005-0000-0000-000019630000}"/>
    <cellStyle name="Normal 15 7 4 5" xfId="31203" xr:uid="{00000000-0005-0000-0000-00001A630000}"/>
    <cellStyle name="Normal 15 7 4 6" xfId="57685" xr:uid="{00000000-0005-0000-0000-00001B630000}"/>
    <cellStyle name="Normal 15 7 5" xfId="9563" xr:uid="{00000000-0005-0000-0000-00001C630000}"/>
    <cellStyle name="Normal 15 7 5 2" xfId="24711" xr:uid="{00000000-0005-0000-0000-00001D630000}"/>
    <cellStyle name="Normal 15 7 5 2 2" xfId="50679" xr:uid="{00000000-0005-0000-0000-00001E630000}"/>
    <cellStyle name="Normal 15 7 5 3" xfId="35531" xr:uid="{00000000-0005-0000-0000-00001F630000}"/>
    <cellStyle name="Normal 15 7 6" xfId="7399" xr:uid="{00000000-0005-0000-0000-000020630000}"/>
    <cellStyle name="Normal 15 7 6 2" xfId="22547" xr:uid="{00000000-0005-0000-0000-000021630000}"/>
    <cellStyle name="Normal 15 7 6 2 2" xfId="48515" xr:uid="{00000000-0005-0000-0000-000022630000}"/>
    <cellStyle name="Normal 15 7 6 3" xfId="33367" xr:uid="{00000000-0005-0000-0000-000023630000}"/>
    <cellStyle name="Normal 15 7 7" xfId="18219" xr:uid="{00000000-0005-0000-0000-000024630000}"/>
    <cellStyle name="Normal 15 7 7 2" xfId="44187" xr:uid="{00000000-0005-0000-0000-000025630000}"/>
    <cellStyle name="Normal 15 7 8" xfId="13891" xr:uid="{00000000-0005-0000-0000-000026630000}"/>
    <cellStyle name="Normal 15 7 8 2" xfId="39859" xr:uid="{00000000-0005-0000-0000-000027630000}"/>
    <cellStyle name="Normal 15 7 9" xfId="3071" xr:uid="{00000000-0005-0000-0000-000028630000}"/>
    <cellStyle name="Normal 15 8" xfId="334" xr:uid="{00000000-0005-0000-0000-000029630000}"/>
    <cellStyle name="Normal 15 8 10" xfId="29040" xr:uid="{00000000-0005-0000-0000-00002A630000}"/>
    <cellStyle name="Normal 15 8 11" xfId="55000" xr:uid="{00000000-0005-0000-0000-00002B630000}"/>
    <cellStyle name="Normal 15 8 12" xfId="55522" xr:uid="{00000000-0005-0000-0000-00002C630000}"/>
    <cellStyle name="Normal 15 8 13" xfId="986" xr:uid="{00000000-0005-0000-0000-00002D630000}"/>
    <cellStyle name="Normal 15 8 2" xfId="1449" xr:uid="{00000000-0005-0000-0000-00002E630000}"/>
    <cellStyle name="Normal 15 8 2 10" xfId="56063" xr:uid="{00000000-0005-0000-0000-00002F630000}"/>
    <cellStyle name="Normal 15 8 2 2" xfId="2531" xr:uid="{00000000-0005-0000-0000-000030630000}"/>
    <cellStyle name="Normal 15 8 2 2 2" xfId="6859" xr:uid="{00000000-0005-0000-0000-000031630000}"/>
    <cellStyle name="Normal 15 8 2 2 2 2" xfId="13351" xr:uid="{00000000-0005-0000-0000-000032630000}"/>
    <cellStyle name="Normal 15 8 2 2 2 2 2" xfId="28499" xr:uid="{00000000-0005-0000-0000-000033630000}"/>
    <cellStyle name="Normal 15 8 2 2 2 2 2 2" xfId="54467" xr:uid="{00000000-0005-0000-0000-000034630000}"/>
    <cellStyle name="Normal 15 8 2 2 2 2 3" xfId="39319" xr:uid="{00000000-0005-0000-0000-000035630000}"/>
    <cellStyle name="Normal 15 8 2 2 2 3" xfId="22007" xr:uid="{00000000-0005-0000-0000-000036630000}"/>
    <cellStyle name="Normal 15 8 2 2 2 3 2" xfId="47975" xr:uid="{00000000-0005-0000-0000-000037630000}"/>
    <cellStyle name="Normal 15 8 2 2 2 4" xfId="17679" xr:uid="{00000000-0005-0000-0000-000038630000}"/>
    <cellStyle name="Normal 15 8 2 2 2 4 2" xfId="43647" xr:uid="{00000000-0005-0000-0000-000039630000}"/>
    <cellStyle name="Normal 15 8 2 2 2 5" xfId="32827" xr:uid="{00000000-0005-0000-0000-00003A630000}"/>
    <cellStyle name="Normal 15 8 2 2 2 6" xfId="59309" xr:uid="{00000000-0005-0000-0000-00003B630000}"/>
    <cellStyle name="Normal 15 8 2 2 3" xfId="11187" xr:uid="{00000000-0005-0000-0000-00003C630000}"/>
    <cellStyle name="Normal 15 8 2 2 3 2" xfId="26335" xr:uid="{00000000-0005-0000-0000-00003D630000}"/>
    <cellStyle name="Normal 15 8 2 2 3 2 2" xfId="52303" xr:uid="{00000000-0005-0000-0000-00003E630000}"/>
    <cellStyle name="Normal 15 8 2 2 3 3" xfId="37155" xr:uid="{00000000-0005-0000-0000-00003F630000}"/>
    <cellStyle name="Normal 15 8 2 2 4" xfId="9023" xr:uid="{00000000-0005-0000-0000-000040630000}"/>
    <cellStyle name="Normal 15 8 2 2 4 2" xfId="24171" xr:uid="{00000000-0005-0000-0000-000041630000}"/>
    <cellStyle name="Normal 15 8 2 2 4 2 2" xfId="50139" xr:uid="{00000000-0005-0000-0000-000042630000}"/>
    <cellStyle name="Normal 15 8 2 2 4 3" xfId="34991" xr:uid="{00000000-0005-0000-0000-000043630000}"/>
    <cellStyle name="Normal 15 8 2 2 5" xfId="19843" xr:uid="{00000000-0005-0000-0000-000044630000}"/>
    <cellStyle name="Normal 15 8 2 2 5 2" xfId="45811" xr:uid="{00000000-0005-0000-0000-000045630000}"/>
    <cellStyle name="Normal 15 8 2 2 6" xfId="15515" xr:uid="{00000000-0005-0000-0000-000046630000}"/>
    <cellStyle name="Normal 15 8 2 2 6 2" xfId="41483" xr:uid="{00000000-0005-0000-0000-000047630000}"/>
    <cellStyle name="Normal 15 8 2 2 7" xfId="4695" xr:uid="{00000000-0005-0000-0000-000048630000}"/>
    <cellStyle name="Normal 15 8 2 2 8" xfId="30663" xr:uid="{00000000-0005-0000-0000-000049630000}"/>
    <cellStyle name="Normal 15 8 2 2 9" xfId="57145" xr:uid="{00000000-0005-0000-0000-00004A630000}"/>
    <cellStyle name="Normal 15 8 2 3" xfId="5777" xr:uid="{00000000-0005-0000-0000-00004B630000}"/>
    <cellStyle name="Normal 15 8 2 3 2" xfId="12269" xr:uid="{00000000-0005-0000-0000-00004C630000}"/>
    <cellStyle name="Normal 15 8 2 3 2 2" xfId="27417" xr:uid="{00000000-0005-0000-0000-00004D630000}"/>
    <cellStyle name="Normal 15 8 2 3 2 2 2" xfId="53385" xr:uid="{00000000-0005-0000-0000-00004E630000}"/>
    <cellStyle name="Normal 15 8 2 3 2 3" xfId="38237" xr:uid="{00000000-0005-0000-0000-00004F630000}"/>
    <cellStyle name="Normal 15 8 2 3 3" xfId="20925" xr:uid="{00000000-0005-0000-0000-000050630000}"/>
    <cellStyle name="Normal 15 8 2 3 3 2" xfId="46893" xr:uid="{00000000-0005-0000-0000-000051630000}"/>
    <cellStyle name="Normal 15 8 2 3 4" xfId="16597" xr:uid="{00000000-0005-0000-0000-000052630000}"/>
    <cellStyle name="Normal 15 8 2 3 4 2" xfId="42565" xr:uid="{00000000-0005-0000-0000-000053630000}"/>
    <cellStyle name="Normal 15 8 2 3 5" xfId="31745" xr:uid="{00000000-0005-0000-0000-000054630000}"/>
    <cellStyle name="Normal 15 8 2 3 6" xfId="58227" xr:uid="{00000000-0005-0000-0000-000055630000}"/>
    <cellStyle name="Normal 15 8 2 4" xfId="10105" xr:uid="{00000000-0005-0000-0000-000056630000}"/>
    <cellStyle name="Normal 15 8 2 4 2" xfId="25253" xr:uid="{00000000-0005-0000-0000-000057630000}"/>
    <cellStyle name="Normal 15 8 2 4 2 2" xfId="51221" xr:uid="{00000000-0005-0000-0000-000058630000}"/>
    <cellStyle name="Normal 15 8 2 4 3" xfId="36073" xr:uid="{00000000-0005-0000-0000-000059630000}"/>
    <cellStyle name="Normal 15 8 2 5" xfId="7941" xr:uid="{00000000-0005-0000-0000-00005A630000}"/>
    <cellStyle name="Normal 15 8 2 5 2" xfId="23089" xr:uid="{00000000-0005-0000-0000-00005B630000}"/>
    <cellStyle name="Normal 15 8 2 5 2 2" xfId="49057" xr:uid="{00000000-0005-0000-0000-00005C630000}"/>
    <cellStyle name="Normal 15 8 2 5 3" xfId="33909" xr:uid="{00000000-0005-0000-0000-00005D630000}"/>
    <cellStyle name="Normal 15 8 2 6" xfId="18761" xr:uid="{00000000-0005-0000-0000-00005E630000}"/>
    <cellStyle name="Normal 15 8 2 6 2" xfId="44729" xr:uid="{00000000-0005-0000-0000-00005F630000}"/>
    <cellStyle name="Normal 15 8 2 7" xfId="14433" xr:uid="{00000000-0005-0000-0000-000060630000}"/>
    <cellStyle name="Normal 15 8 2 7 2" xfId="40401" xr:uid="{00000000-0005-0000-0000-000061630000}"/>
    <cellStyle name="Normal 15 8 2 8" xfId="3613" xr:uid="{00000000-0005-0000-0000-000062630000}"/>
    <cellStyle name="Normal 15 8 2 9" xfId="29581" xr:uid="{00000000-0005-0000-0000-000063630000}"/>
    <cellStyle name="Normal 15 8 3" xfId="1990" xr:uid="{00000000-0005-0000-0000-000064630000}"/>
    <cellStyle name="Normal 15 8 3 2" xfId="6318" xr:uid="{00000000-0005-0000-0000-000065630000}"/>
    <cellStyle name="Normal 15 8 3 2 2" xfId="12810" xr:uid="{00000000-0005-0000-0000-000066630000}"/>
    <cellStyle name="Normal 15 8 3 2 2 2" xfId="27958" xr:uid="{00000000-0005-0000-0000-000067630000}"/>
    <cellStyle name="Normal 15 8 3 2 2 2 2" xfId="53926" xr:uid="{00000000-0005-0000-0000-000068630000}"/>
    <cellStyle name="Normal 15 8 3 2 2 3" xfId="38778" xr:uid="{00000000-0005-0000-0000-000069630000}"/>
    <cellStyle name="Normal 15 8 3 2 3" xfId="21466" xr:uid="{00000000-0005-0000-0000-00006A630000}"/>
    <cellStyle name="Normal 15 8 3 2 3 2" xfId="47434" xr:uid="{00000000-0005-0000-0000-00006B630000}"/>
    <cellStyle name="Normal 15 8 3 2 4" xfId="17138" xr:uid="{00000000-0005-0000-0000-00006C630000}"/>
    <cellStyle name="Normal 15 8 3 2 4 2" xfId="43106" xr:uid="{00000000-0005-0000-0000-00006D630000}"/>
    <cellStyle name="Normal 15 8 3 2 5" xfId="32286" xr:uid="{00000000-0005-0000-0000-00006E630000}"/>
    <cellStyle name="Normal 15 8 3 2 6" xfId="58768" xr:uid="{00000000-0005-0000-0000-00006F630000}"/>
    <cellStyle name="Normal 15 8 3 3" xfId="10646" xr:uid="{00000000-0005-0000-0000-000070630000}"/>
    <cellStyle name="Normal 15 8 3 3 2" xfId="25794" xr:uid="{00000000-0005-0000-0000-000071630000}"/>
    <cellStyle name="Normal 15 8 3 3 2 2" xfId="51762" xr:uid="{00000000-0005-0000-0000-000072630000}"/>
    <cellStyle name="Normal 15 8 3 3 3" xfId="36614" xr:uid="{00000000-0005-0000-0000-000073630000}"/>
    <cellStyle name="Normal 15 8 3 4" xfId="8482" xr:uid="{00000000-0005-0000-0000-000074630000}"/>
    <cellStyle name="Normal 15 8 3 4 2" xfId="23630" xr:uid="{00000000-0005-0000-0000-000075630000}"/>
    <cellStyle name="Normal 15 8 3 4 2 2" xfId="49598" xr:uid="{00000000-0005-0000-0000-000076630000}"/>
    <cellStyle name="Normal 15 8 3 4 3" xfId="34450" xr:uid="{00000000-0005-0000-0000-000077630000}"/>
    <cellStyle name="Normal 15 8 3 5" xfId="19302" xr:uid="{00000000-0005-0000-0000-000078630000}"/>
    <cellStyle name="Normal 15 8 3 5 2" xfId="45270" xr:uid="{00000000-0005-0000-0000-000079630000}"/>
    <cellStyle name="Normal 15 8 3 6" xfId="14974" xr:uid="{00000000-0005-0000-0000-00007A630000}"/>
    <cellStyle name="Normal 15 8 3 6 2" xfId="40942" xr:uid="{00000000-0005-0000-0000-00007B630000}"/>
    <cellStyle name="Normal 15 8 3 7" xfId="4154" xr:uid="{00000000-0005-0000-0000-00007C630000}"/>
    <cellStyle name="Normal 15 8 3 8" xfId="30122" xr:uid="{00000000-0005-0000-0000-00007D630000}"/>
    <cellStyle name="Normal 15 8 3 9" xfId="56604" xr:uid="{00000000-0005-0000-0000-00007E630000}"/>
    <cellStyle name="Normal 15 8 4" xfId="5236" xr:uid="{00000000-0005-0000-0000-00007F630000}"/>
    <cellStyle name="Normal 15 8 4 2" xfId="11728" xr:uid="{00000000-0005-0000-0000-000080630000}"/>
    <cellStyle name="Normal 15 8 4 2 2" xfId="26876" xr:uid="{00000000-0005-0000-0000-000081630000}"/>
    <cellStyle name="Normal 15 8 4 2 2 2" xfId="52844" xr:uid="{00000000-0005-0000-0000-000082630000}"/>
    <cellStyle name="Normal 15 8 4 2 3" xfId="37696" xr:uid="{00000000-0005-0000-0000-000083630000}"/>
    <cellStyle name="Normal 15 8 4 3" xfId="20384" xr:uid="{00000000-0005-0000-0000-000084630000}"/>
    <cellStyle name="Normal 15 8 4 3 2" xfId="46352" xr:uid="{00000000-0005-0000-0000-000085630000}"/>
    <cellStyle name="Normal 15 8 4 4" xfId="16056" xr:uid="{00000000-0005-0000-0000-000086630000}"/>
    <cellStyle name="Normal 15 8 4 4 2" xfId="42024" xr:uid="{00000000-0005-0000-0000-000087630000}"/>
    <cellStyle name="Normal 15 8 4 5" xfId="31204" xr:uid="{00000000-0005-0000-0000-000088630000}"/>
    <cellStyle name="Normal 15 8 4 6" xfId="57686" xr:uid="{00000000-0005-0000-0000-000089630000}"/>
    <cellStyle name="Normal 15 8 5" xfId="9564" xr:uid="{00000000-0005-0000-0000-00008A630000}"/>
    <cellStyle name="Normal 15 8 5 2" xfId="24712" xr:uid="{00000000-0005-0000-0000-00008B630000}"/>
    <cellStyle name="Normal 15 8 5 2 2" xfId="50680" xr:uid="{00000000-0005-0000-0000-00008C630000}"/>
    <cellStyle name="Normal 15 8 5 3" xfId="35532" xr:uid="{00000000-0005-0000-0000-00008D630000}"/>
    <cellStyle name="Normal 15 8 6" xfId="7400" xr:uid="{00000000-0005-0000-0000-00008E630000}"/>
    <cellStyle name="Normal 15 8 6 2" xfId="22548" xr:uid="{00000000-0005-0000-0000-00008F630000}"/>
    <cellStyle name="Normal 15 8 6 2 2" xfId="48516" xr:uid="{00000000-0005-0000-0000-000090630000}"/>
    <cellStyle name="Normal 15 8 6 3" xfId="33368" xr:uid="{00000000-0005-0000-0000-000091630000}"/>
    <cellStyle name="Normal 15 8 7" xfId="18220" xr:uid="{00000000-0005-0000-0000-000092630000}"/>
    <cellStyle name="Normal 15 8 7 2" xfId="44188" xr:uid="{00000000-0005-0000-0000-000093630000}"/>
    <cellStyle name="Normal 15 8 8" xfId="13892" xr:uid="{00000000-0005-0000-0000-000094630000}"/>
    <cellStyle name="Normal 15 8 8 2" xfId="39860" xr:uid="{00000000-0005-0000-0000-000095630000}"/>
    <cellStyle name="Normal 15 8 9" xfId="3072" xr:uid="{00000000-0005-0000-0000-000096630000}"/>
    <cellStyle name="Normal 15 9" xfId="335" xr:uid="{00000000-0005-0000-0000-000097630000}"/>
    <cellStyle name="Normal 15 9 10" xfId="29041" xr:uid="{00000000-0005-0000-0000-000098630000}"/>
    <cellStyle name="Normal 15 9 11" xfId="55001" xr:uid="{00000000-0005-0000-0000-000099630000}"/>
    <cellStyle name="Normal 15 9 12" xfId="55523" xr:uid="{00000000-0005-0000-0000-00009A630000}"/>
    <cellStyle name="Normal 15 9 13" xfId="1026" xr:uid="{00000000-0005-0000-0000-00009B630000}"/>
    <cellStyle name="Normal 15 9 2" xfId="1450" xr:uid="{00000000-0005-0000-0000-00009C630000}"/>
    <cellStyle name="Normal 15 9 2 10" xfId="56064" xr:uid="{00000000-0005-0000-0000-00009D630000}"/>
    <cellStyle name="Normal 15 9 2 2" xfId="2532" xr:uid="{00000000-0005-0000-0000-00009E630000}"/>
    <cellStyle name="Normal 15 9 2 2 2" xfId="6860" xr:uid="{00000000-0005-0000-0000-00009F630000}"/>
    <cellStyle name="Normal 15 9 2 2 2 2" xfId="13352" xr:uid="{00000000-0005-0000-0000-0000A0630000}"/>
    <cellStyle name="Normal 15 9 2 2 2 2 2" xfId="28500" xr:uid="{00000000-0005-0000-0000-0000A1630000}"/>
    <cellStyle name="Normal 15 9 2 2 2 2 2 2" xfId="54468" xr:uid="{00000000-0005-0000-0000-0000A2630000}"/>
    <cellStyle name="Normal 15 9 2 2 2 2 3" xfId="39320" xr:uid="{00000000-0005-0000-0000-0000A3630000}"/>
    <cellStyle name="Normal 15 9 2 2 2 3" xfId="22008" xr:uid="{00000000-0005-0000-0000-0000A4630000}"/>
    <cellStyle name="Normal 15 9 2 2 2 3 2" xfId="47976" xr:uid="{00000000-0005-0000-0000-0000A5630000}"/>
    <cellStyle name="Normal 15 9 2 2 2 4" xfId="17680" xr:uid="{00000000-0005-0000-0000-0000A6630000}"/>
    <cellStyle name="Normal 15 9 2 2 2 4 2" xfId="43648" xr:uid="{00000000-0005-0000-0000-0000A7630000}"/>
    <cellStyle name="Normal 15 9 2 2 2 5" xfId="32828" xr:uid="{00000000-0005-0000-0000-0000A8630000}"/>
    <cellStyle name="Normal 15 9 2 2 2 6" xfId="59310" xr:uid="{00000000-0005-0000-0000-0000A9630000}"/>
    <cellStyle name="Normal 15 9 2 2 3" xfId="11188" xr:uid="{00000000-0005-0000-0000-0000AA630000}"/>
    <cellStyle name="Normal 15 9 2 2 3 2" xfId="26336" xr:uid="{00000000-0005-0000-0000-0000AB630000}"/>
    <cellStyle name="Normal 15 9 2 2 3 2 2" xfId="52304" xr:uid="{00000000-0005-0000-0000-0000AC630000}"/>
    <cellStyle name="Normal 15 9 2 2 3 3" xfId="37156" xr:uid="{00000000-0005-0000-0000-0000AD630000}"/>
    <cellStyle name="Normal 15 9 2 2 4" xfId="9024" xr:uid="{00000000-0005-0000-0000-0000AE630000}"/>
    <cellStyle name="Normal 15 9 2 2 4 2" xfId="24172" xr:uid="{00000000-0005-0000-0000-0000AF630000}"/>
    <cellStyle name="Normal 15 9 2 2 4 2 2" xfId="50140" xr:uid="{00000000-0005-0000-0000-0000B0630000}"/>
    <cellStyle name="Normal 15 9 2 2 4 3" xfId="34992" xr:uid="{00000000-0005-0000-0000-0000B1630000}"/>
    <cellStyle name="Normal 15 9 2 2 5" xfId="19844" xr:uid="{00000000-0005-0000-0000-0000B2630000}"/>
    <cellStyle name="Normal 15 9 2 2 5 2" xfId="45812" xr:uid="{00000000-0005-0000-0000-0000B3630000}"/>
    <cellStyle name="Normal 15 9 2 2 6" xfId="15516" xr:uid="{00000000-0005-0000-0000-0000B4630000}"/>
    <cellStyle name="Normal 15 9 2 2 6 2" xfId="41484" xr:uid="{00000000-0005-0000-0000-0000B5630000}"/>
    <cellStyle name="Normal 15 9 2 2 7" xfId="4696" xr:uid="{00000000-0005-0000-0000-0000B6630000}"/>
    <cellStyle name="Normal 15 9 2 2 8" xfId="30664" xr:uid="{00000000-0005-0000-0000-0000B7630000}"/>
    <cellStyle name="Normal 15 9 2 2 9" xfId="57146" xr:uid="{00000000-0005-0000-0000-0000B8630000}"/>
    <cellStyle name="Normal 15 9 2 3" xfId="5778" xr:uid="{00000000-0005-0000-0000-0000B9630000}"/>
    <cellStyle name="Normal 15 9 2 3 2" xfId="12270" xr:uid="{00000000-0005-0000-0000-0000BA630000}"/>
    <cellStyle name="Normal 15 9 2 3 2 2" xfId="27418" xr:uid="{00000000-0005-0000-0000-0000BB630000}"/>
    <cellStyle name="Normal 15 9 2 3 2 2 2" xfId="53386" xr:uid="{00000000-0005-0000-0000-0000BC630000}"/>
    <cellStyle name="Normal 15 9 2 3 2 3" xfId="38238" xr:uid="{00000000-0005-0000-0000-0000BD630000}"/>
    <cellStyle name="Normal 15 9 2 3 3" xfId="20926" xr:uid="{00000000-0005-0000-0000-0000BE630000}"/>
    <cellStyle name="Normal 15 9 2 3 3 2" xfId="46894" xr:uid="{00000000-0005-0000-0000-0000BF630000}"/>
    <cellStyle name="Normal 15 9 2 3 4" xfId="16598" xr:uid="{00000000-0005-0000-0000-0000C0630000}"/>
    <cellStyle name="Normal 15 9 2 3 4 2" xfId="42566" xr:uid="{00000000-0005-0000-0000-0000C1630000}"/>
    <cellStyle name="Normal 15 9 2 3 5" xfId="31746" xr:uid="{00000000-0005-0000-0000-0000C2630000}"/>
    <cellStyle name="Normal 15 9 2 3 6" xfId="58228" xr:uid="{00000000-0005-0000-0000-0000C3630000}"/>
    <cellStyle name="Normal 15 9 2 4" xfId="10106" xr:uid="{00000000-0005-0000-0000-0000C4630000}"/>
    <cellStyle name="Normal 15 9 2 4 2" xfId="25254" xr:uid="{00000000-0005-0000-0000-0000C5630000}"/>
    <cellStyle name="Normal 15 9 2 4 2 2" xfId="51222" xr:uid="{00000000-0005-0000-0000-0000C6630000}"/>
    <cellStyle name="Normal 15 9 2 4 3" xfId="36074" xr:uid="{00000000-0005-0000-0000-0000C7630000}"/>
    <cellStyle name="Normal 15 9 2 5" xfId="7942" xr:uid="{00000000-0005-0000-0000-0000C8630000}"/>
    <cellStyle name="Normal 15 9 2 5 2" xfId="23090" xr:uid="{00000000-0005-0000-0000-0000C9630000}"/>
    <cellStyle name="Normal 15 9 2 5 2 2" xfId="49058" xr:uid="{00000000-0005-0000-0000-0000CA630000}"/>
    <cellStyle name="Normal 15 9 2 5 3" xfId="33910" xr:uid="{00000000-0005-0000-0000-0000CB630000}"/>
    <cellStyle name="Normal 15 9 2 6" xfId="18762" xr:uid="{00000000-0005-0000-0000-0000CC630000}"/>
    <cellStyle name="Normal 15 9 2 6 2" xfId="44730" xr:uid="{00000000-0005-0000-0000-0000CD630000}"/>
    <cellStyle name="Normal 15 9 2 7" xfId="14434" xr:uid="{00000000-0005-0000-0000-0000CE630000}"/>
    <cellStyle name="Normal 15 9 2 7 2" xfId="40402" xr:uid="{00000000-0005-0000-0000-0000CF630000}"/>
    <cellStyle name="Normal 15 9 2 8" xfId="3614" xr:uid="{00000000-0005-0000-0000-0000D0630000}"/>
    <cellStyle name="Normal 15 9 2 9" xfId="29582" xr:uid="{00000000-0005-0000-0000-0000D1630000}"/>
    <cellStyle name="Normal 15 9 3" xfId="1991" xr:uid="{00000000-0005-0000-0000-0000D2630000}"/>
    <cellStyle name="Normal 15 9 3 2" xfId="6319" xr:uid="{00000000-0005-0000-0000-0000D3630000}"/>
    <cellStyle name="Normal 15 9 3 2 2" xfId="12811" xr:uid="{00000000-0005-0000-0000-0000D4630000}"/>
    <cellStyle name="Normal 15 9 3 2 2 2" xfId="27959" xr:uid="{00000000-0005-0000-0000-0000D5630000}"/>
    <cellStyle name="Normal 15 9 3 2 2 2 2" xfId="53927" xr:uid="{00000000-0005-0000-0000-0000D6630000}"/>
    <cellStyle name="Normal 15 9 3 2 2 3" xfId="38779" xr:uid="{00000000-0005-0000-0000-0000D7630000}"/>
    <cellStyle name="Normal 15 9 3 2 3" xfId="21467" xr:uid="{00000000-0005-0000-0000-0000D8630000}"/>
    <cellStyle name="Normal 15 9 3 2 3 2" xfId="47435" xr:uid="{00000000-0005-0000-0000-0000D9630000}"/>
    <cellStyle name="Normal 15 9 3 2 4" xfId="17139" xr:uid="{00000000-0005-0000-0000-0000DA630000}"/>
    <cellStyle name="Normal 15 9 3 2 4 2" xfId="43107" xr:uid="{00000000-0005-0000-0000-0000DB630000}"/>
    <cellStyle name="Normal 15 9 3 2 5" xfId="32287" xr:uid="{00000000-0005-0000-0000-0000DC630000}"/>
    <cellStyle name="Normal 15 9 3 2 6" xfId="58769" xr:uid="{00000000-0005-0000-0000-0000DD630000}"/>
    <cellStyle name="Normal 15 9 3 3" xfId="10647" xr:uid="{00000000-0005-0000-0000-0000DE630000}"/>
    <cellStyle name="Normal 15 9 3 3 2" xfId="25795" xr:uid="{00000000-0005-0000-0000-0000DF630000}"/>
    <cellStyle name="Normal 15 9 3 3 2 2" xfId="51763" xr:uid="{00000000-0005-0000-0000-0000E0630000}"/>
    <cellStyle name="Normal 15 9 3 3 3" xfId="36615" xr:uid="{00000000-0005-0000-0000-0000E1630000}"/>
    <cellStyle name="Normal 15 9 3 4" xfId="8483" xr:uid="{00000000-0005-0000-0000-0000E2630000}"/>
    <cellStyle name="Normal 15 9 3 4 2" xfId="23631" xr:uid="{00000000-0005-0000-0000-0000E3630000}"/>
    <cellStyle name="Normal 15 9 3 4 2 2" xfId="49599" xr:uid="{00000000-0005-0000-0000-0000E4630000}"/>
    <cellStyle name="Normal 15 9 3 4 3" xfId="34451" xr:uid="{00000000-0005-0000-0000-0000E5630000}"/>
    <cellStyle name="Normal 15 9 3 5" xfId="19303" xr:uid="{00000000-0005-0000-0000-0000E6630000}"/>
    <cellStyle name="Normal 15 9 3 5 2" xfId="45271" xr:uid="{00000000-0005-0000-0000-0000E7630000}"/>
    <cellStyle name="Normal 15 9 3 6" xfId="14975" xr:uid="{00000000-0005-0000-0000-0000E8630000}"/>
    <cellStyle name="Normal 15 9 3 6 2" xfId="40943" xr:uid="{00000000-0005-0000-0000-0000E9630000}"/>
    <cellStyle name="Normal 15 9 3 7" xfId="4155" xr:uid="{00000000-0005-0000-0000-0000EA630000}"/>
    <cellStyle name="Normal 15 9 3 8" xfId="30123" xr:uid="{00000000-0005-0000-0000-0000EB630000}"/>
    <cellStyle name="Normal 15 9 3 9" xfId="56605" xr:uid="{00000000-0005-0000-0000-0000EC630000}"/>
    <cellStyle name="Normal 15 9 4" xfId="5237" xr:uid="{00000000-0005-0000-0000-0000ED630000}"/>
    <cellStyle name="Normal 15 9 4 2" xfId="11729" xr:uid="{00000000-0005-0000-0000-0000EE630000}"/>
    <cellStyle name="Normal 15 9 4 2 2" xfId="26877" xr:uid="{00000000-0005-0000-0000-0000EF630000}"/>
    <cellStyle name="Normal 15 9 4 2 2 2" xfId="52845" xr:uid="{00000000-0005-0000-0000-0000F0630000}"/>
    <cellStyle name="Normal 15 9 4 2 3" xfId="37697" xr:uid="{00000000-0005-0000-0000-0000F1630000}"/>
    <cellStyle name="Normal 15 9 4 3" xfId="20385" xr:uid="{00000000-0005-0000-0000-0000F2630000}"/>
    <cellStyle name="Normal 15 9 4 3 2" xfId="46353" xr:uid="{00000000-0005-0000-0000-0000F3630000}"/>
    <cellStyle name="Normal 15 9 4 4" xfId="16057" xr:uid="{00000000-0005-0000-0000-0000F4630000}"/>
    <cellStyle name="Normal 15 9 4 4 2" xfId="42025" xr:uid="{00000000-0005-0000-0000-0000F5630000}"/>
    <cellStyle name="Normal 15 9 4 5" xfId="31205" xr:uid="{00000000-0005-0000-0000-0000F6630000}"/>
    <cellStyle name="Normal 15 9 4 6" xfId="57687" xr:uid="{00000000-0005-0000-0000-0000F7630000}"/>
    <cellStyle name="Normal 15 9 5" xfId="9565" xr:uid="{00000000-0005-0000-0000-0000F8630000}"/>
    <cellStyle name="Normal 15 9 5 2" xfId="24713" xr:uid="{00000000-0005-0000-0000-0000F9630000}"/>
    <cellStyle name="Normal 15 9 5 2 2" xfId="50681" xr:uid="{00000000-0005-0000-0000-0000FA630000}"/>
    <cellStyle name="Normal 15 9 5 3" xfId="35533" xr:uid="{00000000-0005-0000-0000-0000FB630000}"/>
    <cellStyle name="Normal 15 9 6" xfId="7401" xr:uid="{00000000-0005-0000-0000-0000FC630000}"/>
    <cellStyle name="Normal 15 9 6 2" xfId="22549" xr:uid="{00000000-0005-0000-0000-0000FD630000}"/>
    <cellStyle name="Normal 15 9 6 2 2" xfId="48517" xr:uid="{00000000-0005-0000-0000-0000FE630000}"/>
    <cellStyle name="Normal 15 9 6 3" xfId="33369" xr:uid="{00000000-0005-0000-0000-0000FF630000}"/>
    <cellStyle name="Normal 15 9 7" xfId="18221" xr:uid="{00000000-0005-0000-0000-000000640000}"/>
    <cellStyle name="Normal 15 9 7 2" xfId="44189" xr:uid="{00000000-0005-0000-0000-000001640000}"/>
    <cellStyle name="Normal 15 9 8" xfId="13893" xr:uid="{00000000-0005-0000-0000-000002640000}"/>
    <cellStyle name="Normal 15 9 8 2" xfId="39861" xr:uid="{00000000-0005-0000-0000-000003640000}"/>
    <cellStyle name="Normal 15 9 9" xfId="3073" xr:uid="{00000000-0005-0000-0000-000004640000}"/>
    <cellStyle name="Normal 16" xfId="336" xr:uid="{00000000-0005-0000-0000-000005640000}"/>
    <cellStyle name="Normal 16 10" xfId="337" xr:uid="{00000000-0005-0000-0000-000006640000}"/>
    <cellStyle name="Normal 16 10 10" xfId="29043" xr:uid="{00000000-0005-0000-0000-000007640000}"/>
    <cellStyle name="Normal 16 10 11" xfId="55003" xr:uid="{00000000-0005-0000-0000-000008640000}"/>
    <cellStyle name="Normal 16 10 12" xfId="55525" xr:uid="{00000000-0005-0000-0000-000009640000}"/>
    <cellStyle name="Normal 16 10 13" xfId="1067" xr:uid="{00000000-0005-0000-0000-00000A640000}"/>
    <cellStyle name="Normal 16 10 2" xfId="1452" xr:uid="{00000000-0005-0000-0000-00000B640000}"/>
    <cellStyle name="Normal 16 10 2 10" xfId="56066" xr:uid="{00000000-0005-0000-0000-00000C640000}"/>
    <cellStyle name="Normal 16 10 2 2" xfId="2534" xr:uid="{00000000-0005-0000-0000-00000D640000}"/>
    <cellStyle name="Normal 16 10 2 2 2" xfId="6862" xr:uid="{00000000-0005-0000-0000-00000E640000}"/>
    <cellStyle name="Normal 16 10 2 2 2 2" xfId="13354" xr:uid="{00000000-0005-0000-0000-00000F640000}"/>
    <cellStyle name="Normal 16 10 2 2 2 2 2" xfId="28502" xr:uid="{00000000-0005-0000-0000-000010640000}"/>
    <cellStyle name="Normal 16 10 2 2 2 2 2 2" xfId="54470" xr:uid="{00000000-0005-0000-0000-000011640000}"/>
    <cellStyle name="Normal 16 10 2 2 2 2 3" xfId="39322" xr:uid="{00000000-0005-0000-0000-000012640000}"/>
    <cellStyle name="Normal 16 10 2 2 2 3" xfId="22010" xr:uid="{00000000-0005-0000-0000-000013640000}"/>
    <cellStyle name="Normal 16 10 2 2 2 3 2" xfId="47978" xr:uid="{00000000-0005-0000-0000-000014640000}"/>
    <cellStyle name="Normal 16 10 2 2 2 4" xfId="17682" xr:uid="{00000000-0005-0000-0000-000015640000}"/>
    <cellStyle name="Normal 16 10 2 2 2 4 2" xfId="43650" xr:uid="{00000000-0005-0000-0000-000016640000}"/>
    <cellStyle name="Normal 16 10 2 2 2 5" xfId="32830" xr:uid="{00000000-0005-0000-0000-000017640000}"/>
    <cellStyle name="Normal 16 10 2 2 2 6" xfId="59312" xr:uid="{00000000-0005-0000-0000-000018640000}"/>
    <cellStyle name="Normal 16 10 2 2 3" xfId="11190" xr:uid="{00000000-0005-0000-0000-000019640000}"/>
    <cellStyle name="Normal 16 10 2 2 3 2" xfId="26338" xr:uid="{00000000-0005-0000-0000-00001A640000}"/>
    <cellStyle name="Normal 16 10 2 2 3 2 2" xfId="52306" xr:uid="{00000000-0005-0000-0000-00001B640000}"/>
    <cellStyle name="Normal 16 10 2 2 3 3" xfId="37158" xr:uid="{00000000-0005-0000-0000-00001C640000}"/>
    <cellStyle name="Normal 16 10 2 2 4" xfId="9026" xr:uid="{00000000-0005-0000-0000-00001D640000}"/>
    <cellStyle name="Normal 16 10 2 2 4 2" xfId="24174" xr:uid="{00000000-0005-0000-0000-00001E640000}"/>
    <cellStyle name="Normal 16 10 2 2 4 2 2" xfId="50142" xr:uid="{00000000-0005-0000-0000-00001F640000}"/>
    <cellStyle name="Normal 16 10 2 2 4 3" xfId="34994" xr:uid="{00000000-0005-0000-0000-000020640000}"/>
    <cellStyle name="Normal 16 10 2 2 5" xfId="19846" xr:uid="{00000000-0005-0000-0000-000021640000}"/>
    <cellStyle name="Normal 16 10 2 2 5 2" xfId="45814" xr:uid="{00000000-0005-0000-0000-000022640000}"/>
    <cellStyle name="Normal 16 10 2 2 6" xfId="15518" xr:uid="{00000000-0005-0000-0000-000023640000}"/>
    <cellStyle name="Normal 16 10 2 2 6 2" xfId="41486" xr:uid="{00000000-0005-0000-0000-000024640000}"/>
    <cellStyle name="Normal 16 10 2 2 7" xfId="4698" xr:uid="{00000000-0005-0000-0000-000025640000}"/>
    <cellStyle name="Normal 16 10 2 2 8" xfId="30666" xr:uid="{00000000-0005-0000-0000-000026640000}"/>
    <cellStyle name="Normal 16 10 2 2 9" xfId="57148" xr:uid="{00000000-0005-0000-0000-000027640000}"/>
    <cellStyle name="Normal 16 10 2 3" xfId="5780" xr:uid="{00000000-0005-0000-0000-000028640000}"/>
    <cellStyle name="Normal 16 10 2 3 2" xfId="12272" xr:uid="{00000000-0005-0000-0000-000029640000}"/>
    <cellStyle name="Normal 16 10 2 3 2 2" xfId="27420" xr:uid="{00000000-0005-0000-0000-00002A640000}"/>
    <cellStyle name="Normal 16 10 2 3 2 2 2" xfId="53388" xr:uid="{00000000-0005-0000-0000-00002B640000}"/>
    <cellStyle name="Normal 16 10 2 3 2 3" xfId="38240" xr:uid="{00000000-0005-0000-0000-00002C640000}"/>
    <cellStyle name="Normal 16 10 2 3 3" xfId="20928" xr:uid="{00000000-0005-0000-0000-00002D640000}"/>
    <cellStyle name="Normal 16 10 2 3 3 2" xfId="46896" xr:uid="{00000000-0005-0000-0000-00002E640000}"/>
    <cellStyle name="Normal 16 10 2 3 4" xfId="16600" xr:uid="{00000000-0005-0000-0000-00002F640000}"/>
    <cellStyle name="Normal 16 10 2 3 4 2" xfId="42568" xr:uid="{00000000-0005-0000-0000-000030640000}"/>
    <cellStyle name="Normal 16 10 2 3 5" xfId="31748" xr:uid="{00000000-0005-0000-0000-000031640000}"/>
    <cellStyle name="Normal 16 10 2 3 6" xfId="58230" xr:uid="{00000000-0005-0000-0000-000032640000}"/>
    <cellStyle name="Normal 16 10 2 4" xfId="10108" xr:uid="{00000000-0005-0000-0000-000033640000}"/>
    <cellStyle name="Normal 16 10 2 4 2" xfId="25256" xr:uid="{00000000-0005-0000-0000-000034640000}"/>
    <cellStyle name="Normal 16 10 2 4 2 2" xfId="51224" xr:uid="{00000000-0005-0000-0000-000035640000}"/>
    <cellStyle name="Normal 16 10 2 4 3" xfId="36076" xr:uid="{00000000-0005-0000-0000-000036640000}"/>
    <cellStyle name="Normal 16 10 2 5" xfId="7944" xr:uid="{00000000-0005-0000-0000-000037640000}"/>
    <cellStyle name="Normal 16 10 2 5 2" xfId="23092" xr:uid="{00000000-0005-0000-0000-000038640000}"/>
    <cellStyle name="Normal 16 10 2 5 2 2" xfId="49060" xr:uid="{00000000-0005-0000-0000-000039640000}"/>
    <cellStyle name="Normal 16 10 2 5 3" xfId="33912" xr:uid="{00000000-0005-0000-0000-00003A640000}"/>
    <cellStyle name="Normal 16 10 2 6" xfId="18764" xr:uid="{00000000-0005-0000-0000-00003B640000}"/>
    <cellStyle name="Normal 16 10 2 6 2" xfId="44732" xr:uid="{00000000-0005-0000-0000-00003C640000}"/>
    <cellStyle name="Normal 16 10 2 7" xfId="14436" xr:uid="{00000000-0005-0000-0000-00003D640000}"/>
    <cellStyle name="Normal 16 10 2 7 2" xfId="40404" xr:uid="{00000000-0005-0000-0000-00003E640000}"/>
    <cellStyle name="Normal 16 10 2 8" xfId="3616" xr:uid="{00000000-0005-0000-0000-00003F640000}"/>
    <cellStyle name="Normal 16 10 2 9" xfId="29584" xr:uid="{00000000-0005-0000-0000-000040640000}"/>
    <cellStyle name="Normal 16 10 3" xfId="1993" xr:uid="{00000000-0005-0000-0000-000041640000}"/>
    <cellStyle name="Normal 16 10 3 2" xfId="6321" xr:uid="{00000000-0005-0000-0000-000042640000}"/>
    <cellStyle name="Normal 16 10 3 2 2" xfId="12813" xr:uid="{00000000-0005-0000-0000-000043640000}"/>
    <cellStyle name="Normal 16 10 3 2 2 2" xfId="27961" xr:uid="{00000000-0005-0000-0000-000044640000}"/>
    <cellStyle name="Normal 16 10 3 2 2 2 2" xfId="53929" xr:uid="{00000000-0005-0000-0000-000045640000}"/>
    <cellStyle name="Normal 16 10 3 2 2 3" xfId="38781" xr:uid="{00000000-0005-0000-0000-000046640000}"/>
    <cellStyle name="Normal 16 10 3 2 3" xfId="21469" xr:uid="{00000000-0005-0000-0000-000047640000}"/>
    <cellStyle name="Normal 16 10 3 2 3 2" xfId="47437" xr:uid="{00000000-0005-0000-0000-000048640000}"/>
    <cellStyle name="Normal 16 10 3 2 4" xfId="17141" xr:uid="{00000000-0005-0000-0000-000049640000}"/>
    <cellStyle name="Normal 16 10 3 2 4 2" xfId="43109" xr:uid="{00000000-0005-0000-0000-00004A640000}"/>
    <cellStyle name="Normal 16 10 3 2 5" xfId="32289" xr:uid="{00000000-0005-0000-0000-00004B640000}"/>
    <cellStyle name="Normal 16 10 3 2 6" xfId="58771" xr:uid="{00000000-0005-0000-0000-00004C640000}"/>
    <cellStyle name="Normal 16 10 3 3" xfId="10649" xr:uid="{00000000-0005-0000-0000-00004D640000}"/>
    <cellStyle name="Normal 16 10 3 3 2" xfId="25797" xr:uid="{00000000-0005-0000-0000-00004E640000}"/>
    <cellStyle name="Normal 16 10 3 3 2 2" xfId="51765" xr:uid="{00000000-0005-0000-0000-00004F640000}"/>
    <cellStyle name="Normal 16 10 3 3 3" xfId="36617" xr:uid="{00000000-0005-0000-0000-000050640000}"/>
    <cellStyle name="Normal 16 10 3 4" xfId="8485" xr:uid="{00000000-0005-0000-0000-000051640000}"/>
    <cellStyle name="Normal 16 10 3 4 2" xfId="23633" xr:uid="{00000000-0005-0000-0000-000052640000}"/>
    <cellStyle name="Normal 16 10 3 4 2 2" xfId="49601" xr:uid="{00000000-0005-0000-0000-000053640000}"/>
    <cellStyle name="Normal 16 10 3 4 3" xfId="34453" xr:uid="{00000000-0005-0000-0000-000054640000}"/>
    <cellStyle name="Normal 16 10 3 5" xfId="19305" xr:uid="{00000000-0005-0000-0000-000055640000}"/>
    <cellStyle name="Normal 16 10 3 5 2" xfId="45273" xr:uid="{00000000-0005-0000-0000-000056640000}"/>
    <cellStyle name="Normal 16 10 3 6" xfId="14977" xr:uid="{00000000-0005-0000-0000-000057640000}"/>
    <cellStyle name="Normal 16 10 3 6 2" xfId="40945" xr:uid="{00000000-0005-0000-0000-000058640000}"/>
    <cellStyle name="Normal 16 10 3 7" xfId="4157" xr:uid="{00000000-0005-0000-0000-000059640000}"/>
    <cellStyle name="Normal 16 10 3 8" xfId="30125" xr:uid="{00000000-0005-0000-0000-00005A640000}"/>
    <cellStyle name="Normal 16 10 3 9" xfId="56607" xr:uid="{00000000-0005-0000-0000-00005B640000}"/>
    <cellStyle name="Normal 16 10 4" xfId="5239" xr:uid="{00000000-0005-0000-0000-00005C640000}"/>
    <cellStyle name="Normal 16 10 4 2" xfId="11731" xr:uid="{00000000-0005-0000-0000-00005D640000}"/>
    <cellStyle name="Normal 16 10 4 2 2" xfId="26879" xr:uid="{00000000-0005-0000-0000-00005E640000}"/>
    <cellStyle name="Normal 16 10 4 2 2 2" xfId="52847" xr:uid="{00000000-0005-0000-0000-00005F640000}"/>
    <cellStyle name="Normal 16 10 4 2 3" xfId="37699" xr:uid="{00000000-0005-0000-0000-000060640000}"/>
    <cellStyle name="Normal 16 10 4 3" xfId="20387" xr:uid="{00000000-0005-0000-0000-000061640000}"/>
    <cellStyle name="Normal 16 10 4 3 2" xfId="46355" xr:uid="{00000000-0005-0000-0000-000062640000}"/>
    <cellStyle name="Normal 16 10 4 4" xfId="16059" xr:uid="{00000000-0005-0000-0000-000063640000}"/>
    <cellStyle name="Normal 16 10 4 4 2" xfId="42027" xr:uid="{00000000-0005-0000-0000-000064640000}"/>
    <cellStyle name="Normal 16 10 4 5" xfId="31207" xr:uid="{00000000-0005-0000-0000-000065640000}"/>
    <cellStyle name="Normal 16 10 4 6" xfId="57689" xr:uid="{00000000-0005-0000-0000-000066640000}"/>
    <cellStyle name="Normal 16 10 5" xfId="9567" xr:uid="{00000000-0005-0000-0000-000067640000}"/>
    <cellStyle name="Normal 16 10 5 2" xfId="24715" xr:uid="{00000000-0005-0000-0000-000068640000}"/>
    <cellStyle name="Normal 16 10 5 2 2" xfId="50683" xr:uid="{00000000-0005-0000-0000-000069640000}"/>
    <cellStyle name="Normal 16 10 5 3" xfId="35535" xr:uid="{00000000-0005-0000-0000-00006A640000}"/>
    <cellStyle name="Normal 16 10 6" xfId="7403" xr:uid="{00000000-0005-0000-0000-00006B640000}"/>
    <cellStyle name="Normal 16 10 6 2" xfId="22551" xr:uid="{00000000-0005-0000-0000-00006C640000}"/>
    <cellStyle name="Normal 16 10 6 2 2" xfId="48519" xr:uid="{00000000-0005-0000-0000-00006D640000}"/>
    <cellStyle name="Normal 16 10 6 3" xfId="33371" xr:uid="{00000000-0005-0000-0000-00006E640000}"/>
    <cellStyle name="Normal 16 10 7" xfId="18223" xr:uid="{00000000-0005-0000-0000-00006F640000}"/>
    <cellStyle name="Normal 16 10 7 2" xfId="44191" xr:uid="{00000000-0005-0000-0000-000070640000}"/>
    <cellStyle name="Normal 16 10 8" xfId="13895" xr:uid="{00000000-0005-0000-0000-000071640000}"/>
    <cellStyle name="Normal 16 10 8 2" xfId="39863" xr:uid="{00000000-0005-0000-0000-000072640000}"/>
    <cellStyle name="Normal 16 10 9" xfId="3075" xr:uid="{00000000-0005-0000-0000-000073640000}"/>
    <cellStyle name="Normal 16 11" xfId="338" xr:uid="{00000000-0005-0000-0000-000074640000}"/>
    <cellStyle name="Normal 16 11 10" xfId="29044" xr:uid="{00000000-0005-0000-0000-000075640000}"/>
    <cellStyle name="Normal 16 11 11" xfId="55004" xr:uid="{00000000-0005-0000-0000-000076640000}"/>
    <cellStyle name="Normal 16 11 12" xfId="55526" xr:uid="{00000000-0005-0000-0000-000077640000}"/>
    <cellStyle name="Normal 16 11 13" xfId="1107" xr:uid="{00000000-0005-0000-0000-000078640000}"/>
    <cellStyle name="Normal 16 11 2" xfId="1453" xr:uid="{00000000-0005-0000-0000-000079640000}"/>
    <cellStyle name="Normal 16 11 2 10" xfId="56067" xr:uid="{00000000-0005-0000-0000-00007A640000}"/>
    <cellStyle name="Normal 16 11 2 2" xfId="2535" xr:uid="{00000000-0005-0000-0000-00007B640000}"/>
    <cellStyle name="Normal 16 11 2 2 2" xfId="6863" xr:uid="{00000000-0005-0000-0000-00007C640000}"/>
    <cellStyle name="Normal 16 11 2 2 2 2" xfId="13355" xr:uid="{00000000-0005-0000-0000-00007D640000}"/>
    <cellStyle name="Normal 16 11 2 2 2 2 2" xfId="28503" xr:uid="{00000000-0005-0000-0000-00007E640000}"/>
    <cellStyle name="Normal 16 11 2 2 2 2 2 2" xfId="54471" xr:uid="{00000000-0005-0000-0000-00007F640000}"/>
    <cellStyle name="Normal 16 11 2 2 2 2 3" xfId="39323" xr:uid="{00000000-0005-0000-0000-000080640000}"/>
    <cellStyle name="Normal 16 11 2 2 2 3" xfId="22011" xr:uid="{00000000-0005-0000-0000-000081640000}"/>
    <cellStyle name="Normal 16 11 2 2 2 3 2" xfId="47979" xr:uid="{00000000-0005-0000-0000-000082640000}"/>
    <cellStyle name="Normal 16 11 2 2 2 4" xfId="17683" xr:uid="{00000000-0005-0000-0000-000083640000}"/>
    <cellStyle name="Normal 16 11 2 2 2 4 2" xfId="43651" xr:uid="{00000000-0005-0000-0000-000084640000}"/>
    <cellStyle name="Normal 16 11 2 2 2 5" xfId="32831" xr:uid="{00000000-0005-0000-0000-000085640000}"/>
    <cellStyle name="Normal 16 11 2 2 2 6" xfId="59313" xr:uid="{00000000-0005-0000-0000-000086640000}"/>
    <cellStyle name="Normal 16 11 2 2 3" xfId="11191" xr:uid="{00000000-0005-0000-0000-000087640000}"/>
    <cellStyle name="Normal 16 11 2 2 3 2" xfId="26339" xr:uid="{00000000-0005-0000-0000-000088640000}"/>
    <cellStyle name="Normal 16 11 2 2 3 2 2" xfId="52307" xr:uid="{00000000-0005-0000-0000-000089640000}"/>
    <cellStyle name="Normal 16 11 2 2 3 3" xfId="37159" xr:uid="{00000000-0005-0000-0000-00008A640000}"/>
    <cellStyle name="Normal 16 11 2 2 4" xfId="9027" xr:uid="{00000000-0005-0000-0000-00008B640000}"/>
    <cellStyle name="Normal 16 11 2 2 4 2" xfId="24175" xr:uid="{00000000-0005-0000-0000-00008C640000}"/>
    <cellStyle name="Normal 16 11 2 2 4 2 2" xfId="50143" xr:uid="{00000000-0005-0000-0000-00008D640000}"/>
    <cellStyle name="Normal 16 11 2 2 4 3" xfId="34995" xr:uid="{00000000-0005-0000-0000-00008E640000}"/>
    <cellStyle name="Normal 16 11 2 2 5" xfId="19847" xr:uid="{00000000-0005-0000-0000-00008F640000}"/>
    <cellStyle name="Normal 16 11 2 2 5 2" xfId="45815" xr:uid="{00000000-0005-0000-0000-000090640000}"/>
    <cellStyle name="Normal 16 11 2 2 6" xfId="15519" xr:uid="{00000000-0005-0000-0000-000091640000}"/>
    <cellStyle name="Normal 16 11 2 2 6 2" xfId="41487" xr:uid="{00000000-0005-0000-0000-000092640000}"/>
    <cellStyle name="Normal 16 11 2 2 7" xfId="4699" xr:uid="{00000000-0005-0000-0000-000093640000}"/>
    <cellStyle name="Normal 16 11 2 2 8" xfId="30667" xr:uid="{00000000-0005-0000-0000-000094640000}"/>
    <cellStyle name="Normal 16 11 2 2 9" xfId="57149" xr:uid="{00000000-0005-0000-0000-000095640000}"/>
    <cellStyle name="Normal 16 11 2 3" xfId="5781" xr:uid="{00000000-0005-0000-0000-000096640000}"/>
    <cellStyle name="Normal 16 11 2 3 2" xfId="12273" xr:uid="{00000000-0005-0000-0000-000097640000}"/>
    <cellStyle name="Normal 16 11 2 3 2 2" xfId="27421" xr:uid="{00000000-0005-0000-0000-000098640000}"/>
    <cellStyle name="Normal 16 11 2 3 2 2 2" xfId="53389" xr:uid="{00000000-0005-0000-0000-000099640000}"/>
    <cellStyle name="Normal 16 11 2 3 2 3" xfId="38241" xr:uid="{00000000-0005-0000-0000-00009A640000}"/>
    <cellStyle name="Normal 16 11 2 3 3" xfId="20929" xr:uid="{00000000-0005-0000-0000-00009B640000}"/>
    <cellStyle name="Normal 16 11 2 3 3 2" xfId="46897" xr:uid="{00000000-0005-0000-0000-00009C640000}"/>
    <cellStyle name="Normal 16 11 2 3 4" xfId="16601" xr:uid="{00000000-0005-0000-0000-00009D640000}"/>
    <cellStyle name="Normal 16 11 2 3 4 2" xfId="42569" xr:uid="{00000000-0005-0000-0000-00009E640000}"/>
    <cellStyle name="Normal 16 11 2 3 5" xfId="31749" xr:uid="{00000000-0005-0000-0000-00009F640000}"/>
    <cellStyle name="Normal 16 11 2 3 6" xfId="58231" xr:uid="{00000000-0005-0000-0000-0000A0640000}"/>
    <cellStyle name="Normal 16 11 2 4" xfId="10109" xr:uid="{00000000-0005-0000-0000-0000A1640000}"/>
    <cellStyle name="Normal 16 11 2 4 2" xfId="25257" xr:uid="{00000000-0005-0000-0000-0000A2640000}"/>
    <cellStyle name="Normal 16 11 2 4 2 2" xfId="51225" xr:uid="{00000000-0005-0000-0000-0000A3640000}"/>
    <cellStyle name="Normal 16 11 2 4 3" xfId="36077" xr:uid="{00000000-0005-0000-0000-0000A4640000}"/>
    <cellStyle name="Normal 16 11 2 5" xfId="7945" xr:uid="{00000000-0005-0000-0000-0000A5640000}"/>
    <cellStyle name="Normal 16 11 2 5 2" xfId="23093" xr:uid="{00000000-0005-0000-0000-0000A6640000}"/>
    <cellStyle name="Normal 16 11 2 5 2 2" xfId="49061" xr:uid="{00000000-0005-0000-0000-0000A7640000}"/>
    <cellStyle name="Normal 16 11 2 5 3" xfId="33913" xr:uid="{00000000-0005-0000-0000-0000A8640000}"/>
    <cellStyle name="Normal 16 11 2 6" xfId="18765" xr:uid="{00000000-0005-0000-0000-0000A9640000}"/>
    <cellStyle name="Normal 16 11 2 6 2" xfId="44733" xr:uid="{00000000-0005-0000-0000-0000AA640000}"/>
    <cellStyle name="Normal 16 11 2 7" xfId="14437" xr:uid="{00000000-0005-0000-0000-0000AB640000}"/>
    <cellStyle name="Normal 16 11 2 7 2" xfId="40405" xr:uid="{00000000-0005-0000-0000-0000AC640000}"/>
    <cellStyle name="Normal 16 11 2 8" xfId="3617" xr:uid="{00000000-0005-0000-0000-0000AD640000}"/>
    <cellStyle name="Normal 16 11 2 9" xfId="29585" xr:uid="{00000000-0005-0000-0000-0000AE640000}"/>
    <cellStyle name="Normal 16 11 3" xfId="1994" xr:uid="{00000000-0005-0000-0000-0000AF640000}"/>
    <cellStyle name="Normal 16 11 3 2" xfId="6322" xr:uid="{00000000-0005-0000-0000-0000B0640000}"/>
    <cellStyle name="Normal 16 11 3 2 2" xfId="12814" xr:uid="{00000000-0005-0000-0000-0000B1640000}"/>
    <cellStyle name="Normal 16 11 3 2 2 2" xfId="27962" xr:uid="{00000000-0005-0000-0000-0000B2640000}"/>
    <cellStyle name="Normal 16 11 3 2 2 2 2" xfId="53930" xr:uid="{00000000-0005-0000-0000-0000B3640000}"/>
    <cellStyle name="Normal 16 11 3 2 2 3" xfId="38782" xr:uid="{00000000-0005-0000-0000-0000B4640000}"/>
    <cellStyle name="Normal 16 11 3 2 3" xfId="21470" xr:uid="{00000000-0005-0000-0000-0000B5640000}"/>
    <cellStyle name="Normal 16 11 3 2 3 2" xfId="47438" xr:uid="{00000000-0005-0000-0000-0000B6640000}"/>
    <cellStyle name="Normal 16 11 3 2 4" xfId="17142" xr:uid="{00000000-0005-0000-0000-0000B7640000}"/>
    <cellStyle name="Normal 16 11 3 2 4 2" xfId="43110" xr:uid="{00000000-0005-0000-0000-0000B8640000}"/>
    <cellStyle name="Normal 16 11 3 2 5" xfId="32290" xr:uid="{00000000-0005-0000-0000-0000B9640000}"/>
    <cellStyle name="Normal 16 11 3 2 6" xfId="58772" xr:uid="{00000000-0005-0000-0000-0000BA640000}"/>
    <cellStyle name="Normal 16 11 3 3" xfId="10650" xr:uid="{00000000-0005-0000-0000-0000BB640000}"/>
    <cellStyle name="Normal 16 11 3 3 2" xfId="25798" xr:uid="{00000000-0005-0000-0000-0000BC640000}"/>
    <cellStyle name="Normal 16 11 3 3 2 2" xfId="51766" xr:uid="{00000000-0005-0000-0000-0000BD640000}"/>
    <cellStyle name="Normal 16 11 3 3 3" xfId="36618" xr:uid="{00000000-0005-0000-0000-0000BE640000}"/>
    <cellStyle name="Normal 16 11 3 4" xfId="8486" xr:uid="{00000000-0005-0000-0000-0000BF640000}"/>
    <cellStyle name="Normal 16 11 3 4 2" xfId="23634" xr:uid="{00000000-0005-0000-0000-0000C0640000}"/>
    <cellStyle name="Normal 16 11 3 4 2 2" xfId="49602" xr:uid="{00000000-0005-0000-0000-0000C1640000}"/>
    <cellStyle name="Normal 16 11 3 4 3" xfId="34454" xr:uid="{00000000-0005-0000-0000-0000C2640000}"/>
    <cellStyle name="Normal 16 11 3 5" xfId="19306" xr:uid="{00000000-0005-0000-0000-0000C3640000}"/>
    <cellStyle name="Normal 16 11 3 5 2" xfId="45274" xr:uid="{00000000-0005-0000-0000-0000C4640000}"/>
    <cellStyle name="Normal 16 11 3 6" xfId="14978" xr:uid="{00000000-0005-0000-0000-0000C5640000}"/>
    <cellStyle name="Normal 16 11 3 6 2" xfId="40946" xr:uid="{00000000-0005-0000-0000-0000C6640000}"/>
    <cellStyle name="Normal 16 11 3 7" xfId="4158" xr:uid="{00000000-0005-0000-0000-0000C7640000}"/>
    <cellStyle name="Normal 16 11 3 8" xfId="30126" xr:uid="{00000000-0005-0000-0000-0000C8640000}"/>
    <cellStyle name="Normal 16 11 3 9" xfId="56608" xr:uid="{00000000-0005-0000-0000-0000C9640000}"/>
    <cellStyle name="Normal 16 11 4" xfId="5240" xr:uid="{00000000-0005-0000-0000-0000CA640000}"/>
    <cellStyle name="Normal 16 11 4 2" xfId="11732" xr:uid="{00000000-0005-0000-0000-0000CB640000}"/>
    <cellStyle name="Normal 16 11 4 2 2" xfId="26880" xr:uid="{00000000-0005-0000-0000-0000CC640000}"/>
    <cellStyle name="Normal 16 11 4 2 2 2" xfId="52848" xr:uid="{00000000-0005-0000-0000-0000CD640000}"/>
    <cellStyle name="Normal 16 11 4 2 3" xfId="37700" xr:uid="{00000000-0005-0000-0000-0000CE640000}"/>
    <cellStyle name="Normal 16 11 4 3" xfId="20388" xr:uid="{00000000-0005-0000-0000-0000CF640000}"/>
    <cellStyle name="Normal 16 11 4 3 2" xfId="46356" xr:uid="{00000000-0005-0000-0000-0000D0640000}"/>
    <cellStyle name="Normal 16 11 4 4" xfId="16060" xr:uid="{00000000-0005-0000-0000-0000D1640000}"/>
    <cellStyle name="Normal 16 11 4 4 2" xfId="42028" xr:uid="{00000000-0005-0000-0000-0000D2640000}"/>
    <cellStyle name="Normal 16 11 4 5" xfId="31208" xr:uid="{00000000-0005-0000-0000-0000D3640000}"/>
    <cellStyle name="Normal 16 11 4 6" xfId="57690" xr:uid="{00000000-0005-0000-0000-0000D4640000}"/>
    <cellStyle name="Normal 16 11 5" xfId="9568" xr:uid="{00000000-0005-0000-0000-0000D5640000}"/>
    <cellStyle name="Normal 16 11 5 2" xfId="24716" xr:uid="{00000000-0005-0000-0000-0000D6640000}"/>
    <cellStyle name="Normal 16 11 5 2 2" xfId="50684" xr:uid="{00000000-0005-0000-0000-0000D7640000}"/>
    <cellStyle name="Normal 16 11 5 3" xfId="35536" xr:uid="{00000000-0005-0000-0000-0000D8640000}"/>
    <cellStyle name="Normal 16 11 6" xfId="7404" xr:uid="{00000000-0005-0000-0000-0000D9640000}"/>
    <cellStyle name="Normal 16 11 6 2" xfId="22552" xr:uid="{00000000-0005-0000-0000-0000DA640000}"/>
    <cellStyle name="Normal 16 11 6 2 2" xfId="48520" xr:uid="{00000000-0005-0000-0000-0000DB640000}"/>
    <cellStyle name="Normal 16 11 6 3" xfId="33372" xr:uid="{00000000-0005-0000-0000-0000DC640000}"/>
    <cellStyle name="Normal 16 11 7" xfId="18224" xr:uid="{00000000-0005-0000-0000-0000DD640000}"/>
    <cellStyle name="Normal 16 11 7 2" xfId="44192" xr:uid="{00000000-0005-0000-0000-0000DE640000}"/>
    <cellStyle name="Normal 16 11 8" xfId="13896" xr:uid="{00000000-0005-0000-0000-0000DF640000}"/>
    <cellStyle name="Normal 16 11 8 2" xfId="39864" xr:uid="{00000000-0005-0000-0000-0000E0640000}"/>
    <cellStyle name="Normal 16 11 9" xfId="3076" xr:uid="{00000000-0005-0000-0000-0000E1640000}"/>
    <cellStyle name="Normal 16 12" xfId="339" xr:uid="{00000000-0005-0000-0000-0000E2640000}"/>
    <cellStyle name="Normal 16 12 10" xfId="29045" xr:uid="{00000000-0005-0000-0000-0000E3640000}"/>
    <cellStyle name="Normal 16 12 11" xfId="55005" xr:uid="{00000000-0005-0000-0000-0000E4640000}"/>
    <cellStyle name="Normal 16 12 12" xfId="55527" xr:uid="{00000000-0005-0000-0000-0000E5640000}"/>
    <cellStyle name="Normal 16 12 13" xfId="1147" xr:uid="{00000000-0005-0000-0000-0000E6640000}"/>
    <cellStyle name="Normal 16 12 2" xfId="1454" xr:uid="{00000000-0005-0000-0000-0000E7640000}"/>
    <cellStyle name="Normal 16 12 2 10" xfId="56068" xr:uid="{00000000-0005-0000-0000-0000E8640000}"/>
    <cellStyle name="Normal 16 12 2 2" xfId="2536" xr:uid="{00000000-0005-0000-0000-0000E9640000}"/>
    <cellStyle name="Normal 16 12 2 2 2" xfId="6864" xr:uid="{00000000-0005-0000-0000-0000EA640000}"/>
    <cellStyle name="Normal 16 12 2 2 2 2" xfId="13356" xr:uid="{00000000-0005-0000-0000-0000EB640000}"/>
    <cellStyle name="Normal 16 12 2 2 2 2 2" xfId="28504" xr:uid="{00000000-0005-0000-0000-0000EC640000}"/>
    <cellStyle name="Normal 16 12 2 2 2 2 2 2" xfId="54472" xr:uid="{00000000-0005-0000-0000-0000ED640000}"/>
    <cellStyle name="Normal 16 12 2 2 2 2 3" xfId="39324" xr:uid="{00000000-0005-0000-0000-0000EE640000}"/>
    <cellStyle name="Normal 16 12 2 2 2 3" xfId="22012" xr:uid="{00000000-0005-0000-0000-0000EF640000}"/>
    <cellStyle name="Normal 16 12 2 2 2 3 2" xfId="47980" xr:uid="{00000000-0005-0000-0000-0000F0640000}"/>
    <cellStyle name="Normal 16 12 2 2 2 4" xfId="17684" xr:uid="{00000000-0005-0000-0000-0000F1640000}"/>
    <cellStyle name="Normal 16 12 2 2 2 4 2" xfId="43652" xr:uid="{00000000-0005-0000-0000-0000F2640000}"/>
    <cellStyle name="Normal 16 12 2 2 2 5" xfId="32832" xr:uid="{00000000-0005-0000-0000-0000F3640000}"/>
    <cellStyle name="Normal 16 12 2 2 2 6" xfId="59314" xr:uid="{00000000-0005-0000-0000-0000F4640000}"/>
    <cellStyle name="Normal 16 12 2 2 3" xfId="11192" xr:uid="{00000000-0005-0000-0000-0000F5640000}"/>
    <cellStyle name="Normal 16 12 2 2 3 2" xfId="26340" xr:uid="{00000000-0005-0000-0000-0000F6640000}"/>
    <cellStyle name="Normal 16 12 2 2 3 2 2" xfId="52308" xr:uid="{00000000-0005-0000-0000-0000F7640000}"/>
    <cellStyle name="Normal 16 12 2 2 3 3" xfId="37160" xr:uid="{00000000-0005-0000-0000-0000F8640000}"/>
    <cellStyle name="Normal 16 12 2 2 4" xfId="9028" xr:uid="{00000000-0005-0000-0000-0000F9640000}"/>
    <cellStyle name="Normal 16 12 2 2 4 2" xfId="24176" xr:uid="{00000000-0005-0000-0000-0000FA640000}"/>
    <cellStyle name="Normal 16 12 2 2 4 2 2" xfId="50144" xr:uid="{00000000-0005-0000-0000-0000FB640000}"/>
    <cellStyle name="Normal 16 12 2 2 4 3" xfId="34996" xr:uid="{00000000-0005-0000-0000-0000FC640000}"/>
    <cellStyle name="Normal 16 12 2 2 5" xfId="19848" xr:uid="{00000000-0005-0000-0000-0000FD640000}"/>
    <cellStyle name="Normal 16 12 2 2 5 2" xfId="45816" xr:uid="{00000000-0005-0000-0000-0000FE640000}"/>
    <cellStyle name="Normal 16 12 2 2 6" xfId="15520" xr:uid="{00000000-0005-0000-0000-0000FF640000}"/>
    <cellStyle name="Normal 16 12 2 2 6 2" xfId="41488" xr:uid="{00000000-0005-0000-0000-000000650000}"/>
    <cellStyle name="Normal 16 12 2 2 7" xfId="4700" xr:uid="{00000000-0005-0000-0000-000001650000}"/>
    <cellStyle name="Normal 16 12 2 2 8" xfId="30668" xr:uid="{00000000-0005-0000-0000-000002650000}"/>
    <cellStyle name="Normal 16 12 2 2 9" xfId="57150" xr:uid="{00000000-0005-0000-0000-000003650000}"/>
    <cellStyle name="Normal 16 12 2 3" xfId="5782" xr:uid="{00000000-0005-0000-0000-000004650000}"/>
    <cellStyle name="Normal 16 12 2 3 2" xfId="12274" xr:uid="{00000000-0005-0000-0000-000005650000}"/>
    <cellStyle name="Normal 16 12 2 3 2 2" xfId="27422" xr:uid="{00000000-0005-0000-0000-000006650000}"/>
    <cellStyle name="Normal 16 12 2 3 2 2 2" xfId="53390" xr:uid="{00000000-0005-0000-0000-000007650000}"/>
    <cellStyle name="Normal 16 12 2 3 2 3" xfId="38242" xr:uid="{00000000-0005-0000-0000-000008650000}"/>
    <cellStyle name="Normal 16 12 2 3 3" xfId="20930" xr:uid="{00000000-0005-0000-0000-000009650000}"/>
    <cellStyle name="Normal 16 12 2 3 3 2" xfId="46898" xr:uid="{00000000-0005-0000-0000-00000A650000}"/>
    <cellStyle name="Normal 16 12 2 3 4" xfId="16602" xr:uid="{00000000-0005-0000-0000-00000B650000}"/>
    <cellStyle name="Normal 16 12 2 3 4 2" xfId="42570" xr:uid="{00000000-0005-0000-0000-00000C650000}"/>
    <cellStyle name="Normal 16 12 2 3 5" xfId="31750" xr:uid="{00000000-0005-0000-0000-00000D650000}"/>
    <cellStyle name="Normal 16 12 2 3 6" xfId="58232" xr:uid="{00000000-0005-0000-0000-00000E650000}"/>
    <cellStyle name="Normal 16 12 2 4" xfId="10110" xr:uid="{00000000-0005-0000-0000-00000F650000}"/>
    <cellStyle name="Normal 16 12 2 4 2" xfId="25258" xr:uid="{00000000-0005-0000-0000-000010650000}"/>
    <cellStyle name="Normal 16 12 2 4 2 2" xfId="51226" xr:uid="{00000000-0005-0000-0000-000011650000}"/>
    <cellStyle name="Normal 16 12 2 4 3" xfId="36078" xr:uid="{00000000-0005-0000-0000-000012650000}"/>
    <cellStyle name="Normal 16 12 2 5" xfId="7946" xr:uid="{00000000-0005-0000-0000-000013650000}"/>
    <cellStyle name="Normal 16 12 2 5 2" xfId="23094" xr:uid="{00000000-0005-0000-0000-000014650000}"/>
    <cellStyle name="Normal 16 12 2 5 2 2" xfId="49062" xr:uid="{00000000-0005-0000-0000-000015650000}"/>
    <cellStyle name="Normal 16 12 2 5 3" xfId="33914" xr:uid="{00000000-0005-0000-0000-000016650000}"/>
    <cellStyle name="Normal 16 12 2 6" xfId="18766" xr:uid="{00000000-0005-0000-0000-000017650000}"/>
    <cellStyle name="Normal 16 12 2 6 2" xfId="44734" xr:uid="{00000000-0005-0000-0000-000018650000}"/>
    <cellStyle name="Normal 16 12 2 7" xfId="14438" xr:uid="{00000000-0005-0000-0000-000019650000}"/>
    <cellStyle name="Normal 16 12 2 7 2" xfId="40406" xr:uid="{00000000-0005-0000-0000-00001A650000}"/>
    <cellStyle name="Normal 16 12 2 8" xfId="3618" xr:uid="{00000000-0005-0000-0000-00001B650000}"/>
    <cellStyle name="Normal 16 12 2 9" xfId="29586" xr:uid="{00000000-0005-0000-0000-00001C650000}"/>
    <cellStyle name="Normal 16 12 3" xfId="1995" xr:uid="{00000000-0005-0000-0000-00001D650000}"/>
    <cellStyle name="Normal 16 12 3 2" xfId="6323" xr:uid="{00000000-0005-0000-0000-00001E650000}"/>
    <cellStyle name="Normal 16 12 3 2 2" xfId="12815" xr:uid="{00000000-0005-0000-0000-00001F650000}"/>
    <cellStyle name="Normal 16 12 3 2 2 2" xfId="27963" xr:uid="{00000000-0005-0000-0000-000020650000}"/>
    <cellStyle name="Normal 16 12 3 2 2 2 2" xfId="53931" xr:uid="{00000000-0005-0000-0000-000021650000}"/>
    <cellStyle name="Normal 16 12 3 2 2 3" xfId="38783" xr:uid="{00000000-0005-0000-0000-000022650000}"/>
    <cellStyle name="Normal 16 12 3 2 3" xfId="21471" xr:uid="{00000000-0005-0000-0000-000023650000}"/>
    <cellStyle name="Normal 16 12 3 2 3 2" xfId="47439" xr:uid="{00000000-0005-0000-0000-000024650000}"/>
    <cellStyle name="Normal 16 12 3 2 4" xfId="17143" xr:uid="{00000000-0005-0000-0000-000025650000}"/>
    <cellStyle name="Normal 16 12 3 2 4 2" xfId="43111" xr:uid="{00000000-0005-0000-0000-000026650000}"/>
    <cellStyle name="Normal 16 12 3 2 5" xfId="32291" xr:uid="{00000000-0005-0000-0000-000027650000}"/>
    <cellStyle name="Normal 16 12 3 2 6" xfId="58773" xr:uid="{00000000-0005-0000-0000-000028650000}"/>
    <cellStyle name="Normal 16 12 3 3" xfId="10651" xr:uid="{00000000-0005-0000-0000-000029650000}"/>
    <cellStyle name="Normal 16 12 3 3 2" xfId="25799" xr:uid="{00000000-0005-0000-0000-00002A650000}"/>
    <cellStyle name="Normal 16 12 3 3 2 2" xfId="51767" xr:uid="{00000000-0005-0000-0000-00002B650000}"/>
    <cellStyle name="Normal 16 12 3 3 3" xfId="36619" xr:uid="{00000000-0005-0000-0000-00002C650000}"/>
    <cellStyle name="Normal 16 12 3 4" xfId="8487" xr:uid="{00000000-0005-0000-0000-00002D650000}"/>
    <cellStyle name="Normal 16 12 3 4 2" xfId="23635" xr:uid="{00000000-0005-0000-0000-00002E650000}"/>
    <cellStyle name="Normal 16 12 3 4 2 2" xfId="49603" xr:uid="{00000000-0005-0000-0000-00002F650000}"/>
    <cellStyle name="Normal 16 12 3 4 3" xfId="34455" xr:uid="{00000000-0005-0000-0000-000030650000}"/>
    <cellStyle name="Normal 16 12 3 5" xfId="19307" xr:uid="{00000000-0005-0000-0000-000031650000}"/>
    <cellStyle name="Normal 16 12 3 5 2" xfId="45275" xr:uid="{00000000-0005-0000-0000-000032650000}"/>
    <cellStyle name="Normal 16 12 3 6" xfId="14979" xr:uid="{00000000-0005-0000-0000-000033650000}"/>
    <cellStyle name="Normal 16 12 3 6 2" xfId="40947" xr:uid="{00000000-0005-0000-0000-000034650000}"/>
    <cellStyle name="Normal 16 12 3 7" xfId="4159" xr:uid="{00000000-0005-0000-0000-000035650000}"/>
    <cellStyle name="Normal 16 12 3 8" xfId="30127" xr:uid="{00000000-0005-0000-0000-000036650000}"/>
    <cellStyle name="Normal 16 12 3 9" xfId="56609" xr:uid="{00000000-0005-0000-0000-000037650000}"/>
    <cellStyle name="Normal 16 12 4" xfId="5241" xr:uid="{00000000-0005-0000-0000-000038650000}"/>
    <cellStyle name="Normal 16 12 4 2" xfId="11733" xr:uid="{00000000-0005-0000-0000-000039650000}"/>
    <cellStyle name="Normal 16 12 4 2 2" xfId="26881" xr:uid="{00000000-0005-0000-0000-00003A650000}"/>
    <cellStyle name="Normal 16 12 4 2 2 2" xfId="52849" xr:uid="{00000000-0005-0000-0000-00003B650000}"/>
    <cellStyle name="Normal 16 12 4 2 3" xfId="37701" xr:uid="{00000000-0005-0000-0000-00003C650000}"/>
    <cellStyle name="Normal 16 12 4 3" xfId="20389" xr:uid="{00000000-0005-0000-0000-00003D650000}"/>
    <cellStyle name="Normal 16 12 4 3 2" xfId="46357" xr:uid="{00000000-0005-0000-0000-00003E650000}"/>
    <cellStyle name="Normal 16 12 4 4" xfId="16061" xr:uid="{00000000-0005-0000-0000-00003F650000}"/>
    <cellStyle name="Normal 16 12 4 4 2" xfId="42029" xr:uid="{00000000-0005-0000-0000-000040650000}"/>
    <cellStyle name="Normal 16 12 4 5" xfId="31209" xr:uid="{00000000-0005-0000-0000-000041650000}"/>
    <cellStyle name="Normal 16 12 4 6" xfId="57691" xr:uid="{00000000-0005-0000-0000-000042650000}"/>
    <cellStyle name="Normal 16 12 5" xfId="9569" xr:uid="{00000000-0005-0000-0000-000043650000}"/>
    <cellStyle name="Normal 16 12 5 2" xfId="24717" xr:uid="{00000000-0005-0000-0000-000044650000}"/>
    <cellStyle name="Normal 16 12 5 2 2" xfId="50685" xr:uid="{00000000-0005-0000-0000-000045650000}"/>
    <cellStyle name="Normal 16 12 5 3" xfId="35537" xr:uid="{00000000-0005-0000-0000-000046650000}"/>
    <cellStyle name="Normal 16 12 6" xfId="7405" xr:uid="{00000000-0005-0000-0000-000047650000}"/>
    <cellStyle name="Normal 16 12 6 2" xfId="22553" xr:uid="{00000000-0005-0000-0000-000048650000}"/>
    <cellStyle name="Normal 16 12 6 2 2" xfId="48521" xr:uid="{00000000-0005-0000-0000-000049650000}"/>
    <cellStyle name="Normal 16 12 6 3" xfId="33373" xr:uid="{00000000-0005-0000-0000-00004A650000}"/>
    <cellStyle name="Normal 16 12 7" xfId="18225" xr:uid="{00000000-0005-0000-0000-00004B650000}"/>
    <cellStyle name="Normal 16 12 7 2" xfId="44193" xr:uid="{00000000-0005-0000-0000-00004C650000}"/>
    <cellStyle name="Normal 16 12 8" xfId="13897" xr:uid="{00000000-0005-0000-0000-00004D650000}"/>
    <cellStyle name="Normal 16 12 8 2" xfId="39865" xr:uid="{00000000-0005-0000-0000-00004E650000}"/>
    <cellStyle name="Normal 16 12 9" xfId="3077" xr:uid="{00000000-0005-0000-0000-00004F650000}"/>
    <cellStyle name="Normal 16 13" xfId="340" xr:uid="{00000000-0005-0000-0000-000050650000}"/>
    <cellStyle name="Normal 16 13 10" xfId="29046" xr:uid="{00000000-0005-0000-0000-000051650000}"/>
    <cellStyle name="Normal 16 13 11" xfId="55528" xr:uid="{00000000-0005-0000-0000-000052650000}"/>
    <cellStyle name="Normal 16 13 12" xfId="1187" xr:uid="{00000000-0005-0000-0000-000053650000}"/>
    <cellStyle name="Normal 16 13 2" xfId="1455" xr:uid="{00000000-0005-0000-0000-000054650000}"/>
    <cellStyle name="Normal 16 13 2 10" xfId="56069" xr:uid="{00000000-0005-0000-0000-000055650000}"/>
    <cellStyle name="Normal 16 13 2 2" xfId="2537" xr:uid="{00000000-0005-0000-0000-000056650000}"/>
    <cellStyle name="Normal 16 13 2 2 2" xfId="6865" xr:uid="{00000000-0005-0000-0000-000057650000}"/>
    <cellStyle name="Normal 16 13 2 2 2 2" xfId="13357" xr:uid="{00000000-0005-0000-0000-000058650000}"/>
    <cellStyle name="Normal 16 13 2 2 2 2 2" xfId="28505" xr:uid="{00000000-0005-0000-0000-000059650000}"/>
    <cellStyle name="Normal 16 13 2 2 2 2 2 2" xfId="54473" xr:uid="{00000000-0005-0000-0000-00005A650000}"/>
    <cellStyle name="Normal 16 13 2 2 2 2 3" xfId="39325" xr:uid="{00000000-0005-0000-0000-00005B650000}"/>
    <cellStyle name="Normal 16 13 2 2 2 3" xfId="22013" xr:uid="{00000000-0005-0000-0000-00005C650000}"/>
    <cellStyle name="Normal 16 13 2 2 2 3 2" xfId="47981" xr:uid="{00000000-0005-0000-0000-00005D650000}"/>
    <cellStyle name="Normal 16 13 2 2 2 4" xfId="17685" xr:uid="{00000000-0005-0000-0000-00005E650000}"/>
    <cellStyle name="Normal 16 13 2 2 2 4 2" xfId="43653" xr:uid="{00000000-0005-0000-0000-00005F650000}"/>
    <cellStyle name="Normal 16 13 2 2 2 5" xfId="32833" xr:uid="{00000000-0005-0000-0000-000060650000}"/>
    <cellStyle name="Normal 16 13 2 2 2 6" xfId="59315" xr:uid="{00000000-0005-0000-0000-000061650000}"/>
    <cellStyle name="Normal 16 13 2 2 3" xfId="11193" xr:uid="{00000000-0005-0000-0000-000062650000}"/>
    <cellStyle name="Normal 16 13 2 2 3 2" xfId="26341" xr:uid="{00000000-0005-0000-0000-000063650000}"/>
    <cellStyle name="Normal 16 13 2 2 3 2 2" xfId="52309" xr:uid="{00000000-0005-0000-0000-000064650000}"/>
    <cellStyle name="Normal 16 13 2 2 3 3" xfId="37161" xr:uid="{00000000-0005-0000-0000-000065650000}"/>
    <cellStyle name="Normal 16 13 2 2 4" xfId="9029" xr:uid="{00000000-0005-0000-0000-000066650000}"/>
    <cellStyle name="Normal 16 13 2 2 4 2" xfId="24177" xr:uid="{00000000-0005-0000-0000-000067650000}"/>
    <cellStyle name="Normal 16 13 2 2 4 2 2" xfId="50145" xr:uid="{00000000-0005-0000-0000-000068650000}"/>
    <cellStyle name="Normal 16 13 2 2 4 3" xfId="34997" xr:uid="{00000000-0005-0000-0000-000069650000}"/>
    <cellStyle name="Normal 16 13 2 2 5" xfId="19849" xr:uid="{00000000-0005-0000-0000-00006A650000}"/>
    <cellStyle name="Normal 16 13 2 2 5 2" xfId="45817" xr:uid="{00000000-0005-0000-0000-00006B650000}"/>
    <cellStyle name="Normal 16 13 2 2 6" xfId="15521" xr:uid="{00000000-0005-0000-0000-00006C650000}"/>
    <cellStyle name="Normal 16 13 2 2 6 2" xfId="41489" xr:uid="{00000000-0005-0000-0000-00006D650000}"/>
    <cellStyle name="Normal 16 13 2 2 7" xfId="4701" xr:uid="{00000000-0005-0000-0000-00006E650000}"/>
    <cellStyle name="Normal 16 13 2 2 8" xfId="30669" xr:uid="{00000000-0005-0000-0000-00006F650000}"/>
    <cellStyle name="Normal 16 13 2 2 9" xfId="57151" xr:uid="{00000000-0005-0000-0000-000070650000}"/>
    <cellStyle name="Normal 16 13 2 3" xfId="5783" xr:uid="{00000000-0005-0000-0000-000071650000}"/>
    <cellStyle name="Normal 16 13 2 3 2" xfId="12275" xr:uid="{00000000-0005-0000-0000-000072650000}"/>
    <cellStyle name="Normal 16 13 2 3 2 2" xfId="27423" xr:uid="{00000000-0005-0000-0000-000073650000}"/>
    <cellStyle name="Normal 16 13 2 3 2 2 2" xfId="53391" xr:uid="{00000000-0005-0000-0000-000074650000}"/>
    <cellStyle name="Normal 16 13 2 3 2 3" xfId="38243" xr:uid="{00000000-0005-0000-0000-000075650000}"/>
    <cellStyle name="Normal 16 13 2 3 3" xfId="20931" xr:uid="{00000000-0005-0000-0000-000076650000}"/>
    <cellStyle name="Normal 16 13 2 3 3 2" xfId="46899" xr:uid="{00000000-0005-0000-0000-000077650000}"/>
    <cellStyle name="Normal 16 13 2 3 4" xfId="16603" xr:uid="{00000000-0005-0000-0000-000078650000}"/>
    <cellStyle name="Normal 16 13 2 3 4 2" xfId="42571" xr:uid="{00000000-0005-0000-0000-000079650000}"/>
    <cellStyle name="Normal 16 13 2 3 5" xfId="31751" xr:uid="{00000000-0005-0000-0000-00007A650000}"/>
    <cellStyle name="Normal 16 13 2 3 6" xfId="58233" xr:uid="{00000000-0005-0000-0000-00007B650000}"/>
    <cellStyle name="Normal 16 13 2 4" xfId="10111" xr:uid="{00000000-0005-0000-0000-00007C650000}"/>
    <cellStyle name="Normal 16 13 2 4 2" xfId="25259" xr:uid="{00000000-0005-0000-0000-00007D650000}"/>
    <cellStyle name="Normal 16 13 2 4 2 2" xfId="51227" xr:uid="{00000000-0005-0000-0000-00007E650000}"/>
    <cellStyle name="Normal 16 13 2 4 3" xfId="36079" xr:uid="{00000000-0005-0000-0000-00007F650000}"/>
    <cellStyle name="Normal 16 13 2 5" xfId="7947" xr:uid="{00000000-0005-0000-0000-000080650000}"/>
    <cellStyle name="Normal 16 13 2 5 2" xfId="23095" xr:uid="{00000000-0005-0000-0000-000081650000}"/>
    <cellStyle name="Normal 16 13 2 5 2 2" xfId="49063" xr:uid="{00000000-0005-0000-0000-000082650000}"/>
    <cellStyle name="Normal 16 13 2 5 3" xfId="33915" xr:uid="{00000000-0005-0000-0000-000083650000}"/>
    <cellStyle name="Normal 16 13 2 6" xfId="18767" xr:uid="{00000000-0005-0000-0000-000084650000}"/>
    <cellStyle name="Normal 16 13 2 6 2" xfId="44735" xr:uid="{00000000-0005-0000-0000-000085650000}"/>
    <cellStyle name="Normal 16 13 2 7" xfId="14439" xr:uid="{00000000-0005-0000-0000-000086650000}"/>
    <cellStyle name="Normal 16 13 2 7 2" xfId="40407" xr:uid="{00000000-0005-0000-0000-000087650000}"/>
    <cellStyle name="Normal 16 13 2 8" xfId="3619" xr:uid="{00000000-0005-0000-0000-000088650000}"/>
    <cellStyle name="Normal 16 13 2 9" xfId="29587" xr:uid="{00000000-0005-0000-0000-000089650000}"/>
    <cellStyle name="Normal 16 13 3" xfId="1996" xr:uid="{00000000-0005-0000-0000-00008A650000}"/>
    <cellStyle name="Normal 16 13 3 2" xfId="6324" xr:uid="{00000000-0005-0000-0000-00008B650000}"/>
    <cellStyle name="Normal 16 13 3 2 2" xfId="12816" xr:uid="{00000000-0005-0000-0000-00008C650000}"/>
    <cellStyle name="Normal 16 13 3 2 2 2" xfId="27964" xr:uid="{00000000-0005-0000-0000-00008D650000}"/>
    <cellStyle name="Normal 16 13 3 2 2 2 2" xfId="53932" xr:uid="{00000000-0005-0000-0000-00008E650000}"/>
    <cellStyle name="Normal 16 13 3 2 2 3" xfId="38784" xr:uid="{00000000-0005-0000-0000-00008F650000}"/>
    <cellStyle name="Normal 16 13 3 2 3" xfId="21472" xr:uid="{00000000-0005-0000-0000-000090650000}"/>
    <cellStyle name="Normal 16 13 3 2 3 2" xfId="47440" xr:uid="{00000000-0005-0000-0000-000091650000}"/>
    <cellStyle name="Normal 16 13 3 2 4" xfId="17144" xr:uid="{00000000-0005-0000-0000-000092650000}"/>
    <cellStyle name="Normal 16 13 3 2 4 2" xfId="43112" xr:uid="{00000000-0005-0000-0000-000093650000}"/>
    <cellStyle name="Normal 16 13 3 2 5" xfId="32292" xr:uid="{00000000-0005-0000-0000-000094650000}"/>
    <cellStyle name="Normal 16 13 3 2 6" xfId="58774" xr:uid="{00000000-0005-0000-0000-000095650000}"/>
    <cellStyle name="Normal 16 13 3 3" xfId="10652" xr:uid="{00000000-0005-0000-0000-000096650000}"/>
    <cellStyle name="Normal 16 13 3 3 2" xfId="25800" xr:uid="{00000000-0005-0000-0000-000097650000}"/>
    <cellStyle name="Normal 16 13 3 3 2 2" xfId="51768" xr:uid="{00000000-0005-0000-0000-000098650000}"/>
    <cellStyle name="Normal 16 13 3 3 3" xfId="36620" xr:uid="{00000000-0005-0000-0000-000099650000}"/>
    <cellStyle name="Normal 16 13 3 4" xfId="8488" xr:uid="{00000000-0005-0000-0000-00009A650000}"/>
    <cellStyle name="Normal 16 13 3 4 2" xfId="23636" xr:uid="{00000000-0005-0000-0000-00009B650000}"/>
    <cellStyle name="Normal 16 13 3 4 2 2" xfId="49604" xr:uid="{00000000-0005-0000-0000-00009C650000}"/>
    <cellStyle name="Normal 16 13 3 4 3" xfId="34456" xr:uid="{00000000-0005-0000-0000-00009D650000}"/>
    <cellStyle name="Normal 16 13 3 5" xfId="19308" xr:uid="{00000000-0005-0000-0000-00009E650000}"/>
    <cellStyle name="Normal 16 13 3 5 2" xfId="45276" xr:uid="{00000000-0005-0000-0000-00009F650000}"/>
    <cellStyle name="Normal 16 13 3 6" xfId="14980" xr:uid="{00000000-0005-0000-0000-0000A0650000}"/>
    <cellStyle name="Normal 16 13 3 6 2" xfId="40948" xr:uid="{00000000-0005-0000-0000-0000A1650000}"/>
    <cellStyle name="Normal 16 13 3 7" xfId="4160" xr:uid="{00000000-0005-0000-0000-0000A2650000}"/>
    <cellStyle name="Normal 16 13 3 8" xfId="30128" xr:uid="{00000000-0005-0000-0000-0000A3650000}"/>
    <cellStyle name="Normal 16 13 3 9" xfId="56610" xr:uid="{00000000-0005-0000-0000-0000A4650000}"/>
    <cellStyle name="Normal 16 13 4" xfId="5242" xr:uid="{00000000-0005-0000-0000-0000A5650000}"/>
    <cellStyle name="Normal 16 13 4 2" xfId="11734" xr:uid="{00000000-0005-0000-0000-0000A6650000}"/>
    <cellStyle name="Normal 16 13 4 2 2" xfId="26882" xr:uid="{00000000-0005-0000-0000-0000A7650000}"/>
    <cellStyle name="Normal 16 13 4 2 2 2" xfId="52850" xr:uid="{00000000-0005-0000-0000-0000A8650000}"/>
    <cellStyle name="Normal 16 13 4 2 3" xfId="37702" xr:uid="{00000000-0005-0000-0000-0000A9650000}"/>
    <cellStyle name="Normal 16 13 4 3" xfId="20390" xr:uid="{00000000-0005-0000-0000-0000AA650000}"/>
    <cellStyle name="Normal 16 13 4 3 2" xfId="46358" xr:uid="{00000000-0005-0000-0000-0000AB650000}"/>
    <cellStyle name="Normal 16 13 4 4" xfId="16062" xr:uid="{00000000-0005-0000-0000-0000AC650000}"/>
    <cellStyle name="Normal 16 13 4 4 2" xfId="42030" xr:uid="{00000000-0005-0000-0000-0000AD650000}"/>
    <cellStyle name="Normal 16 13 4 5" xfId="31210" xr:uid="{00000000-0005-0000-0000-0000AE650000}"/>
    <cellStyle name="Normal 16 13 4 6" xfId="57692" xr:uid="{00000000-0005-0000-0000-0000AF650000}"/>
    <cellStyle name="Normal 16 13 5" xfId="9570" xr:uid="{00000000-0005-0000-0000-0000B0650000}"/>
    <cellStyle name="Normal 16 13 5 2" xfId="24718" xr:uid="{00000000-0005-0000-0000-0000B1650000}"/>
    <cellStyle name="Normal 16 13 5 2 2" xfId="50686" xr:uid="{00000000-0005-0000-0000-0000B2650000}"/>
    <cellStyle name="Normal 16 13 5 3" xfId="35538" xr:uid="{00000000-0005-0000-0000-0000B3650000}"/>
    <cellStyle name="Normal 16 13 6" xfId="7406" xr:uid="{00000000-0005-0000-0000-0000B4650000}"/>
    <cellStyle name="Normal 16 13 6 2" xfId="22554" xr:uid="{00000000-0005-0000-0000-0000B5650000}"/>
    <cellStyle name="Normal 16 13 6 2 2" xfId="48522" xr:uid="{00000000-0005-0000-0000-0000B6650000}"/>
    <cellStyle name="Normal 16 13 6 3" xfId="33374" xr:uid="{00000000-0005-0000-0000-0000B7650000}"/>
    <cellStyle name="Normal 16 13 7" xfId="18226" xr:uid="{00000000-0005-0000-0000-0000B8650000}"/>
    <cellStyle name="Normal 16 13 7 2" xfId="44194" xr:uid="{00000000-0005-0000-0000-0000B9650000}"/>
    <cellStyle name="Normal 16 13 8" xfId="13898" xr:uid="{00000000-0005-0000-0000-0000BA650000}"/>
    <cellStyle name="Normal 16 13 8 2" xfId="39866" xr:uid="{00000000-0005-0000-0000-0000BB650000}"/>
    <cellStyle name="Normal 16 13 9" xfId="3078" xr:uid="{00000000-0005-0000-0000-0000BC650000}"/>
    <cellStyle name="Normal 16 14" xfId="1451" xr:uid="{00000000-0005-0000-0000-0000BD650000}"/>
    <cellStyle name="Normal 16 14 10" xfId="56065" xr:uid="{00000000-0005-0000-0000-0000BE650000}"/>
    <cellStyle name="Normal 16 14 2" xfId="2533" xr:uid="{00000000-0005-0000-0000-0000BF650000}"/>
    <cellStyle name="Normal 16 14 2 2" xfId="6861" xr:uid="{00000000-0005-0000-0000-0000C0650000}"/>
    <cellStyle name="Normal 16 14 2 2 2" xfId="13353" xr:uid="{00000000-0005-0000-0000-0000C1650000}"/>
    <cellStyle name="Normal 16 14 2 2 2 2" xfId="28501" xr:uid="{00000000-0005-0000-0000-0000C2650000}"/>
    <cellStyle name="Normal 16 14 2 2 2 2 2" xfId="54469" xr:uid="{00000000-0005-0000-0000-0000C3650000}"/>
    <cellStyle name="Normal 16 14 2 2 2 3" xfId="39321" xr:uid="{00000000-0005-0000-0000-0000C4650000}"/>
    <cellStyle name="Normal 16 14 2 2 3" xfId="22009" xr:uid="{00000000-0005-0000-0000-0000C5650000}"/>
    <cellStyle name="Normal 16 14 2 2 3 2" xfId="47977" xr:uid="{00000000-0005-0000-0000-0000C6650000}"/>
    <cellStyle name="Normal 16 14 2 2 4" xfId="17681" xr:uid="{00000000-0005-0000-0000-0000C7650000}"/>
    <cellStyle name="Normal 16 14 2 2 4 2" xfId="43649" xr:uid="{00000000-0005-0000-0000-0000C8650000}"/>
    <cellStyle name="Normal 16 14 2 2 5" xfId="32829" xr:uid="{00000000-0005-0000-0000-0000C9650000}"/>
    <cellStyle name="Normal 16 14 2 2 6" xfId="59311" xr:uid="{00000000-0005-0000-0000-0000CA650000}"/>
    <cellStyle name="Normal 16 14 2 3" xfId="11189" xr:uid="{00000000-0005-0000-0000-0000CB650000}"/>
    <cellStyle name="Normal 16 14 2 3 2" xfId="26337" xr:uid="{00000000-0005-0000-0000-0000CC650000}"/>
    <cellStyle name="Normal 16 14 2 3 2 2" xfId="52305" xr:uid="{00000000-0005-0000-0000-0000CD650000}"/>
    <cellStyle name="Normal 16 14 2 3 3" xfId="37157" xr:uid="{00000000-0005-0000-0000-0000CE650000}"/>
    <cellStyle name="Normal 16 14 2 4" xfId="9025" xr:uid="{00000000-0005-0000-0000-0000CF650000}"/>
    <cellStyle name="Normal 16 14 2 4 2" xfId="24173" xr:uid="{00000000-0005-0000-0000-0000D0650000}"/>
    <cellStyle name="Normal 16 14 2 4 2 2" xfId="50141" xr:uid="{00000000-0005-0000-0000-0000D1650000}"/>
    <cellStyle name="Normal 16 14 2 4 3" xfId="34993" xr:uid="{00000000-0005-0000-0000-0000D2650000}"/>
    <cellStyle name="Normal 16 14 2 5" xfId="19845" xr:uid="{00000000-0005-0000-0000-0000D3650000}"/>
    <cellStyle name="Normal 16 14 2 5 2" xfId="45813" xr:uid="{00000000-0005-0000-0000-0000D4650000}"/>
    <cellStyle name="Normal 16 14 2 6" xfId="15517" xr:uid="{00000000-0005-0000-0000-0000D5650000}"/>
    <cellStyle name="Normal 16 14 2 6 2" xfId="41485" xr:uid="{00000000-0005-0000-0000-0000D6650000}"/>
    <cellStyle name="Normal 16 14 2 7" xfId="4697" xr:uid="{00000000-0005-0000-0000-0000D7650000}"/>
    <cellStyle name="Normal 16 14 2 8" xfId="30665" xr:uid="{00000000-0005-0000-0000-0000D8650000}"/>
    <cellStyle name="Normal 16 14 2 9" xfId="57147" xr:uid="{00000000-0005-0000-0000-0000D9650000}"/>
    <cellStyle name="Normal 16 14 3" xfId="5779" xr:uid="{00000000-0005-0000-0000-0000DA650000}"/>
    <cellStyle name="Normal 16 14 3 2" xfId="12271" xr:uid="{00000000-0005-0000-0000-0000DB650000}"/>
    <cellStyle name="Normal 16 14 3 2 2" xfId="27419" xr:uid="{00000000-0005-0000-0000-0000DC650000}"/>
    <cellStyle name="Normal 16 14 3 2 2 2" xfId="53387" xr:uid="{00000000-0005-0000-0000-0000DD650000}"/>
    <cellStyle name="Normal 16 14 3 2 3" xfId="38239" xr:uid="{00000000-0005-0000-0000-0000DE650000}"/>
    <cellStyle name="Normal 16 14 3 3" xfId="20927" xr:uid="{00000000-0005-0000-0000-0000DF650000}"/>
    <cellStyle name="Normal 16 14 3 3 2" xfId="46895" xr:uid="{00000000-0005-0000-0000-0000E0650000}"/>
    <cellStyle name="Normal 16 14 3 4" xfId="16599" xr:uid="{00000000-0005-0000-0000-0000E1650000}"/>
    <cellStyle name="Normal 16 14 3 4 2" xfId="42567" xr:uid="{00000000-0005-0000-0000-0000E2650000}"/>
    <cellStyle name="Normal 16 14 3 5" xfId="31747" xr:uid="{00000000-0005-0000-0000-0000E3650000}"/>
    <cellStyle name="Normal 16 14 3 6" xfId="58229" xr:uid="{00000000-0005-0000-0000-0000E4650000}"/>
    <cellStyle name="Normal 16 14 4" xfId="10107" xr:uid="{00000000-0005-0000-0000-0000E5650000}"/>
    <cellStyle name="Normal 16 14 4 2" xfId="25255" xr:uid="{00000000-0005-0000-0000-0000E6650000}"/>
    <cellStyle name="Normal 16 14 4 2 2" xfId="51223" xr:uid="{00000000-0005-0000-0000-0000E7650000}"/>
    <cellStyle name="Normal 16 14 4 3" xfId="36075" xr:uid="{00000000-0005-0000-0000-0000E8650000}"/>
    <cellStyle name="Normal 16 14 5" xfId="7943" xr:uid="{00000000-0005-0000-0000-0000E9650000}"/>
    <cellStyle name="Normal 16 14 5 2" xfId="23091" xr:uid="{00000000-0005-0000-0000-0000EA650000}"/>
    <cellStyle name="Normal 16 14 5 2 2" xfId="49059" xr:uid="{00000000-0005-0000-0000-0000EB650000}"/>
    <cellStyle name="Normal 16 14 5 3" xfId="33911" xr:uid="{00000000-0005-0000-0000-0000EC650000}"/>
    <cellStyle name="Normal 16 14 6" xfId="18763" xr:uid="{00000000-0005-0000-0000-0000ED650000}"/>
    <cellStyle name="Normal 16 14 6 2" xfId="44731" xr:uid="{00000000-0005-0000-0000-0000EE650000}"/>
    <cellStyle name="Normal 16 14 7" xfId="14435" xr:uid="{00000000-0005-0000-0000-0000EF650000}"/>
    <cellStyle name="Normal 16 14 7 2" xfId="40403" xr:uid="{00000000-0005-0000-0000-0000F0650000}"/>
    <cellStyle name="Normal 16 14 8" xfId="3615" xr:uid="{00000000-0005-0000-0000-0000F1650000}"/>
    <cellStyle name="Normal 16 14 9" xfId="29583" xr:uid="{00000000-0005-0000-0000-0000F2650000}"/>
    <cellStyle name="Normal 16 15" xfId="1992" xr:uid="{00000000-0005-0000-0000-0000F3650000}"/>
    <cellStyle name="Normal 16 15 2" xfId="6320" xr:uid="{00000000-0005-0000-0000-0000F4650000}"/>
    <cellStyle name="Normal 16 15 2 2" xfId="12812" xr:uid="{00000000-0005-0000-0000-0000F5650000}"/>
    <cellStyle name="Normal 16 15 2 2 2" xfId="27960" xr:uid="{00000000-0005-0000-0000-0000F6650000}"/>
    <cellStyle name="Normal 16 15 2 2 2 2" xfId="53928" xr:uid="{00000000-0005-0000-0000-0000F7650000}"/>
    <cellStyle name="Normal 16 15 2 2 3" xfId="38780" xr:uid="{00000000-0005-0000-0000-0000F8650000}"/>
    <cellStyle name="Normal 16 15 2 3" xfId="21468" xr:uid="{00000000-0005-0000-0000-0000F9650000}"/>
    <cellStyle name="Normal 16 15 2 3 2" xfId="47436" xr:uid="{00000000-0005-0000-0000-0000FA650000}"/>
    <cellStyle name="Normal 16 15 2 4" xfId="17140" xr:uid="{00000000-0005-0000-0000-0000FB650000}"/>
    <cellStyle name="Normal 16 15 2 4 2" xfId="43108" xr:uid="{00000000-0005-0000-0000-0000FC650000}"/>
    <cellStyle name="Normal 16 15 2 5" xfId="32288" xr:uid="{00000000-0005-0000-0000-0000FD650000}"/>
    <cellStyle name="Normal 16 15 2 6" xfId="58770" xr:uid="{00000000-0005-0000-0000-0000FE650000}"/>
    <cellStyle name="Normal 16 15 3" xfId="10648" xr:uid="{00000000-0005-0000-0000-0000FF650000}"/>
    <cellStyle name="Normal 16 15 3 2" xfId="25796" xr:uid="{00000000-0005-0000-0000-000000660000}"/>
    <cellStyle name="Normal 16 15 3 2 2" xfId="51764" xr:uid="{00000000-0005-0000-0000-000001660000}"/>
    <cellStyle name="Normal 16 15 3 3" xfId="36616" xr:uid="{00000000-0005-0000-0000-000002660000}"/>
    <cellStyle name="Normal 16 15 4" xfId="8484" xr:uid="{00000000-0005-0000-0000-000003660000}"/>
    <cellStyle name="Normal 16 15 4 2" xfId="23632" xr:uid="{00000000-0005-0000-0000-000004660000}"/>
    <cellStyle name="Normal 16 15 4 2 2" xfId="49600" xr:uid="{00000000-0005-0000-0000-000005660000}"/>
    <cellStyle name="Normal 16 15 4 3" xfId="34452" xr:uid="{00000000-0005-0000-0000-000006660000}"/>
    <cellStyle name="Normal 16 15 5" xfId="19304" xr:uid="{00000000-0005-0000-0000-000007660000}"/>
    <cellStyle name="Normal 16 15 5 2" xfId="45272" xr:uid="{00000000-0005-0000-0000-000008660000}"/>
    <cellStyle name="Normal 16 15 6" xfId="14976" xr:uid="{00000000-0005-0000-0000-000009660000}"/>
    <cellStyle name="Normal 16 15 6 2" xfId="40944" xr:uid="{00000000-0005-0000-0000-00000A660000}"/>
    <cellStyle name="Normal 16 15 7" xfId="4156" xr:uid="{00000000-0005-0000-0000-00000B660000}"/>
    <cellStyle name="Normal 16 15 8" xfId="30124" xr:uid="{00000000-0005-0000-0000-00000C660000}"/>
    <cellStyle name="Normal 16 15 9" xfId="56606" xr:uid="{00000000-0005-0000-0000-00000D660000}"/>
    <cellStyle name="Normal 16 16" xfId="5238" xr:uid="{00000000-0005-0000-0000-00000E660000}"/>
    <cellStyle name="Normal 16 16 2" xfId="11730" xr:uid="{00000000-0005-0000-0000-00000F660000}"/>
    <cellStyle name="Normal 16 16 2 2" xfId="26878" xr:uid="{00000000-0005-0000-0000-000010660000}"/>
    <cellStyle name="Normal 16 16 2 2 2" xfId="52846" xr:uid="{00000000-0005-0000-0000-000011660000}"/>
    <cellStyle name="Normal 16 16 2 3" xfId="37698" xr:uid="{00000000-0005-0000-0000-000012660000}"/>
    <cellStyle name="Normal 16 16 3" xfId="20386" xr:uid="{00000000-0005-0000-0000-000013660000}"/>
    <cellStyle name="Normal 16 16 3 2" xfId="46354" xr:uid="{00000000-0005-0000-0000-000014660000}"/>
    <cellStyle name="Normal 16 16 4" xfId="16058" xr:uid="{00000000-0005-0000-0000-000015660000}"/>
    <cellStyle name="Normal 16 16 4 2" xfId="42026" xr:uid="{00000000-0005-0000-0000-000016660000}"/>
    <cellStyle name="Normal 16 16 5" xfId="31206" xr:uid="{00000000-0005-0000-0000-000017660000}"/>
    <cellStyle name="Normal 16 16 6" xfId="57688" xr:uid="{00000000-0005-0000-0000-000018660000}"/>
    <cellStyle name="Normal 16 17" xfId="9566" xr:uid="{00000000-0005-0000-0000-000019660000}"/>
    <cellStyle name="Normal 16 17 2" xfId="24714" xr:uid="{00000000-0005-0000-0000-00001A660000}"/>
    <cellStyle name="Normal 16 17 2 2" xfId="50682" xr:uid="{00000000-0005-0000-0000-00001B660000}"/>
    <cellStyle name="Normal 16 17 3" xfId="35534" xr:uid="{00000000-0005-0000-0000-00001C660000}"/>
    <cellStyle name="Normal 16 18" xfId="7402" xr:uid="{00000000-0005-0000-0000-00001D660000}"/>
    <cellStyle name="Normal 16 18 2" xfId="22550" xr:uid="{00000000-0005-0000-0000-00001E660000}"/>
    <cellStyle name="Normal 16 18 2 2" xfId="48518" xr:uid="{00000000-0005-0000-0000-00001F660000}"/>
    <cellStyle name="Normal 16 18 3" xfId="33370" xr:uid="{00000000-0005-0000-0000-000020660000}"/>
    <cellStyle name="Normal 16 19" xfId="18222" xr:uid="{00000000-0005-0000-0000-000021660000}"/>
    <cellStyle name="Normal 16 19 2" xfId="44190" xr:uid="{00000000-0005-0000-0000-000022660000}"/>
    <cellStyle name="Normal 16 2" xfId="341" xr:uid="{00000000-0005-0000-0000-000023660000}"/>
    <cellStyle name="Normal 16 2 10" xfId="29047" xr:uid="{00000000-0005-0000-0000-000024660000}"/>
    <cellStyle name="Normal 16 2 11" xfId="55006" xr:uid="{00000000-0005-0000-0000-000025660000}"/>
    <cellStyle name="Normal 16 2 12" xfId="55529" xr:uid="{00000000-0005-0000-0000-000026660000}"/>
    <cellStyle name="Normal 16 2 13" xfId="747" xr:uid="{00000000-0005-0000-0000-000027660000}"/>
    <cellStyle name="Normal 16 2 2" xfId="1456" xr:uid="{00000000-0005-0000-0000-000028660000}"/>
    <cellStyle name="Normal 16 2 2 10" xfId="56070" xr:uid="{00000000-0005-0000-0000-000029660000}"/>
    <cellStyle name="Normal 16 2 2 2" xfId="2538" xr:uid="{00000000-0005-0000-0000-00002A660000}"/>
    <cellStyle name="Normal 16 2 2 2 2" xfId="6866" xr:uid="{00000000-0005-0000-0000-00002B660000}"/>
    <cellStyle name="Normal 16 2 2 2 2 2" xfId="13358" xr:uid="{00000000-0005-0000-0000-00002C660000}"/>
    <cellStyle name="Normal 16 2 2 2 2 2 2" xfId="28506" xr:uid="{00000000-0005-0000-0000-00002D660000}"/>
    <cellStyle name="Normal 16 2 2 2 2 2 2 2" xfId="54474" xr:uid="{00000000-0005-0000-0000-00002E660000}"/>
    <cellStyle name="Normal 16 2 2 2 2 2 3" xfId="39326" xr:uid="{00000000-0005-0000-0000-00002F660000}"/>
    <cellStyle name="Normal 16 2 2 2 2 3" xfId="22014" xr:uid="{00000000-0005-0000-0000-000030660000}"/>
    <cellStyle name="Normal 16 2 2 2 2 3 2" xfId="47982" xr:uid="{00000000-0005-0000-0000-000031660000}"/>
    <cellStyle name="Normal 16 2 2 2 2 4" xfId="17686" xr:uid="{00000000-0005-0000-0000-000032660000}"/>
    <cellStyle name="Normal 16 2 2 2 2 4 2" xfId="43654" xr:uid="{00000000-0005-0000-0000-000033660000}"/>
    <cellStyle name="Normal 16 2 2 2 2 5" xfId="32834" xr:uid="{00000000-0005-0000-0000-000034660000}"/>
    <cellStyle name="Normal 16 2 2 2 2 6" xfId="59316" xr:uid="{00000000-0005-0000-0000-000035660000}"/>
    <cellStyle name="Normal 16 2 2 2 3" xfId="11194" xr:uid="{00000000-0005-0000-0000-000036660000}"/>
    <cellStyle name="Normal 16 2 2 2 3 2" xfId="26342" xr:uid="{00000000-0005-0000-0000-000037660000}"/>
    <cellStyle name="Normal 16 2 2 2 3 2 2" xfId="52310" xr:uid="{00000000-0005-0000-0000-000038660000}"/>
    <cellStyle name="Normal 16 2 2 2 3 3" xfId="37162" xr:uid="{00000000-0005-0000-0000-000039660000}"/>
    <cellStyle name="Normal 16 2 2 2 4" xfId="9030" xr:uid="{00000000-0005-0000-0000-00003A660000}"/>
    <cellStyle name="Normal 16 2 2 2 4 2" xfId="24178" xr:uid="{00000000-0005-0000-0000-00003B660000}"/>
    <cellStyle name="Normal 16 2 2 2 4 2 2" xfId="50146" xr:uid="{00000000-0005-0000-0000-00003C660000}"/>
    <cellStyle name="Normal 16 2 2 2 4 3" xfId="34998" xr:uid="{00000000-0005-0000-0000-00003D660000}"/>
    <cellStyle name="Normal 16 2 2 2 5" xfId="19850" xr:uid="{00000000-0005-0000-0000-00003E660000}"/>
    <cellStyle name="Normal 16 2 2 2 5 2" xfId="45818" xr:uid="{00000000-0005-0000-0000-00003F660000}"/>
    <cellStyle name="Normal 16 2 2 2 6" xfId="15522" xr:uid="{00000000-0005-0000-0000-000040660000}"/>
    <cellStyle name="Normal 16 2 2 2 6 2" xfId="41490" xr:uid="{00000000-0005-0000-0000-000041660000}"/>
    <cellStyle name="Normal 16 2 2 2 7" xfId="4702" xr:uid="{00000000-0005-0000-0000-000042660000}"/>
    <cellStyle name="Normal 16 2 2 2 8" xfId="30670" xr:uid="{00000000-0005-0000-0000-000043660000}"/>
    <cellStyle name="Normal 16 2 2 2 9" xfId="57152" xr:uid="{00000000-0005-0000-0000-000044660000}"/>
    <cellStyle name="Normal 16 2 2 3" xfId="5784" xr:uid="{00000000-0005-0000-0000-000045660000}"/>
    <cellStyle name="Normal 16 2 2 3 2" xfId="12276" xr:uid="{00000000-0005-0000-0000-000046660000}"/>
    <cellStyle name="Normal 16 2 2 3 2 2" xfId="27424" xr:uid="{00000000-0005-0000-0000-000047660000}"/>
    <cellStyle name="Normal 16 2 2 3 2 2 2" xfId="53392" xr:uid="{00000000-0005-0000-0000-000048660000}"/>
    <cellStyle name="Normal 16 2 2 3 2 3" xfId="38244" xr:uid="{00000000-0005-0000-0000-000049660000}"/>
    <cellStyle name="Normal 16 2 2 3 3" xfId="20932" xr:uid="{00000000-0005-0000-0000-00004A660000}"/>
    <cellStyle name="Normal 16 2 2 3 3 2" xfId="46900" xr:uid="{00000000-0005-0000-0000-00004B660000}"/>
    <cellStyle name="Normal 16 2 2 3 4" xfId="16604" xr:uid="{00000000-0005-0000-0000-00004C660000}"/>
    <cellStyle name="Normal 16 2 2 3 4 2" xfId="42572" xr:uid="{00000000-0005-0000-0000-00004D660000}"/>
    <cellStyle name="Normal 16 2 2 3 5" xfId="31752" xr:uid="{00000000-0005-0000-0000-00004E660000}"/>
    <cellStyle name="Normal 16 2 2 3 6" xfId="58234" xr:uid="{00000000-0005-0000-0000-00004F660000}"/>
    <cellStyle name="Normal 16 2 2 4" xfId="10112" xr:uid="{00000000-0005-0000-0000-000050660000}"/>
    <cellStyle name="Normal 16 2 2 4 2" xfId="25260" xr:uid="{00000000-0005-0000-0000-000051660000}"/>
    <cellStyle name="Normal 16 2 2 4 2 2" xfId="51228" xr:uid="{00000000-0005-0000-0000-000052660000}"/>
    <cellStyle name="Normal 16 2 2 4 3" xfId="36080" xr:uid="{00000000-0005-0000-0000-000053660000}"/>
    <cellStyle name="Normal 16 2 2 5" xfId="7948" xr:uid="{00000000-0005-0000-0000-000054660000}"/>
    <cellStyle name="Normal 16 2 2 5 2" xfId="23096" xr:uid="{00000000-0005-0000-0000-000055660000}"/>
    <cellStyle name="Normal 16 2 2 5 2 2" xfId="49064" xr:uid="{00000000-0005-0000-0000-000056660000}"/>
    <cellStyle name="Normal 16 2 2 5 3" xfId="33916" xr:uid="{00000000-0005-0000-0000-000057660000}"/>
    <cellStyle name="Normal 16 2 2 6" xfId="18768" xr:uid="{00000000-0005-0000-0000-000058660000}"/>
    <cellStyle name="Normal 16 2 2 6 2" xfId="44736" xr:uid="{00000000-0005-0000-0000-000059660000}"/>
    <cellStyle name="Normal 16 2 2 7" xfId="14440" xr:uid="{00000000-0005-0000-0000-00005A660000}"/>
    <cellStyle name="Normal 16 2 2 7 2" xfId="40408" xr:uid="{00000000-0005-0000-0000-00005B660000}"/>
    <cellStyle name="Normal 16 2 2 8" xfId="3620" xr:uid="{00000000-0005-0000-0000-00005C660000}"/>
    <cellStyle name="Normal 16 2 2 9" xfId="29588" xr:uid="{00000000-0005-0000-0000-00005D660000}"/>
    <cellStyle name="Normal 16 2 3" xfId="1997" xr:uid="{00000000-0005-0000-0000-00005E660000}"/>
    <cellStyle name="Normal 16 2 3 2" xfId="6325" xr:uid="{00000000-0005-0000-0000-00005F660000}"/>
    <cellStyle name="Normal 16 2 3 2 2" xfId="12817" xr:uid="{00000000-0005-0000-0000-000060660000}"/>
    <cellStyle name="Normal 16 2 3 2 2 2" xfId="27965" xr:uid="{00000000-0005-0000-0000-000061660000}"/>
    <cellStyle name="Normal 16 2 3 2 2 2 2" xfId="53933" xr:uid="{00000000-0005-0000-0000-000062660000}"/>
    <cellStyle name="Normal 16 2 3 2 2 3" xfId="38785" xr:uid="{00000000-0005-0000-0000-000063660000}"/>
    <cellStyle name="Normal 16 2 3 2 3" xfId="21473" xr:uid="{00000000-0005-0000-0000-000064660000}"/>
    <cellStyle name="Normal 16 2 3 2 3 2" xfId="47441" xr:uid="{00000000-0005-0000-0000-000065660000}"/>
    <cellStyle name="Normal 16 2 3 2 4" xfId="17145" xr:uid="{00000000-0005-0000-0000-000066660000}"/>
    <cellStyle name="Normal 16 2 3 2 4 2" xfId="43113" xr:uid="{00000000-0005-0000-0000-000067660000}"/>
    <cellStyle name="Normal 16 2 3 2 5" xfId="32293" xr:uid="{00000000-0005-0000-0000-000068660000}"/>
    <cellStyle name="Normal 16 2 3 2 6" xfId="58775" xr:uid="{00000000-0005-0000-0000-000069660000}"/>
    <cellStyle name="Normal 16 2 3 3" xfId="10653" xr:uid="{00000000-0005-0000-0000-00006A660000}"/>
    <cellStyle name="Normal 16 2 3 3 2" xfId="25801" xr:uid="{00000000-0005-0000-0000-00006B660000}"/>
    <cellStyle name="Normal 16 2 3 3 2 2" xfId="51769" xr:uid="{00000000-0005-0000-0000-00006C660000}"/>
    <cellStyle name="Normal 16 2 3 3 3" xfId="36621" xr:uid="{00000000-0005-0000-0000-00006D660000}"/>
    <cellStyle name="Normal 16 2 3 4" xfId="8489" xr:uid="{00000000-0005-0000-0000-00006E660000}"/>
    <cellStyle name="Normal 16 2 3 4 2" xfId="23637" xr:uid="{00000000-0005-0000-0000-00006F660000}"/>
    <cellStyle name="Normal 16 2 3 4 2 2" xfId="49605" xr:uid="{00000000-0005-0000-0000-000070660000}"/>
    <cellStyle name="Normal 16 2 3 4 3" xfId="34457" xr:uid="{00000000-0005-0000-0000-000071660000}"/>
    <cellStyle name="Normal 16 2 3 5" xfId="19309" xr:uid="{00000000-0005-0000-0000-000072660000}"/>
    <cellStyle name="Normal 16 2 3 5 2" xfId="45277" xr:uid="{00000000-0005-0000-0000-000073660000}"/>
    <cellStyle name="Normal 16 2 3 6" xfId="14981" xr:uid="{00000000-0005-0000-0000-000074660000}"/>
    <cellStyle name="Normal 16 2 3 6 2" xfId="40949" xr:uid="{00000000-0005-0000-0000-000075660000}"/>
    <cellStyle name="Normal 16 2 3 7" xfId="4161" xr:uid="{00000000-0005-0000-0000-000076660000}"/>
    <cellStyle name="Normal 16 2 3 8" xfId="30129" xr:uid="{00000000-0005-0000-0000-000077660000}"/>
    <cellStyle name="Normal 16 2 3 9" xfId="56611" xr:uid="{00000000-0005-0000-0000-000078660000}"/>
    <cellStyle name="Normal 16 2 4" xfId="5243" xr:uid="{00000000-0005-0000-0000-000079660000}"/>
    <cellStyle name="Normal 16 2 4 2" xfId="11735" xr:uid="{00000000-0005-0000-0000-00007A660000}"/>
    <cellStyle name="Normal 16 2 4 2 2" xfId="26883" xr:uid="{00000000-0005-0000-0000-00007B660000}"/>
    <cellStyle name="Normal 16 2 4 2 2 2" xfId="52851" xr:uid="{00000000-0005-0000-0000-00007C660000}"/>
    <cellStyle name="Normal 16 2 4 2 3" xfId="37703" xr:uid="{00000000-0005-0000-0000-00007D660000}"/>
    <cellStyle name="Normal 16 2 4 3" xfId="20391" xr:uid="{00000000-0005-0000-0000-00007E660000}"/>
    <cellStyle name="Normal 16 2 4 3 2" xfId="46359" xr:uid="{00000000-0005-0000-0000-00007F660000}"/>
    <cellStyle name="Normal 16 2 4 4" xfId="16063" xr:uid="{00000000-0005-0000-0000-000080660000}"/>
    <cellStyle name="Normal 16 2 4 4 2" xfId="42031" xr:uid="{00000000-0005-0000-0000-000081660000}"/>
    <cellStyle name="Normal 16 2 4 5" xfId="31211" xr:uid="{00000000-0005-0000-0000-000082660000}"/>
    <cellStyle name="Normal 16 2 4 6" xfId="57693" xr:uid="{00000000-0005-0000-0000-000083660000}"/>
    <cellStyle name="Normal 16 2 5" xfId="9571" xr:uid="{00000000-0005-0000-0000-000084660000}"/>
    <cellStyle name="Normal 16 2 5 2" xfId="24719" xr:uid="{00000000-0005-0000-0000-000085660000}"/>
    <cellStyle name="Normal 16 2 5 2 2" xfId="50687" xr:uid="{00000000-0005-0000-0000-000086660000}"/>
    <cellStyle name="Normal 16 2 5 3" xfId="35539" xr:uid="{00000000-0005-0000-0000-000087660000}"/>
    <cellStyle name="Normal 16 2 6" xfId="7407" xr:uid="{00000000-0005-0000-0000-000088660000}"/>
    <cellStyle name="Normal 16 2 6 2" xfId="22555" xr:uid="{00000000-0005-0000-0000-000089660000}"/>
    <cellStyle name="Normal 16 2 6 2 2" xfId="48523" xr:uid="{00000000-0005-0000-0000-00008A660000}"/>
    <cellStyle name="Normal 16 2 6 3" xfId="33375" xr:uid="{00000000-0005-0000-0000-00008B660000}"/>
    <cellStyle name="Normal 16 2 7" xfId="18227" xr:uid="{00000000-0005-0000-0000-00008C660000}"/>
    <cellStyle name="Normal 16 2 7 2" xfId="44195" xr:uid="{00000000-0005-0000-0000-00008D660000}"/>
    <cellStyle name="Normal 16 2 8" xfId="13899" xr:uid="{00000000-0005-0000-0000-00008E660000}"/>
    <cellStyle name="Normal 16 2 8 2" xfId="39867" xr:uid="{00000000-0005-0000-0000-00008F660000}"/>
    <cellStyle name="Normal 16 2 9" xfId="3079" xr:uid="{00000000-0005-0000-0000-000090660000}"/>
    <cellStyle name="Normal 16 20" xfId="13894" xr:uid="{00000000-0005-0000-0000-000091660000}"/>
    <cellStyle name="Normal 16 20 2" xfId="39862" xr:uid="{00000000-0005-0000-0000-000092660000}"/>
    <cellStyle name="Normal 16 21" xfId="3074" xr:uid="{00000000-0005-0000-0000-000093660000}"/>
    <cellStyle name="Normal 16 22" xfId="29042" xr:uid="{00000000-0005-0000-0000-000094660000}"/>
    <cellStyle name="Normal 16 23" xfId="55002" xr:uid="{00000000-0005-0000-0000-000095660000}"/>
    <cellStyle name="Normal 16 24" xfId="55524" xr:uid="{00000000-0005-0000-0000-000096660000}"/>
    <cellStyle name="Normal 16 25" xfId="707" xr:uid="{00000000-0005-0000-0000-000097660000}"/>
    <cellStyle name="Normal 16 3" xfId="342" xr:uid="{00000000-0005-0000-0000-000098660000}"/>
    <cellStyle name="Normal 16 3 10" xfId="29048" xr:uid="{00000000-0005-0000-0000-000099660000}"/>
    <cellStyle name="Normal 16 3 11" xfId="55007" xr:uid="{00000000-0005-0000-0000-00009A660000}"/>
    <cellStyle name="Normal 16 3 12" xfId="55530" xr:uid="{00000000-0005-0000-0000-00009B660000}"/>
    <cellStyle name="Normal 16 3 13" xfId="787" xr:uid="{00000000-0005-0000-0000-00009C660000}"/>
    <cellStyle name="Normal 16 3 2" xfId="1457" xr:uid="{00000000-0005-0000-0000-00009D660000}"/>
    <cellStyle name="Normal 16 3 2 10" xfId="56071" xr:uid="{00000000-0005-0000-0000-00009E660000}"/>
    <cellStyle name="Normal 16 3 2 2" xfId="2539" xr:uid="{00000000-0005-0000-0000-00009F660000}"/>
    <cellStyle name="Normal 16 3 2 2 2" xfId="6867" xr:uid="{00000000-0005-0000-0000-0000A0660000}"/>
    <cellStyle name="Normal 16 3 2 2 2 2" xfId="13359" xr:uid="{00000000-0005-0000-0000-0000A1660000}"/>
    <cellStyle name="Normal 16 3 2 2 2 2 2" xfId="28507" xr:uid="{00000000-0005-0000-0000-0000A2660000}"/>
    <cellStyle name="Normal 16 3 2 2 2 2 2 2" xfId="54475" xr:uid="{00000000-0005-0000-0000-0000A3660000}"/>
    <cellStyle name="Normal 16 3 2 2 2 2 3" xfId="39327" xr:uid="{00000000-0005-0000-0000-0000A4660000}"/>
    <cellStyle name="Normal 16 3 2 2 2 3" xfId="22015" xr:uid="{00000000-0005-0000-0000-0000A5660000}"/>
    <cellStyle name="Normal 16 3 2 2 2 3 2" xfId="47983" xr:uid="{00000000-0005-0000-0000-0000A6660000}"/>
    <cellStyle name="Normal 16 3 2 2 2 4" xfId="17687" xr:uid="{00000000-0005-0000-0000-0000A7660000}"/>
    <cellStyle name="Normal 16 3 2 2 2 4 2" xfId="43655" xr:uid="{00000000-0005-0000-0000-0000A8660000}"/>
    <cellStyle name="Normal 16 3 2 2 2 5" xfId="32835" xr:uid="{00000000-0005-0000-0000-0000A9660000}"/>
    <cellStyle name="Normal 16 3 2 2 2 6" xfId="59317" xr:uid="{00000000-0005-0000-0000-0000AA660000}"/>
    <cellStyle name="Normal 16 3 2 2 3" xfId="11195" xr:uid="{00000000-0005-0000-0000-0000AB660000}"/>
    <cellStyle name="Normal 16 3 2 2 3 2" xfId="26343" xr:uid="{00000000-0005-0000-0000-0000AC660000}"/>
    <cellStyle name="Normal 16 3 2 2 3 2 2" xfId="52311" xr:uid="{00000000-0005-0000-0000-0000AD660000}"/>
    <cellStyle name="Normal 16 3 2 2 3 3" xfId="37163" xr:uid="{00000000-0005-0000-0000-0000AE660000}"/>
    <cellStyle name="Normal 16 3 2 2 4" xfId="9031" xr:uid="{00000000-0005-0000-0000-0000AF660000}"/>
    <cellStyle name="Normal 16 3 2 2 4 2" xfId="24179" xr:uid="{00000000-0005-0000-0000-0000B0660000}"/>
    <cellStyle name="Normal 16 3 2 2 4 2 2" xfId="50147" xr:uid="{00000000-0005-0000-0000-0000B1660000}"/>
    <cellStyle name="Normal 16 3 2 2 4 3" xfId="34999" xr:uid="{00000000-0005-0000-0000-0000B2660000}"/>
    <cellStyle name="Normal 16 3 2 2 5" xfId="19851" xr:uid="{00000000-0005-0000-0000-0000B3660000}"/>
    <cellStyle name="Normal 16 3 2 2 5 2" xfId="45819" xr:uid="{00000000-0005-0000-0000-0000B4660000}"/>
    <cellStyle name="Normal 16 3 2 2 6" xfId="15523" xr:uid="{00000000-0005-0000-0000-0000B5660000}"/>
    <cellStyle name="Normal 16 3 2 2 6 2" xfId="41491" xr:uid="{00000000-0005-0000-0000-0000B6660000}"/>
    <cellStyle name="Normal 16 3 2 2 7" xfId="4703" xr:uid="{00000000-0005-0000-0000-0000B7660000}"/>
    <cellStyle name="Normal 16 3 2 2 8" xfId="30671" xr:uid="{00000000-0005-0000-0000-0000B8660000}"/>
    <cellStyle name="Normal 16 3 2 2 9" xfId="57153" xr:uid="{00000000-0005-0000-0000-0000B9660000}"/>
    <cellStyle name="Normal 16 3 2 3" xfId="5785" xr:uid="{00000000-0005-0000-0000-0000BA660000}"/>
    <cellStyle name="Normal 16 3 2 3 2" xfId="12277" xr:uid="{00000000-0005-0000-0000-0000BB660000}"/>
    <cellStyle name="Normal 16 3 2 3 2 2" xfId="27425" xr:uid="{00000000-0005-0000-0000-0000BC660000}"/>
    <cellStyle name="Normal 16 3 2 3 2 2 2" xfId="53393" xr:uid="{00000000-0005-0000-0000-0000BD660000}"/>
    <cellStyle name="Normal 16 3 2 3 2 3" xfId="38245" xr:uid="{00000000-0005-0000-0000-0000BE660000}"/>
    <cellStyle name="Normal 16 3 2 3 3" xfId="20933" xr:uid="{00000000-0005-0000-0000-0000BF660000}"/>
    <cellStyle name="Normal 16 3 2 3 3 2" xfId="46901" xr:uid="{00000000-0005-0000-0000-0000C0660000}"/>
    <cellStyle name="Normal 16 3 2 3 4" xfId="16605" xr:uid="{00000000-0005-0000-0000-0000C1660000}"/>
    <cellStyle name="Normal 16 3 2 3 4 2" xfId="42573" xr:uid="{00000000-0005-0000-0000-0000C2660000}"/>
    <cellStyle name="Normal 16 3 2 3 5" xfId="31753" xr:uid="{00000000-0005-0000-0000-0000C3660000}"/>
    <cellStyle name="Normal 16 3 2 3 6" xfId="58235" xr:uid="{00000000-0005-0000-0000-0000C4660000}"/>
    <cellStyle name="Normal 16 3 2 4" xfId="10113" xr:uid="{00000000-0005-0000-0000-0000C5660000}"/>
    <cellStyle name="Normal 16 3 2 4 2" xfId="25261" xr:uid="{00000000-0005-0000-0000-0000C6660000}"/>
    <cellStyle name="Normal 16 3 2 4 2 2" xfId="51229" xr:uid="{00000000-0005-0000-0000-0000C7660000}"/>
    <cellStyle name="Normal 16 3 2 4 3" xfId="36081" xr:uid="{00000000-0005-0000-0000-0000C8660000}"/>
    <cellStyle name="Normal 16 3 2 5" xfId="7949" xr:uid="{00000000-0005-0000-0000-0000C9660000}"/>
    <cellStyle name="Normal 16 3 2 5 2" xfId="23097" xr:uid="{00000000-0005-0000-0000-0000CA660000}"/>
    <cellStyle name="Normal 16 3 2 5 2 2" xfId="49065" xr:uid="{00000000-0005-0000-0000-0000CB660000}"/>
    <cellStyle name="Normal 16 3 2 5 3" xfId="33917" xr:uid="{00000000-0005-0000-0000-0000CC660000}"/>
    <cellStyle name="Normal 16 3 2 6" xfId="18769" xr:uid="{00000000-0005-0000-0000-0000CD660000}"/>
    <cellStyle name="Normal 16 3 2 6 2" xfId="44737" xr:uid="{00000000-0005-0000-0000-0000CE660000}"/>
    <cellStyle name="Normal 16 3 2 7" xfId="14441" xr:uid="{00000000-0005-0000-0000-0000CF660000}"/>
    <cellStyle name="Normal 16 3 2 7 2" xfId="40409" xr:uid="{00000000-0005-0000-0000-0000D0660000}"/>
    <cellStyle name="Normal 16 3 2 8" xfId="3621" xr:uid="{00000000-0005-0000-0000-0000D1660000}"/>
    <cellStyle name="Normal 16 3 2 9" xfId="29589" xr:uid="{00000000-0005-0000-0000-0000D2660000}"/>
    <cellStyle name="Normal 16 3 3" xfId="1998" xr:uid="{00000000-0005-0000-0000-0000D3660000}"/>
    <cellStyle name="Normal 16 3 3 2" xfId="6326" xr:uid="{00000000-0005-0000-0000-0000D4660000}"/>
    <cellStyle name="Normal 16 3 3 2 2" xfId="12818" xr:uid="{00000000-0005-0000-0000-0000D5660000}"/>
    <cellStyle name="Normal 16 3 3 2 2 2" xfId="27966" xr:uid="{00000000-0005-0000-0000-0000D6660000}"/>
    <cellStyle name="Normal 16 3 3 2 2 2 2" xfId="53934" xr:uid="{00000000-0005-0000-0000-0000D7660000}"/>
    <cellStyle name="Normal 16 3 3 2 2 3" xfId="38786" xr:uid="{00000000-0005-0000-0000-0000D8660000}"/>
    <cellStyle name="Normal 16 3 3 2 3" xfId="21474" xr:uid="{00000000-0005-0000-0000-0000D9660000}"/>
    <cellStyle name="Normal 16 3 3 2 3 2" xfId="47442" xr:uid="{00000000-0005-0000-0000-0000DA660000}"/>
    <cellStyle name="Normal 16 3 3 2 4" xfId="17146" xr:uid="{00000000-0005-0000-0000-0000DB660000}"/>
    <cellStyle name="Normal 16 3 3 2 4 2" xfId="43114" xr:uid="{00000000-0005-0000-0000-0000DC660000}"/>
    <cellStyle name="Normal 16 3 3 2 5" xfId="32294" xr:uid="{00000000-0005-0000-0000-0000DD660000}"/>
    <cellStyle name="Normal 16 3 3 2 6" xfId="58776" xr:uid="{00000000-0005-0000-0000-0000DE660000}"/>
    <cellStyle name="Normal 16 3 3 3" xfId="10654" xr:uid="{00000000-0005-0000-0000-0000DF660000}"/>
    <cellStyle name="Normal 16 3 3 3 2" xfId="25802" xr:uid="{00000000-0005-0000-0000-0000E0660000}"/>
    <cellStyle name="Normal 16 3 3 3 2 2" xfId="51770" xr:uid="{00000000-0005-0000-0000-0000E1660000}"/>
    <cellStyle name="Normal 16 3 3 3 3" xfId="36622" xr:uid="{00000000-0005-0000-0000-0000E2660000}"/>
    <cellStyle name="Normal 16 3 3 4" xfId="8490" xr:uid="{00000000-0005-0000-0000-0000E3660000}"/>
    <cellStyle name="Normal 16 3 3 4 2" xfId="23638" xr:uid="{00000000-0005-0000-0000-0000E4660000}"/>
    <cellStyle name="Normal 16 3 3 4 2 2" xfId="49606" xr:uid="{00000000-0005-0000-0000-0000E5660000}"/>
    <cellStyle name="Normal 16 3 3 4 3" xfId="34458" xr:uid="{00000000-0005-0000-0000-0000E6660000}"/>
    <cellStyle name="Normal 16 3 3 5" xfId="19310" xr:uid="{00000000-0005-0000-0000-0000E7660000}"/>
    <cellStyle name="Normal 16 3 3 5 2" xfId="45278" xr:uid="{00000000-0005-0000-0000-0000E8660000}"/>
    <cellStyle name="Normal 16 3 3 6" xfId="14982" xr:uid="{00000000-0005-0000-0000-0000E9660000}"/>
    <cellStyle name="Normal 16 3 3 6 2" xfId="40950" xr:uid="{00000000-0005-0000-0000-0000EA660000}"/>
    <cellStyle name="Normal 16 3 3 7" xfId="4162" xr:uid="{00000000-0005-0000-0000-0000EB660000}"/>
    <cellStyle name="Normal 16 3 3 8" xfId="30130" xr:uid="{00000000-0005-0000-0000-0000EC660000}"/>
    <cellStyle name="Normal 16 3 3 9" xfId="56612" xr:uid="{00000000-0005-0000-0000-0000ED660000}"/>
    <cellStyle name="Normal 16 3 4" xfId="5244" xr:uid="{00000000-0005-0000-0000-0000EE660000}"/>
    <cellStyle name="Normal 16 3 4 2" xfId="11736" xr:uid="{00000000-0005-0000-0000-0000EF660000}"/>
    <cellStyle name="Normal 16 3 4 2 2" xfId="26884" xr:uid="{00000000-0005-0000-0000-0000F0660000}"/>
    <cellStyle name="Normal 16 3 4 2 2 2" xfId="52852" xr:uid="{00000000-0005-0000-0000-0000F1660000}"/>
    <cellStyle name="Normal 16 3 4 2 3" xfId="37704" xr:uid="{00000000-0005-0000-0000-0000F2660000}"/>
    <cellStyle name="Normal 16 3 4 3" xfId="20392" xr:uid="{00000000-0005-0000-0000-0000F3660000}"/>
    <cellStyle name="Normal 16 3 4 3 2" xfId="46360" xr:uid="{00000000-0005-0000-0000-0000F4660000}"/>
    <cellStyle name="Normal 16 3 4 4" xfId="16064" xr:uid="{00000000-0005-0000-0000-0000F5660000}"/>
    <cellStyle name="Normal 16 3 4 4 2" xfId="42032" xr:uid="{00000000-0005-0000-0000-0000F6660000}"/>
    <cellStyle name="Normal 16 3 4 5" xfId="31212" xr:uid="{00000000-0005-0000-0000-0000F7660000}"/>
    <cellStyle name="Normal 16 3 4 6" xfId="57694" xr:uid="{00000000-0005-0000-0000-0000F8660000}"/>
    <cellStyle name="Normal 16 3 5" xfId="9572" xr:uid="{00000000-0005-0000-0000-0000F9660000}"/>
    <cellStyle name="Normal 16 3 5 2" xfId="24720" xr:uid="{00000000-0005-0000-0000-0000FA660000}"/>
    <cellStyle name="Normal 16 3 5 2 2" xfId="50688" xr:uid="{00000000-0005-0000-0000-0000FB660000}"/>
    <cellStyle name="Normal 16 3 5 3" xfId="35540" xr:uid="{00000000-0005-0000-0000-0000FC660000}"/>
    <cellStyle name="Normal 16 3 6" xfId="7408" xr:uid="{00000000-0005-0000-0000-0000FD660000}"/>
    <cellStyle name="Normal 16 3 6 2" xfId="22556" xr:uid="{00000000-0005-0000-0000-0000FE660000}"/>
    <cellStyle name="Normal 16 3 6 2 2" xfId="48524" xr:uid="{00000000-0005-0000-0000-0000FF660000}"/>
    <cellStyle name="Normal 16 3 6 3" xfId="33376" xr:uid="{00000000-0005-0000-0000-000000670000}"/>
    <cellStyle name="Normal 16 3 7" xfId="18228" xr:uid="{00000000-0005-0000-0000-000001670000}"/>
    <cellStyle name="Normal 16 3 7 2" xfId="44196" xr:uid="{00000000-0005-0000-0000-000002670000}"/>
    <cellStyle name="Normal 16 3 8" xfId="13900" xr:uid="{00000000-0005-0000-0000-000003670000}"/>
    <cellStyle name="Normal 16 3 8 2" xfId="39868" xr:uid="{00000000-0005-0000-0000-000004670000}"/>
    <cellStyle name="Normal 16 3 9" xfId="3080" xr:uid="{00000000-0005-0000-0000-000005670000}"/>
    <cellStyle name="Normal 16 4" xfId="343" xr:uid="{00000000-0005-0000-0000-000006670000}"/>
    <cellStyle name="Normal 16 4 10" xfId="29049" xr:uid="{00000000-0005-0000-0000-000007670000}"/>
    <cellStyle name="Normal 16 4 11" xfId="55008" xr:uid="{00000000-0005-0000-0000-000008670000}"/>
    <cellStyle name="Normal 16 4 12" xfId="55531" xr:uid="{00000000-0005-0000-0000-000009670000}"/>
    <cellStyle name="Normal 16 4 13" xfId="827" xr:uid="{00000000-0005-0000-0000-00000A670000}"/>
    <cellStyle name="Normal 16 4 2" xfId="1458" xr:uid="{00000000-0005-0000-0000-00000B670000}"/>
    <cellStyle name="Normal 16 4 2 10" xfId="56072" xr:uid="{00000000-0005-0000-0000-00000C670000}"/>
    <cellStyle name="Normal 16 4 2 2" xfId="2540" xr:uid="{00000000-0005-0000-0000-00000D670000}"/>
    <cellStyle name="Normal 16 4 2 2 2" xfId="6868" xr:uid="{00000000-0005-0000-0000-00000E670000}"/>
    <cellStyle name="Normal 16 4 2 2 2 2" xfId="13360" xr:uid="{00000000-0005-0000-0000-00000F670000}"/>
    <cellStyle name="Normal 16 4 2 2 2 2 2" xfId="28508" xr:uid="{00000000-0005-0000-0000-000010670000}"/>
    <cellStyle name="Normal 16 4 2 2 2 2 2 2" xfId="54476" xr:uid="{00000000-0005-0000-0000-000011670000}"/>
    <cellStyle name="Normal 16 4 2 2 2 2 3" xfId="39328" xr:uid="{00000000-0005-0000-0000-000012670000}"/>
    <cellStyle name="Normal 16 4 2 2 2 3" xfId="22016" xr:uid="{00000000-0005-0000-0000-000013670000}"/>
    <cellStyle name="Normal 16 4 2 2 2 3 2" xfId="47984" xr:uid="{00000000-0005-0000-0000-000014670000}"/>
    <cellStyle name="Normal 16 4 2 2 2 4" xfId="17688" xr:uid="{00000000-0005-0000-0000-000015670000}"/>
    <cellStyle name="Normal 16 4 2 2 2 4 2" xfId="43656" xr:uid="{00000000-0005-0000-0000-000016670000}"/>
    <cellStyle name="Normal 16 4 2 2 2 5" xfId="32836" xr:uid="{00000000-0005-0000-0000-000017670000}"/>
    <cellStyle name="Normal 16 4 2 2 2 6" xfId="59318" xr:uid="{00000000-0005-0000-0000-000018670000}"/>
    <cellStyle name="Normal 16 4 2 2 3" xfId="11196" xr:uid="{00000000-0005-0000-0000-000019670000}"/>
    <cellStyle name="Normal 16 4 2 2 3 2" xfId="26344" xr:uid="{00000000-0005-0000-0000-00001A670000}"/>
    <cellStyle name="Normal 16 4 2 2 3 2 2" xfId="52312" xr:uid="{00000000-0005-0000-0000-00001B670000}"/>
    <cellStyle name="Normal 16 4 2 2 3 3" xfId="37164" xr:uid="{00000000-0005-0000-0000-00001C670000}"/>
    <cellStyle name="Normal 16 4 2 2 4" xfId="9032" xr:uid="{00000000-0005-0000-0000-00001D670000}"/>
    <cellStyle name="Normal 16 4 2 2 4 2" xfId="24180" xr:uid="{00000000-0005-0000-0000-00001E670000}"/>
    <cellStyle name="Normal 16 4 2 2 4 2 2" xfId="50148" xr:uid="{00000000-0005-0000-0000-00001F670000}"/>
    <cellStyle name="Normal 16 4 2 2 4 3" xfId="35000" xr:uid="{00000000-0005-0000-0000-000020670000}"/>
    <cellStyle name="Normal 16 4 2 2 5" xfId="19852" xr:uid="{00000000-0005-0000-0000-000021670000}"/>
    <cellStyle name="Normal 16 4 2 2 5 2" xfId="45820" xr:uid="{00000000-0005-0000-0000-000022670000}"/>
    <cellStyle name="Normal 16 4 2 2 6" xfId="15524" xr:uid="{00000000-0005-0000-0000-000023670000}"/>
    <cellStyle name="Normal 16 4 2 2 6 2" xfId="41492" xr:uid="{00000000-0005-0000-0000-000024670000}"/>
    <cellStyle name="Normal 16 4 2 2 7" xfId="4704" xr:uid="{00000000-0005-0000-0000-000025670000}"/>
    <cellStyle name="Normal 16 4 2 2 8" xfId="30672" xr:uid="{00000000-0005-0000-0000-000026670000}"/>
    <cellStyle name="Normal 16 4 2 2 9" xfId="57154" xr:uid="{00000000-0005-0000-0000-000027670000}"/>
    <cellStyle name="Normal 16 4 2 3" xfId="5786" xr:uid="{00000000-0005-0000-0000-000028670000}"/>
    <cellStyle name="Normal 16 4 2 3 2" xfId="12278" xr:uid="{00000000-0005-0000-0000-000029670000}"/>
    <cellStyle name="Normal 16 4 2 3 2 2" xfId="27426" xr:uid="{00000000-0005-0000-0000-00002A670000}"/>
    <cellStyle name="Normal 16 4 2 3 2 2 2" xfId="53394" xr:uid="{00000000-0005-0000-0000-00002B670000}"/>
    <cellStyle name="Normal 16 4 2 3 2 3" xfId="38246" xr:uid="{00000000-0005-0000-0000-00002C670000}"/>
    <cellStyle name="Normal 16 4 2 3 3" xfId="20934" xr:uid="{00000000-0005-0000-0000-00002D670000}"/>
    <cellStyle name="Normal 16 4 2 3 3 2" xfId="46902" xr:uid="{00000000-0005-0000-0000-00002E670000}"/>
    <cellStyle name="Normal 16 4 2 3 4" xfId="16606" xr:uid="{00000000-0005-0000-0000-00002F670000}"/>
    <cellStyle name="Normal 16 4 2 3 4 2" xfId="42574" xr:uid="{00000000-0005-0000-0000-000030670000}"/>
    <cellStyle name="Normal 16 4 2 3 5" xfId="31754" xr:uid="{00000000-0005-0000-0000-000031670000}"/>
    <cellStyle name="Normal 16 4 2 3 6" xfId="58236" xr:uid="{00000000-0005-0000-0000-000032670000}"/>
    <cellStyle name="Normal 16 4 2 4" xfId="10114" xr:uid="{00000000-0005-0000-0000-000033670000}"/>
    <cellStyle name="Normal 16 4 2 4 2" xfId="25262" xr:uid="{00000000-0005-0000-0000-000034670000}"/>
    <cellStyle name="Normal 16 4 2 4 2 2" xfId="51230" xr:uid="{00000000-0005-0000-0000-000035670000}"/>
    <cellStyle name="Normal 16 4 2 4 3" xfId="36082" xr:uid="{00000000-0005-0000-0000-000036670000}"/>
    <cellStyle name="Normal 16 4 2 5" xfId="7950" xr:uid="{00000000-0005-0000-0000-000037670000}"/>
    <cellStyle name="Normal 16 4 2 5 2" xfId="23098" xr:uid="{00000000-0005-0000-0000-000038670000}"/>
    <cellStyle name="Normal 16 4 2 5 2 2" xfId="49066" xr:uid="{00000000-0005-0000-0000-000039670000}"/>
    <cellStyle name="Normal 16 4 2 5 3" xfId="33918" xr:uid="{00000000-0005-0000-0000-00003A670000}"/>
    <cellStyle name="Normal 16 4 2 6" xfId="18770" xr:uid="{00000000-0005-0000-0000-00003B670000}"/>
    <cellStyle name="Normal 16 4 2 6 2" xfId="44738" xr:uid="{00000000-0005-0000-0000-00003C670000}"/>
    <cellStyle name="Normal 16 4 2 7" xfId="14442" xr:uid="{00000000-0005-0000-0000-00003D670000}"/>
    <cellStyle name="Normal 16 4 2 7 2" xfId="40410" xr:uid="{00000000-0005-0000-0000-00003E670000}"/>
    <cellStyle name="Normal 16 4 2 8" xfId="3622" xr:uid="{00000000-0005-0000-0000-00003F670000}"/>
    <cellStyle name="Normal 16 4 2 9" xfId="29590" xr:uid="{00000000-0005-0000-0000-000040670000}"/>
    <cellStyle name="Normal 16 4 3" xfId="1999" xr:uid="{00000000-0005-0000-0000-000041670000}"/>
    <cellStyle name="Normal 16 4 3 2" xfId="6327" xr:uid="{00000000-0005-0000-0000-000042670000}"/>
    <cellStyle name="Normal 16 4 3 2 2" xfId="12819" xr:uid="{00000000-0005-0000-0000-000043670000}"/>
    <cellStyle name="Normal 16 4 3 2 2 2" xfId="27967" xr:uid="{00000000-0005-0000-0000-000044670000}"/>
    <cellStyle name="Normal 16 4 3 2 2 2 2" xfId="53935" xr:uid="{00000000-0005-0000-0000-000045670000}"/>
    <cellStyle name="Normal 16 4 3 2 2 3" xfId="38787" xr:uid="{00000000-0005-0000-0000-000046670000}"/>
    <cellStyle name="Normal 16 4 3 2 3" xfId="21475" xr:uid="{00000000-0005-0000-0000-000047670000}"/>
    <cellStyle name="Normal 16 4 3 2 3 2" xfId="47443" xr:uid="{00000000-0005-0000-0000-000048670000}"/>
    <cellStyle name="Normal 16 4 3 2 4" xfId="17147" xr:uid="{00000000-0005-0000-0000-000049670000}"/>
    <cellStyle name="Normal 16 4 3 2 4 2" xfId="43115" xr:uid="{00000000-0005-0000-0000-00004A670000}"/>
    <cellStyle name="Normal 16 4 3 2 5" xfId="32295" xr:uid="{00000000-0005-0000-0000-00004B670000}"/>
    <cellStyle name="Normal 16 4 3 2 6" xfId="58777" xr:uid="{00000000-0005-0000-0000-00004C670000}"/>
    <cellStyle name="Normal 16 4 3 3" xfId="10655" xr:uid="{00000000-0005-0000-0000-00004D670000}"/>
    <cellStyle name="Normal 16 4 3 3 2" xfId="25803" xr:uid="{00000000-0005-0000-0000-00004E670000}"/>
    <cellStyle name="Normal 16 4 3 3 2 2" xfId="51771" xr:uid="{00000000-0005-0000-0000-00004F670000}"/>
    <cellStyle name="Normal 16 4 3 3 3" xfId="36623" xr:uid="{00000000-0005-0000-0000-000050670000}"/>
    <cellStyle name="Normal 16 4 3 4" xfId="8491" xr:uid="{00000000-0005-0000-0000-000051670000}"/>
    <cellStyle name="Normal 16 4 3 4 2" xfId="23639" xr:uid="{00000000-0005-0000-0000-000052670000}"/>
    <cellStyle name="Normal 16 4 3 4 2 2" xfId="49607" xr:uid="{00000000-0005-0000-0000-000053670000}"/>
    <cellStyle name="Normal 16 4 3 4 3" xfId="34459" xr:uid="{00000000-0005-0000-0000-000054670000}"/>
    <cellStyle name="Normal 16 4 3 5" xfId="19311" xr:uid="{00000000-0005-0000-0000-000055670000}"/>
    <cellStyle name="Normal 16 4 3 5 2" xfId="45279" xr:uid="{00000000-0005-0000-0000-000056670000}"/>
    <cellStyle name="Normal 16 4 3 6" xfId="14983" xr:uid="{00000000-0005-0000-0000-000057670000}"/>
    <cellStyle name="Normal 16 4 3 6 2" xfId="40951" xr:uid="{00000000-0005-0000-0000-000058670000}"/>
    <cellStyle name="Normal 16 4 3 7" xfId="4163" xr:uid="{00000000-0005-0000-0000-000059670000}"/>
    <cellStyle name="Normal 16 4 3 8" xfId="30131" xr:uid="{00000000-0005-0000-0000-00005A670000}"/>
    <cellStyle name="Normal 16 4 3 9" xfId="56613" xr:uid="{00000000-0005-0000-0000-00005B670000}"/>
    <cellStyle name="Normal 16 4 4" xfId="5245" xr:uid="{00000000-0005-0000-0000-00005C670000}"/>
    <cellStyle name="Normal 16 4 4 2" xfId="11737" xr:uid="{00000000-0005-0000-0000-00005D670000}"/>
    <cellStyle name="Normal 16 4 4 2 2" xfId="26885" xr:uid="{00000000-0005-0000-0000-00005E670000}"/>
    <cellStyle name="Normal 16 4 4 2 2 2" xfId="52853" xr:uid="{00000000-0005-0000-0000-00005F670000}"/>
    <cellStyle name="Normal 16 4 4 2 3" xfId="37705" xr:uid="{00000000-0005-0000-0000-000060670000}"/>
    <cellStyle name="Normal 16 4 4 3" xfId="20393" xr:uid="{00000000-0005-0000-0000-000061670000}"/>
    <cellStyle name="Normal 16 4 4 3 2" xfId="46361" xr:uid="{00000000-0005-0000-0000-000062670000}"/>
    <cellStyle name="Normal 16 4 4 4" xfId="16065" xr:uid="{00000000-0005-0000-0000-000063670000}"/>
    <cellStyle name="Normal 16 4 4 4 2" xfId="42033" xr:uid="{00000000-0005-0000-0000-000064670000}"/>
    <cellStyle name="Normal 16 4 4 5" xfId="31213" xr:uid="{00000000-0005-0000-0000-000065670000}"/>
    <cellStyle name="Normal 16 4 4 6" xfId="57695" xr:uid="{00000000-0005-0000-0000-000066670000}"/>
    <cellStyle name="Normal 16 4 5" xfId="9573" xr:uid="{00000000-0005-0000-0000-000067670000}"/>
    <cellStyle name="Normal 16 4 5 2" xfId="24721" xr:uid="{00000000-0005-0000-0000-000068670000}"/>
    <cellStyle name="Normal 16 4 5 2 2" xfId="50689" xr:uid="{00000000-0005-0000-0000-000069670000}"/>
    <cellStyle name="Normal 16 4 5 3" xfId="35541" xr:uid="{00000000-0005-0000-0000-00006A670000}"/>
    <cellStyle name="Normal 16 4 6" xfId="7409" xr:uid="{00000000-0005-0000-0000-00006B670000}"/>
    <cellStyle name="Normal 16 4 6 2" xfId="22557" xr:uid="{00000000-0005-0000-0000-00006C670000}"/>
    <cellStyle name="Normal 16 4 6 2 2" xfId="48525" xr:uid="{00000000-0005-0000-0000-00006D670000}"/>
    <cellStyle name="Normal 16 4 6 3" xfId="33377" xr:uid="{00000000-0005-0000-0000-00006E670000}"/>
    <cellStyle name="Normal 16 4 7" xfId="18229" xr:uid="{00000000-0005-0000-0000-00006F670000}"/>
    <cellStyle name="Normal 16 4 7 2" xfId="44197" xr:uid="{00000000-0005-0000-0000-000070670000}"/>
    <cellStyle name="Normal 16 4 8" xfId="13901" xr:uid="{00000000-0005-0000-0000-000071670000}"/>
    <cellStyle name="Normal 16 4 8 2" xfId="39869" xr:uid="{00000000-0005-0000-0000-000072670000}"/>
    <cellStyle name="Normal 16 4 9" xfId="3081" xr:uid="{00000000-0005-0000-0000-000073670000}"/>
    <cellStyle name="Normal 16 5" xfId="344" xr:uid="{00000000-0005-0000-0000-000074670000}"/>
    <cellStyle name="Normal 16 5 10" xfId="29050" xr:uid="{00000000-0005-0000-0000-000075670000}"/>
    <cellStyle name="Normal 16 5 11" xfId="55009" xr:uid="{00000000-0005-0000-0000-000076670000}"/>
    <cellStyle name="Normal 16 5 12" xfId="55532" xr:uid="{00000000-0005-0000-0000-000077670000}"/>
    <cellStyle name="Normal 16 5 13" xfId="867" xr:uid="{00000000-0005-0000-0000-000078670000}"/>
    <cellStyle name="Normal 16 5 2" xfId="1459" xr:uid="{00000000-0005-0000-0000-000079670000}"/>
    <cellStyle name="Normal 16 5 2 10" xfId="56073" xr:uid="{00000000-0005-0000-0000-00007A670000}"/>
    <cellStyle name="Normal 16 5 2 2" xfId="2541" xr:uid="{00000000-0005-0000-0000-00007B670000}"/>
    <cellStyle name="Normal 16 5 2 2 2" xfId="6869" xr:uid="{00000000-0005-0000-0000-00007C670000}"/>
    <cellStyle name="Normal 16 5 2 2 2 2" xfId="13361" xr:uid="{00000000-0005-0000-0000-00007D670000}"/>
    <cellStyle name="Normal 16 5 2 2 2 2 2" xfId="28509" xr:uid="{00000000-0005-0000-0000-00007E670000}"/>
    <cellStyle name="Normal 16 5 2 2 2 2 2 2" xfId="54477" xr:uid="{00000000-0005-0000-0000-00007F670000}"/>
    <cellStyle name="Normal 16 5 2 2 2 2 3" xfId="39329" xr:uid="{00000000-0005-0000-0000-000080670000}"/>
    <cellStyle name="Normal 16 5 2 2 2 3" xfId="22017" xr:uid="{00000000-0005-0000-0000-000081670000}"/>
    <cellStyle name="Normal 16 5 2 2 2 3 2" xfId="47985" xr:uid="{00000000-0005-0000-0000-000082670000}"/>
    <cellStyle name="Normal 16 5 2 2 2 4" xfId="17689" xr:uid="{00000000-0005-0000-0000-000083670000}"/>
    <cellStyle name="Normal 16 5 2 2 2 4 2" xfId="43657" xr:uid="{00000000-0005-0000-0000-000084670000}"/>
    <cellStyle name="Normal 16 5 2 2 2 5" xfId="32837" xr:uid="{00000000-0005-0000-0000-000085670000}"/>
    <cellStyle name="Normal 16 5 2 2 2 6" xfId="59319" xr:uid="{00000000-0005-0000-0000-000086670000}"/>
    <cellStyle name="Normal 16 5 2 2 3" xfId="11197" xr:uid="{00000000-0005-0000-0000-000087670000}"/>
    <cellStyle name="Normal 16 5 2 2 3 2" xfId="26345" xr:uid="{00000000-0005-0000-0000-000088670000}"/>
    <cellStyle name="Normal 16 5 2 2 3 2 2" xfId="52313" xr:uid="{00000000-0005-0000-0000-000089670000}"/>
    <cellStyle name="Normal 16 5 2 2 3 3" xfId="37165" xr:uid="{00000000-0005-0000-0000-00008A670000}"/>
    <cellStyle name="Normal 16 5 2 2 4" xfId="9033" xr:uid="{00000000-0005-0000-0000-00008B670000}"/>
    <cellStyle name="Normal 16 5 2 2 4 2" xfId="24181" xr:uid="{00000000-0005-0000-0000-00008C670000}"/>
    <cellStyle name="Normal 16 5 2 2 4 2 2" xfId="50149" xr:uid="{00000000-0005-0000-0000-00008D670000}"/>
    <cellStyle name="Normal 16 5 2 2 4 3" xfId="35001" xr:uid="{00000000-0005-0000-0000-00008E670000}"/>
    <cellStyle name="Normal 16 5 2 2 5" xfId="19853" xr:uid="{00000000-0005-0000-0000-00008F670000}"/>
    <cellStyle name="Normal 16 5 2 2 5 2" xfId="45821" xr:uid="{00000000-0005-0000-0000-000090670000}"/>
    <cellStyle name="Normal 16 5 2 2 6" xfId="15525" xr:uid="{00000000-0005-0000-0000-000091670000}"/>
    <cellStyle name="Normal 16 5 2 2 6 2" xfId="41493" xr:uid="{00000000-0005-0000-0000-000092670000}"/>
    <cellStyle name="Normal 16 5 2 2 7" xfId="4705" xr:uid="{00000000-0005-0000-0000-000093670000}"/>
    <cellStyle name="Normal 16 5 2 2 8" xfId="30673" xr:uid="{00000000-0005-0000-0000-000094670000}"/>
    <cellStyle name="Normal 16 5 2 2 9" xfId="57155" xr:uid="{00000000-0005-0000-0000-000095670000}"/>
    <cellStyle name="Normal 16 5 2 3" xfId="5787" xr:uid="{00000000-0005-0000-0000-000096670000}"/>
    <cellStyle name="Normal 16 5 2 3 2" xfId="12279" xr:uid="{00000000-0005-0000-0000-000097670000}"/>
    <cellStyle name="Normal 16 5 2 3 2 2" xfId="27427" xr:uid="{00000000-0005-0000-0000-000098670000}"/>
    <cellStyle name="Normal 16 5 2 3 2 2 2" xfId="53395" xr:uid="{00000000-0005-0000-0000-000099670000}"/>
    <cellStyle name="Normal 16 5 2 3 2 3" xfId="38247" xr:uid="{00000000-0005-0000-0000-00009A670000}"/>
    <cellStyle name="Normal 16 5 2 3 3" xfId="20935" xr:uid="{00000000-0005-0000-0000-00009B670000}"/>
    <cellStyle name="Normal 16 5 2 3 3 2" xfId="46903" xr:uid="{00000000-0005-0000-0000-00009C670000}"/>
    <cellStyle name="Normal 16 5 2 3 4" xfId="16607" xr:uid="{00000000-0005-0000-0000-00009D670000}"/>
    <cellStyle name="Normal 16 5 2 3 4 2" xfId="42575" xr:uid="{00000000-0005-0000-0000-00009E670000}"/>
    <cellStyle name="Normal 16 5 2 3 5" xfId="31755" xr:uid="{00000000-0005-0000-0000-00009F670000}"/>
    <cellStyle name="Normal 16 5 2 3 6" xfId="58237" xr:uid="{00000000-0005-0000-0000-0000A0670000}"/>
    <cellStyle name="Normal 16 5 2 4" xfId="10115" xr:uid="{00000000-0005-0000-0000-0000A1670000}"/>
    <cellStyle name="Normal 16 5 2 4 2" xfId="25263" xr:uid="{00000000-0005-0000-0000-0000A2670000}"/>
    <cellStyle name="Normal 16 5 2 4 2 2" xfId="51231" xr:uid="{00000000-0005-0000-0000-0000A3670000}"/>
    <cellStyle name="Normal 16 5 2 4 3" xfId="36083" xr:uid="{00000000-0005-0000-0000-0000A4670000}"/>
    <cellStyle name="Normal 16 5 2 5" xfId="7951" xr:uid="{00000000-0005-0000-0000-0000A5670000}"/>
    <cellStyle name="Normal 16 5 2 5 2" xfId="23099" xr:uid="{00000000-0005-0000-0000-0000A6670000}"/>
    <cellStyle name="Normal 16 5 2 5 2 2" xfId="49067" xr:uid="{00000000-0005-0000-0000-0000A7670000}"/>
    <cellStyle name="Normal 16 5 2 5 3" xfId="33919" xr:uid="{00000000-0005-0000-0000-0000A8670000}"/>
    <cellStyle name="Normal 16 5 2 6" xfId="18771" xr:uid="{00000000-0005-0000-0000-0000A9670000}"/>
    <cellStyle name="Normal 16 5 2 6 2" xfId="44739" xr:uid="{00000000-0005-0000-0000-0000AA670000}"/>
    <cellStyle name="Normal 16 5 2 7" xfId="14443" xr:uid="{00000000-0005-0000-0000-0000AB670000}"/>
    <cellStyle name="Normal 16 5 2 7 2" xfId="40411" xr:uid="{00000000-0005-0000-0000-0000AC670000}"/>
    <cellStyle name="Normal 16 5 2 8" xfId="3623" xr:uid="{00000000-0005-0000-0000-0000AD670000}"/>
    <cellStyle name="Normal 16 5 2 9" xfId="29591" xr:uid="{00000000-0005-0000-0000-0000AE670000}"/>
    <cellStyle name="Normal 16 5 3" xfId="2000" xr:uid="{00000000-0005-0000-0000-0000AF670000}"/>
    <cellStyle name="Normal 16 5 3 2" xfId="6328" xr:uid="{00000000-0005-0000-0000-0000B0670000}"/>
    <cellStyle name="Normal 16 5 3 2 2" xfId="12820" xr:uid="{00000000-0005-0000-0000-0000B1670000}"/>
    <cellStyle name="Normal 16 5 3 2 2 2" xfId="27968" xr:uid="{00000000-0005-0000-0000-0000B2670000}"/>
    <cellStyle name="Normal 16 5 3 2 2 2 2" xfId="53936" xr:uid="{00000000-0005-0000-0000-0000B3670000}"/>
    <cellStyle name="Normal 16 5 3 2 2 3" xfId="38788" xr:uid="{00000000-0005-0000-0000-0000B4670000}"/>
    <cellStyle name="Normal 16 5 3 2 3" xfId="21476" xr:uid="{00000000-0005-0000-0000-0000B5670000}"/>
    <cellStyle name="Normal 16 5 3 2 3 2" xfId="47444" xr:uid="{00000000-0005-0000-0000-0000B6670000}"/>
    <cellStyle name="Normal 16 5 3 2 4" xfId="17148" xr:uid="{00000000-0005-0000-0000-0000B7670000}"/>
    <cellStyle name="Normal 16 5 3 2 4 2" xfId="43116" xr:uid="{00000000-0005-0000-0000-0000B8670000}"/>
    <cellStyle name="Normal 16 5 3 2 5" xfId="32296" xr:uid="{00000000-0005-0000-0000-0000B9670000}"/>
    <cellStyle name="Normal 16 5 3 2 6" xfId="58778" xr:uid="{00000000-0005-0000-0000-0000BA670000}"/>
    <cellStyle name="Normal 16 5 3 3" xfId="10656" xr:uid="{00000000-0005-0000-0000-0000BB670000}"/>
    <cellStyle name="Normal 16 5 3 3 2" xfId="25804" xr:uid="{00000000-0005-0000-0000-0000BC670000}"/>
    <cellStyle name="Normal 16 5 3 3 2 2" xfId="51772" xr:uid="{00000000-0005-0000-0000-0000BD670000}"/>
    <cellStyle name="Normal 16 5 3 3 3" xfId="36624" xr:uid="{00000000-0005-0000-0000-0000BE670000}"/>
    <cellStyle name="Normal 16 5 3 4" xfId="8492" xr:uid="{00000000-0005-0000-0000-0000BF670000}"/>
    <cellStyle name="Normal 16 5 3 4 2" xfId="23640" xr:uid="{00000000-0005-0000-0000-0000C0670000}"/>
    <cellStyle name="Normal 16 5 3 4 2 2" xfId="49608" xr:uid="{00000000-0005-0000-0000-0000C1670000}"/>
    <cellStyle name="Normal 16 5 3 4 3" xfId="34460" xr:uid="{00000000-0005-0000-0000-0000C2670000}"/>
    <cellStyle name="Normal 16 5 3 5" xfId="19312" xr:uid="{00000000-0005-0000-0000-0000C3670000}"/>
    <cellStyle name="Normal 16 5 3 5 2" xfId="45280" xr:uid="{00000000-0005-0000-0000-0000C4670000}"/>
    <cellStyle name="Normal 16 5 3 6" xfId="14984" xr:uid="{00000000-0005-0000-0000-0000C5670000}"/>
    <cellStyle name="Normal 16 5 3 6 2" xfId="40952" xr:uid="{00000000-0005-0000-0000-0000C6670000}"/>
    <cellStyle name="Normal 16 5 3 7" xfId="4164" xr:uid="{00000000-0005-0000-0000-0000C7670000}"/>
    <cellStyle name="Normal 16 5 3 8" xfId="30132" xr:uid="{00000000-0005-0000-0000-0000C8670000}"/>
    <cellStyle name="Normal 16 5 3 9" xfId="56614" xr:uid="{00000000-0005-0000-0000-0000C9670000}"/>
    <cellStyle name="Normal 16 5 4" xfId="5246" xr:uid="{00000000-0005-0000-0000-0000CA670000}"/>
    <cellStyle name="Normal 16 5 4 2" xfId="11738" xr:uid="{00000000-0005-0000-0000-0000CB670000}"/>
    <cellStyle name="Normal 16 5 4 2 2" xfId="26886" xr:uid="{00000000-0005-0000-0000-0000CC670000}"/>
    <cellStyle name="Normal 16 5 4 2 2 2" xfId="52854" xr:uid="{00000000-0005-0000-0000-0000CD670000}"/>
    <cellStyle name="Normal 16 5 4 2 3" xfId="37706" xr:uid="{00000000-0005-0000-0000-0000CE670000}"/>
    <cellStyle name="Normal 16 5 4 3" xfId="20394" xr:uid="{00000000-0005-0000-0000-0000CF670000}"/>
    <cellStyle name="Normal 16 5 4 3 2" xfId="46362" xr:uid="{00000000-0005-0000-0000-0000D0670000}"/>
    <cellStyle name="Normal 16 5 4 4" xfId="16066" xr:uid="{00000000-0005-0000-0000-0000D1670000}"/>
    <cellStyle name="Normal 16 5 4 4 2" xfId="42034" xr:uid="{00000000-0005-0000-0000-0000D2670000}"/>
    <cellStyle name="Normal 16 5 4 5" xfId="31214" xr:uid="{00000000-0005-0000-0000-0000D3670000}"/>
    <cellStyle name="Normal 16 5 4 6" xfId="57696" xr:uid="{00000000-0005-0000-0000-0000D4670000}"/>
    <cellStyle name="Normal 16 5 5" xfId="9574" xr:uid="{00000000-0005-0000-0000-0000D5670000}"/>
    <cellStyle name="Normal 16 5 5 2" xfId="24722" xr:uid="{00000000-0005-0000-0000-0000D6670000}"/>
    <cellStyle name="Normal 16 5 5 2 2" xfId="50690" xr:uid="{00000000-0005-0000-0000-0000D7670000}"/>
    <cellStyle name="Normal 16 5 5 3" xfId="35542" xr:uid="{00000000-0005-0000-0000-0000D8670000}"/>
    <cellStyle name="Normal 16 5 6" xfId="7410" xr:uid="{00000000-0005-0000-0000-0000D9670000}"/>
    <cellStyle name="Normal 16 5 6 2" xfId="22558" xr:uid="{00000000-0005-0000-0000-0000DA670000}"/>
    <cellStyle name="Normal 16 5 6 2 2" xfId="48526" xr:uid="{00000000-0005-0000-0000-0000DB670000}"/>
    <cellStyle name="Normal 16 5 6 3" xfId="33378" xr:uid="{00000000-0005-0000-0000-0000DC670000}"/>
    <cellStyle name="Normal 16 5 7" xfId="18230" xr:uid="{00000000-0005-0000-0000-0000DD670000}"/>
    <cellStyle name="Normal 16 5 7 2" xfId="44198" xr:uid="{00000000-0005-0000-0000-0000DE670000}"/>
    <cellStyle name="Normal 16 5 8" xfId="13902" xr:uid="{00000000-0005-0000-0000-0000DF670000}"/>
    <cellStyle name="Normal 16 5 8 2" xfId="39870" xr:uid="{00000000-0005-0000-0000-0000E0670000}"/>
    <cellStyle name="Normal 16 5 9" xfId="3082" xr:uid="{00000000-0005-0000-0000-0000E1670000}"/>
    <cellStyle name="Normal 16 6" xfId="345" xr:uid="{00000000-0005-0000-0000-0000E2670000}"/>
    <cellStyle name="Normal 16 6 10" xfId="29051" xr:uid="{00000000-0005-0000-0000-0000E3670000}"/>
    <cellStyle name="Normal 16 6 11" xfId="55010" xr:uid="{00000000-0005-0000-0000-0000E4670000}"/>
    <cellStyle name="Normal 16 6 12" xfId="55533" xr:uid="{00000000-0005-0000-0000-0000E5670000}"/>
    <cellStyle name="Normal 16 6 13" xfId="907" xr:uid="{00000000-0005-0000-0000-0000E6670000}"/>
    <cellStyle name="Normal 16 6 2" xfId="1460" xr:uid="{00000000-0005-0000-0000-0000E7670000}"/>
    <cellStyle name="Normal 16 6 2 10" xfId="56074" xr:uid="{00000000-0005-0000-0000-0000E8670000}"/>
    <cellStyle name="Normal 16 6 2 2" xfId="2542" xr:uid="{00000000-0005-0000-0000-0000E9670000}"/>
    <cellStyle name="Normal 16 6 2 2 2" xfId="6870" xr:uid="{00000000-0005-0000-0000-0000EA670000}"/>
    <cellStyle name="Normal 16 6 2 2 2 2" xfId="13362" xr:uid="{00000000-0005-0000-0000-0000EB670000}"/>
    <cellStyle name="Normal 16 6 2 2 2 2 2" xfId="28510" xr:uid="{00000000-0005-0000-0000-0000EC670000}"/>
    <cellStyle name="Normal 16 6 2 2 2 2 2 2" xfId="54478" xr:uid="{00000000-0005-0000-0000-0000ED670000}"/>
    <cellStyle name="Normal 16 6 2 2 2 2 3" xfId="39330" xr:uid="{00000000-0005-0000-0000-0000EE670000}"/>
    <cellStyle name="Normal 16 6 2 2 2 3" xfId="22018" xr:uid="{00000000-0005-0000-0000-0000EF670000}"/>
    <cellStyle name="Normal 16 6 2 2 2 3 2" xfId="47986" xr:uid="{00000000-0005-0000-0000-0000F0670000}"/>
    <cellStyle name="Normal 16 6 2 2 2 4" xfId="17690" xr:uid="{00000000-0005-0000-0000-0000F1670000}"/>
    <cellStyle name="Normal 16 6 2 2 2 4 2" xfId="43658" xr:uid="{00000000-0005-0000-0000-0000F2670000}"/>
    <cellStyle name="Normal 16 6 2 2 2 5" xfId="32838" xr:uid="{00000000-0005-0000-0000-0000F3670000}"/>
    <cellStyle name="Normal 16 6 2 2 2 6" xfId="59320" xr:uid="{00000000-0005-0000-0000-0000F4670000}"/>
    <cellStyle name="Normal 16 6 2 2 3" xfId="11198" xr:uid="{00000000-0005-0000-0000-0000F5670000}"/>
    <cellStyle name="Normal 16 6 2 2 3 2" xfId="26346" xr:uid="{00000000-0005-0000-0000-0000F6670000}"/>
    <cellStyle name="Normal 16 6 2 2 3 2 2" xfId="52314" xr:uid="{00000000-0005-0000-0000-0000F7670000}"/>
    <cellStyle name="Normal 16 6 2 2 3 3" xfId="37166" xr:uid="{00000000-0005-0000-0000-0000F8670000}"/>
    <cellStyle name="Normal 16 6 2 2 4" xfId="9034" xr:uid="{00000000-0005-0000-0000-0000F9670000}"/>
    <cellStyle name="Normal 16 6 2 2 4 2" xfId="24182" xr:uid="{00000000-0005-0000-0000-0000FA670000}"/>
    <cellStyle name="Normal 16 6 2 2 4 2 2" xfId="50150" xr:uid="{00000000-0005-0000-0000-0000FB670000}"/>
    <cellStyle name="Normal 16 6 2 2 4 3" xfId="35002" xr:uid="{00000000-0005-0000-0000-0000FC670000}"/>
    <cellStyle name="Normal 16 6 2 2 5" xfId="19854" xr:uid="{00000000-0005-0000-0000-0000FD670000}"/>
    <cellStyle name="Normal 16 6 2 2 5 2" xfId="45822" xr:uid="{00000000-0005-0000-0000-0000FE670000}"/>
    <cellStyle name="Normal 16 6 2 2 6" xfId="15526" xr:uid="{00000000-0005-0000-0000-0000FF670000}"/>
    <cellStyle name="Normal 16 6 2 2 6 2" xfId="41494" xr:uid="{00000000-0005-0000-0000-000000680000}"/>
    <cellStyle name="Normal 16 6 2 2 7" xfId="4706" xr:uid="{00000000-0005-0000-0000-000001680000}"/>
    <cellStyle name="Normal 16 6 2 2 8" xfId="30674" xr:uid="{00000000-0005-0000-0000-000002680000}"/>
    <cellStyle name="Normal 16 6 2 2 9" xfId="57156" xr:uid="{00000000-0005-0000-0000-000003680000}"/>
    <cellStyle name="Normal 16 6 2 3" xfId="5788" xr:uid="{00000000-0005-0000-0000-000004680000}"/>
    <cellStyle name="Normal 16 6 2 3 2" xfId="12280" xr:uid="{00000000-0005-0000-0000-000005680000}"/>
    <cellStyle name="Normal 16 6 2 3 2 2" xfId="27428" xr:uid="{00000000-0005-0000-0000-000006680000}"/>
    <cellStyle name="Normal 16 6 2 3 2 2 2" xfId="53396" xr:uid="{00000000-0005-0000-0000-000007680000}"/>
    <cellStyle name="Normal 16 6 2 3 2 3" xfId="38248" xr:uid="{00000000-0005-0000-0000-000008680000}"/>
    <cellStyle name="Normal 16 6 2 3 3" xfId="20936" xr:uid="{00000000-0005-0000-0000-000009680000}"/>
    <cellStyle name="Normal 16 6 2 3 3 2" xfId="46904" xr:uid="{00000000-0005-0000-0000-00000A680000}"/>
    <cellStyle name="Normal 16 6 2 3 4" xfId="16608" xr:uid="{00000000-0005-0000-0000-00000B680000}"/>
    <cellStyle name="Normal 16 6 2 3 4 2" xfId="42576" xr:uid="{00000000-0005-0000-0000-00000C680000}"/>
    <cellStyle name="Normal 16 6 2 3 5" xfId="31756" xr:uid="{00000000-0005-0000-0000-00000D680000}"/>
    <cellStyle name="Normal 16 6 2 3 6" xfId="58238" xr:uid="{00000000-0005-0000-0000-00000E680000}"/>
    <cellStyle name="Normal 16 6 2 4" xfId="10116" xr:uid="{00000000-0005-0000-0000-00000F680000}"/>
    <cellStyle name="Normal 16 6 2 4 2" xfId="25264" xr:uid="{00000000-0005-0000-0000-000010680000}"/>
    <cellStyle name="Normal 16 6 2 4 2 2" xfId="51232" xr:uid="{00000000-0005-0000-0000-000011680000}"/>
    <cellStyle name="Normal 16 6 2 4 3" xfId="36084" xr:uid="{00000000-0005-0000-0000-000012680000}"/>
    <cellStyle name="Normal 16 6 2 5" xfId="7952" xr:uid="{00000000-0005-0000-0000-000013680000}"/>
    <cellStyle name="Normal 16 6 2 5 2" xfId="23100" xr:uid="{00000000-0005-0000-0000-000014680000}"/>
    <cellStyle name="Normal 16 6 2 5 2 2" xfId="49068" xr:uid="{00000000-0005-0000-0000-000015680000}"/>
    <cellStyle name="Normal 16 6 2 5 3" xfId="33920" xr:uid="{00000000-0005-0000-0000-000016680000}"/>
    <cellStyle name="Normal 16 6 2 6" xfId="18772" xr:uid="{00000000-0005-0000-0000-000017680000}"/>
    <cellStyle name="Normal 16 6 2 6 2" xfId="44740" xr:uid="{00000000-0005-0000-0000-000018680000}"/>
    <cellStyle name="Normal 16 6 2 7" xfId="14444" xr:uid="{00000000-0005-0000-0000-000019680000}"/>
    <cellStyle name="Normal 16 6 2 7 2" xfId="40412" xr:uid="{00000000-0005-0000-0000-00001A680000}"/>
    <cellStyle name="Normal 16 6 2 8" xfId="3624" xr:uid="{00000000-0005-0000-0000-00001B680000}"/>
    <cellStyle name="Normal 16 6 2 9" xfId="29592" xr:uid="{00000000-0005-0000-0000-00001C680000}"/>
    <cellStyle name="Normal 16 6 3" xfId="2001" xr:uid="{00000000-0005-0000-0000-00001D680000}"/>
    <cellStyle name="Normal 16 6 3 2" xfId="6329" xr:uid="{00000000-0005-0000-0000-00001E680000}"/>
    <cellStyle name="Normal 16 6 3 2 2" xfId="12821" xr:uid="{00000000-0005-0000-0000-00001F680000}"/>
    <cellStyle name="Normal 16 6 3 2 2 2" xfId="27969" xr:uid="{00000000-0005-0000-0000-000020680000}"/>
    <cellStyle name="Normal 16 6 3 2 2 2 2" xfId="53937" xr:uid="{00000000-0005-0000-0000-000021680000}"/>
    <cellStyle name="Normal 16 6 3 2 2 3" xfId="38789" xr:uid="{00000000-0005-0000-0000-000022680000}"/>
    <cellStyle name="Normal 16 6 3 2 3" xfId="21477" xr:uid="{00000000-0005-0000-0000-000023680000}"/>
    <cellStyle name="Normal 16 6 3 2 3 2" xfId="47445" xr:uid="{00000000-0005-0000-0000-000024680000}"/>
    <cellStyle name="Normal 16 6 3 2 4" xfId="17149" xr:uid="{00000000-0005-0000-0000-000025680000}"/>
    <cellStyle name="Normal 16 6 3 2 4 2" xfId="43117" xr:uid="{00000000-0005-0000-0000-000026680000}"/>
    <cellStyle name="Normal 16 6 3 2 5" xfId="32297" xr:uid="{00000000-0005-0000-0000-000027680000}"/>
    <cellStyle name="Normal 16 6 3 2 6" xfId="58779" xr:uid="{00000000-0005-0000-0000-000028680000}"/>
    <cellStyle name="Normal 16 6 3 3" xfId="10657" xr:uid="{00000000-0005-0000-0000-000029680000}"/>
    <cellStyle name="Normal 16 6 3 3 2" xfId="25805" xr:uid="{00000000-0005-0000-0000-00002A680000}"/>
    <cellStyle name="Normal 16 6 3 3 2 2" xfId="51773" xr:uid="{00000000-0005-0000-0000-00002B680000}"/>
    <cellStyle name="Normal 16 6 3 3 3" xfId="36625" xr:uid="{00000000-0005-0000-0000-00002C680000}"/>
    <cellStyle name="Normal 16 6 3 4" xfId="8493" xr:uid="{00000000-0005-0000-0000-00002D680000}"/>
    <cellStyle name="Normal 16 6 3 4 2" xfId="23641" xr:uid="{00000000-0005-0000-0000-00002E680000}"/>
    <cellStyle name="Normal 16 6 3 4 2 2" xfId="49609" xr:uid="{00000000-0005-0000-0000-00002F680000}"/>
    <cellStyle name="Normal 16 6 3 4 3" xfId="34461" xr:uid="{00000000-0005-0000-0000-000030680000}"/>
    <cellStyle name="Normal 16 6 3 5" xfId="19313" xr:uid="{00000000-0005-0000-0000-000031680000}"/>
    <cellStyle name="Normal 16 6 3 5 2" xfId="45281" xr:uid="{00000000-0005-0000-0000-000032680000}"/>
    <cellStyle name="Normal 16 6 3 6" xfId="14985" xr:uid="{00000000-0005-0000-0000-000033680000}"/>
    <cellStyle name="Normal 16 6 3 6 2" xfId="40953" xr:uid="{00000000-0005-0000-0000-000034680000}"/>
    <cellStyle name="Normal 16 6 3 7" xfId="4165" xr:uid="{00000000-0005-0000-0000-000035680000}"/>
    <cellStyle name="Normal 16 6 3 8" xfId="30133" xr:uid="{00000000-0005-0000-0000-000036680000}"/>
    <cellStyle name="Normal 16 6 3 9" xfId="56615" xr:uid="{00000000-0005-0000-0000-000037680000}"/>
    <cellStyle name="Normal 16 6 4" xfId="5247" xr:uid="{00000000-0005-0000-0000-000038680000}"/>
    <cellStyle name="Normal 16 6 4 2" xfId="11739" xr:uid="{00000000-0005-0000-0000-000039680000}"/>
    <cellStyle name="Normal 16 6 4 2 2" xfId="26887" xr:uid="{00000000-0005-0000-0000-00003A680000}"/>
    <cellStyle name="Normal 16 6 4 2 2 2" xfId="52855" xr:uid="{00000000-0005-0000-0000-00003B680000}"/>
    <cellStyle name="Normal 16 6 4 2 3" xfId="37707" xr:uid="{00000000-0005-0000-0000-00003C680000}"/>
    <cellStyle name="Normal 16 6 4 3" xfId="20395" xr:uid="{00000000-0005-0000-0000-00003D680000}"/>
    <cellStyle name="Normal 16 6 4 3 2" xfId="46363" xr:uid="{00000000-0005-0000-0000-00003E680000}"/>
    <cellStyle name="Normal 16 6 4 4" xfId="16067" xr:uid="{00000000-0005-0000-0000-00003F680000}"/>
    <cellStyle name="Normal 16 6 4 4 2" xfId="42035" xr:uid="{00000000-0005-0000-0000-000040680000}"/>
    <cellStyle name="Normal 16 6 4 5" xfId="31215" xr:uid="{00000000-0005-0000-0000-000041680000}"/>
    <cellStyle name="Normal 16 6 4 6" xfId="57697" xr:uid="{00000000-0005-0000-0000-000042680000}"/>
    <cellStyle name="Normal 16 6 5" xfId="9575" xr:uid="{00000000-0005-0000-0000-000043680000}"/>
    <cellStyle name="Normal 16 6 5 2" xfId="24723" xr:uid="{00000000-0005-0000-0000-000044680000}"/>
    <cellStyle name="Normal 16 6 5 2 2" xfId="50691" xr:uid="{00000000-0005-0000-0000-000045680000}"/>
    <cellStyle name="Normal 16 6 5 3" xfId="35543" xr:uid="{00000000-0005-0000-0000-000046680000}"/>
    <cellStyle name="Normal 16 6 6" xfId="7411" xr:uid="{00000000-0005-0000-0000-000047680000}"/>
    <cellStyle name="Normal 16 6 6 2" xfId="22559" xr:uid="{00000000-0005-0000-0000-000048680000}"/>
    <cellStyle name="Normal 16 6 6 2 2" xfId="48527" xr:uid="{00000000-0005-0000-0000-000049680000}"/>
    <cellStyle name="Normal 16 6 6 3" xfId="33379" xr:uid="{00000000-0005-0000-0000-00004A680000}"/>
    <cellStyle name="Normal 16 6 7" xfId="18231" xr:uid="{00000000-0005-0000-0000-00004B680000}"/>
    <cellStyle name="Normal 16 6 7 2" xfId="44199" xr:uid="{00000000-0005-0000-0000-00004C680000}"/>
    <cellStyle name="Normal 16 6 8" xfId="13903" xr:uid="{00000000-0005-0000-0000-00004D680000}"/>
    <cellStyle name="Normal 16 6 8 2" xfId="39871" xr:uid="{00000000-0005-0000-0000-00004E680000}"/>
    <cellStyle name="Normal 16 6 9" xfId="3083" xr:uid="{00000000-0005-0000-0000-00004F680000}"/>
    <cellStyle name="Normal 16 7" xfId="346" xr:uid="{00000000-0005-0000-0000-000050680000}"/>
    <cellStyle name="Normal 16 7 10" xfId="29052" xr:uid="{00000000-0005-0000-0000-000051680000}"/>
    <cellStyle name="Normal 16 7 11" xfId="55011" xr:uid="{00000000-0005-0000-0000-000052680000}"/>
    <cellStyle name="Normal 16 7 12" xfId="55534" xr:uid="{00000000-0005-0000-0000-000053680000}"/>
    <cellStyle name="Normal 16 7 13" xfId="947" xr:uid="{00000000-0005-0000-0000-000054680000}"/>
    <cellStyle name="Normal 16 7 2" xfId="1461" xr:uid="{00000000-0005-0000-0000-000055680000}"/>
    <cellStyle name="Normal 16 7 2 10" xfId="56075" xr:uid="{00000000-0005-0000-0000-000056680000}"/>
    <cellStyle name="Normal 16 7 2 2" xfId="2543" xr:uid="{00000000-0005-0000-0000-000057680000}"/>
    <cellStyle name="Normal 16 7 2 2 2" xfId="6871" xr:uid="{00000000-0005-0000-0000-000058680000}"/>
    <cellStyle name="Normal 16 7 2 2 2 2" xfId="13363" xr:uid="{00000000-0005-0000-0000-000059680000}"/>
    <cellStyle name="Normal 16 7 2 2 2 2 2" xfId="28511" xr:uid="{00000000-0005-0000-0000-00005A680000}"/>
    <cellStyle name="Normal 16 7 2 2 2 2 2 2" xfId="54479" xr:uid="{00000000-0005-0000-0000-00005B680000}"/>
    <cellStyle name="Normal 16 7 2 2 2 2 3" xfId="39331" xr:uid="{00000000-0005-0000-0000-00005C680000}"/>
    <cellStyle name="Normal 16 7 2 2 2 3" xfId="22019" xr:uid="{00000000-0005-0000-0000-00005D680000}"/>
    <cellStyle name="Normal 16 7 2 2 2 3 2" xfId="47987" xr:uid="{00000000-0005-0000-0000-00005E680000}"/>
    <cellStyle name="Normal 16 7 2 2 2 4" xfId="17691" xr:uid="{00000000-0005-0000-0000-00005F680000}"/>
    <cellStyle name="Normal 16 7 2 2 2 4 2" xfId="43659" xr:uid="{00000000-0005-0000-0000-000060680000}"/>
    <cellStyle name="Normal 16 7 2 2 2 5" xfId="32839" xr:uid="{00000000-0005-0000-0000-000061680000}"/>
    <cellStyle name="Normal 16 7 2 2 2 6" xfId="59321" xr:uid="{00000000-0005-0000-0000-000062680000}"/>
    <cellStyle name="Normal 16 7 2 2 3" xfId="11199" xr:uid="{00000000-0005-0000-0000-000063680000}"/>
    <cellStyle name="Normal 16 7 2 2 3 2" xfId="26347" xr:uid="{00000000-0005-0000-0000-000064680000}"/>
    <cellStyle name="Normal 16 7 2 2 3 2 2" xfId="52315" xr:uid="{00000000-0005-0000-0000-000065680000}"/>
    <cellStyle name="Normal 16 7 2 2 3 3" xfId="37167" xr:uid="{00000000-0005-0000-0000-000066680000}"/>
    <cellStyle name="Normal 16 7 2 2 4" xfId="9035" xr:uid="{00000000-0005-0000-0000-000067680000}"/>
    <cellStyle name="Normal 16 7 2 2 4 2" xfId="24183" xr:uid="{00000000-0005-0000-0000-000068680000}"/>
    <cellStyle name="Normal 16 7 2 2 4 2 2" xfId="50151" xr:uid="{00000000-0005-0000-0000-000069680000}"/>
    <cellStyle name="Normal 16 7 2 2 4 3" xfId="35003" xr:uid="{00000000-0005-0000-0000-00006A680000}"/>
    <cellStyle name="Normal 16 7 2 2 5" xfId="19855" xr:uid="{00000000-0005-0000-0000-00006B680000}"/>
    <cellStyle name="Normal 16 7 2 2 5 2" xfId="45823" xr:uid="{00000000-0005-0000-0000-00006C680000}"/>
    <cellStyle name="Normal 16 7 2 2 6" xfId="15527" xr:uid="{00000000-0005-0000-0000-00006D680000}"/>
    <cellStyle name="Normal 16 7 2 2 6 2" xfId="41495" xr:uid="{00000000-0005-0000-0000-00006E680000}"/>
    <cellStyle name="Normal 16 7 2 2 7" xfId="4707" xr:uid="{00000000-0005-0000-0000-00006F680000}"/>
    <cellStyle name="Normal 16 7 2 2 8" xfId="30675" xr:uid="{00000000-0005-0000-0000-000070680000}"/>
    <cellStyle name="Normal 16 7 2 2 9" xfId="57157" xr:uid="{00000000-0005-0000-0000-000071680000}"/>
    <cellStyle name="Normal 16 7 2 3" xfId="5789" xr:uid="{00000000-0005-0000-0000-000072680000}"/>
    <cellStyle name="Normal 16 7 2 3 2" xfId="12281" xr:uid="{00000000-0005-0000-0000-000073680000}"/>
    <cellStyle name="Normal 16 7 2 3 2 2" xfId="27429" xr:uid="{00000000-0005-0000-0000-000074680000}"/>
    <cellStyle name="Normal 16 7 2 3 2 2 2" xfId="53397" xr:uid="{00000000-0005-0000-0000-000075680000}"/>
    <cellStyle name="Normal 16 7 2 3 2 3" xfId="38249" xr:uid="{00000000-0005-0000-0000-000076680000}"/>
    <cellStyle name="Normal 16 7 2 3 3" xfId="20937" xr:uid="{00000000-0005-0000-0000-000077680000}"/>
    <cellStyle name="Normal 16 7 2 3 3 2" xfId="46905" xr:uid="{00000000-0005-0000-0000-000078680000}"/>
    <cellStyle name="Normal 16 7 2 3 4" xfId="16609" xr:uid="{00000000-0005-0000-0000-000079680000}"/>
    <cellStyle name="Normal 16 7 2 3 4 2" xfId="42577" xr:uid="{00000000-0005-0000-0000-00007A680000}"/>
    <cellStyle name="Normal 16 7 2 3 5" xfId="31757" xr:uid="{00000000-0005-0000-0000-00007B680000}"/>
    <cellStyle name="Normal 16 7 2 3 6" xfId="58239" xr:uid="{00000000-0005-0000-0000-00007C680000}"/>
    <cellStyle name="Normal 16 7 2 4" xfId="10117" xr:uid="{00000000-0005-0000-0000-00007D680000}"/>
    <cellStyle name="Normal 16 7 2 4 2" xfId="25265" xr:uid="{00000000-0005-0000-0000-00007E680000}"/>
    <cellStyle name="Normal 16 7 2 4 2 2" xfId="51233" xr:uid="{00000000-0005-0000-0000-00007F680000}"/>
    <cellStyle name="Normal 16 7 2 4 3" xfId="36085" xr:uid="{00000000-0005-0000-0000-000080680000}"/>
    <cellStyle name="Normal 16 7 2 5" xfId="7953" xr:uid="{00000000-0005-0000-0000-000081680000}"/>
    <cellStyle name="Normal 16 7 2 5 2" xfId="23101" xr:uid="{00000000-0005-0000-0000-000082680000}"/>
    <cellStyle name="Normal 16 7 2 5 2 2" xfId="49069" xr:uid="{00000000-0005-0000-0000-000083680000}"/>
    <cellStyle name="Normal 16 7 2 5 3" xfId="33921" xr:uid="{00000000-0005-0000-0000-000084680000}"/>
    <cellStyle name="Normal 16 7 2 6" xfId="18773" xr:uid="{00000000-0005-0000-0000-000085680000}"/>
    <cellStyle name="Normal 16 7 2 6 2" xfId="44741" xr:uid="{00000000-0005-0000-0000-000086680000}"/>
    <cellStyle name="Normal 16 7 2 7" xfId="14445" xr:uid="{00000000-0005-0000-0000-000087680000}"/>
    <cellStyle name="Normal 16 7 2 7 2" xfId="40413" xr:uid="{00000000-0005-0000-0000-000088680000}"/>
    <cellStyle name="Normal 16 7 2 8" xfId="3625" xr:uid="{00000000-0005-0000-0000-000089680000}"/>
    <cellStyle name="Normal 16 7 2 9" xfId="29593" xr:uid="{00000000-0005-0000-0000-00008A680000}"/>
    <cellStyle name="Normal 16 7 3" xfId="2002" xr:uid="{00000000-0005-0000-0000-00008B680000}"/>
    <cellStyle name="Normal 16 7 3 2" xfId="6330" xr:uid="{00000000-0005-0000-0000-00008C680000}"/>
    <cellStyle name="Normal 16 7 3 2 2" xfId="12822" xr:uid="{00000000-0005-0000-0000-00008D680000}"/>
    <cellStyle name="Normal 16 7 3 2 2 2" xfId="27970" xr:uid="{00000000-0005-0000-0000-00008E680000}"/>
    <cellStyle name="Normal 16 7 3 2 2 2 2" xfId="53938" xr:uid="{00000000-0005-0000-0000-00008F680000}"/>
    <cellStyle name="Normal 16 7 3 2 2 3" xfId="38790" xr:uid="{00000000-0005-0000-0000-000090680000}"/>
    <cellStyle name="Normal 16 7 3 2 3" xfId="21478" xr:uid="{00000000-0005-0000-0000-000091680000}"/>
    <cellStyle name="Normal 16 7 3 2 3 2" xfId="47446" xr:uid="{00000000-0005-0000-0000-000092680000}"/>
    <cellStyle name="Normal 16 7 3 2 4" xfId="17150" xr:uid="{00000000-0005-0000-0000-000093680000}"/>
    <cellStyle name="Normal 16 7 3 2 4 2" xfId="43118" xr:uid="{00000000-0005-0000-0000-000094680000}"/>
    <cellStyle name="Normal 16 7 3 2 5" xfId="32298" xr:uid="{00000000-0005-0000-0000-000095680000}"/>
    <cellStyle name="Normal 16 7 3 2 6" xfId="58780" xr:uid="{00000000-0005-0000-0000-000096680000}"/>
    <cellStyle name="Normal 16 7 3 3" xfId="10658" xr:uid="{00000000-0005-0000-0000-000097680000}"/>
    <cellStyle name="Normal 16 7 3 3 2" xfId="25806" xr:uid="{00000000-0005-0000-0000-000098680000}"/>
    <cellStyle name="Normal 16 7 3 3 2 2" xfId="51774" xr:uid="{00000000-0005-0000-0000-000099680000}"/>
    <cellStyle name="Normal 16 7 3 3 3" xfId="36626" xr:uid="{00000000-0005-0000-0000-00009A680000}"/>
    <cellStyle name="Normal 16 7 3 4" xfId="8494" xr:uid="{00000000-0005-0000-0000-00009B680000}"/>
    <cellStyle name="Normal 16 7 3 4 2" xfId="23642" xr:uid="{00000000-0005-0000-0000-00009C680000}"/>
    <cellStyle name="Normal 16 7 3 4 2 2" xfId="49610" xr:uid="{00000000-0005-0000-0000-00009D680000}"/>
    <cellStyle name="Normal 16 7 3 4 3" xfId="34462" xr:uid="{00000000-0005-0000-0000-00009E680000}"/>
    <cellStyle name="Normal 16 7 3 5" xfId="19314" xr:uid="{00000000-0005-0000-0000-00009F680000}"/>
    <cellStyle name="Normal 16 7 3 5 2" xfId="45282" xr:uid="{00000000-0005-0000-0000-0000A0680000}"/>
    <cellStyle name="Normal 16 7 3 6" xfId="14986" xr:uid="{00000000-0005-0000-0000-0000A1680000}"/>
    <cellStyle name="Normal 16 7 3 6 2" xfId="40954" xr:uid="{00000000-0005-0000-0000-0000A2680000}"/>
    <cellStyle name="Normal 16 7 3 7" xfId="4166" xr:uid="{00000000-0005-0000-0000-0000A3680000}"/>
    <cellStyle name="Normal 16 7 3 8" xfId="30134" xr:uid="{00000000-0005-0000-0000-0000A4680000}"/>
    <cellStyle name="Normal 16 7 3 9" xfId="56616" xr:uid="{00000000-0005-0000-0000-0000A5680000}"/>
    <cellStyle name="Normal 16 7 4" xfId="5248" xr:uid="{00000000-0005-0000-0000-0000A6680000}"/>
    <cellStyle name="Normal 16 7 4 2" xfId="11740" xr:uid="{00000000-0005-0000-0000-0000A7680000}"/>
    <cellStyle name="Normal 16 7 4 2 2" xfId="26888" xr:uid="{00000000-0005-0000-0000-0000A8680000}"/>
    <cellStyle name="Normal 16 7 4 2 2 2" xfId="52856" xr:uid="{00000000-0005-0000-0000-0000A9680000}"/>
    <cellStyle name="Normal 16 7 4 2 3" xfId="37708" xr:uid="{00000000-0005-0000-0000-0000AA680000}"/>
    <cellStyle name="Normal 16 7 4 3" xfId="20396" xr:uid="{00000000-0005-0000-0000-0000AB680000}"/>
    <cellStyle name="Normal 16 7 4 3 2" xfId="46364" xr:uid="{00000000-0005-0000-0000-0000AC680000}"/>
    <cellStyle name="Normal 16 7 4 4" xfId="16068" xr:uid="{00000000-0005-0000-0000-0000AD680000}"/>
    <cellStyle name="Normal 16 7 4 4 2" xfId="42036" xr:uid="{00000000-0005-0000-0000-0000AE680000}"/>
    <cellStyle name="Normal 16 7 4 5" xfId="31216" xr:uid="{00000000-0005-0000-0000-0000AF680000}"/>
    <cellStyle name="Normal 16 7 4 6" xfId="57698" xr:uid="{00000000-0005-0000-0000-0000B0680000}"/>
    <cellStyle name="Normal 16 7 5" xfId="9576" xr:uid="{00000000-0005-0000-0000-0000B1680000}"/>
    <cellStyle name="Normal 16 7 5 2" xfId="24724" xr:uid="{00000000-0005-0000-0000-0000B2680000}"/>
    <cellStyle name="Normal 16 7 5 2 2" xfId="50692" xr:uid="{00000000-0005-0000-0000-0000B3680000}"/>
    <cellStyle name="Normal 16 7 5 3" xfId="35544" xr:uid="{00000000-0005-0000-0000-0000B4680000}"/>
    <cellStyle name="Normal 16 7 6" xfId="7412" xr:uid="{00000000-0005-0000-0000-0000B5680000}"/>
    <cellStyle name="Normal 16 7 6 2" xfId="22560" xr:uid="{00000000-0005-0000-0000-0000B6680000}"/>
    <cellStyle name="Normal 16 7 6 2 2" xfId="48528" xr:uid="{00000000-0005-0000-0000-0000B7680000}"/>
    <cellStyle name="Normal 16 7 6 3" xfId="33380" xr:uid="{00000000-0005-0000-0000-0000B8680000}"/>
    <cellStyle name="Normal 16 7 7" xfId="18232" xr:uid="{00000000-0005-0000-0000-0000B9680000}"/>
    <cellStyle name="Normal 16 7 7 2" xfId="44200" xr:uid="{00000000-0005-0000-0000-0000BA680000}"/>
    <cellStyle name="Normal 16 7 8" xfId="13904" xr:uid="{00000000-0005-0000-0000-0000BB680000}"/>
    <cellStyle name="Normal 16 7 8 2" xfId="39872" xr:uid="{00000000-0005-0000-0000-0000BC680000}"/>
    <cellStyle name="Normal 16 7 9" xfId="3084" xr:uid="{00000000-0005-0000-0000-0000BD680000}"/>
    <cellStyle name="Normal 16 8" xfId="347" xr:uid="{00000000-0005-0000-0000-0000BE680000}"/>
    <cellStyle name="Normal 16 8 10" xfId="29053" xr:uid="{00000000-0005-0000-0000-0000BF680000}"/>
    <cellStyle name="Normal 16 8 11" xfId="55012" xr:uid="{00000000-0005-0000-0000-0000C0680000}"/>
    <cellStyle name="Normal 16 8 12" xfId="55535" xr:uid="{00000000-0005-0000-0000-0000C1680000}"/>
    <cellStyle name="Normal 16 8 13" xfId="987" xr:uid="{00000000-0005-0000-0000-0000C2680000}"/>
    <cellStyle name="Normal 16 8 2" xfId="1462" xr:uid="{00000000-0005-0000-0000-0000C3680000}"/>
    <cellStyle name="Normal 16 8 2 10" xfId="56076" xr:uid="{00000000-0005-0000-0000-0000C4680000}"/>
    <cellStyle name="Normal 16 8 2 2" xfId="2544" xr:uid="{00000000-0005-0000-0000-0000C5680000}"/>
    <cellStyle name="Normal 16 8 2 2 2" xfId="6872" xr:uid="{00000000-0005-0000-0000-0000C6680000}"/>
    <cellStyle name="Normal 16 8 2 2 2 2" xfId="13364" xr:uid="{00000000-0005-0000-0000-0000C7680000}"/>
    <cellStyle name="Normal 16 8 2 2 2 2 2" xfId="28512" xr:uid="{00000000-0005-0000-0000-0000C8680000}"/>
    <cellStyle name="Normal 16 8 2 2 2 2 2 2" xfId="54480" xr:uid="{00000000-0005-0000-0000-0000C9680000}"/>
    <cellStyle name="Normal 16 8 2 2 2 2 3" xfId="39332" xr:uid="{00000000-0005-0000-0000-0000CA680000}"/>
    <cellStyle name="Normal 16 8 2 2 2 3" xfId="22020" xr:uid="{00000000-0005-0000-0000-0000CB680000}"/>
    <cellStyle name="Normal 16 8 2 2 2 3 2" xfId="47988" xr:uid="{00000000-0005-0000-0000-0000CC680000}"/>
    <cellStyle name="Normal 16 8 2 2 2 4" xfId="17692" xr:uid="{00000000-0005-0000-0000-0000CD680000}"/>
    <cellStyle name="Normal 16 8 2 2 2 4 2" xfId="43660" xr:uid="{00000000-0005-0000-0000-0000CE680000}"/>
    <cellStyle name="Normal 16 8 2 2 2 5" xfId="32840" xr:uid="{00000000-0005-0000-0000-0000CF680000}"/>
    <cellStyle name="Normal 16 8 2 2 2 6" xfId="59322" xr:uid="{00000000-0005-0000-0000-0000D0680000}"/>
    <cellStyle name="Normal 16 8 2 2 3" xfId="11200" xr:uid="{00000000-0005-0000-0000-0000D1680000}"/>
    <cellStyle name="Normal 16 8 2 2 3 2" xfId="26348" xr:uid="{00000000-0005-0000-0000-0000D2680000}"/>
    <cellStyle name="Normal 16 8 2 2 3 2 2" xfId="52316" xr:uid="{00000000-0005-0000-0000-0000D3680000}"/>
    <cellStyle name="Normal 16 8 2 2 3 3" xfId="37168" xr:uid="{00000000-0005-0000-0000-0000D4680000}"/>
    <cellStyle name="Normal 16 8 2 2 4" xfId="9036" xr:uid="{00000000-0005-0000-0000-0000D5680000}"/>
    <cellStyle name="Normal 16 8 2 2 4 2" xfId="24184" xr:uid="{00000000-0005-0000-0000-0000D6680000}"/>
    <cellStyle name="Normal 16 8 2 2 4 2 2" xfId="50152" xr:uid="{00000000-0005-0000-0000-0000D7680000}"/>
    <cellStyle name="Normal 16 8 2 2 4 3" xfId="35004" xr:uid="{00000000-0005-0000-0000-0000D8680000}"/>
    <cellStyle name="Normal 16 8 2 2 5" xfId="19856" xr:uid="{00000000-0005-0000-0000-0000D9680000}"/>
    <cellStyle name="Normal 16 8 2 2 5 2" xfId="45824" xr:uid="{00000000-0005-0000-0000-0000DA680000}"/>
    <cellStyle name="Normal 16 8 2 2 6" xfId="15528" xr:uid="{00000000-0005-0000-0000-0000DB680000}"/>
    <cellStyle name="Normal 16 8 2 2 6 2" xfId="41496" xr:uid="{00000000-0005-0000-0000-0000DC680000}"/>
    <cellStyle name="Normal 16 8 2 2 7" xfId="4708" xr:uid="{00000000-0005-0000-0000-0000DD680000}"/>
    <cellStyle name="Normal 16 8 2 2 8" xfId="30676" xr:uid="{00000000-0005-0000-0000-0000DE680000}"/>
    <cellStyle name="Normal 16 8 2 2 9" xfId="57158" xr:uid="{00000000-0005-0000-0000-0000DF680000}"/>
    <cellStyle name="Normal 16 8 2 3" xfId="5790" xr:uid="{00000000-0005-0000-0000-0000E0680000}"/>
    <cellStyle name="Normal 16 8 2 3 2" xfId="12282" xr:uid="{00000000-0005-0000-0000-0000E1680000}"/>
    <cellStyle name="Normal 16 8 2 3 2 2" xfId="27430" xr:uid="{00000000-0005-0000-0000-0000E2680000}"/>
    <cellStyle name="Normal 16 8 2 3 2 2 2" xfId="53398" xr:uid="{00000000-0005-0000-0000-0000E3680000}"/>
    <cellStyle name="Normal 16 8 2 3 2 3" xfId="38250" xr:uid="{00000000-0005-0000-0000-0000E4680000}"/>
    <cellStyle name="Normal 16 8 2 3 3" xfId="20938" xr:uid="{00000000-0005-0000-0000-0000E5680000}"/>
    <cellStyle name="Normal 16 8 2 3 3 2" xfId="46906" xr:uid="{00000000-0005-0000-0000-0000E6680000}"/>
    <cellStyle name="Normal 16 8 2 3 4" xfId="16610" xr:uid="{00000000-0005-0000-0000-0000E7680000}"/>
    <cellStyle name="Normal 16 8 2 3 4 2" xfId="42578" xr:uid="{00000000-0005-0000-0000-0000E8680000}"/>
    <cellStyle name="Normal 16 8 2 3 5" xfId="31758" xr:uid="{00000000-0005-0000-0000-0000E9680000}"/>
    <cellStyle name="Normal 16 8 2 3 6" xfId="58240" xr:uid="{00000000-0005-0000-0000-0000EA680000}"/>
    <cellStyle name="Normal 16 8 2 4" xfId="10118" xr:uid="{00000000-0005-0000-0000-0000EB680000}"/>
    <cellStyle name="Normal 16 8 2 4 2" xfId="25266" xr:uid="{00000000-0005-0000-0000-0000EC680000}"/>
    <cellStyle name="Normal 16 8 2 4 2 2" xfId="51234" xr:uid="{00000000-0005-0000-0000-0000ED680000}"/>
    <cellStyle name="Normal 16 8 2 4 3" xfId="36086" xr:uid="{00000000-0005-0000-0000-0000EE680000}"/>
    <cellStyle name="Normal 16 8 2 5" xfId="7954" xr:uid="{00000000-0005-0000-0000-0000EF680000}"/>
    <cellStyle name="Normal 16 8 2 5 2" xfId="23102" xr:uid="{00000000-0005-0000-0000-0000F0680000}"/>
    <cellStyle name="Normal 16 8 2 5 2 2" xfId="49070" xr:uid="{00000000-0005-0000-0000-0000F1680000}"/>
    <cellStyle name="Normal 16 8 2 5 3" xfId="33922" xr:uid="{00000000-0005-0000-0000-0000F2680000}"/>
    <cellStyle name="Normal 16 8 2 6" xfId="18774" xr:uid="{00000000-0005-0000-0000-0000F3680000}"/>
    <cellStyle name="Normal 16 8 2 6 2" xfId="44742" xr:uid="{00000000-0005-0000-0000-0000F4680000}"/>
    <cellStyle name="Normal 16 8 2 7" xfId="14446" xr:uid="{00000000-0005-0000-0000-0000F5680000}"/>
    <cellStyle name="Normal 16 8 2 7 2" xfId="40414" xr:uid="{00000000-0005-0000-0000-0000F6680000}"/>
    <cellStyle name="Normal 16 8 2 8" xfId="3626" xr:uid="{00000000-0005-0000-0000-0000F7680000}"/>
    <cellStyle name="Normal 16 8 2 9" xfId="29594" xr:uid="{00000000-0005-0000-0000-0000F8680000}"/>
    <cellStyle name="Normal 16 8 3" xfId="2003" xr:uid="{00000000-0005-0000-0000-0000F9680000}"/>
    <cellStyle name="Normal 16 8 3 2" xfId="6331" xr:uid="{00000000-0005-0000-0000-0000FA680000}"/>
    <cellStyle name="Normal 16 8 3 2 2" xfId="12823" xr:uid="{00000000-0005-0000-0000-0000FB680000}"/>
    <cellStyle name="Normal 16 8 3 2 2 2" xfId="27971" xr:uid="{00000000-0005-0000-0000-0000FC680000}"/>
    <cellStyle name="Normal 16 8 3 2 2 2 2" xfId="53939" xr:uid="{00000000-0005-0000-0000-0000FD680000}"/>
    <cellStyle name="Normal 16 8 3 2 2 3" xfId="38791" xr:uid="{00000000-0005-0000-0000-0000FE680000}"/>
    <cellStyle name="Normal 16 8 3 2 3" xfId="21479" xr:uid="{00000000-0005-0000-0000-0000FF680000}"/>
    <cellStyle name="Normal 16 8 3 2 3 2" xfId="47447" xr:uid="{00000000-0005-0000-0000-000000690000}"/>
    <cellStyle name="Normal 16 8 3 2 4" xfId="17151" xr:uid="{00000000-0005-0000-0000-000001690000}"/>
    <cellStyle name="Normal 16 8 3 2 4 2" xfId="43119" xr:uid="{00000000-0005-0000-0000-000002690000}"/>
    <cellStyle name="Normal 16 8 3 2 5" xfId="32299" xr:uid="{00000000-0005-0000-0000-000003690000}"/>
    <cellStyle name="Normal 16 8 3 2 6" xfId="58781" xr:uid="{00000000-0005-0000-0000-000004690000}"/>
    <cellStyle name="Normal 16 8 3 3" xfId="10659" xr:uid="{00000000-0005-0000-0000-000005690000}"/>
    <cellStyle name="Normal 16 8 3 3 2" xfId="25807" xr:uid="{00000000-0005-0000-0000-000006690000}"/>
    <cellStyle name="Normal 16 8 3 3 2 2" xfId="51775" xr:uid="{00000000-0005-0000-0000-000007690000}"/>
    <cellStyle name="Normal 16 8 3 3 3" xfId="36627" xr:uid="{00000000-0005-0000-0000-000008690000}"/>
    <cellStyle name="Normal 16 8 3 4" xfId="8495" xr:uid="{00000000-0005-0000-0000-000009690000}"/>
    <cellStyle name="Normal 16 8 3 4 2" xfId="23643" xr:uid="{00000000-0005-0000-0000-00000A690000}"/>
    <cellStyle name="Normal 16 8 3 4 2 2" xfId="49611" xr:uid="{00000000-0005-0000-0000-00000B690000}"/>
    <cellStyle name="Normal 16 8 3 4 3" xfId="34463" xr:uid="{00000000-0005-0000-0000-00000C690000}"/>
    <cellStyle name="Normal 16 8 3 5" xfId="19315" xr:uid="{00000000-0005-0000-0000-00000D690000}"/>
    <cellStyle name="Normal 16 8 3 5 2" xfId="45283" xr:uid="{00000000-0005-0000-0000-00000E690000}"/>
    <cellStyle name="Normal 16 8 3 6" xfId="14987" xr:uid="{00000000-0005-0000-0000-00000F690000}"/>
    <cellStyle name="Normal 16 8 3 6 2" xfId="40955" xr:uid="{00000000-0005-0000-0000-000010690000}"/>
    <cellStyle name="Normal 16 8 3 7" xfId="4167" xr:uid="{00000000-0005-0000-0000-000011690000}"/>
    <cellStyle name="Normal 16 8 3 8" xfId="30135" xr:uid="{00000000-0005-0000-0000-000012690000}"/>
    <cellStyle name="Normal 16 8 3 9" xfId="56617" xr:uid="{00000000-0005-0000-0000-000013690000}"/>
    <cellStyle name="Normal 16 8 4" xfId="5249" xr:uid="{00000000-0005-0000-0000-000014690000}"/>
    <cellStyle name="Normal 16 8 4 2" xfId="11741" xr:uid="{00000000-0005-0000-0000-000015690000}"/>
    <cellStyle name="Normal 16 8 4 2 2" xfId="26889" xr:uid="{00000000-0005-0000-0000-000016690000}"/>
    <cellStyle name="Normal 16 8 4 2 2 2" xfId="52857" xr:uid="{00000000-0005-0000-0000-000017690000}"/>
    <cellStyle name="Normal 16 8 4 2 3" xfId="37709" xr:uid="{00000000-0005-0000-0000-000018690000}"/>
    <cellStyle name="Normal 16 8 4 3" xfId="20397" xr:uid="{00000000-0005-0000-0000-000019690000}"/>
    <cellStyle name="Normal 16 8 4 3 2" xfId="46365" xr:uid="{00000000-0005-0000-0000-00001A690000}"/>
    <cellStyle name="Normal 16 8 4 4" xfId="16069" xr:uid="{00000000-0005-0000-0000-00001B690000}"/>
    <cellStyle name="Normal 16 8 4 4 2" xfId="42037" xr:uid="{00000000-0005-0000-0000-00001C690000}"/>
    <cellStyle name="Normal 16 8 4 5" xfId="31217" xr:uid="{00000000-0005-0000-0000-00001D690000}"/>
    <cellStyle name="Normal 16 8 4 6" xfId="57699" xr:uid="{00000000-0005-0000-0000-00001E690000}"/>
    <cellStyle name="Normal 16 8 5" xfId="9577" xr:uid="{00000000-0005-0000-0000-00001F690000}"/>
    <cellStyle name="Normal 16 8 5 2" xfId="24725" xr:uid="{00000000-0005-0000-0000-000020690000}"/>
    <cellStyle name="Normal 16 8 5 2 2" xfId="50693" xr:uid="{00000000-0005-0000-0000-000021690000}"/>
    <cellStyle name="Normal 16 8 5 3" xfId="35545" xr:uid="{00000000-0005-0000-0000-000022690000}"/>
    <cellStyle name="Normal 16 8 6" xfId="7413" xr:uid="{00000000-0005-0000-0000-000023690000}"/>
    <cellStyle name="Normal 16 8 6 2" xfId="22561" xr:uid="{00000000-0005-0000-0000-000024690000}"/>
    <cellStyle name="Normal 16 8 6 2 2" xfId="48529" xr:uid="{00000000-0005-0000-0000-000025690000}"/>
    <cellStyle name="Normal 16 8 6 3" xfId="33381" xr:uid="{00000000-0005-0000-0000-000026690000}"/>
    <cellStyle name="Normal 16 8 7" xfId="18233" xr:uid="{00000000-0005-0000-0000-000027690000}"/>
    <cellStyle name="Normal 16 8 7 2" xfId="44201" xr:uid="{00000000-0005-0000-0000-000028690000}"/>
    <cellStyle name="Normal 16 8 8" xfId="13905" xr:uid="{00000000-0005-0000-0000-000029690000}"/>
    <cellStyle name="Normal 16 8 8 2" xfId="39873" xr:uid="{00000000-0005-0000-0000-00002A690000}"/>
    <cellStyle name="Normal 16 8 9" xfId="3085" xr:uid="{00000000-0005-0000-0000-00002B690000}"/>
    <cellStyle name="Normal 16 9" xfId="348" xr:uid="{00000000-0005-0000-0000-00002C690000}"/>
    <cellStyle name="Normal 16 9 10" xfId="29054" xr:uid="{00000000-0005-0000-0000-00002D690000}"/>
    <cellStyle name="Normal 16 9 11" xfId="55013" xr:uid="{00000000-0005-0000-0000-00002E690000}"/>
    <cellStyle name="Normal 16 9 12" xfId="55536" xr:uid="{00000000-0005-0000-0000-00002F690000}"/>
    <cellStyle name="Normal 16 9 13" xfId="1027" xr:uid="{00000000-0005-0000-0000-000030690000}"/>
    <cellStyle name="Normal 16 9 2" xfId="1463" xr:uid="{00000000-0005-0000-0000-000031690000}"/>
    <cellStyle name="Normal 16 9 2 10" xfId="56077" xr:uid="{00000000-0005-0000-0000-000032690000}"/>
    <cellStyle name="Normal 16 9 2 2" xfId="2545" xr:uid="{00000000-0005-0000-0000-000033690000}"/>
    <cellStyle name="Normal 16 9 2 2 2" xfId="6873" xr:uid="{00000000-0005-0000-0000-000034690000}"/>
    <cellStyle name="Normal 16 9 2 2 2 2" xfId="13365" xr:uid="{00000000-0005-0000-0000-000035690000}"/>
    <cellStyle name="Normal 16 9 2 2 2 2 2" xfId="28513" xr:uid="{00000000-0005-0000-0000-000036690000}"/>
    <cellStyle name="Normal 16 9 2 2 2 2 2 2" xfId="54481" xr:uid="{00000000-0005-0000-0000-000037690000}"/>
    <cellStyle name="Normal 16 9 2 2 2 2 3" xfId="39333" xr:uid="{00000000-0005-0000-0000-000038690000}"/>
    <cellStyle name="Normal 16 9 2 2 2 3" xfId="22021" xr:uid="{00000000-0005-0000-0000-000039690000}"/>
    <cellStyle name="Normal 16 9 2 2 2 3 2" xfId="47989" xr:uid="{00000000-0005-0000-0000-00003A690000}"/>
    <cellStyle name="Normal 16 9 2 2 2 4" xfId="17693" xr:uid="{00000000-0005-0000-0000-00003B690000}"/>
    <cellStyle name="Normal 16 9 2 2 2 4 2" xfId="43661" xr:uid="{00000000-0005-0000-0000-00003C690000}"/>
    <cellStyle name="Normal 16 9 2 2 2 5" xfId="32841" xr:uid="{00000000-0005-0000-0000-00003D690000}"/>
    <cellStyle name="Normal 16 9 2 2 2 6" xfId="59323" xr:uid="{00000000-0005-0000-0000-00003E690000}"/>
    <cellStyle name="Normal 16 9 2 2 3" xfId="11201" xr:uid="{00000000-0005-0000-0000-00003F690000}"/>
    <cellStyle name="Normal 16 9 2 2 3 2" xfId="26349" xr:uid="{00000000-0005-0000-0000-000040690000}"/>
    <cellStyle name="Normal 16 9 2 2 3 2 2" xfId="52317" xr:uid="{00000000-0005-0000-0000-000041690000}"/>
    <cellStyle name="Normal 16 9 2 2 3 3" xfId="37169" xr:uid="{00000000-0005-0000-0000-000042690000}"/>
    <cellStyle name="Normal 16 9 2 2 4" xfId="9037" xr:uid="{00000000-0005-0000-0000-000043690000}"/>
    <cellStyle name="Normal 16 9 2 2 4 2" xfId="24185" xr:uid="{00000000-0005-0000-0000-000044690000}"/>
    <cellStyle name="Normal 16 9 2 2 4 2 2" xfId="50153" xr:uid="{00000000-0005-0000-0000-000045690000}"/>
    <cellStyle name="Normal 16 9 2 2 4 3" xfId="35005" xr:uid="{00000000-0005-0000-0000-000046690000}"/>
    <cellStyle name="Normal 16 9 2 2 5" xfId="19857" xr:uid="{00000000-0005-0000-0000-000047690000}"/>
    <cellStyle name="Normal 16 9 2 2 5 2" xfId="45825" xr:uid="{00000000-0005-0000-0000-000048690000}"/>
    <cellStyle name="Normal 16 9 2 2 6" xfId="15529" xr:uid="{00000000-0005-0000-0000-000049690000}"/>
    <cellStyle name="Normal 16 9 2 2 6 2" xfId="41497" xr:uid="{00000000-0005-0000-0000-00004A690000}"/>
    <cellStyle name="Normal 16 9 2 2 7" xfId="4709" xr:uid="{00000000-0005-0000-0000-00004B690000}"/>
    <cellStyle name="Normal 16 9 2 2 8" xfId="30677" xr:uid="{00000000-0005-0000-0000-00004C690000}"/>
    <cellStyle name="Normal 16 9 2 2 9" xfId="57159" xr:uid="{00000000-0005-0000-0000-00004D690000}"/>
    <cellStyle name="Normal 16 9 2 3" xfId="5791" xr:uid="{00000000-0005-0000-0000-00004E690000}"/>
    <cellStyle name="Normal 16 9 2 3 2" xfId="12283" xr:uid="{00000000-0005-0000-0000-00004F690000}"/>
    <cellStyle name="Normal 16 9 2 3 2 2" xfId="27431" xr:uid="{00000000-0005-0000-0000-000050690000}"/>
    <cellStyle name="Normal 16 9 2 3 2 2 2" xfId="53399" xr:uid="{00000000-0005-0000-0000-000051690000}"/>
    <cellStyle name="Normal 16 9 2 3 2 3" xfId="38251" xr:uid="{00000000-0005-0000-0000-000052690000}"/>
    <cellStyle name="Normal 16 9 2 3 3" xfId="20939" xr:uid="{00000000-0005-0000-0000-000053690000}"/>
    <cellStyle name="Normal 16 9 2 3 3 2" xfId="46907" xr:uid="{00000000-0005-0000-0000-000054690000}"/>
    <cellStyle name="Normal 16 9 2 3 4" xfId="16611" xr:uid="{00000000-0005-0000-0000-000055690000}"/>
    <cellStyle name="Normal 16 9 2 3 4 2" xfId="42579" xr:uid="{00000000-0005-0000-0000-000056690000}"/>
    <cellStyle name="Normal 16 9 2 3 5" xfId="31759" xr:uid="{00000000-0005-0000-0000-000057690000}"/>
    <cellStyle name="Normal 16 9 2 3 6" xfId="58241" xr:uid="{00000000-0005-0000-0000-000058690000}"/>
    <cellStyle name="Normal 16 9 2 4" xfId="10119" xr:uid="{00000000-0005-0000-0000-000059690000}"/>
    <cellStyle name="Normal 16 9 2 4 2" xfId="25267" xr:uid="{00000000-0005-0000-0000-00005A690000}"/>
    <cellStyle name="Normal 16 9 2 4 2 2" xfId="51235" xr:uid="{00000000-0005-0000-0000-00005B690000}"/>
    <cellStyle name="Normal 16 9 2 4 3" xfId="36087" xr:uid="{00000000-0005-0000-0000-00005C690000}"/>
    <cellStyle name="Normal 16 9 2 5" xfId="7955" xr:uid="{00000000-0005-0000-0000-00005D690000}"/>
    <cellStyle name="Normal 16 9 2 5 2" xfId="23103" xr:uid="{00000000-0005-0000-0000-00005E690000}"/>
    <cellStyle name="Normal 16 9 2 5 2 2" xfId="49071" xr:uid="{00000000-0005-0000-0000-00005F690000}"/>
    <cellStyle name="Normal 16 9 2 5 3" xfId="33923" xr:uid="{00000000-0005-0000-0000-000060690000}"/>
    <cellStyle name="Normal 16 9 2 6" xfId="18775" xr:uid="{00000000-0005-0000-0000-000061690000}"/>
    <cellStyle name="Normal 16 9 2 6 2" xfId="44743" xr:uid="{00000000-0005-0000-0000-000062690000}"/>
    <cellStyle name="Normal 16 9 2 7" xfId="14447" xr:uid="{00000000-0005-0000-0000-000063690000}"/>
    <cellStyle name="Normal 16 9 2 7 2" xfId="40415" xr:uid="{00000000-0005-0000-0000-000064690000}"/>
    <cellStyle name="Normal 16 9 2 8" xfId="3627" xr:uid="{00000000-0005-0000-0000-000065690000}"/>
    <cellStyle name="Normal 16 9 2 9" xfId="29595" xr:uid="{00000000-0005-0000-0000-000066690000}"/>
    <cellStyle name="Normal 16 9 3" xfId="2004" xr:uid="{00000000-0005-0000-0000-000067690000}"/>
    <cellStyle name="Normal 16 9 3 2" xfId="6332" xr:uid="{00000000-0005-0000-0000-000068690000}"/>
    <cellStyle name="Normal 16 9 3 2 2" xfId="12824" xr:uid="{00000000-0005-0000-0000-000069690000}"/>
    <cellStyle name="Normal 16 9 3 2 2 2" xfId="27972" xr:uid="{00000000-0005-0000-0000-00006A690000}"/>
    <cellStyle name="Normal 16 9 3 2 2 2 2" xfId="53940" xr:uid="{00000000-0005-0000-0000-00006B690000}"/>
    <cellStyle name="Normal 16 9 3 2 2 3" xfId="38792" xr:uid="{00000000-0005-0000-0000-00006C690000}"/>
    <cellStyle name="Normal 16 9 3 2 3" xfId="21480" xr:uid="{00000000-0005-0000-0000-00006D690000}"/>
    <cellStyle name="Normal 16 9 3 2 3 2" xfId="47448" xr:uid="{00000000-0005-0000-0000-00006E690000}"/>
    <cellStyle name="Normal 16 9 3 2 4" xfId="17152" xr:uid="{00000000-0005-0000-0000-00006F690000}"/>
    <cellStyle name="Normal 16 9 3 2 4 2" xfId="43120" xr:uid="{00000000-0005-0000-0000-000070690000}"/>
    <cellStyle name="Normal 16 9 3 2 5" xfId="32300" xr:uid="{00000000-0005-0000-0000-000071690000}"/>
    <cellStyle name="Normal 16 9 3 2 6" xfId="58782" xr:uid="{00000000-0005-0000-0000-000072690000}"/>
    <cellStyle name="Normal 16 9 3 3" xfId="10660" xr:uid="{00000000-0005-0000-0000-000073690000}"/>
    <cellStyle name="Normal 16 9 3 3 2" xfId="25808" xr:uid="{00000000-0005-0000-0000-000074690000}"/>
    <cellStyle name="Normal 16 9 3 3 2 2" xfId="51776" xr:uid="{00000000-0005-0000-0000-000075690000}"/>
    <cellStyle name="Normal 16 9 3 3 3" xfId="36628" xr:uid="{00000000-0005-0000-0000-000076690000}"/>
    <cellStyle name="Normal 16 9 3 4" xfId="8496" xr:uid="{00000000-0005-0000-0000-000077690000}"/>
    <cellStyle name="Normal 16 9 3 4 2" xfId="23644" xr:uid="{00000000-0005-0000-0000-000078690000}"/>
    <cellStyle name="Normal 16 9 3 4 2 2" xfId="49612" xr:uid="{00000000-0005-0000-0000-000079690000}"/>
    <cellStyle name="Normal 16 9 3 4 3" xfId="34464" xr:uid="{00000000-0005-0000-0000-00007A690000}"/>
    <cellStyle name="Normal 16 9 3 5" xfId="19316" xr:uid="{00000000-0005-0000-0000-00007B690000}"/>
    <cellStyle name="Normal 16 9 3 5 2" xfId="45284" xr:uid="{00000000-0005-0000-0000-00007C690000}"/>
    <cellStyle name="Normal 16 9 3 6" xfId="14988" xr:uid="{00000000-0005-0000-0000-00007D690000}"/>
    <cellStyle name="Normal 16 9 3 6 2" xfId="40956" xr:uid="{00000000-0005-0000-0000-00007E690000}"/>
    <cellStyle name="Normal 16 9 3 7" xfId="4168" xr:uid="{00000000-0005-0000-0000-00007F690000}"/>
    <cellStyle name="Normal 16 9 3 8" xfId="30136" xr:uid="{00000000-0005-0000-0000-000080690000}"/>
    <cellStyle name="Normal 16 9 3 9" xfId="56618" xr:uid="{00000000-0005-0000-0000-000081690000}"/>
    <cellStyle name="Normal 16 9 4" xfId="5250" xr:uid="{00000000-0005-0000-0000-000082690000}"/>
    <cellStyle name="Normal 16 9 4 2" xfId="11742" xr:uid="{00000000-0005-0000-0000-000083690000}"/>
    <cellStyle name="Normal 16 9 4 2 2" xfId="26890" xr:uid="{00000000-0005-0000-0000-000084690000}"/>
    <cellStyle name="Normal 16 9 4 2 2 2" xfId="52858" xr:uid="{00000000-0005-0000-0000-000085690000}"/>
    <cellStyle name="Normal 16 9 4 2 3" xfId="37710" xr:uid="{00000000-0005-0000-0000-000086690000}"/>
    <cellStyle name="Normal 16 9 4 3" xfId="20398" xr:uid="{00000000-0005-0000-0000-000087690000}"/>
    <cellStyle name="Normal 16 9 4 3 2" xfId="46366" xr:uid="{00000000-0005-0000-0000-000088690000}"/>
    <cellStyle name="Normal 16 9 4 4" xfId="16070" xr:uid="{00000000-0005-0000-0000-000089690000}"/>
    <cellStyle name="Normal 16 9 4 4 2" xfId="42038" xr:uid="{00000000-0005-0000-0000-00008A690000}"/>
    <cellStyle name="Normal 16 9 4 5" xfId="31218" xr:uid="{00000000-0005-0000-0000-00008B690000}"/>
    <cellStyle name="Normal 16 9 4 6" xfId="57700" xr:uid="{00000000-0005-0000-0000-00008C690000}"/>
    <cellStyle name="Normal 16 9 5" xfId="9578" xr:uid="{00000000-0005-0000-0000-00008D690000}"/>
    <cellStyle name="Normal 16 9 5 2" xfId="24726" xr:uid="{00000000-0005-0000-0000-00008E690000}"/>
    <cellStyle name="Normal 16 9 5 2 2" xfId="50694" xr:uid="{00000000-0005-0000-0000-00008F690000}"/>
    <cellStyle name="Normal 16 9 5 3" xfId="35546" xr:uid="{00000000-0005-0000-0000-000090690000}"/>
    <cellStyle name="Normal 16 9 6" xfId="7414" xr:uid="{00000000-0005-0000-0000-000091690000}"/>
    <cellStyle name="Normal 16 9 6 2" xfId="22562" xr:uid="{00000000-0005-0000-0000-000092690000}"/>
    <cellStyle name="Normal 16 9 6 2 2" xfId="48530" xr:uid="{00000000-0005-0000-0000-000093690000}"/>
    <cellStyle name="Normal 16 9 6 3" xfId="33382" xr:uid="{00000000-0005-0000-0000-000094690000}"/>
    <cellStyle name="Normal 16 9 7" xfId="18234" xr:uid="{00000000-0005-0000-0000-000095690000}"/>
    <cellStyle name="Normal 16 9 7 2" xfId="44202" xr:uid="{00000000-0005-0000-0000-000096690000}"/>
    <cellStyle name="Normal 16 9 8" xfId="13906" xr:uid="{00000000-0005-0000-0000-000097690000}"/>
    <cellStyle name="Normal 16 9 8 2" xfId="39874" xr:uid="{00000000-0005-0000-0000-000098690000}"/>
    <cellStyle name="Normal 16 9 9" xfId="3086" xr:uid="{00000000-0005-0000-0000-000099690000}"/>
    <cellStyle name="Normal 17" xfId="349" xr:uid="{00000000-0005-0000-0000-00009A690000}"/>
    <cellStyle name="Normal 17 10" xfId="350" xr:uid="{00000000-0005-0000-0000-00009B690000}"/>
    <cellStyle name="Normal 17 10 10" xfId="29056" xr:uid="{00000000-0005-0000-0000-00009C690000}"/>
    <cellStyle name="Normal 17 10 11" xfId="55015" xr:uid="{00000000-0005-0000-0000-00009D690000}"/>
    <cellStyle name="Normal 17 10 12" xfId="55538" xr:uid="{00000000-0005-0000-0000-00009E690000}"/>
    <cellStyle name="Normal 17 10 13" xfId="1068" xr:uid="{00000000-0005-0000-0000-00009F690000}"/>
    <cellStyle name="Normal 17 10 2" xfId="1465" xr:uid="{00000000-0005-0000-0000-0000A0690000}"/>
    <cellStyle name="Normal 17 10 2 10" xfId="56079" xr:uid="{00000000-0005-0000-0000-0000A1690000}"/>
    <cellStyle name="Normal 17 10 2 2" xfId="2547" xr:uid="{00000000-0005-0000-0000-0000A2690000}"/>
    <cellStyle name="Normal 17 10 2 2 2" xfId="6875" xr:uid="{00000000-0005-0000-0000-0000A3690000}"/>
    <cellStyle name="Normal 17 10 2 2 2 2" xfId="13367" xr:uid="{00000000-0005-0000-0000-0000A4690000}"/>
    <cellStyle name="Normal 17 10 2 2 2 2 2" xfId="28515" xr:uid="{00000000-0005-0000-0000-0000A5690000}"/>
    <cellStyle name="Normal 17 10 2 2 2 2 2 2" xfId="54483" xr:uid="{00000000-0005-0000-0000-0000A6690000}"/>
    <cellStyle name="Normal 17 10 2 2 2 2 3" xfId="39335" xr:uid="{00000000-0005-0000-0000-0000A7690000}"/>
    <cellStyle name="Normal 17 10 2 2 2 3" xfId="22023" xr:uid="{00000000-0005-0000-0000-0000A8690000}"/>
    <cellStyle name="Normal 17 10 2 2 2 3 2" xfId="47991" xr:uid="{00000000-0005-0000-0000-0000A9690000}"/>
    <cellStyle name="Normal 17 10 2 2 2 4" xfId="17695" xr:uid="{00000000-0005-0000-0000-0000AA690000}"/>
    <cellStyle name="Normal 17 10 2 2 2 4 2" xfId="43663" xr:uid="{00000000-0005-0000-0000-0000AB690000}"/>
    <cellStyle name="Normal 17 10 2 2 2 5" xfId="32843" xr:uid="{00000000-0005-0000-0000-0000AC690000}"/>
    <cellStyle name="Normal 17 10 2 2 2 6" xfId="59325" xr:uid="{00000000-0005-0000-0000-0000AD690000}"/>
    <cellStyle name="Normal 17 10 2 2 3" xfId="11203" xr:uid="{00000000-0005-0000-0000-0000AE690000}"/>
    <cellStyle name="Normal 17 10 2 2 3 2" xfId="26351" xr:uid="{00000000-0005-0000-0000-0000AF690000}"/>
    <cellStyle name="Normal 17 10 2 2 3 2 2" xfId="52319" xr:uid="{00000000-0005-0000-0000-0000B0690000}"/>
    <cellStyle name="Normal 17 10 2 2 3 3" xfId="37171" xr:uid="{00000000-0005-0000-0000-0000B1690000}"/>
    <cellStyle name="Normal 17 10 2 2 4" xfId="9039" xr:uid="{00000000-0005-0000-0000-0000B2690000}"/>
    <cellStyle name="Normal 17 10 2 2 4 2" xfId="24187" xr:uid="{00000000-0005-0000-0000-0000B3690000}"/>
    <cellStyle name="Normal 17 10 2 2 4 2 2" xfId="50155" xr:uid="{00000000-0005-0000-0000-0000B4690000}"/>
    <cellStyle name="Normal 17 10 2 2 4 3" xfId="35007" xr:uid="{00000000-0005-0000-0000-0000B5690000}"/>
    <cellStyle name="Normal 17 10 2 2 5" xfId="19859" xr:uid="{00000000-0005-0000-0000-0000B6690000}"/>
    <cellStyle name="Normal 17 10 2 2 5 2" xfId="45827" xr:uid="{00000000-0005-0000-0000-0000B7690000}"/>
    <cellStyle name="Normal 17 10 2 2 6" xfId="15531" xr:uid="{00000000-0005-0000-0000-0000B8690000}"/>
    <cellStyle name="Normal 17 10 2 2 6 2" xfId="41499" xr:uid="{00000000-0005-0000-0000-0000B9690000}"/>
    <cellStyle name="Normal 17 10 2 2 7" xfId="4711" xr:uid="{00000000-0005-0000-0000-0000BA690000}"/>
    <cellStyle name="Normal 17 10 2 2 8" xfId="30679" xr:uid="{00000000-0005-0000-0000-0000BB690000}"/>
    <cellStyle name="Normal 17 10 2 2 9" xfId="57161" xr:uid="{00000000-0005-0000-0000-0000BC690000}"/>
    <cellStyle name="Normal 17 10 2 3" xfId="5793" xr:uid="{00000000-0005-0000-0000-0000BD690000}"/>
    <cellStyle name="Normal 17 10 2 3 2" xfId="12285" xr:uid="{00000000-0005-0000-0000-0000BE690000}"/>
    <cellStyle name="Normal 17 10 2 3 2 2" xfId="27433" xr:uid="{00000000-0005-0000-0000-0000BF690000}"/>
    <cellStyle name="Normal 17 10 2 3 2 2 2" xfId="53401" xr:uid="{00000000-0005-0000-0000-0000C0690000}"/>
    <cellStyle name="Normal 17 10 2 3 2 3" xfId="38253" xr:uid="{00000000-0005-0000-0000-0000C1690000}"/>
    <cellStyle name="Normal 17 10 2 3 3" xfId="20941" xr:uid="{00000000-0005-0000-0000-0000C2690000}"/>
    <cellStyle name="Normal 17 10 2 3 3 2" xfId="46909" xr:uid="{00000000-0005-0000-0000-0000C3690000}"/>
    <cellStyle name="Normal 17 10 2 3 4" xfId="16613" xr:uid="{00000000-0005-0000-0000-0000C4690000}"/>
    <cellStyle name="Normal 17 10 2 3 4 2" xfId="42581" xr:uid="{00000000-0005-0000-0000-0000C5690000}"/>
    <cellStyle name="Normal 17 10 2 3 5" xfId="31761" xr:uid="{00000000-0005-0000-0000-0000C6690000}"/>
    <cellStyle name="Normal 17 10 2 3 6" xfId="58243" xr:uid="{00000000-0005-0000-0000-0000C7690000}"/>
    <cellStyle name="Normal 17 10 2 4" xfId="10121" xr:uid="{00000000-0005-0000-0000-0000C8690000}"/>
    <cellStyle name="Normal 17 10 2 4 2" xfId="25269" xr:uid="{00000000-0005-0000-0000-0000C9690000}"/>
    <cellStyle name="Normal 17 10 2 4 2 2" xfId="51237" xr:uid="{00000000-0005-0000-0000-0000CA690000}"/>
    <cellStyle name="Normal 17 10 2 4 3" xfId="36089" xr:uid="{00000000-0005-0000-0000-0000CB690000}"/>
    <cellStyle name="Normal 17 10 2 5" xfId="7957" xr:uid="{00000000-0005-0000-0000-0000CC690000}"/>
    <cellStyle name="Normal 17 10 2 5 2" xfId="23105" xr:uid="{00000000-0005-0000-0000-0000CD690000}"/>
    <cellStyle name="Normal 17 10 2 5 2 2" xfId="49073" xr:uid="{00000000-0005-0000-0000-0000CE690000}"/>
    <cellStyle name="Normal 17 10 2 5 3" xfId="33925" xr:uid="{00000000-0005-0000-0000-0000CF690000}"/>
    <cellStyle name="Normal 17 10 2 6" xfId="18777" xr:uid="{00000000-0005-0000-0000-0000D0690000}"/>
    <cellStyle name="Normal 17 10 2 6 2" xfId="44745" xr:uid="{00000000-0005-0000-0000-0000D1690000}"/>
    <cellStyle name="Normal 17 10 2 7" xfId="14449" xr:uid="{00000000-0005-0000-0000-0000D2690000}"/>
    <cellStyle name="Normal 17 10 2 7 2" xfId="40417" xr:uid="{00000000-0005-0000-0000-0000D3690000}"/>
    <cellStyle name="Normal 17 10 2 8" xfId="3629" xr:uid="{00000000-0005-0000-0000-0000D4690000}"/>
    <cellStyle name="Normal 17 10 2 9" xfId="29597" xr:uid="{00000000-0005-0000-0000-0000D5690000}"/>
    <cellStyle name="Normal 17 10 3" xfId="2006" xr:uid="{00000000-0005-0000-0000-0000D6690000}"/>
    <cellStyle name="Normal 17 10 3 2" xfId="6334" xr:uid="{00000000-0005-0000-0000-0000D7690000}"/>
    <cellStyle name="Normal 17 10 3 2 2" xfId="12826" xr:uid="{00000000-0005-0000-0000-0000D8690000}"/>
    <cellStyle name="Normal 17 10 3 2 2 2" xfId="27974" xr:uid="{00000000-0005-0000-0000-0000D9690000}"/>
    <cellStyle name="Normal 17 10 3 2 2 2 2" xfId="53942" xr:uid="{00000000-0005-0000-0000-0000DA690000}"/>
    <cellStyle name="Normal 17 10 3 2 2 3" xfId="38794" xr:uid="{00000000-0005-0000-0000-0000DB690000}"/>
    <cellStyle name="Normal 17 10 3 2 3" xfId="21482" xr:uid="{00000000-0005-0000-0000-0000DC690000}"/>
    <cellStyle name="Normal 17 10 3 2 3 2" xfId="47450" xr:uid="{00000000-0005-0000-0000-0000DD690000}"/>
    <cellStyle name="Normal 17 10 3 2 4" xfId="17154" xr:uid="{00000000-0005-0000-0000-0000DE690000}"/>
    <cellStyle name="Normal 17 10 3 2 4 2" xfId="43122" xr:uid="{00000000-0005-0000-0000-0000DF690000}"/>
    <cellStyle name="Normal 17 10 3 2 5" xfId="32302" xr:uid="{00000000-0005-0000-0000-0000E0690000}"/>
    <cellStyle name="Normal 17 10 3 2 6" xfId="58784" xr:uid="{00000000-0005-0000-0000-0000E1690000}"/>
    <cellStyle name="Normal 17 10 3 3" xfId="10662" xr:uid="{00000000-0005-0000-0000-0000E2690000}"/>
    <cellStyle name="Normal 17 10 3 3 2" xfId="25810" xr:uid="{00000000-0005-0000-0000-0000E3690000}"/>
    <cellStyle name="Normal 17 10 3 3 2 2" xfId="51778" xr:uid="{00000000-0005-0000-0000-0000E4690000}"/>
    <cellStyle name="Normal 17 10 3 3 3" xfId="36630" xr:uid="{00000000-0005-0000-0000-0000E5690000}"/>
    <cellStyle name="Normal 17 10 3 4" xfId="8498" xr:uid="{00000000-0005-0000-0000-0000E6690000}"/>
    <cellStyle name="Normal 17 10 3 4 2" xfId="23646" xr:uid="{00000000-0005-0000-0000-0000E7690000}"/>
    <cellStyle name="Normal 17 10 3 4 2 2" xfId="49614" xr:uid="{00000000-0005-0000-0000-0000E8690000}"/>
    <cellStyle name="Normal 17 10 3 4 3" xfId="34466" xr:uid="{00000000-0005-0000-0000-0000E9690000}"/>
    <cellStyle name="Normal 17 10 3 5" xfId="19318" xr:uid="{00000000-0005-0000-0000-0000EA690000}"/>
    <cellStyle name="Normal 17 10 3 5 2" xfId="45286" xr:uid="{00000000-0005-0000-0000-0000EB690000}"/>
    <cellStyle name="Normal 17 10 3 6" xfId="14990" xr:uid="{00000000-0005-0000-0000-0000EC690000}"/>
    <cellStyle name="Normal 17 10 3 6 2" xfId="40958" xr:uid="{00000000-0005-0000-0000-0000ED690000}"/>
    <cellStyle name="Normal 17 10 3 7" xfId="4170" xr:uid="{00000000-0005-0000-0000-0000EE690000}"/>
    <cellStyle name="Normal 17 10 3 8" xfId="30138" xr:uid="{00000000-0005-0000-0000-0000EF690000}"/>
    <cellStyle name="Normal 17 10 3 9" xfId="56620" xr:uid="{00000000-0005-0000-0000-0000F0690000}"/>
    <cellStyle name="Normal 17 10 4" xfId="5252" xr:uid="{00000000-0005-0000-0000-0000F1690000}"/>
    <cellStyle name="Normal 17 10 4 2" xfId="11744" xr:uid="{00000000-0005-0000-0000-0000F2690000}"/>
    <cellStyle name="Normal 17 10 4 2 2" xfId="26892" xr:uid="{00000000-0005-0000-0000-0000F3690000}"/>
    <cellStyle name="Normal 17 10 4 2 2 2" xfId="52860" xr:uid="{00000000-0005-0000-0000-0000F4690000}"/>
    <cellStyle name="Normal 17 10 4 2 3" xfId="37712" xr:uid="{00000000-0005-0000-0000-0000F5690000}"/>
    <cellStyle name="Normal 17 10 4 3" xfId="20400" xr:uid="{00000000-0005-0000-0000-0000F6690000}"/>
    <cellStyle name="Normal 17 10 4 3 2" xfId="46368" xr:uid="{00000000-0005-0000-0000-0000F7690000}"/>
    <cellStyle name="Normal 17 10 4 4" xfId="16072" xr:uid="{00000000-0005-0000-0000-0000F8690000}"/>
    <cellStyle name="Normal 17 10 4 4 2" xfId="42040" xr:uid="{00000000-0005-0000-0000-0000F9690000}"/>
    <cellStyle name="Normal 17 10 4 5" xfId="31220" xr:uid="{00000000-0005-0000-0000-0000FA690000}"/>
    <cellStyle name="Normal 17 10 4 6" xfId="57702" xr:uid="{00000000-0005-0000-0000-0000FB690000}"/>
    <cellStyle name="Normal 17 10 5" xfId="9580" xr:uid="{00000000-0005-0000-0000-0000FC690000}"/>
    <cellStyle name="Normal 17 10 5 2" xfId="24728" xr:uid="{00000000-0005-0000-0000-0000FD690000}"/>
    <cellStyle name="Normal 17 10 5 2 2" xfId="50696" xr:uid="{00000000-0005-0000-0000-0000FE690000}"/>
    <cellStyle name="Normal 17 10 5 3" xfId="35548" xr:uid="{00000000-0005-0000-0000-0000FF690000}"/>
    <cellStyle name="Normal 17 10 6" xfId="7416" xr:uid="{00000000-0005-0000-0000-0000006A0000}"/>
    <cellStyle name="Normal 17 10 6 2" xfId="22564" xr:uid="{00000000-0005-0000-0000-0000016A0000}"/>
    <cellStyle name="Normal 17 10 6 2 2" xfId="48532" xr:uid="{00000000-0005-0000-0000-0000026A0000}"/>
    <cellStyle name="Normal 17 10 6 3" xfId="33384" xr:uid="{00000000-0005-0000-0000-0000036A0000}"/>
    <cellStyle name="Normal 17 10 7" xfId="18236" xr:uid="{00000000-0005-0000-0000-0000046A0000}"/>
    <cellStyle name="Normal 17 10 7 2" xfId="44204" xr:uid="{00000000-0005-0000-0000-0000056A0000}"/>
    <cellStyle name="Normal 17 10 8" xfId="13908" xr:uid="{00000000-0005-0000-0000-0000066A0000}"/>
    <cellStyle name="Normal 17 10 8 2" xfId="39876" xr:uid="{00000000-0005-0000-0000-0000076A0000}"/>
    <cellStyle name="Normal 17 10 9" xfId="3088" xr:uid="{00000000-0005-0000-0000-0000086A0000}"/>
    <cellStyle name="Normal 17 11" xfId="351" xr:uid="{00000000-0005-0000-0000-0000096A0000}"/>
    <cellStyle name="Normal 17 11 10" xfId="29057" xr:uid="{00000000-0005-0000-0000-00000A6A0000}"/>
    <cellStyle name="Normal 17 11 11" xfId="55016" xr:uid="{00000000-0005-0000-0000-00000B6A0000}"/>
    <cellStyle name="Normal 17 11 12" xfId="55539" xr:uid="{00000000-0005-0000-0000-00000C6A0000}"/>
    <cellStyle name="Normal 17 11 13" xfId="1108" xr:uid="{00000000-0005-0000-0000-00000D6A0000}"/>
    <cellStyle name="Normal 17 11 2" xfId="1466" xr:uid="{00000000-0005-0000-0000-00000E6A0000}"/>
    <cellStyle name="Normal 17 11 2 10" xfId="56080" xr:uid="{00000000-0005-0000-0000-00000F6A0000}"/>
    <cellStyle name="Normal 17 11 2 2" xfId="2548" xr:uid="{00000000-0005-0000-0000-0000106A0000}"/>
    <cellStyle name="Normal 17 11 2 2 2" xfId="6876" xr:uid="{00000000-0005-0000-0000-0000116A0000}"/>
    <cellStyle name="Normal 17 11 2 2 2 2" xfId="13368" xr:uid="{00000000-0005-0000-0000-0000126A0000}"/>
    <cellStyle name="Normal 17 11 2 2 2 2 2" xfId="28516" xr:uid="{00000000-0005-0000-0000-0000136A0000}"/>
    <cellStyle name="Normal 17 11 2 2 2 2 2 2" xfId="54484" xr:uid="{00000000-0005-0000-0000-0000146A0000}"/>
    <cellStyle name="Normal 17 11 2 2 2 2 3" xfId="39336" xr:uid="{00000000-0005-0000-0000-0000156A0000}"/>
    <cellStyle name="Normal 17 11 2 2 2 3" xfId="22024" xr:uid="{00000000-0005-0000-0000-0000166A0000}"/>
    <cellStyle name="Normal 17 11 2 2 2 3 2" xfId="47992" xr:uid="{00000000-0005-0000-0000-0000176A0000}"/>
    <cellStyle name="Normal 17 11 2 2 2 4" xfId="17696" xr:uid="{00000000-0005-0000-0000-0000186A0000}"/>
    <cellStyle name="Normal 17 11 2 2 2 4 2" xfId="43664" xr:uid="{00000000-0005-0000-0000-0000196A0000}"/>
    <cellStyle name="Normal 17 11 2 2 2 5" xfId="32844" xr:uid="{00000000-0005-0000-0000-00001A6A0000}"/>
    <cellStyle name="Normal 17 11 2 2 2 6" xfId="59326" xr:uid="{00000000-0005-0000-0000-00001B6A0000}"/>
    <cellStyle name="Normal 17 11 2 2 3" xfId="11204" xr:uid="{00000000-0005-0000-0000-00001C6A0000}"/>
    <cellStyle name="Normal 17 11 2 2 3 2" xfId="26352" xr:uid="{00000000-0005-0000-0000-00001D6A0000}"/>
    <cellStyle name="Normal 17 11 2 2 3 2 2" xfId="52320" xr:uid="{00000000-0005-0000-0000-00001E6A0000}"/>
    <cellStyle name="Normal 17 11 2 2 3 3" xfId="37172" xr:uid="{00000000-0005-0000-0000-00001F6A0000}"/>
    <cellStyle name="Normal 17 11 2 2 4" xfId="9040" xr:uid="{00000000-0005-0000-0000-0000206A0000}"/>
    <cellStyle name="Normal 17 11 2 2 4 2" xfId="24188" xr:uid="{00000000-0005-0000-0000-0000216A0000}"/>
    <cellStyle name="Normal 17 11 2 2 4 2 2" xfId="50156" xr:uid="{00000000-0005-0000-0000-0000226A0000}"/>
    <cellStyle name="Normal 17 11 2 2 4 3" xfId="35008" xr:uid="{00000000-0005-0000-0000-0000236A0000}"/>
    <cellStyle name="Normal 17 11 2 2 5" xfId="19860" xr:uid="{00000000-0005-0000-0000-0000246A0000}"/>
    <cellStyle name="Normal 17 11 2 2 5 2" xfId="45828" xr:uid="{00000000-0005-0000-0000-0000256A0000}"/>
    <cellStyle name="Normal 17 11 2 2 6" xfId="15532" xr:uid="{00000000-0005-0000-0000-0000266A0000}"/>
    <cellStyle name="Normal 17 11 2 2 6 2" xfId="41500" xr:uid="{00000000-0005-0000-0000-0000276A0000}"/>
    <cellStyle name="Normal 17 11 2 2 7" xfId="4712" xr:uid="{00000000-0005-0000-0000-0000286A0000}"/>
    <cellStyle name="Normal 17 11 2 2 8" xfId="30680" xr:uid="{00000000-0005-0000-0000-0000296A0000}"/>
    <cellStyle name="Normal 17 11 2 2 9" xfId="57162" xr:uid="{00000000-0005-0000-0000-00002A6A0000}"/>
    <cellStyle name="Normal 17 11 2 3" xfId="5794" xr:uid="{00000000-0005-0000-0000-00002B6A0000}"/>
    <cellStyle name="Normal 17 11 2 3 2" xfId="12286" xr:uid="{00000000-0005-0000-0000-00002C6A0000}"/>
    <cellStyle name="Normal 17 11 2 3 2 2" xfId="27434" xr:uid="{00000000-0005-0000-0000-00002D6A0000}"/>
    <cellStyle name="Normal 17 11 2 3 2 2 2" xfId="53402" xr:uid="{00000000-0005-0000-0000-00002E6A0000}"/>
    <cellStyle name="Normal 17 11 2 3 2 3" xfId="38254" xr:uid="{00000000-0005-0000-0000-00002F6A0000}"/>
    <cellStyle name="Normal 17 11 2 3 3" xfId="20942" xr:uid="{00000000-0005-0000-0000-0000306A0000}"/>
    <cellStyle name="Normal 17 11 2 3 3 2" xfId="46910" xr:uid="{00000000-0005-0000-0000-0000316A0000}"/>
    <cellStyle name="Normal 17 11 2 3 4" xfId="16614" xr:uid="{00000000-0005-0000-0000-0000326A0000}"/>
    <cellStyle name="Normal 17 11 2 3 4 2" xfId="42582" xr:uid="{00000000-0005-0000-0000-0000336A0000}"/>
    <cellStyle name="Normal 17 11 2 3 5" xfId="31762" xr:uid="{00000000-0005-0000-0000-0000346A0000}"/>
    <cellStyle name="Normal 17 11 2 3 6" xfId="58244" xr:uid="{00000000-0005-0000-0000-0000356A0000}"/>
    <cellStyle name="Normal 17 11 2 4" xfId="10122" xr:uid="{00000000-0005-0000-0000-0000366A0000}"/>
    <cellStyle name="Normal 17 11 2 4 2" xfId="25270" xr:uid="{00000000-0005-0000-0000-0000376A0000}"/>
    <cellStyle name="Normal 17 11 2 4 2 2" xfId="51238" xr:uid="{00000000-0005-0000-0000-0000386A0000}"/>
    <cellStyle name="Normal 17 11 2 4 3" xfId="36090" xr:uid="{00000000-0005-0000-0000-0000396A0000}"/>
    <cellStyle name="Normal 17 11 2 5" xfId="7958" xr:uid="{00000000-0005-0000-0000-00003A6A0000}"/>
    <cellStyle name="Normal 17 11 2 5 2" xfId="23106" xr:uid="{00000000-0005-0000-0000-00003B6A0000}"/>
    <cellStyle name="Normal 17 11 2 5 2 2" xfId="49074" xr:uid="{00000000-0005-0000-0000-00003C6A0000}"/>
    <cellStyle name="Normal 17 11 2 5 3" xfId="33926" xr:uid="{00000000-0005-0000-0000-00003D6A0000}"/>
    <cellStyle name="Normal 17 11 2 6" xfId="18778" xr:uid="{00000000-0005-0000-0000-00003E6A0000}"/>
    <cellStyle name="Normal 17 11 2 6 2" xfId="44746" xr:uid="{00000000-0005-0000-0000-00003F6A0000}"/>
    <cellStyle name="Normal 17 11 2 7" xfId="14450" xr:uid="{00000000-0005-0000-0000-0000406A0000}"/>
    <cellStyle name="Normal 17 11 2 7 2" xfId="40418" xr:uid="{00000000-0005-0000-0000-0000416A0000}"/>
    <cellStyle name="Normal 17 11 2 8" xfId="3630" xr:uid="{00000000-0005-0000-0000-0000426A0000}"/>
    <cellStyle name="Normal 17 11 2 9" xfId="29598" xr:uid="{00000000-0005-0000-0000-0000436A0000}"/>
    <cellStyle name="Normal 17 11 3" xfId="2007" xr:uid="{00000000-0005-0000-0000-0000446A0000}"/>
    <cellStyle name="Normal 17 11 3 2" xfId="6335" xr:uid="{00000000-0005-0000-0000-0000456A0000}"/>
    <cellStyle name="Normal 17 11 3 2 2" xfId="12827" xr:uid="{00000000-0005-0000-0000-0000466A0000}"/>
    <cellStyle name="Normal 17 11 3 2 2 2" xfId="27975" xr:uid="{00000000-0005-0000-0000-0000476A0000}"/>
    <cellStyle name="Normal 17 11 3 2 2 2 2" xfId="53943" xr:uid="{00000000-0005-0000-0000-0000486A0000}"/>
    <cellStyle name="Normal 17 11 3 2 2 3" xfId="38795" xr:uid="{00000000-0005-0000-0000-0000496A0000}"/>
    <cellStyle name="Normal 17 11 3 2 3" xfId="21483" xr:uid="{00000000-0005-0000-0000-00004A6A0000}"/>
    <cellStyle name="Normal 17 11 3 2 3 2" xfId="47451" xr:uid="{00000000-0005-0000-0000-00004B6A0000}"/>
    <cellStyle name="Normal 17 11 3 2 4" xfId="17155" xr:uid="{00000000-0005-0000-0000-00004C6A0000}"/>
    <cellStyle name="Normal 17 11 3 2 4 2" xfId="43123" xr:uid="{00000000-0005-0000-0000-00004D6A0000}"/>
    <cellStyle name="Normal 17 11 3 2 5" xfId="32303" xr:uid="{00000000-0005-0000-0000-00004E6A0000}"/>
    <cellStyle name="Normal 17 11 3 2 6" xfId="58785" xr:uid="{00000000-0005-0000-0000-00004F6A0000}"/>
    <cellStyle name="Normal 17 11 3 3" xfId="10663" xr:uid="{00000000-0005-0000-0000-0000506A0000}"/>
    <cellStyle name="Normal 17 11 3 3 2" xfId="25811" xr:uid="{00000000-0005-0000-0000-0000516A0000}"/>
    <cellStyle name="Normal 17 11 3 3 2 2" xfId="51779" xr:uid="{00000000-0005-0000-0000-0000526A0000}"/>
    <cellStyle name="Normal 17 11 3 3 3" xfId="36631" xr:uid="{00000000-0005-0000-0000-0000536A0000}"/>
    <cellStyle name="Normal 17 11 3 4" xfId="8499" xr:uid="{00000000-0005-0000-0000-0000546A0000}"/>
    <cellStyle name="Normal 17 11 3 4 2" xfId="23647" xr:uid="{00000000-0005-0000-0000-0000556A0000}"/>
    <cellStyle name="Normal 17 11 3 4 2 2" xfId="49615" xr:uid="{00000000-0005-0000-0000-0000566A0000}"/>
    <cellStyle name="Normal 17 11 3 4 3" xfId="34467" xr:uid="{00000000-0005-0000-0000-0000576A0000}"/>
    <cellStyle name="Normal 17 11 3 5" xfId="19319" xr:uid="{00000000-0005-0000-0000-0000586A0000}"/>
    <cellStyle name="Normal 17 11 3 5 2" xfId="45287" xr:uid="{00000000-0005-0000-0000-0000596A0000}"/>
    <cellStyle name="Normal 17 11 3 6" xfId="14991" xr:uid="{00000000-0005-0000-0000-00005A6A0000}"/>
    <cellStyle name="Normal 17 11 3 6 2" xfId="40959" xr:uid="{00000000-0005-0000-0000-00005B6A0000}"/>
    <cellStyle name="Normal 17 11 3 7" xfId="4171" xr:uid="{00000000-0005-0000-0000-00005C6A0000}"/>
    <cellStyle name="Normal 17 11 3 8" xfId="30139" xr:uid="{00000000-0005-0000-0000-00005D6A0000}"/>
    <cellStyle name="Normal 17 11 3 9" xfId="56621" xr:uid="{00000000-0005-0000-0000-00005E6A0000}"/>
    <cellStyle name="Normal 17 11 4" xfId="5253" xr:uid="{00000000-0005-0000-0000-00005F6A0000}"/>
    <cellStyle name="Normal 17 11 4 2" xfId="11745" xr:uid="{00000000-0005-0000-0000-0000606A0000}"/>
    <cellStyle name="Normal 17 11 4 2 2" xfId="26893" xr:uid="{00000000-0005-0000-0000-0000616A0000}"/>
    <cellStyle name="Normal 17 11 4 2 2 2" xfId="52861" xr:uid="{00000000-0005-0000-0000-0000626A0000}"/>
    <cellStyle name="Normal 17 11 4 2 3" xfId="37713" xr:uid="{00000000-0005-0000-0000-0000636A0000}"/>
    <cellStyle name="Normal 17 11 4 3" xfId="20401" xr:uid="{00000000-0005-0000-0000-0000646A0000}"/>
    <cellStyle name="Normal 17 11 4 3 2" xfId="46369" xr:uid="{00000000-0005-0000-0000-0000656A0000}"/>
    <cellStyle name="Normal 17 11 4 4" xfId="16073" xr:uid="{00000000-0005-0000-0000-0000666A0000}"/>
    <cellStyle name="Normal 17 11 4 4 2" xfId="42041" xr:uid="{00000000-0005-0000-0000-0000676A0000}"/>
    <cellStyle name="Normal 17 11 4 5" xfId="31221" xr:uid="{00000000-0005-0000-0000-0000686A0000}"/>
    <cellStyle name="Normal 17 11 4 6" xfId="57703" xr:uid="{00000000-0005-0000-0000-0000696A0000}"/>
    <cellStyle name="Normal 17 11 5" xfId="9581" xr:uid="{00000000-0005-0000-0000-00006A6A0000}"/>
    <cellStyle name="Normal 17 11 5 2" xfId="24729" xr:uid="{00000000-0005-0000-0000-00006B6A0000}"/>
    <cellStyle name="Normal 17 11 5 2 2" xfId="50697" xr:uid="{00000000-0005-0000-0000-00006C6A0000}"/>
    <cellStyle name="Normal 17 11 5 3" xfId="35549" xr:uid="{00000000-0005-0000-0000-00006D6A0000}"/>
    <cellStyle name="Normal 17 11 6" xfId="7417" xr:uid="{00000000-0005-0000-0000-00006E6A0000}"/>
    <cellStyle name="Normal 17 11 6 2" xfId="22565" xr:uid="{00000000-0005-0000-0000-00006F6A0000}"/>
    <cellStyle name="Normal 17 11 6 2 2" xfId="48533" xr:uid="{00000000-0005-0000-0000-0000706A0000}"/>
    <cellStyle name="Normal 17 11 6 3" xfId="33385" xr:uid="{00000000-0005-0000-0000-0000716A0000}"/>
    <cellStyle name="Normal 17 11 7" xfId="18237" xr:uid="{00000000-0005-0000-0000-0000726A0000}"/>
    <cellStyle name="Normal 17 11 7 2" xfId="44205" xr:uid="{00000000-0005-0000-0000-0000736A0000}"/>
    <cellStyle name="Normal 17 11 8" xfId="13909" xr:uid="{00000000-0005-0000-0000-0000746A0000}"/>
    <cellStyle name="Normal 17 11 8 2" xfId="39877" xr:uid="{00000000-0005-0000-0000-0000756A0000}"/>
    <cellStyle name="Normal 17 11 9" xfId="3089" xr:uid="{00000000-0005-0000-0000-0000766A0000}"/>
    <cellStyle name="Normal 17 12" xfId="352" xr:uid="{00000000-0005-0000-0000-0000776A0000}"/>
    <cellStyle name="Normal 17 12 10" xfId="29058" xr:uid="{00000000-0005-0000-0000-0000786A0000}"/>
    <cellStyle name="Normal 17 12 11" xfId="55017" xr:uid="{00000000-0005-0000-0000-0000796A0000}"/>
    <cellStyle name="Normal 17 12 12" xfId="55540" xr:uid="{00000000-0005-0000-0000-00007A6A0000}"/>
    <cellStyle name="Normal 17 12 13" xfId="1148" xr:uid="{00000000-0005-0000-0000-00007B6A0000}"/>
    <cellStyle name="Normal 17 12 2" xfId="1467" xr:uid="{00000000-0005-0000-0000-00007C6A0000}"/>
    <cellStyle name="Normal 17 12 2 10" xfId="56081" xr:uid="{00000000-0005-0000-0000-00007D6A0000}"/>
    <cellStyle name="Normal 17 12 2 2" xfId="2549" xr:uid="{00000000-0005-0000-0000-00007E6A0000}"/>
    <cellStyle name="Normal 17 12 2 2 2" xfId="6877" xr:uid="{00000000-0005-0000-0000-00007F6A0000}"/>
    <cellStyle name="Normal 17 12 2 2 2 2" xfId="13369" xr:uid="{00000000-0005-0000-0000-0000806A0000}"/>
    <cellStyle name="Normal 17 12 2 2 2 2 2" xfId="28517" xr:uid="{00000000-0005-0000-0000-0000816A0000}"/>
    <cellStyle name="Normal 17 12 2 2 2 2 2 2" xfId="54485" xr:uid="{00000000-0005-0000-0000-0000826A0000}"/>
    <cellStyle name="Normal 17 12 2 2 2 2 3" xfId="39337" xr:uid="{00000000-0005-0000-0000-0000836A0000}"/>
    <cellStyle name="Normal 17 12 2 2 2 3" xfId="22025" xr:uid="{00000000-0005-0000-0000-0000846A0000}"/>
    <cellStyle name="Normal 17 12 2 2 2 3 2" xfId="47993" xr:uid="{00000000-0005-0000-0000-0000856A0000}"/>
    <cellStyle name="Normal 17 12 2 2 2 4" xfId="17697" xr:uid="{00000000-0005-0000-0000-0000866A0000}"/>
    <cellStyle name="Normal 17 12 2 2 2 4 2" xfId="43665" xr:uid="{00000000-0005-0000-0000-0000876A0000}"/>
    <cellStyle name="Normal 17 12 2 2 2 5" xfId="32845" xr:uid="{00000000-0005-0000-0000-0000886A0000}"/>
    <cellStyle name="Normal 17 12 2 2 2 6" xfId="59327" xr:uid="{00000000-0005-0000-0000-0000896A0000}"/>
    <cellStyle name="Normal 17 12 2 2 3" xfId="11205" xr:uid="{00000000-0005-0000-0000-00008A6A0000}"/>
    <cellStyle name="Normal 17 12 2 2 3 2" xfId="26353" xr:uid="{00000000-0005-0000-0000-00008B6A0000}"/>
    <cellStyle name="Normal 17 12 2 2 3 2 2" xfId="52321" xr:uid="{00000000-0005-0000-0000-00008C6A0000}"/>
    <cellStyle name="Normal 17 12 2 2 3 3" xfId="37173" xr:uid="{00000000-0005-0000-0000-00008D6A0000}"/>
    <cellStyle name="Normal 17 12 2 2 4" xfId="9041" xr:uid="{00000000-0005-0000-0000-00008E6A0000}"/>
    <cellStyle name="Normal 17 12 2 2 4 2" xfId="24189" xr:uid="{00000000-0005-0000-0000-00008F6A0000}"/>
    <cellStyle name="Normal 17 12 2 2 4 2 2" xfId="50157" xr:uid="{00000000-0005-0000-0000-0000906A0000}"/>
    <cellStyle name="Normal 17 12 2 2 4 3" xfId="35009" xr:uid="{00000000-0005-0000-0000-0000916A0000}"/>
    <cellStyle name="Normal 17 12 2 2 5" xfId="19861" xr:uid="{00000000-0005-0000-0000-0000926A0000}"/>
    <cellStyle name="Normal 17 12 2 2 5 2" xfId="45829" xr:uid="{00000000-0005-0000-0000-0000936A0000}"/>
    <cellStyle name="Normal 17 12 2 2 6" xfId="15533" xr:uid="{00000000-0005-0000-0000-0000946A0000}"/>
    <cellStyle name="Normal 17 12 2 2 6 2" xfId="41501" xr:uid="{00000000-0005-0000-0000-0000956A0000}"/>
    <cellStyle name="Normal 17 12 2 2 7" xfId="4713" xr:uid="{00000000-0005-0000-0000-0000966A0000}"/>
    <cellStyle name="Normal 17 12 2 2 8" xfId="30681" xr:uid="{00000000-0005-0000-0000-0000976A0000}"/>
    <cellStyle name="Normal 17 12 2 2 9" xfId="57163" xr:uid="{00000000-0005-0000-0000-0000986A0000}"/>
    <cellStyle name="Normal 17 12 2 3" xfId="5795" xr:uid="{00000000-0005-0000-0000-0000996A0000}"/>
    <cellStyle name="Normal 17 12 2 3 2" xfId="12287" xr:uid="{00000000-0005-0000-0000-00009A6A0000}"/>
    <cellStyle name="Normal 17 12 2 3 2 2" xfId="27435" xr:uid="{00000000-0005-0000-0000-00009B6A0000}"/>
    <cellStyle name="Normal 17 12 2 3 2 2 2" xfId="53403" xr:uid="{00000000-0005-0000-0000-00009C6A0000}"/>
    <cellStyle name="Normal 17 12 2 3 2 3" xfId="38255" xr:uid="{00000000-0005-0000-0000-00009D6A0000}"/>
    <cellStyle name="Normal 17 12 2 3 3" xfId="20943" xr:uid="{00000000-0005-0000-0000-00009E6A0000}"/>
    <cellStyle name="Normal 17 12 2 3 3 2" xfId="46911" xr:uid="{00000000-0005-0000-0000-00009F6A0000}"/>
    <cellStyle name="Normal 17 12 2 3 4" xfId="16615" xr:uid="{00000000-0005-0000-0000-0000A06A0000}"/>
    <cellStyle name="Normal 17 12 2 3 4 2" xfId="42583" xr:uid="{00000000-0005-0000-0000-0000A16A0000}"/>
    <cellStyle name="Normal 17 12 2 3 5" xfId="31763" xr:uid="{00000000-0005-0000-0000-0000A26A0000}"/>
    <cellStyle name="Normal 17 12 2 3 6" xfId="58245" xr:uid="{00000000-0005-0000-0000-0000A36A0000}"/>
    <cellStyle name="Normal 17 12 2 4" xfId="10123" xr:uid="{00000000-0005-0000-0000-0000A46A0000}"/>
    <cellStyle name="Normal 17 12 2 4 2" xfId="25271" xr:uid="{00000000-0005-0000-0000-0000A56A0000}"/>
    <cellStyle name="Normal 17 12 2 4 2 2" xfId="51239" xr:uid="{00000000-0005-0000-0000-0000A66A0000}"/>
    <cellStyle name="Normal 17 12 2 4 3" xfId="36091" xr:uid="{00000000-0005-0000-0000-0000A76A0000}"/>
    <cellStyle name="Normal 17 12 2 5" xfId="7959" xr:uid="{00000000-0005-0000-0000-0000A86A0000}"/>
    <cellStyle name="Normal 17 12 2 5 2" xfId="23107" xr:uid="{00000000-0005-0000-0000-0000A96A0000}"/>
    <cellStyle name="Normal 17 12 2 5 2 2" xfId="49075" xr:uid="{00000000-0005-0000-0000-0000AA6A0000}"/>
    <cellStyle name="Normal 17 12 2 5 3" xfId="33927" xr:uid="{00000000-0005-0000-0000-0000AB6A0000}"/>
    <cellStyle name="Normal 17 12 2 6" xfId="18779" xr:uid="{00000000-0005-0000-0000-0000AC6A0000}"/>
    <cellStyle name="Normal 17 12 2 6 2" xfId="44747" xr:uid="{00000000-0005-0000-0000-0000AD6A0000}"/>
    <cellStyle name="Normal 17 12 2 7" xfId="14451" xr:uid="{00000000-0005-0000-0000-0000AE6A0000}"/>
    <cellStyle name="Normal 17 12 2 7 2" xfId="40419" xr:uid="{00000000-0005-0000-0000-0000AF6A0000}"/>
    <cellStyle name="Normal 17 12 2 8" xfId="3631" xr:uid="{00000000-0005-0000-0000-0000B06A0000}"/>
    <cellStyle name="Normal 17 12 2 9" xfId="29599" xr:uid="{00000000-0005-0000-0000-0000B16A0000}"/>
    <cellStyle name="Normal 17 12 3" xfId="2008" xr:uid="{00000000-0005-0000-0000-0000B26A0000}"/>
    <cellStyle name="Normal 17 12 3 2" xfId="6336" xr:uid="{00000000-0005-0000-0000-0000B36A0000}"/>
    <cellStyle name="Normal 17 12 3 2 2" xfId="12828" xr:uid="{00000000-0005-0000-0000-0000B46A0000}"/>
    <cellStyle name="Normal 17 12 3 2 2 2" xfId="27976" xr:uid="{00000000-0005-0000-0000-0000B56A0000}"/>
    <cellStyle name="Normal 17 12 3 2 2 2 2" xfId="53944" xr:uid="{00000000-0005-0000-0000-0000B66A0000}"/>
    <cellStyle name="Normal 17 12 3 2 2 3" xfId="38796" xr:uid="{00000000-0005-0000-0000-0000B76A0000}"/>
    <cellStyle name="Normal 17 12 3 2 3" xfId="21484" xr:uid="{00000000-0005-0000-0000-0000B86A0000}"/>
    <cellStyle name="Normal 17 12 3 2 3 2" xfId="47452" xr:uid="{00000000-0005-0000-0000-0000B96A0000}"/>
    <cellStyle name="Normal 17 12 3 2 4" xfId="17156" xr:uid="{00000000-0005-0000-0000-0000BA6A0000}"/>
    <cellStyle name="Normal 17 12 3 2 4 2" xfId="43124" xr:uid="{00000000-0005-0000-0000-0000BB6A0000}"/>
    <cellStyle name="Normal 17 12 3 2 5" xfId="32304" xr:uid="{00000000-0005-0000-0000-0000BC6A0000}"/>
    <cellStyle name="Normal 17 12 3 2 6" xfId="58786" xr:uid="{00000000-0005-0000-0000-0000BD6A0000}"/>
    <cellStyle name="Normal 17 12 3 3" xfId="10664" xr:uid="{00000000-0005-0000-0000-0000BE6A0000}"/>
    <cellStyle name="Normal 17 12 3 3 2" xfId="25812" xr:uid="{00000000-0005-0000-0000-0000BF6A0000}"/>
    <cellStyle name="Normal 17 12 3 3 2 2" xfId="51780" xr:uid="{00000000-0005-0000-0000-0000C06A0000}"/>
    <cellStyle name="Normal 17 12 3 3 3" xfId="36632" xr:uid="{00000000-0005-0000-0000-0000C16A0000}"/>
    <cellStyle name="Normal 17 12 3 4" xfId="8500" xr:uid="{00000000-0005-0000-0000-0000C26A0000}"/>
    <cellStyle name="Normal 17 12 3 4 2" xfId="23648" xr:uid="{00000000-0005-0000-0000-0000C36A0000}"/>
    <cellStyle name="Normal 17 12 3 4 2 2" xfId="49616" xr:uid="{00000000-0005-0000-0000-0000C46A0000}"/>
    <cellStyle name="Normal 17 12 3 4 3" xfId="34468" xr:uid="{00000000-0005-0000-0000-0000C56A0000}"/>
    <cellStyle name="Normal 17 12 3 5" xfId="19320" xr:uid="{00000000-0005-0000-0000-0000C66A0000}"/>
    <cellStyle name="Normal 17 12 3 5 2" xfId="45288" xr:uid="{00000000-0005-0000-0000-0000C76A0000}"/>
    <cellStyle name="Normal 17 12 3 6" xfId="14992" xr:uid="{00000000-0005-0000-0000-0000C86A0000}"/>
    <cellStyle name="Normal 17 12 3 6 2" xfId="40960" xr:uid="{00000000-0005-0000-0000-0000C96A0000}"/>
    <cellStyle name="Normal 17 12 3 7" xfId="4172" xr:uid="{00000000-0005-0000-0000-0000CA6A0000}"/>
    <cellStyle name="Normal 17 12 3 8" xfId="30140" xr:uid="{00000000-0005-0000-0000-0000CB6A0000}"/>
    <cellStyle name="Normal 17 12 3 9" xfId="56622" xr:uid="{00000000-0005-0000-0000-0000CC6A0000}"/>
    <cellStyle name="Normal 17 12 4" xfId="5254" xr:uid="{00000000-0005-0000-0000-0000CD6A0000}"/>
    <cellStyle name="Normal 17 12 4 2" xfId="11746" xr:uid="{00000000-0005-0000-0000-0000CE6A0000}"/>
    <cellStyle name="Normal 17 12 4 2 2" xfId="26894" xr:uid="{00000000-0005-0000-0000-0000CF6A0000}"/>
    <cellStyle name="Normal 17 12 4 2 2 2" xfId="52862" xr:uid="{00000000-0005-0000-0000-0000D06A0000}"/>
    <cellStyle name="Normal 17 12 4 2 3" xfId="37714" xr:uid="{00000000-0005-0000-0000-0000D16A0000}"/>
    <cellStyle name="Normal 17 12 4 3" xfId="20402" xr:uid="{00000000-0005-0000-0000-0000D26A0000}"/>
    <cellStyle name="Normal 17 12 4 3 2" xfId="46370" xr:uid="{00000000-0005-0000-0000-0000D36A0000}"/>
    <cellStyle name="Normal 17 12 4 4" xfId="16074" xr:uid="{00000000-0005-0000-0000-0000D46A0000}"/>
    <cellStyle name="Normal 17 12 4 4 2" xfId="42042" xr:uid="{00000000-0005-0000-0000-0000D56A0000}"/>
    <cellStyle name="Normal 17 12 4 5" xfId="31222" xr:uid="{00000000-0005-0000-0000-0000D66A0000}"/>
    <cellStyle name="Normal 17 12 4 6" xfId="57704" xr:uid="{00000000-0005-0000-0000-0000D76A0000}"/>
    <cellStyle name="Normal 17 12 5" xfId="9582" xr:uid="{00000000-0005-0000-0000-0000D86A0000}"/>
    <cellStyle name="Normal 17 12 5 2" xfId="24730" xr:uid="{00000000-0005-0000-0000-0000D96A0000}"/>
    <cellStyle name="Normal 17 12 5 2 2" xfId="50698" xr:uid="{00000000-0005-0000-0000-0000DA6A0000}"/>
    <cellStyle name="Normal 17 12 5 3" xfId="35550" xr:uid="{00000000-0005-0000-0000-0000DB6A0000}"/>
    <cellStyle name="Normal 17 12 6" xfId="7418" xr:uid="{00000000-0005-0000-0000-0000DC6A0000}"/>
    <cellStyle name="Normal 17 12 6 2" xfId="22566" xr:uid="{00000000-0005-0000-0000-0000DD6A0000}"/>
    <cellStyle name="Normal 17 12 6 2 2" xfId="48534" xr:uid="{00000000-0005-0000-0000-0000DE6A0000}"/>
    <cellStyle name="Normal 17 12 6 3" xfId="33386" xr:uid="{00000000-0005-0000-0000-0000DF6A0000}"/>
    <cellStyle name="Normal 17 12 7" xfId="18238" xr:uid="{00000000-0005-0000-0000-0000E06A0000}"/>
    <cellStyle name="Normal 17 12 7 2" xfId="44206" xr:uid="{00000000-0005-0000-0000-0000E16A0000}"/>
    <cellStyle name="Normal 17 12 8" xfId="13910" xr:uid="{00000000-0005-0000-0000-0000E26A0000}"/>
    <cellStyle name="Normal 17 12 8 2" xfId="39878" xr:uid="{00000000-0005-0000-0000-0000E36A0000}"/>
    <cellStyle name="Normal 17 12 9" xfId="3090" xr:uid="{00000000-0005-0000-0000-0000E46A0000}"/>
    <cellStyle name="Normal 17 13" xfId="353" xr:uid="{00000000-0005-0000-0000-0000E56A0000}"/>
    <cellStyle name="Normal 17 13 10" xfId="29059" xr:uid="{00000000-0005-0000-0000-0000E66A0000}"/>
    <cellStyle name="Normal 17 13 11" xfId="55541" xr:uid="{00000000-0005-0000-0000-0000E76A0000}"/>
    <cellStyle name="Normal 17 13 12" xfId="1188" xr:uid="{00000000-0005-0000-0000-0000E86A0000}"/>
    <cellStyle name="Normal 17 13 2" xfId="1468" xr:uid="{00000000-0005-0000-0000-0000E96A0000}"/>
    <cellStyle name="Normal 17 13 2 10" xfId="56082" xr:uid="{00000000-0005-0000-0000-0000EA6A0000}"/>
    <cellStyle name="Normal 17 13 2 2" xfId="2550" xr:uid="{00000000-0005-0000-0000-0000EB6A0000}"/>
    <cellStyle name="Normal 17 13 2 2 2" xfId="6878" xr:uid="{00000000-0005-0000-0000-0000EC6A0000}"/>
    <cellStyle name="Normal 17 13 2 2 2 2" xfId="13370" xr:uid="{00000000-0005-0000-0000-0000ED6A0000}"/>
    <cellStyle name="Normal 17 13 2 2 2 2 2" xfId="28518" xr:uid="{00000000-0005-0000-0000-0000EE6A0000}"/>
    <cellStyle name="Normal 17 13 2 2 2 2 2 2" xfId="54486" xr:uid="{00000000-0005-0000-0000-0000EF6A0000}"/>
    <cellStyle name="Normal 17 13 2 2 2 2 3" xfId="39338" xr:uid="{00000000-0005-0000-0000-0000F06A0000}"/>
    <cellStyle name="Normal 17 13 2 2 2 3" xfId="22026" xr:uid="{00000000-0005-0000-0000-0000F16A0000}"/>
    <cellStyle name="Normal 17 13 2 2 2 3 2" xfId="47994" xr:uid="{00000000-0005-0000-0000-0000F26A0000}"/>
    <cellStyle name="Normal 17 13 2 2 2 4" xfId="17698" xr:uid="{00000000-0005-0000-0000-0000F36A0000}"/>
    <cellStyle name="Normal 17 13 2 2 2 4 2" xfId="43666" xr:uid="{00000000-0005-0000-0000-0000F46A0000}"/>
    <cellStyle name="Normal 17 13 2 2 2 5" xfId="32846" xr:uid="{00000000-0005-0000-0000-0000F56A0000}"/>
    <cellStyle name="Normal 17 13 2 2 2 6" xfId="59328" xr:uid="{00000000-0005-0000-0000-0000F66A0000}"/>
    <cellStyle name="Normal 17 13 2 2 3" xfId="11206" xr:uid="{00000000-0005-0000-0000-0000F76A0000}"/>
    <cellStyle name="Normal 17 13 2 2 3 2" xfId="26354" xr:uid="{00000000-0005-0000-0000-0000F86A0000}"/>
    <cellStyle name="Normal 17 13 2 2 3 2 2" xfId="52322" xr:uid="{00000000-0005-0000-0000-0000F96A0000}"/>
    <cellStyle name="Normal 17 13 2 2 3 3" xfId="37174" xr:uid="{00000000-0005-0000-0000-0000FA6A0000}"/>
    <cellStyle name="Normal 17 13 2 2 4" xfId="9042" xr:uid="{00000000-0005-0000-0000-0000FB6A0000}"/>
    <cellStyle name="Normal 17 13 2 2 4 2" xfId="24190" xr:uid="{00000000-0005-0000-0000-0000FC6A0000}"/>
    <cellStyle name="Normal 17 13 2 2 4 2 2" xfId="50158" xr:uid="{00000000-0005-0000-0000-0000FD6A0000}"/>
    <cellStyle name="Normal 17 13 2 2 4 3" xfId="35010" xr:uid="{00000000-0005-0000-0000-0000FE6A0000}"/>
    <cellStyle name="Normal 17 13 2 2 5" xfId="19862" xr:uid="{00000000-0005-0000-0000-0000FF6A0000}"/>
    <cellStyle name="Normal 17 13 2 2 5 2" xfId="45830" xr:uid="{00000000-0005-0000-0000-0000006B0000}"/>
    <cellStyle name="Normal 17 13 2 2 6" xfId="15534" xr:uid="{00000000-0005-0000-0000-0000016B0000}"/>
    <cellStyle name="Normal 17 13 2 2 6 2" xfId="41502" xr:uid="{00000000-0005-0000-0000-0000026B0000}"/>
    <cellStyle name="Normal 17 13 2 2 7" xfId="4714" xr:uid="{00000000-0005-0000-0000-0000036B0000}"/>
    <cellStyle name="Normal 17 13 2 2 8" xfId="30682" xr:uid="{00000000-0005-0000-0000-0000046B0000}"/>
    <cellStyle name="Normal 17 13 2 2 9" xfId="57164" xr:uid="{00000000-0005-0000-0000-0000056B0000}"/>
    <cellStyle name="Normal 17 13 2 3" xfId="5796" xr:uid="{00000000-0005-0000-0000-0000066B0000}"/>
    <cellStyle name="Normal 17 13 2 3 2" xfId="12288" xr:uid="{00000000-0005-0000-0000-0000076B0000}"/>
    <cellStyle name="Normal 17 13 2 3 2 2" xfId="27436" xr:uid="{00000000-0005-0000-0000-0000086B0000}"/>
    <cellStyle name="Normal 17 13 2 3 2 2 2" xfId="53404" xr:uid="{00000000-0005-0000-0000-0000096B0000}"/>
    <cellStyle name="Normal 17 13 2 3 2 3" xfId="38256" xr:uid="{00000000-0005-0000-0000-00000A6B0000}"/>
    <cellStyle name="Normal 17 13 2 3 3" xfId="20944" xr:uid="{00000000-0005-0000-0000-00000B6B0000}"/>
    <cellStyle name="Normal 17 13 2 3 3 2" xfId="46912" xr:uid="{00000000-0005-0000-0000-00000C6B0000}"/>
    <cellStyle name="Normal 17 13 2 3 4" xfId="16616" xr:uid="{00000000-0005-0000-0000-00000D6B0000}"/>
    <cellStyle name="Normal 17 13 2 3 4 2" xfId="42584" xr:uid="{00000000-0005-0000-0000-00000E6B0000}"/>
    <cellStyle name="Normal 17 13 2 3 5" xfId="31764" xr:uid="{00000000-0005-0000-0000-00000F6B0000}"/>
    <cellStyle name="Normal 17 13 2 3 6" xfId="58246" xr:uid="{00000000-0005-0000-0000-0000106B0000}"/>
    <cellStyle name="Normal 17 13 2 4" xfId="10124" xr:uid="{00000000-0005-0000-0000-0000116B0000}"/>
    <cellStyle name="Normal 17 13 2 4 2" xfId="25272" xr:uid="{00000000-0005-0000-0000-0000126B0000}"/>
    <cellStyle name="Normal 17 13 2 4 2 2" xfId="51240" xr:uid="{00000000-0005-0000-0000-0000136B0000}"/>
    <cellStyle name="Normal 17 13 2 4 3" xfId="36092" xr:uid="{00000000-0005-0000-0000-0000146B0000}"/>
    <cellStyle name="Normal 17 13 2 5" xfId="7960" xr:uid="{00000000-0005-0000-0000-0000156B0000}"/>
    <cellStyle name="Normal 17 13 2 5 2" xfId="23108" xr:uid="{00000000-0005-0000-0000-0000166B0000}"/>
    <cellStyle name="Normal 17 13 2 5 2 2" xfId="49076" xr:uid="{00000000-0005-0000-0000-0000176B0000}"/>
    <cellStyle name="Normal 17 13 2 5 3" xfId="33928" xr:uid="{00000000-0005-0000-0000-0000186B0000}"/>
    <cellStyle name="Normal 17 13 2 6" xfId="18780" xr:uid="{00000000-0005-0000-0000-0000196B0000}"/>
    <cellStyle name="Normal 17 13 2 6 2" xfId="44748" xr:uid="{00000000-0005-0000-0000-00001A6B0000}"/>
    <cellStyle name="Normal 17 13 2 7" xfId="14452" xr:uid="{00000000-0005-0000-0000-00001B6B0000}"/>
    <cellStyle name="Normal 17 13 2 7 2" xfId="40420" xr:uid="{00000000-0005-0000-0000-00001C6B0000}"/>
    <cellStyle name="Normal 17 13 2 8" xfId="3632" xr:uid="{00000000-0005-0000-0000-00001D6B0000}"/>
    <cellStyle name="Normal 17 13 2 9" xfId="29600" xr:uid="{00000000-0005-0000-0000-00001E6B0000}"/>
    <cellStyle name="Normal 17 13 3" xfId="2009" xr:uid="{00000000-0005-0000-0000-00001F6B0000}"/>
    <cellStyle name="Normal 17 13 3 2" xfId="6337" xr:uid="{00000000-0005-0000-0000-0000206B0000}"/>
    <cellStyle name="Normal 17 13 3 2 2" xfId="12829" xr:uid="{00000000-0005-0000-0000-0000216B0000}"/>
    <cellStyle name="Normal 17 13 3 2 2 2" xfId="27977" xr:uid="{00000000-0005-0000-0000-0000226B0000}"/>
    <cellStyle name="Normal 17 13 3 2 2 2 2" xfId="53945" xr:uid="{00000000-0005-0000-0000-0000236B0000}"/>
    <cellStyle name="Normal 17 13 3 2 2 3" xfId="38797" xr:uid="{00000000-0005-0000-0000-0000246B0000}"/>
    <cellStyle name="Normal 17 13 3 2 3" xfId="21485" xr:uid="{00000000-0005-0000-0000-0000256B0000}"/>
    <cellStyle name="Normal 17 13 3 2 3 2" xfId="47453" xr:uid="{00000000-0005-0000-0000-0000266B0000}"/>
    <cellStyle name="Normal 17 13 3 2 4" xfId="17157" xr:uid="{00000000-0005-0000-0000-0000276B0000}"/>
    <cellStyle name="Normal 17 13 3 2 4 2" xfId="43125" xr:uid="{00000000-0005-0000-0000-0000286B0000}"/>
    <cellStyle name="Normal 17 13 3 2 5" xfId="32305" xr:uid="{00000000-0005-0000-0000-0000296B0000}"/>
    <cellStyle name="Normal 17 13 3 2 6" xfId="58787" xr:uid="{00000000-0005-0000-0000-00002A6B0000}"/>
    <cellStyle name="Normal 17 13 3 3" xfId="10665" xr:uid="{00000000-0005-0000-0000-00002B6B0000}"/>
    <cellStyle name="Normal 17 13 3 3 2" xfId="25813" xr:uid="{00000000-0005-0000-0000-00002C6B0000}"/>
    <cellStyle name="Normal 17 13 3 3 2 2" xfId="51781" xr:uid="{00000000-0005-0000-0000-00002D6B0000}"/>
    <cellStyle name="Normal 17 13 3 3 3" xfId="36633" xr:uid="{00000000-0005-0000-0000-00002E6B0000}"/>
    <cellStyle name="Normal 17 13 3 4" xfId="8501" xr:uid="{00000000-0005-0000-0000-00002F6B0000}"/>
    <cellStyle name="Normal 17 13 3 4 2" xfId="23649" xr:uid="{00000000-0005-0000-0000-0000306B0000}"/>
    <cellStyle name="Normal 17 13 3 4 2 2" xfId="49617" xr:uid="{00000000-0005-0000-0000-0000316B0000}"/>
    <cellStyle name="Normal 17 13 3 4 3" xfId="34469" xr:uid="{00000000-0005-0000-0000-0000326B0000}"/>
    <cellStyle name="Normal 17 13 3 5" xfId="19321" xr:uid="{00000000-0005-0000-0000-0000336B0000}"/>
    <cellStyle name="Normal 17 13 3 5 2" xfId="45289" xr:uid="{00000000-0005-0000-0000-0000346B0000}"/>
    <cellStyle name="Normal 17 13 3 6" xfId="14993" xr:uid="{00000000-0005-0000-0000-0000356B0000}"/>
    <cellStyle name="Normal 17 13 3 6 2" xfId="40961" xr:uid="{00000000-0005-0000-0000-0000366B0000}"/>
    <cellStyle name="Normal 17 13 3 7" xfId="4173" xr:uid="{00000000-0005-0000-0000-0000376B0000}"/>
    <cellStyle name="Normal 17 13 3 8" xfId="30141" xr:uid="{00000000-0005-0000-0000-0000386B0000}"/>
    <cellStyle name="Normal 17 13 3 9" xfId="56623" xr:uid="{00000000-0005-0000-0000-0000396B0000}"/>
    <cellStyle name="Normal 17 13 4" xfId="5255" xr:uid="{00000000-0005-0000-0000-00003A6B0000}"/>
    <cellStyle name="Normal 17 13 4 2" xfId="11747" xr:uid="{00000000-0005-0000-0000-00003B6B0000}"/>
    <cellStyle name="Normal 17 13 4 2 2" xfId="26895" xr:uid="{00000000-0005-0000-0000-00003C6B0000}"/>
    <cellStyle name="Normal 17 13 4 2 2 2" xfId="52863" xr:uid="{00000000-0005-0000-0000-00003D6B0000}"/>
    <cellStyle name="Normal 17 13 4 2 3" xfId="37715" xr:uid="{00000000-0005-0000-0000-00003E6B0000}"/>
    <cellStyle name="Normal 17 13 4 3" xfId="20403" xr:uid="{00000000-0005-0000-0000-00003F6B0000}"/>
    <cellStyle name="Normal 17 13 4 3 2" xfId="46371" xr:uid="{00000000-0005-0000-0000-0000406B0000}"/>
    <cellStyle name="Normal 17 13 4 4" xfId="16075" xr:uid="{00000000-0005-0000-0000-0000416B0000}"/>
    <cellStyle name="Normal 17 13 4 4 2" xfId="42043" xr:uid="{00000000-0005-0000-0000-0000426B0000}"/>
    <cellStyle name="Normal 17 13 4 5" xfId="31223" xr:uid="{00000000-0005-0000-0000-0000436B0000}"/>
    <cellStyle name="Normal 17 13 4 6" xfId="57705" xr:uid="{00000000-0005-0000-0000-0000446B0000}"/>
    <cellStyle name="Normal 17 13 5" xfId="9583" xr:uid="{00000000-0005-0000-0000-0000456B0000}"/>
    <cellStyle name="Normal 17 13 5 2" xfId="24731" xr:uid="{00000000-0005-0000-0000-0000466B0000}"/>
    <cellStyle name="Normal 17 13 5 2 2" xfId="50699" xr:uid="{00000000-0005-0000-0000-0000476B0000}"/>
    <cellStyle name="Normal 17 13 5 3" xfId="35551" xr:uid="{00000000-0005-0000-0000-0000486B0000}"/>
    <cellStyle name="Normal 17 13 6" xfId="7419" xr:uid="{00000000-0005-0000-0000-0000496B0000}"/>
    <cellStyle name="Normal 17 13 6 2" xfId="22567" xr:uid="{00000000-0005-0000-0000-00004A6B0000}"/>
    <cellStyle name="Normal 17 13 6 2 2" xfId="48535" xr:uid="{00000000-0005-0000-0000-00004B6B0000}"/>
    <cellStyle name="Normal 17 13 6 3" xfId="33387" xr:uid="{00000000-0005-0000-0000-00004C6B0000}"/>
    <cellStyle name="Normal 17 13 7" xfId="18239" xr:uid="{00000000-0005-0000-0000-00004D6B0000}"/>
    <cellStyle name="Normal 17 13 7 2" xfId="44207" xr:uid="{00000000-0005-0000-0000-00004E6B0000}"/>
    <cellStyle name="Normal 17 13 8" xfId="13911" xr:uid="{00000000-0005-0000-0000-00004F6B0000}"/>
    <cellStyle name="Normal 17 13 8 2" xfId="39879" xr:uid="{00000000-0005-0000-0000-0000506B0000}"/>
    <cellStyle name="Normal 17 13 9" xfId="3091" xr:uid="{00000000-0005-0000-0000-0000516B0000}"/>
    <cellStyle name="Normal 17 14" xfId="1464" xr:uid="{00000000-0005-0000-0000-0000526B0000}"/>
    <cellStyle name="Normal 17 14 10" xfId="56078" xr:uid="{00000000-0005-0000-0000-0000536B0000}"/>
    <cellStyle name="Normal 17 14 2" xfId="2546" xr:uid="{00000000-0005-0000-0000-0000546B0000}"/>
    <cellStyle name="Normal 17 14 2 2" xfId="6874" xr:uid="{00000000-0005-0000-0000-0000556B0000}"/>
    <cellStyle name="Normal 17 14 2 2 2" xfId="13366" xr:uid="{00000000-0005-0000-0000-0000566B0000}"/>
    <cellStyle name="Normal 17 14 2 2 2 2" xfId="28514" xr:uid="{00000000-0005-0000-0000-0000576B0000}"/>
    <cellStyle name="Normal 17 14 2 2 2 2 2" xfId="54482" xr:uid="{00000000-0005-0000-0000-0000586B0000}"/>
    <cellStyle name="Normal 17 14 2 2 2 3" xfId="39334" xr:uid="{00000000-0005-0000-0000-0000596B0000}"/>
    <cellStyle name="Normal 17 14 2 2 3" xfId="22022" xr:uid="{00000000-0005-0000-0000-00005A6B0000}"/>
    <cellStyle name="Normal 17 14 2 2 3 2" xfId="47990" xr:uid="{00000000-0005-0000-0000-00005B6B0000}"/>
    <cellStyle name="Normal 17 14 2 2 4" xfId="17694" xr:uid="{00000000-0005-0000-0000-00005C6B0000}"/>
    <cellStyle name="Normal 17 14 2 2 4 2" xfId="43662" xr:uid="{00000000-0005-0000-0000-00005D6B0000}"/>
    <cellStyle name="Normal 17 14 2 2 5" xfId="32842" xr:uid="{00000000-0005-0000-0000-00005E6B0000}"/>
    <cellStyle name="Normal 17 14 2 2 6" xfId="59324" xr:uid="{00000000-0005-0000-0000-00005F6B0000}"/>
    <cellStyle name="Normal 17 14 2 3" xfId="11202" xr:uid="{00000000-0005-0000-0000-0000606B0000}"/>
    <cellStyle name="Normal 17 14 2 3 2" xfId="26350" xr:uid="{00000000-0005-0000-0000-0000616B0000}"/>
    <cellStyle name="Normal 17 14 2 3 2 2" xfId="52318" xr:uid="{00000000-0005-0000-0000-0000626B0000}"/>
    <cellStyle name="Normal 17 14 2 3 3" xfId="37170" xr:uid="{00000000-0005-0000-0000-0000636B0000}"/>
    <cellStyle name="Normal 17 14 2 4" xfId="9038" xr:uid="{00000000-0005-0000-0000-0000646B0000}"/>
    <cellStyle name="Normal 17 14 2 4 2" xfId="24186" xr:uid="{00000000-0005-0000-0000-0000656B0000}"/>
    <cellStyle name="Normal 17 14 2 4 2 2" xfId="50154" xr:uid="{00000000-0005-0000-0000-0000666B0000}"/>
    <cellStyle name="Normal 17 14 2 4 3" xfId="35006" xr:uid="{00000000-0005-0000-0000-0000676B0000}"/>
    <cellStyle name="Normal 17 14 2 5" xfId="19858" xr:uid="{00000000-0005-0000-0000-0000686B0000}"/>
    <cellStyle name="Normal 17 14 2 5 2" xfId="45826" xr:uid="{00000000-0005-0000-0000-0000696B0000}"/>
    <cellStyle name="Normal 17 14 2 6" xfId="15530" xr:uid="{00000000-0005-0000-0000-00006A6B0000}"/>
    <cellStyle name="Normal 17 14 2 6 2" xfId="41498" xr:uid="{00000000-0005-0000-0000-00006B6B0000}"/>
    <cellStyle name="Normal 17 14 2 7" xfId="4710" xr:uid="{00000000-0005-0000-0000-00006C6B0000}"/>
    <cellStyle name="Normal 17 14 2 8" xfId="30678" xr:uid="{00000000-0005-0000-0000-00006D6B0000}"/>
    <cellStyle name="Normal 17 14 2 9" xfId="57160" xr:uid="{00000000-0005-0000-0000-00006E6B0000}"/>
    <cellStyle name="Normal 17 14 3" xfId="5792" xr:uid="{00000000-0005-0000-0000-00006F6B0000}"/>
    <cellStyle name="Normal 17 14 3 2" xfId="12284" xr:uid="{00000000-0005-0000-0000-0000706B0000}"/>
    <cellStyle name="Normal 17 14 3 2 2" xfId="27432" xr:uid="{00000000-0005-0000-0000-0000716B0000}"/>
    <cellStyle name="Normal 17 14 3 2 2 2" xfId="53400" xr:uid="{00000000-0005-0000-0000-0000726B0000}"/>
    <cellStyle name="Normal 17 14 3 2 3" xfId="38252" xr:uid="{00000000-0005-0000-0000-0000736B0000}"/>
    <cellStyle name="Normal 17 14 3 3" xfId="20940" xr:uid="{00000000-0005-0000-0000-0000746B0000}"/>
    <cellStyle name="Normal 17 14 3 3 2" xfId="46908" xr:uid="{00000000-0005-0000-0000-0000756B0000}"/>
    <cellStyle name="Normal 17 14 3 4" xfId="16612" xr:uid="{00000000-0005-0000-0000-0000766B0000}"/>
    <cellStyle name="Normal 17 14 3 4 2" xfId="42580" xr:uid="{00000000-0005-0000-0000-0000776B0000}"/>
    <cellStyle name="Normal 17 14 3 5" xfId="31760" xr:uid="{00000000-0005-0000-0000-0000786B0000}"/>
    <cellStyle name="Normal 17 14 3 6" xfId="58242" xr:uid="{00000000-0005-0000-0000-0000796B0000}"/>
    <cellStyle name="Normal 17 14 4" xfId="10120" xr:uid="{00000000-0005-0000-0000-00007A6B0000}"/>
    <cellStyle name="Normal 17 14 4 2" xfId="25268" xr:uid="{00000000-0005-0000-0000-00007B6B0000}"/>
    <cellStyle name="Normal 17 14 4 2 2" xfId="51236" xr:uid="{00000000-0005-0000-0000-00007C6B0000}"/>
    <cellStyle name="Normal 17 14 4 3" xfId="36088" xr:uid="{00000000-0005-0000-0000-00007D6B0000}"/>
    <cellStyle name="Normal 17 14 5" xfId="7956" xr:uid="{00000000-0005-0000-0000-00007E6B0000}"/>
    <cellStyle name="Normal 17 14 5 2" xfId="23104" xr:uid="{00000000-0005-0000-0000-00007F6B0000}"/>
    <cellStyle name="Normal 17 14 5 2 2" xfId="49072" xr:uid="{00000000-0005-0000-0000-0000806B0000}"/>
    <cellStyle name="Normal 17 14 5 3" xfId="33924" xr:uid="{00000000-0005-0000-0000-0000816B0000}"/>
    <cellStyle name="Normal 17 14 6" xfId="18776" xr:uid="{00000000-0005-0000-0000-0000826B0000}"/>
    <cellStyle name="Normal 17 14 6 2" xfId="44744" xr:uid="{00000000-0005-0000-0000-0000836B0000}"/>
    <cellStyle name="Normal 17 14 7" xfId="14448" xr:uid="{00000000-0005-0000-0000-0000846B0000}"/>
    <cellStyle name="Normal 17 14 7 2" xfId="40416" xr:uid="{00000000-0005-0000-0000-0000856B0000}"/>
    <cellStyle name="Normal 17 14 8" xfId="3628" xr:uid="{00000000-0005-0000-0000-0000866B0000}"/>
    <cellStyle name="Normal 17 14 9" xfId="29596" xr:uid="{00000000-0005-0000-0000-0000876B0000}"/>
    <cellStyle name="Normal 17 15" xfId="2005" xr:uid="{00000000-0005-0000-0000-0000886B0000}"/>
    <cellStyle name="Normal 17 15 2" xfId="6333" xr:uid="{00000000-0005-0000-0000-0000896B0000}"/>
    <cellStyle name="Normal 17 15 2 2" xfId="12825" xr:uid="{00000000-0005-0000-0000-00008A6B0000}"/>
    <cellStyle name="Normal 17 15 2 2 2" xfId="27973" xr:uid="{00000000-0005-0000-0000-00008B6B0000}"/>
    <cellStyle name="Normal 17 15 2 2 2 2" xfId="53941" xr:uid="{00000000-0005-0000-0000-00008C6B0000}"/>
    <cellStyle name="Normal 17 15 2 2 3" xfId="38793" xr:uid="{00000000-0005-0000-0000-00008D6B0000}"/>
    <cellStyle name="Normal 17 15 2 3" xfId="21481" xr:uid="{00000000-0005-0000-0000-00008E6B0000}"/>
    <cellStyle name="Normal 17 15 2 3 2" xfId="47449" xr:uid="{00000000-0005-0000-0000-00008F6B0000}"/>
    <cellStyle name="Normal 17 15 2 4" xfId="17153" xr:uid="{00000000-0005-0000-0000-0000906B0000}"/>
    <cellStyle name="Normal 17 15 2 4 2" xfId="43121" xr:uid="{00000000-0005-0000-0000-0000916B0000}"/>
    <cellStyle name="Normal 17 15 2 5" xfId="32301" xr:uid="{00000000-0005-0000-0000-0000926B0000}"/>
    <cellStyle name="Normal 17 15 2 6" xfId="58783" xr:uid="{00000000-0005-0000-0000-0000936B0000}"/>
    <cellStyle name="Normal 17 15 3" xfId="10661" xr:uid="{00000000-0005-0000-0000-0000946B0000}"/>
    <cellStyle name="Normal 17 15 3 2" xfId="25809" xr:uid="{00000000-0005-0000-0000-0000956B0000}"/>
    <cellStyle name="Normal 17 15 3 2 2" xfId="51777" xr:uid="{00000000-0005-0000-0000-0000966B0000}"/>
    <cellStyle name="Normal 17 15 3 3" xfId="36629" xr:uid="{00000000-0005-0000-0000-0000976B0000}"/>
    <cellStyle name="Normal 17 15 4" xfId="8497" xr:uid="{00000000-0005-0000-0000-0000986B0000}"/>
    <cellStyle name="Normal 17 15 4 2" xfId="23645" xr:uid="{00000000-0005-0000-0000-0000996B0000}"/>
    <cellStyle name="Normal 17 15 4 2 2" xfId="49613" xr:uid="{00000000-0005-0000-0000-00009A6B0000}"/>
    <cellStyle name="Normal 17 15 4 3" xfId="34465" xr:uid="{00000000-0005-0000-0000-00009B6B0000}"/>
    <cellStyle name="Normal 17 15 5" xfId="19317" xr:uid="{00000000-0005-0000-0000-00009C6B0000}"/>
    <cellStyle name="Normal 17 15 5 2" xfId="45285" xr:uid="{00000000-0005-0000-0000-00009D6B0000}"/>
    <cellStyle name="Normal 17 15 6" xfId="14989" xr:uid="{00000000-0005-0000-0000-00009E6B0000}"/>
    <cellStyle name="Normal 17 15 6 2" xfId="40957" xr:uid="{00000000-0005-0000-0000-00009F6B0000}"/>
    <cellStyle name="Normal 17 15 7" xfId="4169" xr:uid="{00000000-0005-0000-0000-0000A06B0000}"/>
    <cellStyle name="Normal 17 15 8" xfId="30137" xr:uid="{00000000-0005-0000-0000-0000A16B0000}"/>
    <cellStyle name="Normal 17 15 9" xfId="56619" xr:uid="{00000000-0005-0000-0000-0000A26B0000}"/>
    <cellStyle name="Normal 17 16" xfId="5251" xr:uid="{00000000-0005-0000-0000-0000A36B0000}"/>
    <cellStyle name="Normal 17 16 2" xfId="11743" xr:uid="{00000000-0005-0000-0000-0000A46B0000}"/>
    <cellStyle name="Normal 17 16 2 2" xfId="26891" xr:uid="{00000000-0005-0000-0000-0000A56B0000}"/>
    <cellStyle name="Normal 17 16 2 2 2" xfId="52859" xr:uid="{00000000-0005-0000-0000-0000A66B0000}"/>
    <cellStyle name="Normal 17 16 2 3" xfId="37711" xr:uid="{00000000-0005-0000-0000-0000A76B0000}"/>
    <cellStyle name="Normal 17 16 3" xfId="20399" xr:uid="{00000000-0005-0000-0000-0000A86B0000}"/>
    <cellStyle name="Normal 17 16 3 2" xfId="46367" xr:uid="{00000000-0005-0000-0000-0000A96B0000}"/>
    <cellStyle name="Normal 17 16 4" xfId="16071" xr:uid="{00000000-0005-0000-0000-0000AA6B0000}"/>
    <cellStyle name="Normal 17 16 4 2" xfId="42039" xr:uid="{00000000-0005-0000-0000-0000AB6B0000}"/>
    <cellStyle name="Normal 17 16 5" xfId="31219" xr:uid="{00000000-0005-0000-0000-0000AC6B0000}"/>
    <cellStyle name="Normal 17 16 6" xfId="57701" xr:uid="{00000000-0005-0000-0000-0000AD6B0000}"/>
    <cellStyle name="Normal 17 17" xfId="9579" xr:uid="{00000000-0005-0000-0000-0000AE6B0000}"/>
    <cellStyle name="Normal 17 17 2" xfId="24727" xr:uid="{00000000-0005-0000-0000-0000AF6B0000}"/>
    <cellStyle name="Normal 17 17 2 2" xfId="50695" xr:uid="{00000000-0005-0000-0000-0000B06B0000}"/>
    <cellStyle name="Normal 17 17 3" xfId="35547" xr:uid="{00000000-0005-0000-0000-0000B16B0000}"/>
    <cellStyle name="Normal 17 18" xfId="7415" xr:uid="{00000000-0005-0000-0000-0000B26B0000}"/>
    <cellStyle name="Normal 17 18 2" xfId="22563" xr:uid="{00000000-0005-0000-0000-0000B36B0000}"/>
    <cellStyle name="Normal 17 18 2 2" xfId="48531" xr:uid="{00000000-0005-0000-0000-0000B46B0000}"/>
    <cellStyle name="Normal 17 18 3" xfId="33383" xr:uid="{00000000-0005-0000-0000-0000B56B0000}"/>
    <cellStyle name="Normal 17 19" xfId="18235" xr:uid="{00000000-0005-0000-0000-0000B66B0000}"/>
    <cellStyle name="Normal 17 19 2" xfId="44203" xr:uid="{00000000-0005-0000-0000-0000B76B0000}"/>
    <cellStyle name="Normal 17 2" xfId="354" xr:uid="{00000000-0005-0000-0000-0000B86B0000}"/>
    <cellStyle name="Normal 17 2 10" xfId="29060" xr:uid="{00000000-0005-0000-0000-0000B96B0000}"/>
    <cellStyle name="Normal 17 2 11" xfId="55018" xr:uid="{00000000-0005-0000-0000-0000BA6B0000}"/>
    <cellStyle name="Normal 17 2 12" xfId="55542" xr:uid="{00000000-0005-0000-0000-0000BB6B0000}"/>
    <cellStyle name="Normal 17 2 13" xfId="748" xr:uid="{00000000-0005-0000-0000-0000BC6B0000}"/>
    <cellStyle name="Normal 17 2 2" xfId="1469" xr:uid="{00000000-0005-0000-0000-0000BD6B0000}"/>
    <cellStyle name="Normal 17 2 2 10" xfId="56083" xr:uid="{00000000-0005-0000-0000-0000BE6B0000}"/>
    <cellStyle name="Normal 17 2 2 2" xfId="2551" xr:uid="{00000000-0005-0000-0000-0000BF6B0000}"/>
    <cellStyle name="Normal 17 2 2 2 2" xfId="6879" xr:uid="{00000000-0005-0000-0000-0000C06B0000}"/>
    <cellStyle name="Normal 17 2 2 2 2 2" xfId="13371" xr:uid="{00000000-0005-0000-0000-0000C16B0000}"/>
    <cellStyle name="Normal 17 2 2 2 2 2 2" xfId="28519" xr:uid="{00000000-0005-0000-0000-0000C26B0000}"/>
    <cellStyle name="Normal 17 2 2 2 2 2 2 2" xfId="54487" xr:uid="{00000000-0005-0000-0000-0000C36B0000}"/>
    <cellStyle name="Normal 17 2 2 2 2 2 3" xfId="39339" xr:uid="{00000000-0005-0000-0000-0000C46B0000}"/>
    <cellStyle name="Normal 17 2 2 2 2 3" xfId="22027" xr:uid="{00000000-0005-0000-0000-0000C56B0000}"/>
    <cellStyle name="Normal 17 2 2 2 2 3 2" xfId="47995" xr:uid="{00000000-0005-0000-0000-0000C66B0000}"/>
    <cellStyle name="Normal 17 2 2 2 2 4" xfId="17699" xr:uid="{00000000-0005-0000-0000-0000C76B0000}"/>
    <cellStyle name="Normal 17 2 2 2 2 4 2" xfId="43667" xr:uid="{00000000-0005-0000-0000-0000C86B0000}"/>
    <cellStyle name="Normal 17 2 2 2 2 5" xfId="32847" xr:uid="{00000000-0005-0000-0000-0000C96B0000}"/>
    <cellStyle name="Normal 17 2 2 2 2 6" xfId="59329" xr:uid="{00000000-0005-0000-0000-0000CA6B0000}"/>
    <cellStyle name="Normal 17 2 2 2 3" xfId="11207" xr:uid="{00000000-0005-0000-0000-0000CB6B0000}"/>
    <cellStyle name="Normal 17 2 2 2 3 2" xfId="26355" xr:uid="{00000000-0005-0000-0000-0000CC6B0000}"/>
    <cellStyle name="Normal 17 2 2 2 3 2 2" xfId="52323" xr:uid="{00000000-0005-0000-0000-0000CD6B0000}"/>
    <cellStyle name="Normal 17 2 2 2 3 3" xfId="37175" xr:uid="{00000000-0005-0000-0000-0000CE6B0000}"/>
    <cellStyle name="Normal 17 2 2 2 4" xfId="9043" xr:uid="{00000000-0005-0000-0000-0000CF6B0000}"/>
    <cellStyle name="Normal 17 2 2 2 4 2" xfId="24191" xr:uid="{00000000-0005-0000-0000-0000D06B0000}"/>
    <cellStyle name="Normal 17 2 2 2 4 2 2" xfId="50159" xr:uid="{00000000-0005-0000-0000-0000D16B0000}"/>
    <cellStyle name="Normal 17 2 2 2 4 3" xfId="35011" xr:uid="{00000000-0005-0000-0000-0000D26B0000}"/>
    <cellStyle name="Normal 17 2 2 2 5" xfId="19863" xr:uid="{00000000-0005-0000-0000-0000D36B0000}"/>
    <cellStyle name="Normal 17 2 2 2 5 2" xfId="45831" xr:uid="{00000000-0005-0000-0000-0000D46B0000}"/>
    <cellStyle name="Normal 17 2 2 2 6" xfId="15535" xr:uid="{00000000-0005-0000-0000-0000D56B0000}"/>
    <cellStyle name="Normal 17 2 2 2 6 2" xfId="41503" xr:uid="{00000000-0005-0000-0000-0000D66B0000}"/>
    <cellStyle name="Normal 17 2 2 2 7" xfId="4715" xr:uid="{00000000-0005-0000-0000-0000D76B0000}"/>
    <cellStyle name="Normal 17 2 2 2 8" xfId="30683" xr:uid="{00000000-0005-0000-0000-0000D86B0000}"/>
    <cellStyle name="Normal 17 2 2 2 9" xfId="57165" xr:uid="{00000000-0005-0000-0000-0000D96B0000}"/>
    <cellStyle name="Normal 17 2 2 3" xfId="5797" xr:uid="{00000000-0005-0000-0000-0000DA6B0000}"/>
    <cellStyle name="Normal 17 2 2 3 2" xfId="12289" xr:uid="{00000000-0005-0000-0000-0000DB6B0000}"/>
    <cellStyle name="Normal 17 2 2 3 2 2" xfId="27437" xr:uid="{00000000-0005-0000-0000-0000DC6B0000}"/>
    <cellStyle name="Normal 17 2 2 3 2 2 2" xfId="53405" xr:uid="{00000000-0005-0000-0000-0000DD6B0000}"/>
    <cellStyle name="Normal 17 2 2 3 2 3" xfId="38257" xr:uid="{00000000-0005-0000-0000-0000DE6B0000}"/>
    <cellStyle name="Normal 17 2 2 3 3" xfId="20945" xr:uid="{00000000-0005-0000-0000-0000DF6B0000}"/>
    <cellStyle name="Normal 17 2 2 3 3 2" xfId="46913" xr:uid="{00000000-0005-0000-0000-0000E06B0000}"/>
    <cellStyle name="Normal 17 2 2 3 4" xfId="16617" xr:uid="{00000000-0005-0000-0000-0000E16B0000}"/>
    <cellStyle name="Normal 17 2 2 3 4 2" xfId="42585" xr:uid="{00000000-0005-0000-0000-0000E26B0000}"/>
    <cellStyle name="Normal 17 2 2 3 5" xfId="31765" xr:uid="{00000000-0005-0000-0000-0000E36B0000}"/>
    <cellStyle name="Normal 17 2 2 3 6" xfId="58247" xr:uid="{00000000-0005-0000-0000-0000E46B0000}"/>
    <cellStyle name="Normal 17 2 2 4" xfId="10125" xr:uid="{00000000-0005-0000-0000-0000E56B0000}"/>
    <cellStyle name="Normal 17 2 2 4 2" xfId="25273" xr:uid="{00000000-0005-0000-0000-0000E66B0000}"/>
    <cellStyle name="Normal 17 2 2 4 2 2" xfId="51241" xr:uid="{00000000-0005-0000-0000-0000E76B0000}"/>
    <cellStyle name="Normal 17 2 2 4 3" xfId="36093" xr:uid="{00000000-0005-0000-0000-0000E86B0000}"/>
    <cellStyle name="Normal 17 2 2 5" xfId="7961" xr:uid="{00000000-0005-0000-0000-0000E96B0000}"/>
    <cellStyle name="Normal 17 2 2 5 2" xfId="23109" xr:uid="{00000000-0005-0000-0000-0000EA6B0000}"/>
    <cellStyle name="Normal 17 2 2 5 2 2" xfId="49077" xr:uid="{00000000-0005-0000-0000-0000EB6B0000}"/>
    <cellStyle name="Normal 17 2 2 5 3" xfId="33929" xr:uid="{00000000-0005-0000-0000-0000EC6B0000}"/>
    <cellStyle name="Normal 17 2 2 6" xfId="18781" xr:uid="{00000000-0005-0000-0000-0000ED6B0000}"/>
    <cellStyle name="Normal 17 2 2 6 2" xfId="44749" xr:uid="{00000000-0005-0000-0000-0000EE6B0000}"/>
    <cellStyle name="Normal 17 2 2 7" xfId="14453" xr:uid="{00000000-0005-0000-0000-0000EF6B0000}"/>
    <cellStyle name="Normal 17 2 2 7 2" xfId="40421" xr:uid="{00000000-0005-0000-0000-0000F06B0000}"/>
    <cellStyle name="Normal 17 2 2 8" xfId="3633" xr:uid="{00000000-0005-0000-0000-0000F16B0000}"/>
    <cellStyle name="Normal 17 2 2 9" xfId="29601" xr:uid="{00000000-0005-0000-0000-0000F26B0000}"/>
    <cellStyle name="Normal 17 2 3" xfId="2010" xr:uid="{00000000-0005-0000-0000-0000F36B0000}"/>
    <cellStyle name="Normal 17 2 3 2" xfId="6338" xr:uid="{00000000-0005-0000-0000-0000F46B0000}"/>
    <cellStyle name="Normal 17 2 3 2 2" xfId="12830" xr:uid="{00000000-0005-0000-0000-0000F56B0000}"/>
    <cellStyle name="Normal 17 2 3 2 2 2" xfId="27978" xr:uid="{00000000-0005-0000-0000-0000F66B0000}"/>
    <cellStyle name="Normal 17 2 3 2 2 2 2" xfId="53946" xr:uid="{00000000-0005-0000-0000-0000F76B0000}"/>
    <cellStyle name="Normal 17 2 3 2 2 3" xfId="38798" xr:uid="{00000000-0005-0000-0000-0000F86B0000}"/>
    <cellStyle name="Normal 17 2 3 2 3" xfId="21486" xr:uid="{00000000-0005-0000-0000-0000F96B0000}"/>
    <cellStyle name="Normal 17 2 3 2 3 2" xfId="47454" xr:uid="{00000000-0005-0000-0000-0000FA6B0000}"/>
    <cellStyle name="Normal 17 2 3 2 4" xfId="17158" xr:uid="{00000000-0005-0000-0000-0000FB6B0000}"/>
    <cellStyle name="Normal 17 2 3 2 4 2" xfId="43126" xr:uid="{00000000-0005-0000-0000-0000FC6B0000}"/>
    <cellStyle name="Normal 17 2 3 2 5" xfId="32306" xr:uid="{00000000-0005-0000-0000-0000FD6B0000}"/>
    <cellStyle name="Normal 17 2 3 2 6" xfId="58788" xr:uid="{00000000-0005-0000-0000-0000FE6B0000}"/>
    <cellStyle name="Normal 17 2 3 3" xfId="10666" xr:uid="{00000000-0005-0000-0000-0000FF6B0000}"/>
    <cellStyle name="Normal 17 2 3 3 2" xfId="25814" xr:uid="{00000000-0005-0000-0000-0000006C0000}"/>
    <cellStyle name="Normal 17 2 3 3 2 2" xfId="51782" xr:uid="{00000000-0005-0000-0000-0000016C0000}"/>
    <cellStyle name="Normal 17 2 3 3 3" xfId="36634" xr:uid="{00000000-0005-0000-0000-0000026C0000}"/>
    <cellStyle name="Normal 17 2 3 4" xfId="8502" xr:uid="{00000000-0005-0000-0000-0000036C0000}"/>
    <cellStyle name="Normal 17 2 3 4 2" xfId="23650" xr:uid="{00000000-0005-0000-0000-0000046C0000}"/>
    <cellStyle name="Normal 17 2 3 4 2 2" xfId="49618" xr:uid="{00000000-0005-0000-0000-0000056C0000}"/>
    <cellStyle name="Normal 17 2 3 4 3" xfId="34470" xr:uid="{00000000-0005-0000-0000-0000066C0000}"/>
    <cellStyle name="Normal 17 2 3 5" xfId="19322" xr:uid="{00000000-0005-0000-0000-0000076C0000}"/>
    <cellStyle name="Normal 17 2 3 5 2" xfId="45290" xr:uid="{00000000-0005-0000-0000-0000086C0000}"/>
    <cellStyle name="Normal 17 2 3 6" xfId="14994" xr:uid="{00000000-0005-0000-0000-0000096C0000}"/>
    <cellStyle name="Normal 17 2 3 6 2" xfId="40962" xr:uid="{00000000-0005-0000-0000-00000A6C0000}"/>
    <cellStyle name="Normal 17 2 3 7" xfId="4174" xr:uid="{00000000-0005-0000-0000-00000B6C0000}"/>
    <cellStyle name="Normal 17 2 3 8" xfId="30142" xr:uid="{00000000-0005-0000-0000-00000C6C0000}"/>
    <cellStyle name="Normal 17 2 3 9" xfId="56624" xr:uid="{00000000-0005-0000-0000-00000D6C0000}"/>
    <cellStyle name="Normal 17 2 4" xfId="5256" xr:uid="{00000000-0005-0000-0000-00000E6C0000}"/>
    <cellStyle name="Normal 17 2 4 2" xfId="11748" xr:uid="{00000000-0005-0000-0000-00000F6C0000}"/>
    <cellStyle name="Normal 17 2 4 2 2" xfId="26896" xr:uid="{00000000-0005-0000-0000-0000106C0000}"/>
    <cellStyle name="Normal 17 2 4 2 2 2" xfId="52864" xr:uid="{00000000-0005-0000-0000-0000116C0000}"/>
    <cellStyle name="Normal 17 2 4 2 3" xfId="37716" xr:uid="{00000000-0005-0000-0000-0000126C0000}"/>
    <cellStyle name="Normal 17 2 4 3" xfId="20404" xr:uid="{00000000-0005-0000-0000-0000136C0000}"/>
    <cellStyle name="Normal 17 2 4 3 2" xfId="46372" xr:uid="{00000000-0005-0000-0000-0000146C0000}"/>
    <cellStyle name="Normal 17 2 4 4" xfId="16076" xr:uid="{00000000-0005-0000-0000-0000156C0000}"/>
    <cellStyle name="Normal 17 2 4 4 2" xfId="42044" xr:uid="{00000000-0005-0000-0000-0000166C0000}"/>
    <cellStyle name="Normal 17 2 4 5" xfId="31224" xr:uid="{00000000-0005-0000-0000-0000176C0000}"/>
    <cellStyle name="Normal 17 2 4 6" xfId="57706" xr:uid="{00000000-0005-0000-0000-0000186C0000}"/>
    <cellStyle name="Normal 17 2 5" xfId="9584" xr:uid="{00000000-0005-0000-0000-0000196C0000}"/>
    <cellStyle name="Normal 17 2 5 2" xfId="24732" xr:uid="{00000000-0005-0000-0000-00001A6C0000}"/>
    <cellStyle name="Normal 17 2 5 2 2" xfId="50700" xr:uid="{00000000-0005-0000-0000-00001B6C0000}"/>
    <cellStyle name="Normal 17 2 5 3" xfId="35552" xr:uid="{00000000-0005-0000-0000-00001C6C0000}"/>
    <cellStyle name="Normal 17 2 6" xfId="7420" xr:uid="{00000000-0005-0000-0000-00001D6C0000}"/>
    <cellStyle name="Normal 17 2 6 2" xfId="22568" xr:uid="{00000000-0005-0000-0000-00001E6C0000}"/>
    <cellStyle name="Normal 17 2 6 2 2" xfId="48536" xr:uid="{00000000-0005-0000-0000-00001F6C0000}"/>
    <cellStyle name="Normal 17 2 6 3" xfId="33388" xr:uid="{00000000-0005-0000-0000-0000206C0000}"/>
    <cellStyle name="Normal 17 2 7" xfId="18240" xr:uid="{00000000-0005-0000-0000-0000216C0000}"/>
    <cellStyle name="Normal 17 2 7 2" xfId="44208" xr:uid="{00000000-0005-0000-0000-0000226C0000}"/>
    <cellStyle name="Normal 17 2 8" xfId="13912" xr:uid="{00000000-0005-0000-0000-0000236C0000}"/>
    <cellStyle name="Normal 17 2 8 2" xfId="39880" xr:uid="{00000000-0005-0000-0000-0000246C0000}"/>
    <cellStyle name="Normal 17 2 9" xfId="3092" xr:uid="{00000000-0005-0000-0000-0000256C0000}"/>
    <cellStyle name="Normal 17 20" xfId="13907" xr:uid="{00000000-0005-0000-0000-0000266C0000}"/>
    <cellStyle name="Normal 17 20 2" xfId="39875" xr:uid="{00000000-0005-0000-0000-0000276C0000}"/>
    <cellStyle name="Normal 17 21" xfId="3087" xr:uid="{00000000-0005-0000-0000-0000286C0000}"/>
    <cellStyle name="Normal 17 22" xfId="29055" xr:uid="{00000000-0005-0000-0000-0000296C0000}"/>
    <cellStyle name="Normal 17 23" xfId="55014" xr:uid="{00000000-0005-0000-0000-00002A6C0000}"/>
    <cellStyle name="Normal 17 24" xfId="55537" xr:uid="{00000000-0005-0000-0000-00002B6C0000}"/>
    <cellStyle name="Normal 17 25" xfId="708" xr:uid="{00000000-0005-0000-0000-00002C6C0000}"/>
    <cellStyle name="Normal 17 3" xfId="355" xr:uid="{00000000-0005-0000-0000-00002D6C0000}"/>
    <cellStyle name="Normal 17 3 10" xfId="29061" xr:uid="{00000000-0005-0000-0000-00002E6C0000}"/>
    <cellStyle name="Normal 17 3 11" xfId="55019" xr:uid="{00000000-0005-0000-0000-00002F6C0000}"/>
    <cellStyle name="Normal 17 3 12" xfId="55543" xr:uid="{00000000-0005-0000-0000-0000306C0000}"/>
    <cellStyle name="Normal 17 3 13" xfId="788" xr:uid="{00000000-0005-0000-0000-0000316C0000}"/>
    <cellStyle name="Normal 17 3 2" xfId="1470" xr:uid="{00000000-0005-0000-0000-0000326C0000}"/>
    <cellStyle name="Normal 17 3 2 10" xfId="56084" xr:uid="{00000000-0005-0000-0000-0000336C0000}"/>
    <cellStyle name="Normal 17 3 2 2" xfId="2552" xr:uid="{00000000-0005-0000-0000-0000346C0000}"/>
    <cellStyle name="Normal 17 3 2 2 2" xfId="6880" xr:uid="{00000000-0005-0000-0000-0000356C0000}"/>
    <cellStyle name="Normal 17 3 2 2 2 2" xfId="13372" xr:uid="{00000000-0005-0000-0000-0000366C0000}"/>
    <cellStyle name="Normal 17 3 2 2 2 2 2" xfId="28520" xr:uid="{00000000-0005-0000-0000-0000376C0000}"/>
    <cellStyle name="Normal 17 3 2 2 2 2 2 2" xfId="54488" xr:uid="{00000000-0005-0000-0000-0000386C0000}"/>
    <cellStyle name="Normal 17 3 2 2 2 2 3" xfId="39340" xr:uid="{00000000-0005-0000-0000-0000396C0000}"/>
    <cellStyle name="Normal 17 3 2 2 2 3" xfId="22028" xr:uid="{00000000-0005-0000-0000-00003A6C0000}"/>
    <cellStyle name="Normal 17 3 2 2 2 3 2" xfId="47996" xr:uid="{00000000-0005-0000-0000-00003B6C0000}"/>
    <cellStyle name="Normal 17 3 2 2 2 4" xfId="17700" xr:uid="{00000000-0005-0000-0000-00003C6C0000}"/>
    <cellStyle name="Normal 17 3 2 2 2 4 2" xfId="43668" xr:uid="{00000000-0005-0000-0000-00003D6C0000}"/>
    <cellStyle name="Normal 17 3 2 2 2 5" xfId="32848" xr:uid="{00000000-0005-0000-0000-00003E6C0000}"/>
    <cellStyle name="Normal 17 3 2 2 2 6" xfId="59330" xr:uid="{00000000-0005-0000-0000-00003F6C0000}"/>
    <cellStyle name="Normal 17 3 2 2 3" xfId="11208" xr:uid="{00000000-0005-0000-0000-0000406C0000}"/>
    <cellStyle name="Normal 17 3 2 2 3 2" xfId="26356" xr:uid="{00000000-0005-0000-0000-0000416C0000}"/>
    <cellStyle name="Normal 17 3 2 2 3 2 2" xfId="52324" xr:uid="{00000000-0005-0000-0000-0000426C0000}"/>
    <cellStyle name="Normal 17 3 2 2 3 3" xfId="37176" xr:uid="{00000000-0005-0000-0000-0000436C0000}"/>
    <cellStyle name="Normal 17 3 2 2 4" xfId="9044" xr:uid="{00000000-0005-0000-0000-0000446C0000}"/>
    <cellStyle name="Normal 17 3 2 2 4 2" xfId="24192" xr:uid="{00000000-0005-0000-0000-0000456C0000}"/>
    <cellStyle name="Normal 17 3 2 2 4 2 2" xfId="50160" xr:uid="{00000000-0005-0000-0000-0000466C0000}"/>
    <cellStyle name="Normal 17 3 2 2 4 3" xfId="35012" xr:uid="{00000000-0005-0000-0000-0000476C0000}"/>
    <cellStyle name="Normal 17 3 2 2 5" xfId="19864" xr:uid="{00000000-0005-0000-0000-0000486C0000}"/>
    <cellStyle name="Normal 17 3 2 2 5 2" xfId="45832" xr:uid="{00000000-0005-0000-0000-0000496C0000}"/>
    <cellStyle name="Normal 17 3 2 2 6" xfId="15536" xr:uid="{00000000-0005-0000-0000-00004A6C0000}"/>
    <cellStyle name="Normal 17 3 2 2 6 2" xfId="41504" xr:uid="{00000000-0005-0000-0000-00004B6C0000}"/>
    <cellStyle name="Normal 17 3 2 2 7" xfId="4716" xr:uid="{00000000-0005-0000-0000-00004C6C0000}"/>
    <cellStyle name="Normal 17 3 2 2 8" xfId="30684" xr:uid="{00000000-0005-0000-0000-00004D6C0000}"/>
    <cellStyle name="Normal 17 3 2 2 9" xfId="57166" xr:uid="{00000000-0005-0000-0000-00004E6C0000}"/>
    <cellStyle name="Normal 17 3 2 3" xfId="5798" xr:uid="{00000000-0005-0000-0000-00004F6C0000}"/>
    <cellStyle name="Normal 17 3 2 3 2" xfId="12290" xr:uid="{00000000-0005-0000-0000-0000506C0000}"/>
    <cellStyle name="Normal 17 3 2 3 2 2" xfId="27438" xr:uid="{00000000-0005-0000-0000-0000516C0000}"/>
    <cellStyle name="Normal 17 3 2 3 2 2 2" xfId="53406" xr:uid="{00000000-0005-0000-0000-0000526C0000}"/>
    <cellStyle name="Normal 17 3 2 3 2 3" xfId="38258" xr:uid="{00000000-0005-0000-0000-0000536C0000}"/>
    <cellStyle name="Normal 17 3 2 3 3" xfId="20946" xr:uid="{00000000-0005-0000-0000-0000546C0000}"/>
    <cellStyle name="Normal 17 3 2 3 3 2" xfId="46914" xr:uid="{00000000-0005-0000-0000-0000556C0000}"/>
    <cellStyle name="Normal 17 3 2 3 4" xfId="16618" xr:uid="{00000000-0005-0000-0000-0000566C0000}"/>
    <cellStyle name="Normal 17 3 2 3 4 2" xfId="42586" xr:uid="{00000000-0005-0000-0000-0000576C0000}"/>
    <cellStyle name="Normal 17 3 2 3 5" xfId="31766" xr:uid="{00000000-0005-0000-0000-0000586C0000}"/>
    <cellStyle name="Normal 17 3 2 3 6" xfId="58248" xr:uid="{00000000-0005-0000-0000-0000596C0000}"/>
    <cellStyle name="Normal 17 3 2 4" xfId="10126" xr:uid="{00000000-0005-0000-0000-00005A6C0000}"/>
    <cellStyle name="Normal 17 3 2 4 2" xfId="25274" xr:uid="{00000000-0005-0000-0000-00005B6C0000}"/>
    <cellStyle name="Normal 17 3 2 4 2 2" xfId="51242" xr:uid="{00000000-0005-0000-0000-00005C6C0000}"/>
    <cellStyle name="Normal 17 3 2 4 3" xfId="36094" xr:uid="{00000000-0005-0000-0000-00005D6C0000}"/>
    <cellStyle name="Normal 17 3 2 5" xfId="7962" xr:uid="{00000000-0005-0000-0000-00005E6C0000}"/>
    <cellStyle name="Normal 17 3 2 5 2" xfId="23110" xr:uid="{00000000-0005-0000-0000-00005F6C0000}"/>
    <cellStyle name="Normal 17 3 2 5 2 2" xfId="49078" xr:uid="{00000000-0005-0000-0000-0000606C0000}"/>
    <cellStyle name="Normal 17 3 2 5 3" xfId="33930" xr:uid="{00000000-0005-0000-0000-0000616C0000}"/>
    <cellStyle name="Normal 17 3 2 6" xfId="18782" xr:uid="{00000000-0005-0000-0000-0000626C0000}"/>
    <cellStyle name="Normal 17 3 2 6 2" xfId="44750" xr:uid="{00000000-0005-0000-0000-0000636C0000}"/>
    <cellStyle name="Normal 17 3 2 7" xfId="14454" xr:uid="{00000000-0005-0000-0000-0000646C0000}"/>
    <cellStyle name="Normal 17 3 2 7 2" xfId="40422" xr:uid="{00000000-0005-0000-0000-0000656C0000}"/>
    <cellStyle name="Normal 17 3 2 8" xfId="3634" xr:uid="{00000000-0005-0000-0000-0000666C0000}"/>
    <cellStyle name="Normal 17 3 2 9" xfId="29602" xr:uid="{00000000-0005-0000-0000-0000676C0000}"/>
    <cellStyle name="Normal 17 3 3" xfId="2011" xr:uid="{00000000-0005-0000-0000-0000686C0000}"/>
    <cellStyle name="Normal 17 3 3 2" xfId="6339" xr:uid="{00000000-0005-0000-0000-0000696C0000}"/>
    <cellStyle name="Normal 17 3 3 2 2" xfId="12831" xr:uid="{00000000-0005-0000-0000-00006A6C0000}"/>
    <cellStyle name="Normal 17 3 3 2 2 2" xfId="27979" xr:uid="{00000000-0005-0000-0000-00006B6C0000}"/>
    <cellStyle name="Normal 17 3 3 2 2 2 2" xfId="53947" xr:uid="{00000000-0005-0000-0000-00006C6C0000}"/>
    <cellStyle name="Normal 17 3 3 2 2 3" xfId="38799" xr:uid="{00000000-0005-0000-0000-00006D6C0000}"/>
    <cellStyle name="Normal 17 3 3 2 3" xfId="21487" xr:uid="{00000000-0005-0000-0000-00006E6C0000}"/>
    <cellStyle name="Normal 17 3 3 2 3 2" xfId="47455" xr:uid="{00000000-0005-0000-0000-00006F6C0000}"/>
    <cellStyle name="Normal 17 3 3 2 4" xfId="17159" xr:uid="{00000000-0005-0000-0000-0000706C0000}"/>
    <cellStyle name="Normal 17 3 3 2 4 2" xfId="43127" xr:uid="{00000000-0005-0000-0000-0000716C0000}"/>
    <cellStyle name="Normal 17 3 3 2 5" xfId="32307" xr:uid="{00000000-0005-0000-0000-0000726C0000}"/>
    <cellStyle name="Normal 17 3 3 2 6" xfId="58789" xr:uid="{00000000-0005-0000-0000-0000736C0000}"/>
    <cellStyle name="Normal 17 3 3 3" xfId="10667" xr:uid="{00000000-0005-0000-0000-0000746C0000}"/>
    <cellStyle name="Normal 17 3 3 3 2" xfId="25815" xr:uid="{00000000-0005-0000-0000-0000756C0000}"/>
    <cellStyle name="Normal 17 3 3 3 2 2" xfId="51783" xr:uid="{00000000-0005-0000-0000-0000766C0000}"/>
    <cellStyle name="Normal 17 3 3 3 3" xfId="36635" xr:uid="{00000000-0005-0000-0000-0000776C0000}"/>
    <cellStyle name="Normal 17 3 3 4" xfId="8503" xr:uid="{00000000-0005-0000-0000-0000786C0000}"/>
    <cellStyle name="Normal 17 3 3 4 2" xfId="23651" xr:uid="{00000000-0005-0000-0000-0000796C0000}"/>
    <cellStyle name="Normal 17 3 3 4 2 2" xfId="49619" xr:uid="{00000000-0005-0000-0000-00007A6C0000}"/>
    <cellStyle name="Normal 17 3 3 4 3" xfId="34471" xr:uid="{00000000-0005-0000-0000-00007B6C0000}"/>
    <cellStyle name="Normal 17 3 3 5" xfId="19323" xr:uid="{00000000-0005-0000-0000-00007C6C0000}"/>
    <cellStyle name="Normal 17 3 3 5 2" xfId="45291" xr:uid="{00000000-0005-0000-0000-00007D6C0000}"/>
    <cellStyle name="Normal 17 3 3 6" xfId="14995" xr:uid="{00000000-0005-0000-0000-00007E6C0000}"/>
    <cellStyle name="Normal 17 3 3 6 2" xfId="40963" xr:uid="{00000000-0005-0000-0000-00007F6C0000}"/>
    <cellStyle name="Normal 17 3 3 7" xfId="4175" xr:uid="{00000000-0005-0000-0000-0000806C0000}"/>
    <cellStyle name="Normal 17 3 3 8" xfId="30143" xr:uid="{00000000-0005-0000-0000-0000816C0000}"/>
    <cellStyle name="Normal 17 3 3 9" xfId="56625" xr:uid="{00000000-0005-0000-0000-0000826C0000}"/>
    <cellStyle name="Normal 17 3 4" xfId="5257" xr:uid="{00000000-0005-0000-0000-0000836C0000}"/>
    <cellStyle name="Normal 17 3 4 2" xfId="11749" xr:uid="{00000000-0005-0000-0000-0000846C0000}"/>
    <cellStyle name="Normal 17 3 4 2 2" xfId="26897" xr:uid="{00000000-0005-0000-0000-0000856C0000}"/>
    <cellStyle name="Normal 17 3 4 2 2 2" xfId="52865" xr:uid="{00000000-0005-0000-0000-0000866C0000}"/>
    <cellStyle name="Normal 17 3 4 2 3" xfId="37717" xr:uid="{00000000-0005-0000-0000-0000876C0000}"/>
    <cellStyle name="Normal 17 3 4 3" xfId="20405" xr:uid="{00000000-0005-0000-0000-0000886C0000}"/>
    <cellStyle name="Normal 17 3 4 3 2" xfId="46373" xr:uid="{00000000-0005-0000-0000-0000896C0000}"/>
    <cellStyle name="Normal 17 3 4 4" xfId="16077" xr:uid="{00000000-0005-0000-0000-00008A6C0000}"/>
    <cellStyle name="Normal 17 3 4 4 2" xfId="42045" xr:uid="{00000000-0005-0000-0000-00008B6C0000}"/>
    <cellStyle name="Normal 17 3 4 5" xfId="31225" xr:uid="{00000000-0005-0000-0000-00008C6C0000}"/>
    <cellStyle name="Normal 17 3 4 6" xfId="57707" xr:uid="{00000000-0005-0000-0000-00008D6C0000}"/>
    <cellStyle name="Normal 17 3 5" xfId="9585" xr:uid="{00000000-0005-0000-0000-00008E6C0000}"/>
    <cellStyle name="Normal 17 3 5 2" xfId="24733" xr:uid="{00000000-0005-0000-0000-00008F6C0000}"/>
    <cellStyle name="Normal 17 3 5 2 2" xfId="50701" xr:uid="{00000000-0005-0000-0000-0000906C0000}"/>
    <cellStyle name="Normal 17 3 5 3" xfId="35553" xr:uid="{00000000-0005-0000-0000-0000916C0000}"/>
    <cellStyle name="Normal 17 3 6" xfId="7421" xr:uid="{00000000-0005-0000-0000-0000926C0000}"/>
    <cellStyle name="Normal 17 3 6 2" xfId="22569" xr:uid="{00000000-0005-0000-0000-0000936C0000}"/>
    <cellStyle name="Normal 17 3 6 2 2" xfId="48537" xr:uid="{00000000-0005-0000-0000-0000946C0000}"/>
    <cellStyle name="Normal 17 3 6 3" xfId="33389" xr:uid="{00000000-0005-0000-0000-0000956C0000}"/>
    <cellStyle name="Normal 17 3 7" xfId="18241" xr:uid="{00000000-0005-0000-0000-0000966C0000}"/>
    <cellStyle name="Normal 17 3 7 2" xfId="44209" xr:uid="{00000000-0005-0000-0000-0000976C0000}"/>
    <cellStyle name="Normal 17 3 8" xfId="13913" xr:uid="{00000000-0005-0000-0000-0000986C0000}"/>
    <cellStyle name="Normal 17 3 8 2" xfId="39881" xr:uid="{00000000-0005-0000-0000-0000996C0000}"/>
    <cellStyle name="Normal 17 3 9" xfId="3093" xr:uid="{00000000-0005-0000-0000-00009A6C0000}"/>
    <cellStyle name="Normal 17 4" xfId="356" xr:uid="{00000000-0005-0000-0000-00009B6C0000}"/>
    <cellStyle name="Normal 17 4 10" xfId="29062" xr:uid="{00000000-0005-0000-0000-00009C6C0000}"/>
    <cellStyle name="Normal 17 4 11" xfId="55020" xr:uid="{00000000-0005-0000-0000-00009D6C0000}"/>
    <cellStyle name="Normal 17 4 12" xfId="55544" xr:uid="{00000000-0005-0000-0000-00009E6C0000}"/>
    <cellStyle name="Normal 17 4 13" xfId="828" xr:uid="{00000000-0005-0000-0000-00009F6C0000}"/>
    <cellStyle name="Normal 17 4 2" xfId="1471" xr:uid="{00000000-0005-0000-0000-0000A06C0000}"/>
    <cellStyle name="Normal 17 4 2 10" xfId="56085" xr:uid="{00000000-0005-0000-0000-0000A16C0000}"/>
    <cellStyle name="Normal 17 4 2 2" xfId="2553" xr:uid="{00000000-0005-0000-0000-0000A26C0000}"/>
    <cellStyle name="Normal 17 4 2 2 2" xfId="6881" xr:uid="{00000000-0005-0000-0000-0000A36C0000}"/>
    <cellStyle name="Normal 17 4 2 2 2 2" xfId="13373" xr:uid="{00000000-0005-0000-0000-0000A46C0000}"/>
    <cellStyle name="Normal 17 4 2 2 2 2 2" xfId="28521" xr:uid="{00000000-0005-0000-0000-0000A56C0000}"/>
    <cellStyle name="Normal 17 4 2 2 2 2 2 2" xfId="54489" xr:uid="{00000000-0005-0000-0000-0000A66C0000}"/>
    <cellStyle name="Normal 17 4 2 2 2 2 3" xfId="39341" xr:uid="{00000000-0005-0000-0000-0000A76C0000}"/>
    <cellStyle name="Normal 17 4 2 2 2 3" xfId="22029" xr:uid="{00000000-0005-0000-0000-0000A86C0000}"/>
    <cellStyle name="Normal 17 4 2 2 2 3 2" xfId="47997" xr:uid="{00000000-0005-0000-0000-0000A96C0000}"/>
    <cellStyle name="Normal 17 4 2 2 2 4" xfId="17701" xr:uid="{00000000-0005-0000-0000-0000AA6C0000}"/>
    <cellStyle name="Normal 17 4 2 2 2 4 2" xfId="43669" xr:uid="{00000000-0005-0000-0000-0000AB6C0000}"/>
    <cellStyle name="Normal 17 4 2 2 2 5" xfId="32849" xr:uid="{00000000-0005-0000-0000-0000AC6C0000}"/>
    <cellStyle name="Normal 17 4 2 2 2 6" xfId="59331" xr:uid="{00000000-0005-0000-0000-0000AD6C0000}"/>
    <cellStyle name="Normal 17 4 2 2 3" xfId="11209" xr:uid="{00000000-0005-0000-0000-0000AE6C0000}"/>
    <cellStyle name="Normal 17 4 2 2 3 2" xfId="26357" xr:uid="{00000000-0005-0000-0000-0000AF6C0000}"/>
    <cellStyle name="Normal 17 4 2 2 3 2 2" xfId="52325" xr:uid="{00000000-0005-0000-0000-0000B06C0000}"/>
    <cellStyle name="Normal 17 4 2 2 3 3" xfId="37177" xr:uid="{00000000-0005-0000-0000-0000B16C0000}"/>
    <cellStyle name="Normal 17 4 2 2 4" xfId="9045" xr:uid="{00000000-0005-0000-0000-0000B26C0000}"/>
    <cellStyle name="Normal 17 4 2 2 4 2" xfId="24193" xr:uid="{00000000-0005-0000-0000-0000B36C0000}"/>
    <cellStyle name="Normal 17 4 2 2 4 2 2" xfId="50161" xr:uid="{00000000-0005-0000-0000-0000B46C0000}"/>
    <cellStyle name="Normal 17 4 2 2 4 3" xfId="35013" xr:uid="{00000000-0005-0000-0000-0000B56C0000}"/>
    <cellStyle name="Normal 17 4 2 2 5" xfId="19865" xr:uid="{00000000-0005-0000-0000-0000B66C0000}"/>
    <cellStyle name="Normal 17 4 2 2 5 2" xfId="45833" xr:uid="{00000000-0005-0000-0000-0000B76C0000}"/>
    <cellStyle name="Normal 17 4 2 2 6" xfId="15537" xr:uid="{00000000-0005-0000-0000-0000B86C0000}"/>
    <cellStyle name="Normal 17 4 2 2 6 2" xfId="41505" xr:uid="{00000000-0005-0000-0000-0000B96C0000}"/>
    <cellStyle name="Normal 17 4 2 2 7" xfId="4717" xr:uid="{00000000-0005-0000-0000-0000BA6C0000}"/>
    <cellStyle name="Normal 17 4 2 2 8" xfId="30685" xr:uid="{00000000-0005-0000-0000-0000BB6C0000}"/>
    <cellStyle name="Normal 17 4 2 2 9" xfId="57167" xr:uid="{00000000-0005-0000-0000-0000BC6C0000}"/>
    <cellStyle name="Normal 17 4 2 3" xfId="5799" xr:uid="{00000000-0005-0000-0000-0000BD6C0000}"/>
    <cellStyle name="Normal 17 4 2 3 2" xfId="12291" xr:uid="{00000000-0005-0000-0000-0000BE6C0000}"/>
    <cellStyle name="Normal 17 4 2 3 2 2" xfId="27439" xr:uid="{00000000-0005-0000-0000-0000BF6C0000}"/>
    <cellStyle name="Normal 17 4 2 3 2 2 2" xfId="53407" xr:uid="{00000000-0005-0000-0000-0000C06C0000}"/>
    <cellStyle name="Normal 17 4 2 3 2 3" xfId="38259" xr:uid="{00000000-0005-0000-0000-0000C16C0000}"/>
    <cellStyle name="Normal 17 4 2 3 3" xfId="20947" xr:uid="{00000000-0005-0000-0000-0000C26C0000}"/>
    <cellStyle name="Normal 17 4 2 3 3 2" xfId="46915" xr:uid="{00000000-0005-0000-0000-0000C36C0000}"/>
    <cellStyle name="Normal 17 4 2 3 4" xfId="16619" xr:uid="{00000000-0005-0000-0000-0000C46C0000}"/>
    <cellStyle name="Normal 17 4 2 3 4 2" xfId="42587" xr:uid="{00000000-0005-0000-0000-0000C56C0000}"/>
    <cellStyle name="Normal 17 4 2 3 5" xfId="31767" xr:uid="{00000000-0005-0000-0000-0000C66C0000}"/>
    <cellStyle name="Normal 17 4 2 3 6" xfId="58249" xr:uid="{00000000-0005-0000-0000-0000C76C0000}"/>
    <cellStyle name="Normal 17 4 2 4" xfId="10127" xr:uid="{00000000-0005-0000-0000-0000C86C0000}"/>
    <cellStyle name="Normal 17 4 2 4 2" xfId="25275" xr:uid="{00000000-0005-0000-0000-0000C96C0000}"/>
    <cellStyle name="Normal 17 4 2 4 2 2" xfId="51243" xr:uid="{00000000-0005-0000-0000-0000CA6C0000}"/>
    <cellStyle name="Normal 17 4 2 4 3" xfId="36095" xr:uid="{00000000-0005-0000-0000-0000CB6C0000}"/>
    <cellStyle name="Normal 17 4 2 5" xfId="7963" xr:uid="{00000000-0005-0000-0000-0000CC6C0000}"/>
    <cellStyle name="Normal 17 4 2 5 2" xfId="23111" xr:uid="{00000000-0005-0000-0000-0000CD6C0000}"/>
    <cellStyle name="Normal 17 4 2 5 2 2" xfId="49079" xr:uid="{00000000-0005-0000-0000-0000CE6C0000}"/>
    <cellStyle name="Normal 17 4 2 5 3" xfId="33931" xr:uid="{00000000-0005-0000-0000-0000CF6C0000}"/>
    <cellStyle name="Normal 17 4 2 6" xfId="18783" xr:uid="{00000000-0005-0000-0000-0000D06C0000}"/>
    <cellStyle name="Normal 17 4 2 6 2" xfId="44751" xr:uid="{00000000-0005-0000-0000-0000D16C0000}"/>
    <cellStyle name="Normal 17 4 2 7" xfId="14455" xr:uid="{00000000-0005-0000-0000-0000D26C0000}"/>
    <cellStyle name="Normal 17 4 2 7 2" xfId="40423" xr:uid="{00000000-0005-0000-0000-0000D36C0000}"/>
    <cellStyle name="Normal 17 4 2 8" xfId="3635" xr:uid="{00000000-0005-0000-0000-0000D46C0000}"/>
    <cellStyle name="Normal 17 4 2 9" xfId="29603" xr:uid="{00000000-0005-0000-0000-0000D56C0000}"/>
    <cellStyle name="Normal 17 4 3" xfId="2012" xr:uid="{00000000-0005-0000-0000-0000D66C0000}"/>
    <cellStyle name="Normal 17 4 3 2" xfId="6340" xr:uid="{00000000-0005-0000-0000-0000D76C0000}"/>
    <cellStyle name="Normal 17 4 3 2 2" xfId="12832" xr:uid="{00000000-0005-0000-0000-0000D86C0000}"/>
    <cellStyle name="Normal 17 4 3 2 2 2" xfId="27980" xr:uid="{00000000-0005-0000-0000-0000D96C0000}"/>
    <cellStyle name="Normal 17 4 3 2 2 2 2" xfId="53948" xr:uid="{00000000-0005-0000-0000-0000DA6C0000}"/>
    <cellStyle name="Normal 17 4 3 2 2 3" xfId="38800" xr:uid="{00000000-0005-0000-0000-0000DB6C0000}"/>
    <cellStyle name="Normal 17 4 3 2 3" xfId="21488" xr:uid="{00000000-0005-0000-0000-0000DC6C0000}"/>
    <cellStyle name="Normal 17 4 3 2 3 2" xfId="47456" xr:uid="{00000000-0005-0000-0000-0000DD6C0000}"/>
    <cellStyle name="Normal 17 4 3 2 4" xfId="17160" xr:uid="{00000000-0005-0000-0000-0000DE6C0000}"/>
    <cellStyle name="Normal 17 4 3 2 4 2" xfId="43128" xr:uid="{00000000-0005-0000-0000-0000DF6C0000}"/>
    <cellStyle name="Normal 17 4 3 2 5" xfId="32308" xr:uid="{00000000-0005-0000-0000-0000E06C0000}"/>
    <cellStyle name="Normal 17 4 3 2 6" xfId="58790" xr:uid="{00000000-0005-0000-0000-0000E16C0000}"/>
    <cellStyle name="Normal 17 4 3 3" xfId="10668" xr:uid="{00000000-0005-0000-0000-0000E26C0000}"/>
    <cellStyle name="Normal 17 4 3 3 2" xfId="25816" xr:uid="{00000000-0005-0000-0000-0000E36C0000}"/>
    <cellStyle name="Normal 17 4 3 3 2 2" xfId="51784" xr:uid="{00000000-0005-0000-0000-0000E46C0000}"/>
    <cellStyle name="Normal 17 4 3 3 3" xfId="36636" xr:uid="{00000000-0005-0000-0000-0000E56C0000}"/>
    <cellStyle name="Normal 17 4 3 4" xfId="8504" xr:uid="{00000000-0005-0000-0000-0000E66C0000}"/>
    <cellStyle name="Normal 17 4 3 4 2" xfId="23652" xr:uid="{00000000-0005-0000-0000-0000E76C0000}"/>
    <cellStyle name="Normal 17 4 3 4 2 2" xfId="49620" xr:uid="{00000000-0005-0000-0000-0000E86C0000}"/>
    <cellStyle name="Normal 17 4 3 4 3" xfId="34472" xr:uid="{00000000-0005-0000-0000-0000E96C0000}"/>
    <cellStyle name="Normal 17 4 3 5" xfId="19324" xr:uid="{00000000-0005-0000-0000-0000EA6C0000}"/>
    <cellStyle name="Normal 17 4 3 5 2" xfId="45292" xr:uid="{00000000-0005-0000-0000-0000EB6C0000}"/>
    <cellStyle name="Normal 17 4 3 6" xfId="14996" xr:uid="{00000000-0005-0000-0000-0000EC6C0000}"/>
    <cellStyle name="Normal 17 4 3 6 2" xfId="40964" xr:uid="{00000000-0005-0000-0000-0000ED6C0000}"/>
    <cellStyle name="Normal 17 4 3 7" xfId="4176" xr:uid="{00000000-0005-0000-0000-0000EE6C0000}"/>
    <cellStyle name="Normal 17 4 3 8" xfId="30144" xr:uid="{00000000-0005-0000-0000-0000EF6C0000}"/>
    <cellStyle name="Normal 17 4 3 9" xfId="56626" xr:uid="{00000000-0005-0000-0000-0000F06C0000}"/>
    <cellStyle name="Normal 17 4 4" xfId="5258" xr:uid="{00000000-0005-0000-0000-0000F16C0000}"/>
    <cellStyle name="Normal 17 4 4 2" xfId="11750" xr:uid="{00000000-0005-0000-0000-0000F26C0000}"/>
    <cellStyle name="Normal 17 4 4 2 2" xfId="26898" xr:uid="{00000000-0005-0000-0000-0000F36C0000}"/>
    <cellStyle name="Normal 17 4 4 2 2 2" xfId="52866" xr:uid="{00000000-0005-0000-0000-0000F46C0000}"/>
    <cellStyle name="Normal 17 4 4 2 3" xfId="37718" xr:uid="{00000000-0005-0000-0000-0000F56C0000}"/>
    <cellStyle name="Normal 17 4 4 3" xfId="20406" xr:uid="{00000000-0005-0000-0000-0000F66C0000}"/>
    <cellStyle name="Normal 17 4 4 3 2" xfId="46374" xr:uid="{00000000-0005-0000-0000-0000F76C0000}"/>
    <cellStyle name="Normal 17 4 4 4" xfId="16078" xr:uid="{00000000-0005-0000-0000-0000F86C0000}"/>
    <cellStyle name="Normal 17 4 4 4 2" xfId="42046" xr:uid="{00000000-0005-0000-0000-0000F96C0000}"/>
    <cellStyle name="Normal 17 4 4 5" xfId="31226" xr:uid="{00000000-0005-0000-0000-0000FA6C0000}"/>
    <cellStyle name="Normal 17 4 4 6" xfId="57708" xr:uid="{00000000-0005-0000-0000-0000FB6C0000}"/>
    <cellStyle name="Normal 17 4 5" xfId="9586" xr:uid="{00000000-0005-0000-0000-0000FC6C0000}"/>
    <cellStyle name="Normal 17 4 5 2" xfId="24734" xr:uid="{00000000-0005-0000-0000-0000FD6C0000}"/>
    <cellStyle name="Normal 17 4 5 2 2" xfId="50702" xr:uid="{00000000-0005-0000-0000-0000FE6C0000}"/>
    <cellStyle name="Normal 17 4 5 3" xfId="35554" xr:uid="{00000000-0005-0000-0000-0000FF6C0000}"/>
    <cellStyle name="Normal 17 4 6" xfId="7422" xr:uid="{00000000-0005-0000-0000-0000006D0000}"/>
    <cellStyle name="Normal 17 4 6 2" xfId="22570" xr:uid="{00000000-0005-0000-0000-0000016D0000}"/>
    <cellStyle name="Normal 17 4 6 2 2" xfId="48538" xr:uid="{00000000-0005-0000-0000-0000026D0000}"/>
    <cellStyle name="Normal 17 4 6 3" xfId="33390" xr:uid="{00000000-0005-0000-0000-0000036D0000}"/>
    <cellStyle name="Normal 17 4 7" xfId="18242" xr:uid="{00000000-0005-0000-0000-0000046D0000}"/>
    <cellStyle name="Normal 17 4 7 2" xfId="44210" xr:uid="{00000000-0005-0000-0000-0000056D0000}"/>
    <cellStyle name="Normal 17 4 8" xfId="13914" xr:uid="{00000000-0005-0000-0000-0000066D0000}"/>
    <cellStyle name="Normal 17 4 8 2" xfId="39882" xr:uid="{00000000-0005-0000-0000-0000076D0000}"/>
    <cellStyle name="Normal 17 4 9" xfId="3094" xr:uid="{00000000-0005-0000-0000-0000086D0000}"/>
    <cellStyle name="Normal 17 5" xfId="357" xr:uid="{00000000-0005-0000-0000-0000096D0000}"/>
    <cellStyle name="Normal 17 5 10" xfId="29063" xr:uid="{00000000-0005-0000-0000-00000A6D0000}"/>
    <cellStyle name="Normal 17 5 11" xfId="55021" xr:uid="{00000000-0005-0000-0000-00000B6D0000}"/>
    <cellStyle name="Normal 17 5 12" xfId="55545" xr:uid="{00000000-0005-0000-0000-00000C6D0000}"/>
    <cellStyle name="Normal 17 5 13" xfId="868" xr:uid="{00000000-0005-0000-0000-00000D6D0000}"/>
    <cellStyle name="Normal 17 5 2" xfId="1472" xr:uid="{00000000-0005-0000-0000-00000E6D0000}"/>
    <cellStyle name="Normal 17 5 2 10" xfId="56086" xr:uid="{00000000-0005-0000-0000-00000F6D0000}"/>
    <cellStyle name="Normal 17 5 2 2" xfId="2554" xr:uid="{00000000-0005-0000-0000-0000106D0000}"/>
    <cellStyle name="Normal 17 5 2 2 2" xfId="6882" xr:uid="{00000000-0005-0000-0000-0000116D0000}"/>
    <cellStyle name="Normal 17 5 2 2 2 2" xfId="13374" xr:uid="{00000000-0005-0000-0000-0000126D0000}"/>
    <cellStyle name="Normal 17 5 2 2 2 2 2" xfId="28522" xr:uid="{00000000-0005-0000-0000-0000136D0000}"/>
    <cellStyle name="Normal 17 5 2 2 2 2 2 2" xfId="54490" xr:uid="{00000000-0005-0000-0000-0000146D0000}"/>
    <cellStyle name="Normal 17 5 2 2 2 2 3" xfId="39342" xr:uid="{00000000-0005-0000-0000-0000156D0000}"/>
    <cellStyle name="Normal 17 5 2 2 2 3" xfId="22030" xr:uid="{00000000-0005-0000-0000-0000166D0000}"/>
    <cellStyle name="Normal 17 5 2 2 2 3 2" xfId="47998" xr:uid="{00000000-0005-0000-0000-0000176D0000}"/>
    <cellStyle name="Normal 17 5 2 2 2 4" xfId="17702" xr:uid="{00000000-0005-0000-0000-0000186D0000}"/>
    <cellStyle name="Normal 17 5 2 2 2 4 2" xfId="43670" xr:uid="{00000000-0005-0000-0000-0000196D0000}"/>
    <cellStyle name="Normal 17 5 2 2 2 5" xfId="32850" xr:uid="{00000000-0005-0000-0000-00001A6D0000}"/>
    <cellStyle name="Normal 17 5 2 2 2 6" xfId="59332" xr:uid="{00000000-0005-0000-0000-00001B6D0000}"/>
    <cellStyle name="Normal 17 5 2 2 3" xfId="11210" xr:uid="{00000000-0005-0000-0000-00001C6D0000}"/>
    <cellStyle name="Normal 17 5 2 2 3 2" xfId="26358" xr:uid="{00000000-0005-0000-0000-00001D6D0000}"/>
    <cellStyle name="Normal 17 5 2 2 3 2 2" xfId="52326" xr:uid="{00000000-0005-0000-0000-00001E6D0000}"/>
    <cellStyle name="Normal 17 5 2 2 3 3" xfId="37178" xr:uid="{00000000-0005-0000-0000-00001F6D0000}"/>
    <cellStyle name="Normal 17 5 2 2 4" xfId="9046" xr:uid="{00000000-0005-0000-0000-0000206D0000}"/>
    <cellStyle name="Normal 17 5 2 2 4 2" xfId="24194" xr:uid="{00000000-0005-0000-0000-0000216D0000}"/>
    <cellStyle name="Normal 17 5 2 2 4 2 2" xfId="50162" xr:uid="{00000000-0005-0000-0000-0000226D0000}"/>
    <cellStyle name="Normal 17 5 2 2 4 3" xfId="35014" xr:uid="{00000000-0005-0000-0000-0000236D0000}"/>
    <cellStyle name="Normal 17 5 2 2 5" xfId="19866" xr:uid="{00000000-0005-0000-0000-0000246D0000}"/>
    <cellStyle name="Normal 17 5 2 2 5 2" xfId="45834" xr:uid="{00000000-0005-0000-0000-0000256D0000}"/>
    <cellStyle name="Normal 17 5 2 2 6" xfId="15538" xr:uid="{00000000-0005-0000-0000-0000266D0000}"/>
    <cellStyle name="Normal 17 5 2 2 6 2" xfId="41506" xr:uid="{00000000-0005-0000-0000-0000276D0000}"/>
    <cellStyle name="Normal 17 5 2 2 7" xfId="4718" xr:uid="{00000000-0005-0000-0000-0000286D0000}"/>
    <cellStyle name="Normal 17 5 2 2 8" xfId="30686" xr:uid="{00000000-0005-0000-0000-0000296D0000}"/>
    <cellStyle name="Normal 17 5 2 2 9" xfId="57168" xr:uid="{00000000-0005-0000-0000-00002A6D0000}"/>
    <cellStyle name="Normal 17 5 2 3" xfId="5800" xr:uid="{00000000-0005-0000-0000-00002B6D0000}"/>
    <cellStyle name="Normal 17 5 2 3 2" xfId="12292" xr:uid="{00000000-0005-0000-0000-00002C6D0000}"/>
    <cellStyle name="Normal 17 5 2 3 2 2" xfId="27440" xr:uid="{00000000-0005-0000-0000-00002D6D0000}"/>
    <cellStyle name="Normal 17 5 2 3 2 2 2" xfId="53408" xr:uid="{00000000-0005-0000-0000-00002E6D0000}"/>
    <cellStyle name="Normal 17 5 2 3 2 3" xfId="38260" xr:uid="{00000000-0005-0000-0000-00002F6D0000}"/>
    <cellStyle name="Normal 17 5 2 3 3" xfId="20948" xr:uid="{00000000-0005-0000-0000-0000306D0000}"/>
    <cellStyle name="Normal 17 5 2 3 3 2" xfId="46916" xr:uid="{00000000-0005-0000-0000-0000316D0000}"/>
    <cellStyle name="Normal 17 5 2 3 4" xfId="16620" xr:uid="{00000000-0005-0000-0000-0000326D0000}"/>
    <cellStyle name="Normal 17 5 2 3 4 2" xfId="42588" xr:uid="{00000000-0005-0000-0000-0000336D0000}"/>
    <cellStyle name="Normal 17 5 2 3 5" xfId="31768" xr:uid="{00000000-0005-0000-0000-0000346D0000}"/>
    <cellStyle name="Normal 17 5 2 3 6" xfId="58250" xr:uid="{00000000-0005-0000-0000-0000356D0000}"/>
    <cellStyle name="Normal 17 5 2 4" xfId="10128" xr:uid="{00000000-0005-0000-0000-0000366D0000}"/>
    <cellStyle name="Normal 17 5 2 4 2" xfId="25276" xr:uid="{00000000-0005-0000-0000-0000376D0000}"/>
    <cellStyle name="Normal 17 5 2 4 2 2" xfId="51244" xr:uid="{00000000-0005-0000-0000-0000386D0000}"/>
    <cellStyle name="Normal 17 5 2 4 3" xfId="36096" xr:uid="{00000000-0005-0000-0000-0000396D0000}"/>
    <cellStyle name="Normal 17 5 2 5" xfId="7964" xr:uid="{00000000-0005-0000-0000-00003A6D0000}"/>
    <cellStyle name="Normal 17 5 2 5 2" xfId="23112" xr:uid="{00000000-0005-0000-0000-00003B6D0000}"/>
    <cellStyle name="Normal 17 5 2 5 2 2" xfId="49080" xr:uid="{00000000-0005-0000-0000-00003C6D0000}"/>
    <cellStyle name="Normal 17 5 2 5 3" xfId="33932" xr:uid="{00000000-0005-0000-0000-00003D6D0000}"/>
    <cellStyle name="Normal 17 5 2 6" xfId="18784" xr:uid="{00000000-0005-0000-0000-00003E6D0000}"/>
    <cellStyle name="Normal 17 5 2 6 2" xfId="44752" xr:uid="{00000000-0005-0000-0000-00003F6D0000}"/>
    <cellStyle name="Normal 17 5 2 7" xfId="14456" xr:uid="{00000000-0005-0000-0000-0000406D0000}"/>
    <cellStyle name="Normal 17 5 2 7 2" xfId="40424" xr:uid="{00000000-0005-0000-0000-0000416D0000}"/>
    <cellStyle name="Normal 17 5 2 8" xfId="3636" xr:uid="{00000000-0005-0000-0000-0000426D0000}"/>
    <cellStyle name="Normal 17 5 2 9" xfId="29604" xr:uid="{00000000-0005-0000-0000-0000436D0000}"/>
    <cellStyle name="Normal 17 5 3" xfId="2013" xr:uid="{00000000-0005-0000-0000-0000446D0000}"/>
    <cellStyle name="Normal 17 5 3 2" xfId="6341" xr:uid="{00000000-0005-0000-0000-0000456D0000}"/>
    <cellStyle name="Normal 17 5 3 2 2" xfId="12833" xr:uid="{00000000-0005-0000-0000-0000466D0000}"/>
    <cellStyle name="Normal 17 5 3 2 2 2" xfId="27981" xr:uid="{00000000-0005-0000-0000-0000476D0000}"/>
    <cellStyle name="Normal 17 5 3 2 2 2 2" xfId="53949" xr:uid="{00000000-0005-0000-0000-0000486D0000}"/>
    <cellStyle name="Normal 17 5 3 2 2 3" xfId="38801" xr:uid="{00000000-0005-0000-0000-0000496D0000}"/>
    <cellStyle name="Normal 17 5 3 2 3" xfId="21489" xr:uid="{00000000-0005-0000-0000-00004A6D0000}"/>
    <cellStyle name="Normal 17 5 3 2 3 2" xfId="47457" xr:uid="{00000000-0005-0000-0000-00004B6D0000}"/>
    <cellStyle name="Normal 17 5 3 2 4" xfId="17161" xr:uid="{00000000-0005-0000-0000-00004C6D0000}"/>
    <cellStyle name="Normal 17 5 3 2 4 2" xfId="43129" xr:uid="{00000000-0005-0000-0000-00004D6D0000}"/>
    <cellStyle name="Normal 17 5 3 2 5" xfId="32309" xr:uid="{00000000-0005-0000-0000-00004E6D0000}"/>
    <cellStyle name="Normal 17 5 3 2 6" xfId="58791" xr:uid="{00000000-0005-0000-0000-00004F6D0000}"/>
    <cellStyle name="Normal 17 5 3 3" xfId="10669" xr:uid="{00000000-0005-0000-0000-0000506D0000}"/>
    <cellStyle name="Normal 17 5 3 3 2" xfId="25817" xr:uid="{00000000-0005-0000-0000-0000516D0000}"/>
    <cellStyle name="Normal 17 5 3 3 2 2" xfId="51785" xr:uid="{00000000-0005-0000-0000-0000526D0000}"/>
    <cellStyle name="Normal 17 5 3 3 3" xfId="36637" xr:uid="{00000000-0005-0000-0000-0000536D0000}"/>
    <cellStyle name="Normal 17 5 3 4" xfId="8505" xr:uid="{00000000-0005-0000-0000-0000546D0000}"/>
    <cellStyle name="Normal 17 5 3 4 2" xfId="23653" xr:uid="{00000000-0005-0000-0000-0000556D0000}"/>
    <cellStyle name="Normal 17 5 3 4 2 2" xfId="49621" xr:uid="{00000000-0005-0000-0000-0000566D0000}"/>
    <cellStyle name="Normal 17 5 3 4 3" xfId="34473" xr:uid="{00000000-0005-0000-0000-0000576D0000}"/>
    <cellStyle name="Normal 17 5 3 5" xfId="19325" xr:uid="{00000000-0005-0000-0000-0000586D0000}"/>
    <cellStyle name="Normal 17 5 3 5 2" xfId="45293" xr:uid="{00000000-0005-0000-0000-0000596D0000}"/>
    <cellStyle name="Normal 17 5 3 6" xfId="14997" xr:uid="{00000000-0005-0000-0000-00005A6D0000}"/>
    <cellStyle name="Normal 17 5 3 6 2" xfId="40965" xr:uid="{00000000-0005-0000-0000-00005B6D0000}"/>
    <cellStyle name="Normal 17 5 3 7" xfId="4177" xr:uid="{00000000-0005-0000-0000-00005C6D0000}"/>
    <cellStyle name="Normal 17 5 3 8" xfId="30145" xr:uid="{00000000-0005-0000-0000-00005D6D0000}"/>
    <cellStyle name="Normal 17 5 3 9" xfId="56627" xr:uid="{00000000-0005-0000-0000-00005E6D0000}"/>
    <cellStyle name="Normal 17 5 4" xfId="5259" xr:uid="{00000000-0005-0000-0000-00005F6D0000}"/>
    <cellStyle name="Normal 17 5 4 2" xfId="11751" xr:uid="{00000000-0005-0000-0000-0000606D0000}"/>
    <cellStyle name="Normal 17 5 4 2 2" xfId="26899" xr:uid="{00000000-0005-0000-0000-0000616D0000}"/>
    <cellStyle name="Normal 17 5 4 2 2 2" xfId="52867" xr:uid="{00000000-0005-0000-0000-0000626D0000}"/>
    <cellStyle name="Normal 17 5 4 2 3" xfId="37719" xr:uid="{00000000-0005-0000-0000-0000636D0000}"/>
    <cellStyle name="Normal 17 5 4 3" xfId="20407" xr:uid="{00000000-0005-0000-0000-0000646D0000}"/>
    <cellStyle name="Normal 17 5 4 3 2" xfId="46375" xr:uid="{00000000-0005-0000-0000-0000656D0000}"/>
    <cellStyle name="Normal 17 5 4 4" xfId="16079" xr:uid="{00000000-0005-0000-0000-0000666D0000}"/>
    <cellStyle name="Normal 17 5 4 4 2" xfId="42047" xr:uid="{00000000-0005-0000-0000-0000676D0000}"/>
    <cellStyle name="Normal 17 5 4 5" xfId="31227" xr:uid="{00000000-0005-0000-0000-0000686D0000}"/>
    <cellStyle name="Normal 17 5 4 6" xfId="57709" xr:uid="{00000000-0005-0000-0000-0000696D0000}"/>
    <cellStyle name="Normal 17 5 5" xfId="9587" xr:uid="{00000000-0005-0000-0000-00006A6D0000}"/>
    <cellStyle name="Normal 17 5 5 2" xfId="24735" xr:uid="{00000000-0005-0000-0000-00006B6D0000}"/>
    <cellStyle name="Normal 17 5 5 2 2" xfId="50703" xr:uid="{00000000-0005-0000-0000-00006C6D0000}"/>
    <cellStyle name="Normal 17 5 5 3" xfId="35555" xr:uid="{00000000-0005-0000-0000-00006D6D0000}"/>
    <cellStyle name="Normal 17 5 6" xfId="7423" xr:uid="{00000000-0005-0000-0000-00006E6D0000}"/>
    <cellStyle name="Normal 17 5 6 2" xfId="22571" xr:uid="{00000000-0005-0000-0000-00006F6D0000}"/>
    <cellStyle name="Normal 17 5 6 2 2" xfId="48539" xr:uid="{00000000-0005-0000-0000-0000706D0000}"/>
    <cellStyle name="Normal 17 5 6 3" xfId="33391" xr:uid="{00000000-0005-0000-0000-0000716D0000}"/>
    <cellStyle name="Normal 17 5 7" xfId="18243" xr:uid="{00000000-0005-0000-0000-0000726D0000}"/>
    <cellStyle name="Normal 17 5 7 2" xfId="44211" xr:uid="{00000000-0005-0000-0000-0000736D0000}"/>
    <cellStyle name="Normal 17 5 8" xfId="13915" xr:uid="{00000000-0005-0000-0000-0000746D0000}"/>
    <cellStyle name="Normal 17 5 8 2" xfId="39883" xr:uid="{00000000-0005-0000-0000-0000756D0000}"/>
    <cellStyle name="Normal 17 5 9" xfId="3095" xr:uid="{00000000-0005-0000-0000-0000766D0000}"/>
    <cellStyle name="Normal 17 6" xfId="358" xr:uid="{00000000-0005-0000-0000-0000776D0000}"/>
    <cellStyle name="Normal 17 6 10" xfId="29064" xr:uid="{00000000-0005-0000-0000-0000786D0000}"/>
    <cellStyle name="Normal 17 6 11" xfId="55022" xr:uid="{00000000-0005-0000-0000-0000796D0000}"/>
    <cellStyle name="Normal 17 6 12" xfId="55546" xr:uid="{00000000-0005-0000-0000-00007A6D0000}"/>
    <cellStyle name="Normal 17 6 13" xfId="908" xr:uid="{00000000-0005-0000-0000-00007B6D0000}"/>
    <cellStyle name="Normal 17 6 2" xfId="1473" xr:uid="{00000000-0005-0000-0000-00007C6D0000}"/>
    <cellStyle name="Normal 17 6 2 10" xfId="56087" xr:uid="{00000000-0005-0000-0000-00007D6D0000}"/>
    <cellStyle name="Normal 17 6 2 2" xfId="2555" xr:uid="{00000000-0005-0000-0000-00007E6D0000}"/>
    <cellStyle name="Normal 17 6 2 2 2" xfId="6883" xr:uid="{00000000-0005-0000-0000-00007F6D0000}"/>
    <cellStyle name="Normal 17 6 2 2 2 2" xfId="13375" xr:uid="{00000000-0005-0000-0000-0000806D0000}"/>
    <cellStyle name="Normal 17 6 2 2 2 2 2" xfId="28523" xr:uid="{00000000-0005-0000-0000-0000816D0000}"/>
    <cellStyle name="Normal 17 6 2 2 2 2 2 2" xfId="54491" xr:uid="{00000000-0005-0000-0000-0000826D0000}"/>
    <cellStyle name="Normal 17 6 2 2 2 2 3" xfId="39343" xr:uid="{00000000-0005-0000-0000-0000836D0000}"/>
    <cellStyle name="Normal 17 6 2 2 2 3" xfId="22031" xr:uid="{00000000-0005-0000-0000-0000846D0000}"/>
    <cellStyle name="Normal 17 6 2 2 2 3 2" xfId="47999" xr:uid="{00000000-0005-0000-0000-0000856D0000}"/>
    <cellStyle name="Normal 17 6 2 2 2 4" xfId="17703" xr:uid="{00000000-0005-0000-0000-0000866D0000}"/>
    <cellStyle name="Normal 17 6 2 2 2 4 2" xfId="43671" xr:uid="{00000000-0005-0000-0000-0000876D0000}"/>
    <cellStyle name="Normal 17 6 2 2 2 5" xfId="32851" xr:uid="{00000000-0005-0000-0000-0000886D0000}"/>
    <cellStyle name="Normal 17 6 2 2 2 6" xfId="59333" xr:uid="{00000000-0005-0000-0000-0000896D0000}"/>
    <cellStyle name="Normal 17 6 2 2 3" xfId="11211" xr:uid="{00000000-0005-0000-0000-00008A6D0000}"/>
    <cellStyle name="Normal 17 6 2 2 3 2" xfId="26359" xr:uid="{00000000-0005-0000-0000-00008B6D0000}"/>
    <cellStyle name="Normal 17 6 2 2 3 2 2" xfId="52327" xr:uid="{00000000-0005-0000-0000-00008C6D0000}"/>
    <cellStyle name="Normal 17 6 2 2 3 3" xfId="37179" xr:uid="{00000000-0005-0000-0000-00008D6D0000}"/>
    <cellStyle name="Normal 17 6 2 2 4" xfId="9047" xr:uid="{00000000-0005-0000-0000-00008E6D0000}"/>
    <cellStyle name="Normal 17 6 2 2 4 2" xfId="24195" xr:uid="{00000000-0005-0000-0000-00008F6D0000}"/>
    <cellStyle name="Normal 17 6 2 2 4 2 2" xfId="50163" xr:uid="{00000000-0005-0000-0000-0000906D0000}"/>
    <cellStyle name="Normal 17 6 2 2 4 3" xfId="35015" xr:uid="{00000000-0005-0000-0000-0000916D0000}"/>
    <cellStyle name="Normal 17 6 2 2 5" xfId="19867" xr:uid="{00000000-0005-0000-0000-0000926D0000}"/>
    <cellStyle name="Normal 17 6 2 2 5 2" xfId="45835" xr:uid="{00000000-0005-0000-0000-0000936D0000}"/>
    <cellStyle name="Normal 17 6 2 2 6" xfId="15539" xr:uid="{00000000-0005-0000-0000-0000946D0000}"/>
    <cellStyle name="Normal 17 6 2 2 6 2" xfId="41507" xr:uid="{00000000-0005-0000-0000-0000956D0000}"/>
    <cellStyle name="Normal 17 6 2 2 7" xfId="4719" xr:uid="{00000000-0005-0000-0000-0000966D0000}"/>
    <cellStyle name="Normal 17 6 2 2 8" xfId="30687" xr:uid="{00000000-0005-0000-0000-0000976D0000}"/>
    <cellStyle name="Normal 17 6 2 2 9" xfId="57169" xr:uid="{00000000-0005-0000-0000-0000986D0000}"/>
    <cellStyle name="Normal 17 6 2 3" xfId="5801" xr:uid="{00000000-0005-0000-0000-0000996D0000}"/>
    <cellStyle name="Normal 17 6 2 3 2" xfId="12293" xr:uid="{00000000-0005-0000-0000-00009A6D0000}"/>
    <cellStyle name="Normal 17 6 2 3 2 2" xfId="27441" xr:uid="{00000000-0005-0000-0000-00009B6D0000}"/>
    <cellStyle name="Normal 17 6 2 3 2 2 2" xfId="53409" xr:uid="{00000000-0005-0000-0000-00009C6D0000}"/>
    <cellStyle name="Normal 17 6 2 3 2 3" xfId="38261" xr:uid="{00000000-0005-0000-0000-00009D6D0000}"/>
    <cellStyle name="Normal 17 6 2 3 3" xfId="20949" xr:uid="{00000000-0005-0000-0000-00009E6D0000}"/>
    <cellStyle name="Normal 17 6 2 3 3 2" xfId="46917" xr:uid="{00000000-0005-0000-0000-00009F6D0000}"/>
    <cellStyle name="Normal 17 6 2 3 4" xfId="16621" xr:uid="{00000000-0005-0000-0000-0000A06D0000}"/>
    <cellStyle name="Normal 17 6 2 3 4 2" xfId="42589" xr:uid="{00000000-0005-0000-0000-0000A16D0000}"/>
    <cellStyle name="Normal 17 6 2 3 5" xfId="31769" xr:uid="{00000000-0005-0000-0000-0000A26D0000}"/>
    <cellStyle name="Normal 17 6 2 3 6" xfId="58251" xr:uid="{00000000-0005-0000-0000-0000A36D0000}"/>
    <cellStyle name="Normal 17 6 2 4" xfId="10129" xr:uid="{00000000-0005-0000-0000-0000A46D0000}"/>
    <cellStyle name="Normal 17 6 2 4 2" xfId="25277" xr:uid="{00000000-0005-0000-0000-0000A56D0000}"/>
    <cellStyle name="Normal 17 6 2 4 2 2" xfId="51245" xr:uid="{00000000-0005-0000-0000-0000A66D0000}"/>
    <cellStyle name="Normal 17 6 2 4 3" xfId="36097" xr:uid="{00000000-0005-0000-0000-0000A76D0000}"/>
    <cellStyle name="Normal 17 6 2 5" xfId="7965" xr:uid="{00000000-0005-0000-0000-0000A86D0000}"/>
    <cellStyle name="Normal 17 6 2 5 2" xfId="23113" xr:uid="{00000000-0005-0000-0000-0000A96D0000}"/>
    <cellStyle name="Normal 17 6 2 5 2 2" xfId="49081" xr:uid="{00000000-0005-0000-0000-0000AA6D0000}"/>
    <cellStyle name="Normal 17 6 2 5 3" xfId="33933" xr:uid="{00000000-0005-0000-0000-0000AB6D0000}"/>
    <cellStyle name="Normal 17 6 2 6" xfId="18785" xr:uid="{00000000-0005-0000-0000-0000AC6D0000}"/>
    <cellStyle name="Normal 17 6 2 6 2" xfId="44753" xr:uid="{00000000-0005-0000-0000-0000AD6D0000}"/>
    <cellStyle name="Normal 17 6 2 7" xfId="14457" xr:uid="{00000000-0005-0000-0000-0000AE6D0000}"/>
    <cellStyle name="Normal 17 6 2 7 2" xfId="40425" xr:uid="{00000000-0005-0000-0000-0000AF6D0000}"/>
    <cellStyle name="Normal 17 6 2 8" xfId="3637" xr:uid="{00000000-0005-0000-0000-0000B06D0000}"/>
    <cellStyle name="Normal 17 6 2 9" xfId="29605" xr:uid="{00000000-0005-0000-0000-0000B16D0000}"/>
    <cellStyle name="Normal 17 6 3" xfId="2014" xr:uid="{00000000-0005-0000-0000-0000B26D0000}"/>
    <cellStyle name="Normal 17 6 3 2" xfId="6342" xr:uid="{00000000-0005-0000-0000-0000B36D0000}"/>
    <cellStyle name="Normal 17 6 3 2 2" xfId="12834" xr:uid="{00000000-0005-0000-0000-0000B46D0000}"/>
    <cellStyle name="Normal 17 6 3 2 2 2" xfId="27982" xr:uid="{00000000-0005-0000-0000-0000B56D0000}"/>
    <cellStyle name="Normal 17 6 3 2 2 2 2" xfId="53950" xr:uid="{00000000-0005-0000-0000-0000B66D0000}"/>
    <cellStyle name="Normal 17 6 3 2 2 3" xfId="38802" xr:uid="{00000000-0005-0000-0000-0000B76D0000}"/>
    <cellStyle name="Normal 17 6 3 2 3" xfId="21490" xr:uid="{00000000-0005-0000-0000-0000B86D0000}"/>
    <cellStyle name="Normal 17 6 3 2 3 2" xfId="47458" xr:uid="{00000000-0005-0000-0000-0000B96D0000}"/>
    <cellStyle name="Normal 17 6 3 2 4" xfId="17162" xr:uid="{00000000-0005-0000-0000-0000BA6D0000}"/>
    <cellStyle name="Normal 17 6 3 2 4 2" xfId="43130" xr:uid="{00000000-0005-0000-0000-0000BB6D0000}"/>
    <cellStyle name="Normal 17 6 3 2 5" xfId="32310" xr:uid="{00000000-0005-0000-0000-0000BC6D0000}"/>
    <cellStyle name="Normal 17 6 3 2 6" xfId="58792" xr:uid="{00000000-0005-0000-0000-0000BD6D0000}"/>
    <cellStyle name="Normal 17 6 3 3" xfId="10670" xr:uid="{00000000-0005-0000-0000-0000BE6D0000}"/>
    <cellStyle name="Normal 17 6 3 3 2" xfId="25818" xr:uid="{00000000-0005-0000-0000-0000BF6D0000}"/>
    <cellStyle name="Normal 17 6 3 3 2 2" xfId="51786" xr:uid="{00000000-0005-0000-0000-0000C06D0000}"/>
    <cellStyle name="Normal 17 6 3 3 3" xfId="36638" xr:uid="{00000000-0005-0000-0000-0000C16D0000}"/>
    <cellStyle name="Normal 17 6 3 4" xfId="8506" xr:uid="{00000000-0005-0000-0000-0000C26D0000}"/>
    <cellStyle name="Normal 17 6 3 4 2" xfId="23654" xr:uid="{00000000-0005-0000-0000-0000C36D0000}"/>
    <cellStyle name="Normal 17 6 3 4 2 2" xfId="49622" xr:uid="{00000000-0005-0000-0000-0000C46D0000}"/>
    <cellStyle name="Normal 17 6 3 4 3" xfId="34474" xr:uid="{00000000-0005-0000-0000-0000C56D0000}"/>
    <cellStyle name="Normal 17 6 3 5" xfId="19326" xr:uid="{00000000-0005-0000-0000-0000C66D0000}"/>
    <cellStyle name="Normal 17 6 3 5 2" xfId="45294" xr:uid="{00000000-0005-0000-0000-0000C76D0000}"/>
    <cellStyle name="Normal 17 6 3 6" xfId="14998" xr:uid="{00000000-0005-0000-0000-0000C86D0000}"/>
    <cellStyle name="Normal 17 6 3 6 2" xfId="40966" xr:uid="{00000000-0005-0000-0000-0000C96D0000}"/>
    <cellStyle name="Normal 17 6 3 7" xfId="4178" xr:uid="{00000000-0005-0000-0000-0000CA6D0000}"/>
    <cellStyle name="Normal 17 6 3 8" xfId="30146" xr:uid="{00000000-0005-0000-0000-0000CB6D0000}"/>
    <cellStyle name="Normal 17 6 3 9" xfId="56628" xr:uid="{00000000-0005-0000-0000-0000CC6D0000}"/>
    <cellStyle name="Normal 17 6 4" xfId="5260" xr:uid="{00000000-0005-0000-0000-0000CD6D0000}"/>
    <cellStyle name="Normal 17 6 4 2" xfId="11752" xr:uid="{00000000-0005-0000-0000-0000CE6D0000}"/>
    <cellStyle name="Normal 17 6 4 2 2" xfId="26900" xr:uid="{00000000-0005-0000-0000-0000CF6D0000}"/>
    <cellStyle name="Normal 17 6 4 2 2 2" xfId="52868" xr:uid="{00000000-0005-0000-0000-0000D06D0000}"/>
    <cellStyle name="Normal 17 6 4 2 3" xfId="37720" xr:uid="{00000000-0005-0000-0000-0000D16D0000}"/>
    <cellStyle name="Normal 17 6 4 3" xfId="20408" xr:uid="{00000000-0005-0000-0000-0000D26D0000}"/>
    <cellStyle name="Normal 17 6 4 3 2" xfId="46376" xr:uid="{00000000-0005-0000-0000-0000D36D0000}"/>
    <cellStyle name="Normal 17 6 4 4" xfId="16080" xr:uid="{00000000-0005-0000-0000-0000D46D0000}"/>
    <cellStyle name="Normal 17 6 4 4 2" xfId="42048" xr:uid="{00000000-0005-0000-0000-0000D56D0000}"/>
    <cellStyle name="Normal 17 6 4 5" xfId="31228" xr:uid="{00000000-0005-0000-0000-0000D66D0000}"/>
    <cellStyle name="Normal 17 6 4 6" xfId="57710" xr:uid="{00000000-0005-0000-0000-0000D76D0000}"/>
    <cellStyle name="Normal 17 6 5" xfId="9588" xr:uid="{00000000-0005-0000-0000-0000D86D0000}"/>
    <cellStyle name="Normal 17 6 5 2" xfId="24736" xr:uid="{00000000-0005-0000-0000-0000D96D0000}"/>
    <cellStyle name="Normal 17 6 5 2 2" xfId="50704" xr:uid="{00000000-0005-0000-0000-0000DA6D0000}"/>
    <cellStyle name="Normal 17 6 5 3" xfId="35556" xr:uid="{00000000-0005-0000-0000-0000DB6D0000}"/>
    <cellStyle name="Normal 17 6 6" xfId="7424" xr:uid="{00000000-0005-0000-0000-0000DC6D0000}"/>
    <cellStyle name="Normal 17 6 6 2" xfId="22572" xr:uid="{00000000-0005-0000-0000-0000DD6D0000}"/>
    <cellStyle name="Normal 17 6 6 2 2" xfId="48540" xr:uid="{00000000-0005-0000-0000-0000DE6D0000}"/>
    <cellStyle name="Normal 17 6 6 3" xfId="33392" xr:uid="{00000000-0005-0000-0000-0000DF6D0000}"/>
    <cellStyle name="Normal 17 6 7" xfId="18244" xr:uid="{00000000-0005-0000-0000-0000E06D0000}"/>
    <cellStyle name="Normal 17 6 7 2" xfId="44212" xr:uid="{00000000-0005-0000-0000-0000E16D0000}"/>
    <cellStyle name="Normal 17 6 8" xfId="13916" xr:uid="{00000000-0005-0000-0000-0000E26D0000}"/>
    <cellStyle name="Normal 17 6 8 2" xfId="39884" xr:uid="{00000000-0005-0000-0000-0000E36D0000}"/>
    <cellStyle name="Normal 17 6 9" xfId="3096" xr:uid="{00000000-0005-0000-0000-0000E46D0000}"/>
    <cellStyle name="Normal 17 7" xfId="359" xr:uid="{00000000-0005-0000-0000-0000E56D0000}"/>
    <cellStyle name="Normal 17 7 10" xfId="29065" xr:uid="{00000000-0005-0000-0000-0000E66D0000}"/>
    <cellStyle name="Normal 17 7 11" xfId="55023" xr:uid="{00000000-0005-0000-0000-0000E76D0000}"/>
    <cellStyle name="Normal 17 7 12" xfId="55547" xr:uid="{00000000-0005-0000-0000-0000E86D0000}"/>
    <cellStyle name="Normal 17 7 13" xfId="948" xr:uid="{00000000-0005-0000-0000-0000E96D0000}"/>
    <cellStyle name="Normal 17 7 2" xfId="1474" xr:uid="{00000000-0005-0000-0000-0000EA6D0000}"/>
    <cellStyle name="Normal 17 7 2 10" xfId="56088" xr:uid="{00000000-0005-0000-0000-0000EB6D0000}"/>
    <cellStyle name="Normal 17 7 2 2" xfId="2556" xr:uid="{00000000-0005-0000-0000-0000EC6D0000}"/>
    <cellStyle name="Normal 17 7 2 2 2" xfId="6884" xr:uid="{00000000-0005-0000-0000-0000ED6D0000}"/>
    <cellStyle name="Normal 17 7 2 2 2 2" xfId="13376" xr:uid="{00000000-0005-0000-0000-0000EE6D0000}"/>
    <cellStyle name="Normal 17 7 2 2 2 2 2" xfId="28524" xr:uid="{00000000-0005-0000-0000-0000EF6D0000}"/>
    <cellStyle name="Normal 17 7 2 2 2 2 2 2" xfId="54492" xr:uid="{00000000-0005-0000-0000-0000F06D0000}"/>
    <cellStyle name="Normal 17 7 2 2 2 2 3" xfId="39344" xr:uid="{00000000-0005-0000-0000-0000F16D0000}"/>
    <cellStyle name="Normal 17 7 2 2 2 3" xfId="22032" xr:uid="{00000000-0005-0000-0000-0000F26D0000}"/>
    <cellStyle name="Normal 17 7 2 2 2 3 2" xfId="48000" xr:uid="{00000000-0005-0000-0000-0000F36D0000}"/>
    <cellStyle name="Normal 17 7 2 2 2 4" xfId="17704" xr:uid="{00000000-0005-0000-0000-0000F46D0000}"/>
    <cellStyle name="Normal 17 7 2 2 2 4 2" xfId="43672" xr:uid="{00000000-0005-0000-0000-0000F56D0000}"/>
    <cellStyle name="Normal 17 7 2 2 2 5" xfId="32852" xr:uid="{00000000-0005-0000-0000-0000F66D0000}"/>
    <cellStyle name="Normal 17 7 2 2 2 6" xfId="59334" xr:uid="{00000000-0005-0000-0000-0000F76D0000}"/>
    <cellStyle name="Normal 17 7 2 2 3" xfId="11212" xr:uid="{00000000-0005-0000-0000-0000F86D0000}"/>
    <cellStyle name="Normal 17 7 2 2 3 2" xfId="26360" xr:uid="{00000000-0005-0000-0000-0000F96D0000}"/>
    <cellStyle name="Normal 17 7 2 2 3 2 2" xfId="52328" xr:uid="{00000000-0005-0000-0000-0000FA6D0000}"/>
    <cellStyle name="Normal 17 7 2 2 3 3" xfId="37180" xr:uid="{00000000-0005-0000-0000-0000FB6D0000}"/>
    <cellStyle name="Normal 17 7 2 2 4" xfId="9048" xr:uid="{00000000-0005-0000-0000-0000FC6D0000}"/>
    <cellStyle name="Normal 17 7 2 2 4 2" xfId="24196" xr:uid="{00000000-0005-0000-0000-0000FD6D0000}"/>
    <cellStyle name="Normal 17 7 2 2 4 2 2" xfId="50164" xr:uid="{00000000-0005-0000-0000-0000FE6D0000}"/>
    <cellStyle name="Normal 17 7 2 2 4 3" xfId="35016" xr:uid="{00000000-0005-0000-0000-0000FF6D0000}"/>
    <cellStyle name="Normal 17 7 2 2 5" xfId="19868" xr:uid="{00000000-0005-0000-0000-0000006E0000}"/>
    <cellStyle name="Normal 17 7 2 2 5 2" xfId="45836" xr:uid="{00000000-0005-0000-0000-0000016E0000}"/>
    <cellStyle name="Normal 17 7 2 2 6" xfId="15540" xr:uid="{00000000-0005-0000-0000-0000026E0000}"/>
    <cellStyle name="Normal 17 7 2 2 6 2" xfId="41508" xr:uid="{00000000-0005-0000-0000-0000036E0000}"/>
    <cellStyle name="Normal 17 7 2 2 7" xfId="4720" xr:uid="{00000000-0005-0000-0000-0000046E0000}"/>
    <cellStyle name="Normal 17 7 2 2 8" xfId="30688" xr:uid="{00000000-0005-0000-0000-0000056E0000}"/>
    <cellStyle name="Normal 17 7 2 2 9" xfId="57170" xr:uid="{00000000-0005-0000-0000-0000066E0000}"/>
    <cellStyle name="Normal 17 7 2 3" xfId="5802" xr:uid="{00000000-0005-0000-0000-0000076E0000}"/>
    <cellStyle name="Normal 17 7 2 3 2" xfId="12294" xr:uid="{00000000-0005-0000-0000-0000086E0000}"/>
    <cellStyle name="Normal 17 7 2 3 2 2" xfId="27442" xr:uid="{00000000-0005-0000-0000-0000096E0000}"/>
    <cellStyle name="Normal 17 7 2 3 2 2 2" xfId="53410" xr:uid="{00000000-0005-0000-0000-00000A6E0000}"/>
    <cellStyle name="Normal 17 7 2 3 2 3" xfId="38262" xr:uid="{00000000-0005-0000-0000-00000B6E0000}"/>
    <cellStyle name="Normal 17 7 2 3 3" xfId="20950" xr:uid="{00000000-0005-0000-0000-00000C6E0000}"/>
    <cellStyle name="Normal 17 7 2 3 3 2" xfId="46918" xr:uid="{00000000-0005-0000-0000-00000D6E0000}"/>
    <cellStyle name="Normal 17 7 2 3 4" xfId="16622" xr:uid="{00000000-0005-0000-0000-00000E6E0000}"/>
    <cellStyle name="Normal 17 7 2 3 4 2" xfId="42590" xr:uid="{00000000-0005-0000-0000-00000F6E0000}"/>
    <cellStyle name="Normal 17 7 2 3 5" xfId="31770" xr:uid="{00000000-0005-0000-0000-0000106E0000}"/>
    <cellStyle name="Normal 17 7 2 3 6" xfId="58252" xr:uid="{00000000-0005-0000-0000-0000116E0000}"/>
    <cellStyle name="Normal 17 7 2 4" xfId="10130" xr:uid="{00000000-0005-0000-0000-0000126E0000}"/>
    <cellStyle name="Normal 17 7 2 4 2" xfId="25278" xr:uid="{00000000-0005-0000-0000-0000136E0000}"/>
    <cellStyle name="Normal 17 7 2 4 2 2" xfId="51246" xr:uid="{00000000-0005-0000-0000-0000146E0000}"/>
    <cellStyle name="Normal 17 7 2 4 3" xfId="36098" xr:uid="{00000000-0005-0000-0000-0000156E0000}"/>
    <cellStyle name="Normal 17 7 2 5" xfId="7966" xr:uid="{00000000-0005-0000-0000-0000166E0000}"/>
    <cellStyle name="Normal 17 7 2 5 2" xfId="23114" xr:uid="{00000000-0005-0000-0000-0000176E0000}"/>
    <cellStyle name="Normal 17 7 2 5 2 2" xfId="49082" xr:uid="{00000000-0005-0000-0000-0000186E0000}"/>
    <cellStyle name="Normal 17 7 2 5 3" xfId="33934" xr:uid="{00000000-0005-0000-0000-0000196E0000}"/>
    <cellStyle name="Normal 17 7 2 6" xfId="18786" xr:uid="{00000000-0005-0000-0000-00001A6E0000}"/>
    <cellStyle name="Normal 17 7 2 6 2" xfId="44754" xr:uid="{00000000-0005-0000-0000-00001B6E0000}"/>
    <cellStyle name="Normal 17 7 2 7" xfId="14458" xr:uid="{00000000-0005-0000-0000-00001C6E0000}"/>
    <cellStyle name="Normal 17 7 2 7 2" xfId="40426" xr:uid="{00000000-0005-0000-0000-00001D6E0000}"/>
    <cellStyle name="Normal 17 7 2 8" xfId="3638" xr:uid="{00000000-0005-0000-0000-00001E6E0000}"/>
    <cellStyle name="Normal 17 7 2 9" xfId="29606" xr:uid="{00000000-0005-0000-0000-00001F6E0000}"/>
    <cellStyle name="Normal 17 7 3" xfId="2015" xr:uid="{00000000-0005-0000-0000-0000206E0000}"/>
    <cellStyle name="Normal 17 7 3 2" xfId="6343" xr:uid="{00000000-0005-0000-0000-0000216E0000}"/>
    <cellStyle name="Normal 17 7 3 2 2" xfId="12835" xr:uid="{00000000-0005-0000-0000-0000226E0000}"/>
    <cellStyle name="Normal 17 7 3 2 2 2" xfId="27983" xr:uid="{00000000-0005-0000-0000-0000236E0000}"/>
    <cellStyle name="Normal 17 7 3 2 2 2 2" xfId="53951" xr:uid="{00000000-0005-0000-0000-0000246E0000}"/>
    <cellStyle name="Normal 17 7 3 2 2 3" xfId="38803" xr:uid="{00000000-0005-0000-0000-0000256E0000}"/>
    <cellStyle name="Normal 17 7 3 2 3" xfId="21491" xr:uid="{00000000-0005-0000-0000-0000266E0000}"/>
    <cellStyle name="Normal 17 7 3 2 3 2" xfId="47459" xr:uid="{00000000-0005-0000-0000-0000276E0000}"/>
    <cellStyle name="Normal 17 7 3 2 4" xfId="17163" xr:uid="{00000000-0005-0000-0000-0000286E0000}"/>
    <cellStyle name="Normal 17 7 3 2 4 2" xfId="43131" xr:uid="{00000000-0005-0000-0000-0000296E0000}"/>
    <cellStyle name="Normal 17 7 3 2 5" xfId="32311" xr:uid="{00000000-0005-0000-0000-00002A6E0000}"/>
    <cellStyle name="Normal 17 7 3 2 6" xfId="58793" xr:uid="{00000000-0005-0000-0000-00002B6E0000}"/>
    <cellStyle name="Normal 17 7 3 3" xfId="10671" xr:uid="{00000000-0005-0000-0000-00002C6E0000}"/>
    <cellStyle name="Normal 17 7 3 3 2" xfId="25819" xr:uid="{00000000-0005-0000-0000-00002D6E0000}"/>
    <cellStyle name="Normal 17 7 3 3 2 2" xfId="51787" xr:uid="{00000000-0005-0000-0000-00002E6E0000}"/>
    <cellStyle name="Normal 17 7 3 3 3" xfId="36639" xr:uid="{00000000-0005-0000-0000-00002F6E0000}"/>
    <cellStyle name="Normal 17 7 3 4" xfId="8507" xr:uid="{00000000-0005-0000-0000-0000306E0000}"/>
    <cellStyle name="Normal 17 7 3 4 2" xfId="23655" xr:uid="{00000000-0005-0000-0000-0000316E0000}"/>
    <cellStyle name="Normal 17 7 3 4 2 2" xfId="49623" xr:uid="{00000000-0005-0000-0000-0000326E0000}"/>
    <cellStyle name="Normal 17 7 3 4 3" xfId="34475" xr:uid="{00000000-0005-0000-0000-0000336E0000}"/>
    <cellStyle name="Normal 17 7 3 5" xfId="19327" xr:uid="{00000000-0005-0000-0000-0000346E0000}"/>
    <cellStyle name="Normal 17 7 3 5 2" xfId="45295" xr:uid="{00000000-0005-0000-0000-0000356E0000}"/>
    <cellStyle name="Normal 17 7 3 6" xfId="14999" xr:uid="{00000000-0005-0000-0000-0000366E0000}"/>
    <cellStyle name="Normal 17 7 3 6 2" xfId="40967" xr:uid="{00000000-0005-0000-0000-0000376E0000}"/>
    <cellStyle name="Normal 17 7 3 7" xfId="4179" xr:uid="{00000000-0005-0000-0000-0000386E0000}"/>
    <cellStyle name="Normal 17 7 3 8" xfId="30147" xr:uid="{00000000-0005-0000-0000-0000396E0000}"/>
    <cellStyle name="Normal 17 7 3 9" xfId="56629" xr:uid="{00000000-0005-0000-0000-00003A6E0000}"/>
    <cellStyle name="Normal 17 7 4" xfId="5261" xr:uid="{00000000-0005-0000-0000-00003B6E0000}"/>
    <cellStyle name="Normal 17 7 4 2" xfId="11753" xr:uid="{00000000-0005-0000-0000-00003C6E0000}"/>
    <cellStyle name="Normal 17 7 4 2 2" xfId="26901" xr:uid="{00000000-0005-0000-0000-00003D6E0000}"/>
    <cellStyle name="Normal 17 7 4 2 2 2" xfId="52869" xr:uid="{00000000-0005-0000-0000-00003E6E0000}"/>
    <cellStyle name="Normal 17 7 4 2 3" xfId="37721" xr:uid="{00000000-0005-0000-0000-00003F6E0000}"/>
    <cellStyle name="Normal 17 7 4 3" xfId="20409" xr:uid="{00000000-0005-0000-0000-0000406E0000}"/>
    <cellStyle name="Normal 17 7 4 3 2" xfId="46377" xr:uid="{00000000-0005-0000-0000-0000416E0000}"/>
    <cellStyle name="Normal 17 7 4 4" xfId="16081" xr:uid="{00000000-0005-0000-0000-0000426E0000}"/>
    <cellStyle name="Normal 17 7 4 4 2" xfId="42049" xr:uid="{00000000-0005-0000-0000-0000436E0000}"/>
    <cellStyle name="Normal 17 7 4 5" xfId="31229" xr:uid="{00000000-0005-0000-0000-0000446E0000}"/>
    <cellStyle name="Normal 17 7 4 6" xfId="57711" xr:uid="{00000000-0005-0000-0000-0000456E0000}"/>
    <cellStyle name="Normal 17 7 5" xfId="9589" xr:uid="{00000000-0005-0000-0000-0000466E0000}"/>
    <cellStyle name="Normal 17 7 5 2" xfId="24737" xr:uid="{00000000-0005-0000-0000-0000476E0000}"/>
    <cellStyle name="Normal 17 7 5 2 2" xfId="50705" xr:uid="{00000000-0005-0000-0000-0000486E0000}"/>
    <cellStyle name="Normal 17 7 5 3" xfId="35557" xr:uid="{00000000-0005-0000-0000-0000496E0000}"/>
    <cellStyle name="Normal 17 7 6" xfId="7425" xr:uid="{00000000-0005-0000-0000-00004A6E0000}"/>
    <cellStyle name="Normal 17 7 6 2" xfId="22573" xr:uid="{00000000-0005-0000-0000-00004B6E0000}"/>
    <cellStyle name="Normal 17 7 6 2 2" xfId="48541" xr:uid="{00000000-0005-0000-0000-00004C6E0000}"/>
    <cellStyle name="Normal 17 7 6 3" xfId="33393" xr:uid="{00000000-0005-0000-0000-00004D6E0000}"/>
    <cellStyle name="Normal 17 7 7" xfId="18245" xr:uid="{00000000-0005-0000-0000-00004E6E0000}"/>
    <cellStyle name="Normal 17 7 7 2" xfId="44213" xr:uid="{00000000-0005-0000-0000-00004F6E0000}"/>
    <cellStyle name="Normal 17 7 8" xfId="13917" xr:uid="{00000000-0005-0000-0000-0000506E0000}"/>
    <cellStyle name="Normal 17 7 8 2" xfId="39885" xr:uid="{00000000-0005-0000-0000-0000516E0000}"/>
    <cellStyle name="Normal 17 7 9" xfId="3097" xr:uid="{00000000-0005-0000-0000-0000526E0000}"/>
    <cellStyle name="Normal 17 8" xfId="360" xr:uid="{00000000-0005-0000-0000-0000536E0000}"/>
    <cellStyle name="Normal 17 8 10" xfId="29066" xr:uid="{00000000-0005-0000-0000-0000546E0000}"/>
    <cellStyle name="Normal 17 8 11" xfId="55024" xr:uid="{00000000-0005-0000-0000-0000556E0000}"/>
    <cellStyle name="Normal 17 8 12" xfId="55548" xr:uid="{00000000-0005-0000-0000-0000566E0000}"/>
    <cellStyle name="Normal 17 8 13" xfId="988" xr:uid="{00000000-0005-0000-0000-0000576E0000}"/>
    <cellStyle name="Normal 17 8 2" xfId="1475" xr:uid="{00000000-0005-0000-0000-0000586E0000}"/>
    <cellStyle name="Normal 17 8 2 10" xfId="56089" xr:uid="{00000000-0005-0000-0000-0000596E0000}"/>
    <cellStyle name="Normal 17 8 2 2" xfId="2557" xr:uid="{00000000-0005-0000-0000-00005A6E0000}"/>
    <cellStyle name="Normal 17 8 2 2 2" xfId="6885" xr:uid="{00000000-0005-0000-0000-00005B6E0000}"/>
    <cellStyle name="Normal 17 8 2 2 2 2" xfId="13377" xr:uid="{00000000-0005-0000-0000-00005C6E0000}"/>
    <cellStyle name="Normal 17 8 2 2 2 2 2" xfId="28525" xr:uid="{00000000-0005-0000-0000-00005D6E0000}"/>
    <cellStyle name="Normal 17 8 2 2 2 2 2 2" xfId="54493" xr:uid="{00000000-0005-0000-0000-00005E6E0000}"/>
    <cellStyle name="Normal 17 8 2 2 2 2 3" xfId="39345" xr:uid="{00000000-0005-0000-0000-00005F6E0000}"/>
    <cellStyle name="Normal 17 8 2 2 2 3" xfId="22033" xr:uid="{00000000-0005-0000-0000-0000606E0000}"/>
    <cellStyle name="Normal 17 8 2 2 2 3 2" xfId="48001" xr:uid="{00000000-0005-0000-0000-0000616E0000}"/>
    <cellStyle name="Normal 17 8 2 2 2 4" xfId="17705" xr:uid="{00000000-0005-0000-0000-0000626E0000}"/>
    <cellStyle name="Normal 17 8 2 2 2 4 2" xfId="43673" xr:uid="{00000000-0005-0000-0000-0000636E0000}"/>
    <cellStyle name="Normal 17 8 2 2 2 5" xfId="32853" xr:uid="{00000000-0005-0000-0000-0000646E0000}"/>
    <cellStyle name="Normal 17 8 2 2 2 6" xfId="59335" xr:uid="{00000000-0005-0000-0000-0000656E0000}"/>
    <cellStyle name="Normal 17 8 2 2 3" xfId="11213" xr:uid="{00000000-0005-0000-0000-0000666E0000}"/>
    <cellStyle name="Normal 17 8 2 2 3 2" xfId="26361" xr:uid="{00000000-0005-0000-0000-0000676E0000}"/>
    <cellStyle name="Normal 17 8 2 2 3 2 2" xfId="52329" xr:uid="{00000000-0005-0000-0000-0000686E0000}"/>
    <cellStyle name="Normal 17 8 2 2 3 3" xfId="37181" xr:uid="{00000000-0005-0000-0000-0000696E0000}"/>
    <cellStyle name="Normal 17 8 2 2 4" xfId="9049" xr:uid="{00000000-0005-0000-0000-00006A6E0000}"/>
    <cellStyle name="Normal 17 8 2 2 4 2" xfId="24197" xr:uid="{00000000-0005-0000-0000-00006B6E0000}"/>
    <cellStyle name="Normal 17 8 2 2 4 2 2" xfId="50165" xr:uid="{00000000-0005-0000-0000-00006C6E0000}"/>
    <cellStyle name="Normal 17 8 2 2 4 3" xfId="35017" xr:uid="{00000000-0005-0000-0000-00006D6E0000}"/>
    <cellStyle name="Normal 17 8 2 2 5" xfId="19869" xr:uid="{00000000-0005-0000-0000-00006E6E0000}"/>
    <cellStyle name="Normal 17 8 2 2 5 2" xfId="45837" xr:uid="{00000000-0005-0000-0000-00006F6E0000}"/>
    <cellStyle name="Normal 17 8 2 2 6" xfId="15541" xr:uid="{00000000-0005-0000-0000-0000706E0000}"/>
    <cellStyle name="Normal 17 8 2 2 6 2" xfId="41509" xr:uid="{00000000-0005-0000-0000-0000716E0000}"/>
    <cellStyle name="Normal 17 8 2 2 7" xfId="4721" xr:uid="{00000000-0005-0000-0000-0000726E0000}"/>
    <cellStyle name="Normal 17 8 2 2 8" xfId="30689" xr:uid="{00000000-0005-0000-0000-0000736E0000}"/>
    <cellStyle name="Normal 17 8 2 2 9" xfId="57171" xr:uid="{00000000-0005-0000-0000-0000746E0000}"/>
    <cellStyle name="Normal 17 8 2 3" xfId="5803" xr:uid="{00000000-0005-0000-0000-0000756E0000}"/>
    <cellStyle name="Normal 17 8 2 3 2" xfId="12295" xr:uid="{00000000-0005-0000-0000-0000766E0000}"/>
    <cellStyle name="Normal 17 8 2 3 2 2" xfId="27443" xr:uid="{00000000-0005-0000-0000-0000776E0000}"/>
    <cellStyle name="Normal 17 8 2 3 2 2 2" xfId="53411" xr:uid="{00000000-0005-0000-0000-0000786E0000}"/>
    <cellStyle name="Normal 17 8 2 3 2 3" xfId="38263" xr:uid="{00000000-0005-0000-0000-0000796E0000}"/>
    <cellStyle name="Normal 17 8 2 3 3" xfId="20951" xr:uid="{00000000-0005-0000-0000-00007A6E0000}"/>
    <cellStyle name="Normal 17 8 2 3 3 2" xfId="46919" xr:uid="{00000000-0005-0000-0000-00007B6E0000}"/>
    <cellStyle name="Normal 17 8 2 3 4" xfId="16623" xr:uid="{00000000-0005-0000-0000-00007C6E0000}"/>
    <cellStyle name="Normal 17 8 2 3 4 2" xfId="42591" xr:uid="{00000000-0005-0000-0000-00007D6E0000}"/>
    <cellStyle name="Normal 17 8 2 3 5" xfId="31771" xr:uid="{00000000-0005-0000-0000-00007E6E0000}"/>
    <cellStyle name="Normal 17 8 2 3 6" xfId="58253" xr:uid="{00000000-0005-0000-0000-00007F6E0000}"/>
    <cellStyle name="Normal 17 8 2 4" xfId="10131" xr:uid="{00000000-0005-0000-0000-0000806E0000}"/>
    <cellStyle name="Normal 17 8 2 4 2" xfId="25279" xr:uid="{00000000-0005-0000-0000-0000816E0000}"/>
    <cellStyle name="Normal 17 8 2 4 2 2" xfId="51247" xr:uid="{00000000-0005-0000-0000-0000826E0000}"/>
    <cellStyle name="Normal 17 8 2 4 3" xfId="36099" xr:uid="{00000000-0005-0000-0000-0000836E0000}"/>
    <cellStyle name="Normal 17 8 2 5" xfId="7967" xr:uid="{00000000-0005-0000-0000-0000846E0000}"/>
    <cellStyle name="Normal 17 8 2 5 2" xfId="23115" xr:uid="{00000000-0005-0000-0000-0000856E0000}"/>
    <cellStyle name="Normal 17 8 2 5 2 2" xfId="49083" xr:uid="{00000000-0005-0000-0000-0000866E0000}"/>
    <cellStyle name="Normal 17 8 2 5 3" xfId="33935" xr:uid="{00000000-0005-0000-0000-0000876E0000}"/>
    <cellStyle name="Normal 17 8 2 6" xfId="18787" xr:uid="{00000000-0005-0000-0000-0000886E0000}"/>
    <cellStyle name="Normal 17 8 2 6 2" xfId="44755" xr:uid="{00000000-0005-0000-0000-0000896E0000}"/>
    <cellStyle name="Normal 17 8 2 7" xfId="14459" xr:uid="{00000000-0005-0000-0000-00008A6E0000}"/>
    <cellStyle name="Normal 17 8 2 7 2" xfId="40427" xr:uid="{00000000-0005-0000-0000-00008B6E0000}"/>
    <cellStyle name="Normal 17 8 2 8" xfId="3639" xr:uid="{00000000-0005-0000-0000-00008C6E0000}"/>
    <cellStyle name="Normal 17 8 2 9" xfId="29607" xr:uid="{00000000-0005-0000-0000-00008D6E0000}"/>
    <cellStyle name="Normal 17 8 3" xfId="2016" xr:uid="{00000000-0005-0000-0000-00008E6E0000}"/>
    <cellStyle name="Normal 17 8 3 2" xfId="6344" xr:uid="{00000000-0005-0000-0000-00008F6E0000}"/>
    <cellStyle name="Normal 17 8 3 2 2" xfId="12836" xr:uid="{00000000-0005-0000-0000-0000906E0000}"/>
    <cellStyle name="Normal 17 8 3 2 2 2" xfId="27984" xr:uid="{00000000-0005-0000-0000-0000916E0000}"/>
    <cellStyle name="Normal 17 8 3 2 2 2 2" xfId="53952" xr:uid="{00000000-0005-0000-0000-0000926E0000}"/>
    <cellStyle name="Normal 17 8 3 2 2 3" xfId="38804" xr:uid="{00000000-0005-0000-0000-0000936E0000}"/>
    <cellStyle name="Normal 17 8 3 2 3" xfId="21492" xr:uid="{00000000-0005-0000-0000-0000946E0000}"/>
    <cellStyle name="Normal 17 8 3 2 3 2" xfId="47460" xr:uid="{00000000-0005-0000-0000-0000956E0000}"/>
    <cellStyle name="Normal 17 8 3 2 4" xfId="17164" xr:uid="{00000000-0005-0000-0000-0000966E0000}"/>
    <cellStyle name="Normal 17 8 3 2 4 2" xfId="43132" xr:uid="{00000000-0005-0000-0000-0000976E0000}"/>
    <cellStyle name="Normal 17 8 3 2 5" xfId="32312" xr:uid="{00000000-0005-0000-0000-0000986E0000}"/>
    <cellStyle name="Normal 17 8 3 2 6" xfId="58794" xr:uid="{00000000-0005-0000-0000-0000996E0000}"/>
    <cellStyle name="Normal 17 8 3 3" xfId="10672" xr:uid="{00000000-0005-0000-0000-00009A6E0000}"/>
    <cellStyle name="Normal 17 8 3 3 2" xfId="25820" xr:uid="{00000000-0005-0000-0000-00009B6E0000}"/>
    <cellStyle name="Normal 17 8 3 3 2 2" xfId="51788" xr:uid="{00000000-0005-0000-0000-00009C6E0000}"/>
    <cellStyle name="Normal 17 8 3 3 3" xfId="36640" xr:uid="{00000000-0005-0000-0000-00009D6E0000}"/>
    <cellStyle name="Normal 17 8 3 4" xfId="8508" xr:uid="{00000000-0005-0000-0000-00009E6E0000}"/>
    <cellStyle name="Normal 17 8 3 4 2" xfId="23656" xr:uid="{00000000-0005-0000-0000-00009F6E0000}"/>
    <cellStyle name="Normal 17 8 3 4 2 2" xfId="49624" xr:uid="{00000000-0005-0000-0000-0000A06E0000}"/>
    <cellStyle name="Normal 17 8 3 4 3" xfId="34476" xr:uid="{00000000-0005-0000-0000-0000A16E0000}"/>
    <cellStyle name="Normal 17 8 3 5" xfId="19328" xr:uid="{00000000-0005-0000-0000-0000A26E0000}"/>
    <cellStyle name="Normal 17 8 3 5 2" xfId="45296" xr:uid="{00000000-0005-0000-0000-0000A36E0000}"/>
    <cellStyle name="Normal 17 8 3 6" xfId="15000" xr:uid="{00000000-0005-0000-0000-0000A46E0000}"/>
    <cellStyle name="Normal 17 8 3 6 2" xfId="40968" xr:uid="{00000000-0005-0000-0000-0000A56E0000}"/>
    <cellStyle name="Normal 17 8 3 7" xfId="4180" xr:uid="{00000000-0005-0000-0000-0000A66E0000}"/>
    <cellStyle name="Normal 17 8 3 8" xfId="30148" xr:uid="{00000000-0005-0000-0000-0000A76E0000}"/>
    <cellStyle name="Normal 17 8 3 9" xfId="56630" xr:uid="{00000000-0005-0000-0000-0000A86E0000}"/>
    <cellStyle name="Normal 17 8 4" xfId="5262" xr:uid="{00000000-0005-0000-0000-0000A96E0000}"/>
    <cellStyle name="Normal 17 8 4 2" xfId="11754" xr:uid="{00000000-0005-0000-0000-0000AA6E0000}"/>
    <cellStyle name="Normal 17 8 4 2 2" xfId="26902" xr:uid="{00000000-0005-0000-0000-0000AB6E0000}"/>
    <cellStyle name="Normal 17 8 4 2 2 2" xfId="52870" xr:uid="{00000000-0005-0000-0000-0000AC6E0000}"/>
    <cellStyle name="Normal 17 8 4 2 3" xfId="37722" xr:uid="{00000000-0005-0000-0000-0000AD6E0000}"/>
    <cellStyle name="Normal 17 8 4 3" xfId="20410" xr:uid="{00000000-0005-0000-0000-0000AE6E0000}"/>
    <cellStyle name="Normal 17 8 4 3 2" xfId="46378" xr:uid="{00000000-0005-0000-0000-0000AF6E0000}"/>
    <cellStyle name="Normal 17 8 4 4" xfId="16082" xr:uid="{00000000-0005-0000-0000-0000B06E0000}"/>
    <cellStyle name="Normal 17 8 4 4 2" xfId="42050" xr:uid="{00000000-0005-0000-0000-0000B16E0000}"/>
    <cellStyle name="Normal 17 8 4 5" xfId="31230" xr:uid="{00000000-0005-0000-0000-0000B26E0000}"/>
    <cellStyle name="Normal 17 8 4 6" xfId="57712" xr:uid="{00000000-0005-0000-0000-0000B36E0000}"/>
    <cellStyle name="Normal 17 8 5" xfId="9590" xr:uid="{00000000-0005-0000-0000-0000B46E0000}"/>
    <cellStyle name="Normal 17 8 5 2" xfId="24738" xr:uid="{00000000-0005-0000-0000-0000B56E0000}"/>
    <cellStyle name="Normal 17 8 5 2 2" xfId="50706" xr:uid="{00000000-0005-0000-0000-0000B66E0000}"/>
    <cellStyle name="Normal 17 8 5 3" xfId="35558" xr:uid="{00000000-0005-0000-0000-0000B76E0000}"/>
    <cellStyle name="Normal 17 8 6" xfId="7426" xr:uid="{00000000-0005-0000-0000-0000B86E0000}"/>
    <cellStyle name="Normal 17 8 6 2" xfId="22574" xr:uid="{00000000-0005-0000-0000-0000B96E0000}"/>
    <cellStyle name="Normal 17 8 6 2 2" xfId="48542" xr:uid="{00000000-0005-0000-0000-0000BA6E0000}"/>
    <cellStyle name="Normal 17 8 6 3" xfId="33394" xr:uid="{00000000-0005-0000-0000-0000BB6E0000}"/>
    <cellStyle name="Normal 17 8 7" xfId="18246" xr:uid="{00000000-0005-0000-0000-0000BC6E0000}"/>
    <cellStyle name="Normal 17 8 7 2" xfId="44214" xr:uid="{00000000-0005-0000-0000-0000BD6E0000}"/>
    <cellStyle name="Normal 17 8 8" xfId="13918" xr:uid="{00000000-0005-0000-0000-0000BE6E0000}"/>
    <cellStyle name="Normal 17 8 8 2" xfId="39886" xr:uid="{00000000-0005-0000-0000-0000BF6E0000}"/>
    <cellStyle name="Normal 17 8 9" xfId="3098" xr:uid="{00000000-0005-0000-0000-0000C06E0000}"/>
    <cellStyle name="Normal 17 9" xfId="361" xr:uid="{00000000-0005-0000-0000-0000C16E0000}"/>
    <cellStyle name="Normal 17 9 10" xfId="29067" xr:uid="{00000000-0005-0000-0000-0000C26E0000}"/>
    <cellStyle name="Normal 17 9 11" xfId="55025" xr:uid="{00000000-0005-0000-0000-0000C36E0000}"/>
    <cellStyle name="Normal 17 9 12" xfId="55549" xr:uid="{00000000-0005-0000-0000-0000C46E0000}"/>
    <cellStyle name="Normal 17 9 13" xfId="1028" xr:uid="{00000000-0005-0000-0000-0000C56E0000}"/>
    <cellStyle name="Normal 17 9 2" xfId="1476" xr:uid="{00000000-0005-0000-0000-0000C66E0000}"/>
    <cellStyle name="Normal 17 9 2 10" xfId="56090" xr:uid="{00000000-0005-0000-0000-0000C76E0000}"/>
    <cellStyle name="Normal 17 9 2 2" xfId="2558" xr:uid="{00000000-0005-0000-0000-0000C86E0000}"/>
    <cellStyle name="Normal 17 9 2 2 2" xfId="6886" xr:uid="{00000000-0005-0000-0000-0000C96E0000}"/>
    <cellStyle name="Normal 17 9 2 2 2 2" xfId="13378" xr:uid="{00000000-0005-0000-0000-0000CA6E0000}"/>
    <cellStyle name="Normal 17 9 2 2 2 2 2" xfId="28526" xr:uid="{00000000-0005-0000-0000-0000CB6E0000}"/>
    <cellStyle name="Normal 17 9 2 2 2 2 2 2" xfId="54494" xr:uid="{00000000-0005-0000-0000-0000CC6E0000}"/>
    <cellStyle name="Normal 17 9 2 2 2 2 3" xfId="39346" xr:uid="{00000000-0005-0000-0000-0000CD6E0000}"/>
    <cellStyle name="Normal 17 9 2 2 2 3" xfId="22034" xr:uid="{00000000-0005-0000-0000-0000CE6E0000}"/>
    <cellStyle name="Normal 17 9 2 2 2 3 2" xfId="48002" xr:uid="{00000000-0005-0000-0000-0000CF6E0000}"/>
    <cellStyle name="Normal 17 9 2 2 2 4" xfId="17706" xr:uid="{00000000-0005-0000-0000-0000D06E0000}"/>
    <cellStyle name="Normal 17 9 2 2 2 4 2" xfId="43674" xr:uid="{00000000-0005-0000-0000-0000D16E0000}"/>
    <cellStyle name="Normal 17 9 2 2 2 5" xfId="32854" xr:uid="{00000000-0005-0000-0000-0000D26E0000}"/>
    <cellStyle name="Normal 17 9 2 2 2 6" xfId="59336" xr:uid="{00000000-0005-0000-0000-0000D36E0000}"/>
    <cellStyle name="Normal 17 9 2 2 3" xfId="11214" xr:uid="{00000000-0005-0000-0000-0000D46E0000}"/>
    <cellStyle name="Normal 17 9 2 2 3 2" xfId="26362" xr:uid="{00000000-0005-0000-0000-0000D56E0000}"/>
    <cellStyle name="Normal 17 9 2 2 3 2 2" xfId="52330" xr:uid="{00000000-0005-0000-0000-0000D66E0000}"/>
    <cellStyle name="Normal 17 9 2 2 3 3" xfId="37182" xr:uid="{00000000-0005-0000-0000-0000D76E0000}"/>
    <cellStyle name="Normal 17 9 2 2 4" xfId="9050" xr:uid="{00000000-0005-0000-0000-0000D86E0000}"/>
    <cellStyle name="Normal 17 9 2 2 4 2" xfId="24198" xr:uid="{00000000-0005-0000-0000-0000D96E0000}"/>
    <cellStyle name="Normal 17 9 2 2 4 2 2" xfId="50166" xr:uid="{00000000-0005-0000-0000-0000DA6E0000}"/>
    <cellStyle name="Normal 17 9 2 2 4 3" xfId="35018" xr:uid="{00000000-0005-0000-0000-0000DB6E0000}"/>
    <cellStyle name="Normal 17 9 2 2 5" xfId="19870" xr:uid="{00000000-0005-0000-0000-0000DC6E0000}"/>
    <cellStyle name="Normal 17 9 2 2 5 2" xfId="45838" xr:uid="{00000000-0005-0000-0000-0000DD6E0000}"/>
    <cellStyle name="Normal 17 9 2 2 6" xfId="15542" xr:uid="{00000000-0005-0000-0000-0000DE6E0000}"/>
    <cellStyle name="Normal 17 9 2 2 6 2" xfId="41510" xr:uid="{00000000-0005-0000-0000-0000DF6E0000}"/>
    <cellStyle name="Normal 17 9 2 2 7" xfId="4722" xr:uid="{00000000-0005-0000-0000-0000E06E0000}"/>
    <cellStyle name="Normal 17 9 2 2 8" xfId="30690" xr:uid="{00000000-0005-0000-0000-0000E16E0000}"/>
    <cellStyle name="Normal 17 9 2 2 9" xfId="57172" xr:uid="{00000000-0005-0000-0000-0000E26E0000}"/>
    <cellStyle name="Normal 17 9 2 3" xfId="5804" xr:uid="{00000000-0005-0000-0000-0000E36E0000}"/>
    <cellStyle name="Normal 17 9 2 3 2" xfId="12296" xr:uid="{00000000-0005-0000-0000-0000E46E0000}"/>
    <cellStyle name="Normal 17 9 2 3 2 2" xfId="27444" xr:uid="{00000000-0005-0000-0000-0000E56E0000}"/>
    <cellStyle name="Normal 17 9 2 3 2 2 2" xfId="53412" xr:uid="{00000000-0005-0000-0000-0000E66E0000}"/>
    <cellStyle name="Normal 17 9 2 3 2 3" xfId="38264" xr:uid="{00000000-0005-0000-0000-0000E76E0000}"/>
    <cellStyle name="Normal 17 9 2 3 3" xfId="20952" xr:uid="{00000000-0005-0000-0000-0000E86E0000}"/>
    <cellStyle name="Normal 17 9 2 3 3 2" xfId="46920" xr:uid="{00000000-0005-0000-0000-0000E96E0000}"/>
    <cellStyle name="Normal 17 9 2 3 4" xfId="16624" xr:uid="{00000000-0005-0000-0000-0000EA6E0000}"/>
    <cellStyle name="Normal 17 9 2 3 4 2" xfId="42592" xr:uid="{00000000-0005-0000-0000-0000EB6E0000}"/>
    <cellStyle name="Normal 17 9 2 3 5" xfId="31772" xr:uid="{00000000-0005-0000-0000-0000EC6E0000}"/>
    <cellStyle name="Normal 17 9 2 3 6" xfId="58254" xr:uid="{00000000-0005-0000-0000-0000ED6E0000}"/>
    <cellStyle name="Normal 17 9 2 4" xfId="10132" xr:uid="{00000000-0005-0000-0000-0000EE6E0000}"/>
    <cellStyle name="Normal 17 9 2 4 2" xfId="25280" xr:uid="{00000000-0005-0000-0000-0000EF6E0000}"/>
    <cellStyle name="Normal 17 9 2 4 2 2" xfId="51248" xr:uid="{00000000-0005-0000-0000-0000F06E0000}"/>
    <cellStyle name="Normal 17 9 2 4 3" xfId="36100" xr:uid="{00000000-0005-0000-0000-0000F16E0000}"/>
    <cellStyle name="Normal 17 9 2 5" xfId="7968" xr:uid="{00000000-0005-0000-0000-0000F26E0000}"/>
    <cellStyle name="Normal 17 9 2 5 2" xfId="23116" xr:uid="{00000000-0005-0000-0000-0000F36E0000}"/>
    <cellStyle name="Normal 17 9 2 5 2 2" xfId="49084" xr:uid="{00000000-0005-0000-0000-0000F46E0000}"/>
    <cellStyle name="Normal 17 9 2 5 3" xfId="33936" xr:uid="{00000000-0005-0000-0000-0000F56E0000}"/>
    <cellStyle name="Normal 17 9 2 6" xfId="18788" xr:uid="{00000000-0005-0000-0000-0000F66E0000}"/>
    <cellStyle name="Normal 17 9 2 6 2" xfId="44756" xr:uid="{00000000-0005-0000-0000-0000F76E0000}"/>
    <cellStyle name="Normal 17 9 2 7" xfId="14460" xr:uid="{00000000-0005-0000-0000-0000F86E0000}"/>
    <cellStyle name="Normal 17 9 2 7 2" xfId="40428" xr:uid="{00000000-0005-0000-0000-0000F96E0000}"/>
    <cellStyle name="Normal 17 9 2 8" xfId="3640" xr:uid="{00000000-0005-0000-0000-0000FA6E0000}"/>
    <cellStyle name="Normal 17 9 2 9" xfId="29608" xr:uid="{00000000-0005-0000-0000-0000FB6E0000}"/>
    <cellStyle name="Normal 17 9 3" xfId="2017" xr:uid="{00000000-0005-0000-0000-0000FC6E0000}"/>
    <cellStyle name="Normal 17 9 3 2" xfId="6345" xr:uid="{00000000-0005-0000-0000-0000FD6E0000}"/>
    <cellStyle name="Normal 17 9 3 2 2" xfId="12837" xr:uid="{00000000-0005-0000-0000-0000FE6E0000}"/>
    <cellStyle name="Normal 17 9 3 2 2 2" xfId="27985" xr:uid="{00000000-0005-0000-0000-0000FF6E0000}"/>
    <cellStyle name="Normal 17 9 3 2 2 2 2" xfId="53953" xr:uid="{00000000-0005-0000-0000-0000006F0000}"/>
    <cellStyle name="Normal 17 9 3 2 2 3" xfId="38805" xr:uid="{00000000-0005-0000-0000-0000016F0000}"/>
    <cellStyle name="Normal 17 9 3 2 3" xfId="21493" xr:uid="{00000000-0005-0000-0000-0000026F0000}"/>
    <cellStyle name="Normal 17 9 3 2 3 2" xfId="47461" xr:uid="{00000000-0005-0000-0000-0000036F0000}"/>
    <cellStyle name="Normal 17 9 3 2 4" xfId="17165" xr:uid="{00000000-0005-0000-0000-0000046F0000}"/>
    <cellStyle name="Normal 17 9 3 2 4 2" xfId="43133" xr:uid="{00000000-0005-0000-0000-0000056F0000}"/>
    <cellStyle name="Normal 17 9 3 2 5" xfId="32313" xr:uid="{00000000-0005-0000-0000-0000066F0000}"/>
    <cellStyle name="Normal 17 9 3 2 6" xfId="58795" xr:uid="{00000000-0005-0000-0000-0000076F0000}"/>
    <cellStyle name="Normal 17 9 3 3" xfId="10673" xr:uid="{00000000-0005-0000-0000-0000086F0000}"/>
    <cellStyle name="Normal 17 9 3 3 2" xfId="25821" xr:uid="{00000000-0005-0000-0000-0000096F0000}"/>
    <cellStyle name="Normal 17 9 3 3 2 2" xfId="51789" xr:uid="{00000000-0005-0000-0000-00000A6F0000}"/>
    <cellStyle name="Normal 17 9 3 3 3" xfId="36641" xr:uid="{00000000-0005-0000-0000-00000B6F0000}"/>
    <cellStyle name="Normal 17 9 3 4" xfId="8509" xr:uid="{00000000-0005-0000-0000-00000C6F0000}"/>
    <cellStyle name="Normal 17 9 3 4 2" xfId="23657" xr:uid="{00000000-0005-0000-0000-00000D6F0000}"/>
    <cellStyle name="Normal 17 9 3 4 2 2" xfId="49625" xr:uid="{00000000-0005-0000-0000-00000E6F0000}"/>
    <cellStyle name="Normal 17 9 3 4 3" xfId="34477" xr:uid="{00000000-0005-0000-0000-00000F6F0000}"/>
    <cellStyle name="Normal 17 9 3 5" xfId="19329" xr:uid="{00000000-0005-0000-0000-0000106F0000}"/>
    <cellStyle name="Normal 17 9 3 5 2" xfId="45297" xr:uid="{00000000-0005-0000-0000-0000116F0000}"/>
    <cellStyle name="Normal 17 9 3 6" xfId="15001" xr:uid="{00000000-0005-0000-0000-0000126F0000}"/>
    <cellStyle name="Normal 17 9 3 6 2" xfId="40969" xr:uid="{00000000-0005-0000-0000-0000136F0000}"/>
    <cellStyle name="Normal 17 9 3 7" xfId="4181" xr:uid="{00000000-0005-0000-0000-0000146F0000}"/>
    <cellStyle name="Normal 17 9 3 8" xfId="30149" xr:uid="{00000000-0005-0000-0000-0000156F0000}"/>
    <cellStyle name="Normal 17 9 3 9" xfId="56631" xr:uid="{00000000-0005-0000-0000-0000166F0000}"/>
    <cellStyle name="Normal 17 9 4" xfId="5263" xr:uid="{00000000-0005-0000-0000-0000176F0000}"/>
    <cellStyle name="Normal 17 9 4 2" xfId="11755" xr:uid="{00000000-0005-0000-0000-0000186F0000}"/>
    <cellStyle name="Normal 17 9 4 2 2" xfId="26903" xr:uid="{00000000-0005-0000-0000-0000196F0000}"/>
    <cellStyle name="Normal 17 9 4 2 2 2" xfId="52871" xr:uid="{00000000-0005-0000-0000-00001A6F0000}"/>
    <cellStyle name="Normal 17 9 4 2 3" xfId="37723" xr:uid="{00000000-0005-0000-0000-00001B6F0000}"/>
    <cellStyle name="Normal 17 9 4 3" xfId="20411" xr:uid="{00000000-0005-0000-0000-00001C6F0000}"/>
    <cellStyle name="Normal 17 9 4 3 2" xfId="46379" xr:uid="{00000000-0005-0000-0000-00001D6F0000}"/>
    <cellStyle name="Normal 17 9 4 4" xfId="16083" xr:uid="{00000000-0005-0000-0000-00001E6F0000}"/>
    <cellStyle name="Normal 17 9 4 4 2" xfId="42051" xr:uid="{00000000-0005-0000-0000-00001F6F0000}"/>
    <cellStyle name="Normal 17 9 4 5" xfId="31231" xr:uid="{00000000-0005-0000-0000-0000206F0000}"/>
    <cellStyle name="Normal 17 9 4 6" xfId="57713" xr:uid="{00000000-0005-0000-0000-0000216F0000}"/>
    <cellStyle name="Normal 17 9 5" xfId="9591" xr:uid="{00000000-0005-0000-0000-0000226F0000}"/>
    <cellStyle name="Normal 17 9 5 2" xfId="24739" xr:uid="{00000000-0005-0000-0000-0000236F0000}"/>
    <cellStyle name="Normal 17 9 5 2 2" xfId="50707" xr:uid="{00000000-0005-0000-0000-0000246F0000}"/>
    <cellStyle name="Normal 17 9 5 3" xfId="35559" xr:uid="{00000000-0005-0000-0000-0000256F0000}"/>
    <cellStyle name="Normal 17 9 6" xfId="7427" xr:uid="{00000000-0005-0000-0000-0000266F0000}"/>
    <cellStyle name="Normal 17 9 6 2" xfId="22575" xr:uid="{00000000-0005-0000-0000-0000276F0000}"/>
    <cellStyle name="Normal 17 9 6 2 2" xfId="48543" xr:uid="{00000000-0005-0000-0000-0000286F0000}"/>
    <cellStyle name="Normal 17 9 6 3" xfId="33395" xr:uid="{00000000-0005-0000-0000-0000296F0000}"/>
    <cellStyle name="Normal 17 9 7" xfId="18247" xr:uid="{00000000-0005-0000-0000-00002A6F0000}"/>
    <cellStyle name="Normal 17 9 7 2" xfId="44215" xr:uid="{00000000-0005-0000-0000-00002B6F0000}"/>
    <cellStyle name="Normal 17 9 8" xfId="13919" xr:uid="{00000000-0005-0000-0000-00002C6F0000}"/>
    <cellStyle name="Normal 17 9 8 2" xfId="39887" xr:uid="{00000000-0005-0000-0000-00002D6F0000}"/>
    <cellStyle name="Normal 17 9 9" xfId="3099" xr:uid="{00000000-0005-0000-0000-00002E6F0000}"/>
    <cellStyle name="Normal 18" xfId="362" xr:uid="{00000000-0005-0000-0000-00002F6F0000}"/>
    <cellStyle name="Normal 18 10" xfId="363" xr:uid="{00000000-0005-0000-0000-0000306F0000}"/>
    <cellStyle name="Normal 18 10 10" xfId="29069" xr:uid="{00000000-0005-0000-0000-0000316F0000}"/>
    <cellStyle name="Normal 18 10 11" xfId="55027" xr:uid="{00000000-0005-0000-0000-0000326F0000}"/>
    <cellStyle name="Normal 18 10 12" xfId="55551" xr:uid="{00000000-0005-0000-0000-0000336F0000}"/>
    <cellStyle name="Normal 18 10 13" xfId="1069" xr:uid="{00000000-0005-0000-0000-0000346F0000}"/>
    <cellStyle name="Normal 18 10 2" xfId="1478" xr:uid="{00000000-0005-0000-0000-0000356F0000}"/>
    <cellStyle name="Normal 18 10 2 10" xfId="56092" xr:uid="{00000000-0005-0000-0000-0000366F0000}"/>
    <cellStyle name="Normal 18 10 2 2" xfId="2560" xr:uid="{00000000-0005-0000-0000-0000376F0000}"/>
    <cellStyle name="Normal 18 10 2 2 2" xfId="6888" xr:uid="{00000000-0005-0000-0000-0000386F0000}"/>
    <cellStyle name="Normal 18 10 2 2 2 2" xfId="13380" xr:uid="{00000000-0005-0000-0000-0000396F0000}"/>
    <cellStyle name="Normal 18 10 2 2 2 2 2" xfId="28528" xr:uid="{00000000-0005-0000-0000-00003A6F0000}"/>
    <cellStyle name="Normal 18 10 2 2 2 2 2 2" xfId="54496" xr:uid="{00000000-0005-0000-0000-00003B6F0000}"/>
    <cellStyle name="Normal 18 10 2 2 2 2 3" xfId="39348" xr:uid="{00000000-0005-0000-0000-00003C6F0000}"/>
    <cellStyle name="Normal 18 10 2 2 2 3" xfId="22036" xr:uid="{00000000-0005-0000-0000-00003D6F0000}"/>
    <cellStyle name="Normal 18 10 2 2 2 3 2" xfId="48004" xr:uid="{00000000-0005-0000-0000-00003E6F0000}"/>
    <cellStyle name="Normal 18 10 2 2 2 4" xfId="17708" xr:uid="{00000000-0005-0000-0000-00003F6F0000}"/>
    <cellStyle name="Normal 18 10 2 2 2 4 2" xfId="43676" xr:uid="{00000000-0005-0000-0000-0000406F0000}"/>
    <cellStyle name="Normal 18 10 2 2 2 5" xfId="32856" xr:uid="{00000000-0005-0000-0000-0000416F0000}"/>
    <cellStyle name="Normal 18 10 2 2 2 6" xfId="59338" xr:uid="{00000000-0005-0000-0000-0000426F0000}"/>
    <cellStyle name="Normal 18 10 2 2 3" xfId="11216" xr:uid="{00000000-0005-0000-0000-0000436F0000}"/>
    <cellStyle name="Normal 18 10 2 2 3 2" xfId="26364" xr:uid="{00000000-0005-0000-0000-0000446F0000}"/>
    <cellStyle name="Normal 18 10 2 2 3 2 2" xfId="52332" xr:uid="{00000000-0005-0000-0000-0000456F0000}"/>
    <cellStyle name="Normal 18 10 2 2 3 3" xfId="37184" xr:uid="{00000000-0005-0000-0000-0000466F0000}"/>
    <cellStyle name="Normal 18 10 2 2 4" xfId="9052" xr:uid="{00000000-0005-0000-0000-0000476F0000}"/>
    <cellStyle name="Normal 18 10 2 2 4 2" xfId="24200" xr:uid="{00000000-0005-0000-0000-0000486F0000}"/>
    <cellStyle name="Normal 18 10 2 2 4 2 2" xfId="50168" xr:uid="{00000000-0005-0000-0000-0000496F0000}"/>
    <cellStyle name="Normal 18 10 2 2 4 3" xfId="35020" xr:uid="{00000000-0005-0000-0000-00004A6F0000}"/>
    <cellStyle name="Normal 18 10 2 2 5" xfId="19872" xr:uid="{00000000-0005-0000-0000-00004B6F0000}"/>
    <cellStyle name="Normal 18 10 2 2 5 2" xfId="45840" xr:uid="{00000000-0005-0000-0000-00004C6F0000}"/>
    <cellStyle name="Normal 18 10 2 2 6" xfId="15544" xr:uid="{00000000-0005-0000-0000-00004D6F0000}"/>
    <cellStyle name="Normal 18 10 2 2 6 2" xfId="41512" xr:uid="{00000000-0005-0000-0000-00004E6F0000}"/>
    <cellStyle name="Normal 18 10 2 2 7" xfId="4724" xr:uid="{00000000-0005-0000-0000-00004F6F0000}"/>
    <cellStyle name="Normal 18 10 2 2 8" xfId="30692" xr:uid="{00000000-0005-0000-0000-0000506F0000}"/>
    <cellStyle name="Normal 18 10 2 2 9" xfId="57174" xr:uid="{00000000-0005-0000-0000-0000516F0000}"/>
    <cellStyle name="Normal 18 10 2 3" xfId="5806" xr:uid="{00000000-0005-0000-0000-0000526F0000}"/>
    <cellStyle name="Normal 18 10 2 3 2" xfId="12298" xr:uid="{00000000-0005-0000-0000-0000536F0000}"/>
    <cellStyle name="Normal 18 10 2 3 2 2" xfId="27446" xr:uid="{00000000-0005-0000-0000-0000546F0000}"/>
    <cellStyle name="Normal 18 10 2 3 2 2 2" xfId="53414" xr:uid="{00000000-0005-0000-0000-0000556F0000}"/>
    <cellStyle name="Normal 18 10 2 3 2 3" xfId="38266" xr:uid="{00000000-0005-0000-0000-0000566F0000}"/>
    <cellStyle name="Normal 18 10 2 3 3" xfId="20954" xr:uid="{00000000-0005-0000-0000-0000576F0000}"/>
    <cellStyle name="Normal 18 10 2 3 3 2" xfId="46922" xr:uid="{00000000-0005-0000-0000-0000586F0000}"/>
    <cellStyle name="Normal 18 10 2 3 4" xfId="16626" xr:uid="{00000000-0005-0000-0000-0000596F0000}"/>
    <cellStyle name="Normal 18 10 2 3 4 2" xfId="42594" xr:uid="{00000000-0005-0000-0000-00005A6F0000}"/>
    <cellStyle name="Normal 18 10 2 3 5" xfId="31774" xr:uid="{00000000-0005-0000-0000-00005B6F0000}"/>
    <cellStyle name="Normal 18 10 2 3 6" xfId="58256" xr:uid="{00000000-0005-0000-0000-00005C6F0000}"/>
    <cellStyle name="Normal 18 10 2 4" xfId="10134" xr:uid="{00000000-0005-0000-0000-00005D6F0000}"/>
    <cellStyle name="Normal 18 10 2 4 2" xfId="25282" xr:uid="{00000000-0005-0000-0000-00005E6F0000}"/>
    <cellStyle name="Normal 18 10 2 4 2 2" xfId="51250" xr:uid="{00000000-0005-0000-0000-00005F6F0000}"/>
    <cellStyle name="Normal 18 10 2 4 3" xfId="36102" xr:uid="{00000000-0005-0000-0000-0000606F0000}"/>
    <cellStyle name="Normal 18 10 2 5" xfId="7970" xr:uid="{00000000-0005-0000-0000-0000616F0000}"/>
    <cellStyle name="Normal 18 10 2 5 2" xfId="23118" xr:uid="{00000000-0005-0000-0000-0000626F0000}"/>
    <cellStyle name="Normal 18 10 2 5 2 2" xfId="49086" xr:uid="{00000000-0005-0000-0000-0000636F0000}"/>
    <cellStyle name="Normal 18 10 2 5 3" xfId="33938" xr:uid="{00000000-0005-0000-0000-0000646F0000}"/>
    <cellStyle name="Normal 18 10 2 6" xfId="18790" xr:uid="{00000000-0005-0000-0000-0000656F0000}"/>
    <cellStyle name="Normal 18 10 2 6 2" xfId="44758" xr:uid="{00000000-0005-0000-0000-0000666F0000}"/>
    <cellStyle name="Normal 18 10 2 7" xfId="14462" xr:uid="{00000000-0005-0000-0000-0000676F0000}"/>
    <cellStyle name="Normal 18 10 2 7 2" xfId="40430" xr:uid="{00000000-0005-0000-0000-0000686F0000}"/>
    <cellStyle name="Normal 18 10 2 8" xfId="3642" xr:uid="{00000000-0005-0000-0000-0000696F0000}"/>
    <cellStyle name="Normal 18 10 2 9" xfId="29610" xr:uid="{00000000-0005-0000-0000-00006A6F0000}"/>
    <cellStyle name="Normal 18 10 3" xfId="2019" xr:uid="{00000000-0005-0000-0000-00006B6F0000}"/>
    <cellStyle name="Normal 18 10 3 2" xfId="6347" xr:uid="{00000000-0005-0000-0000-00006C6F0000}"/>
    <cellStyle name="Normal 18 10 3 2 2" xfId="12839" xr:uid="{00000000-0005-0000-0000-00006D6F0000}"/>
    <cellStyle name="Normal 18 10 3 2 2 2" xfId="27987" xr:uid="{00000000-0005-0000-0000-00006E6F0000}"/>
    <cellStyle name="Normal 18 10 3 2 2 2 2" xfId="53955" xr:uid="{00000000-0005-0000-0000-00006F6F0000}"/>
    <cellStyle name="Normal 18 10 3 2 2 3" xfId="38807" xr:uid="{00000000-0005-0000-0000-0000706F0000}"/>
    <cellStyle name="Normal 18 10 3 2 3" xfId="21495" xr:uid="{00000000-0005-0000-0000-0000716F0000}"/>
    <cellStyle name="Normal 18 10 3 2 3 2" xfId="47463" xr:uid="{00000000-0005-0000-0000-0000726F0000}"/>
    <cellStyle name="Normal 18 10 3 2 4" xfId="17167" xr:uid="{00000000-0005-0000-0000-0000736F0000}"/>
    <cellStyle name="Normal 18 10 3 2 4 2" xfId="43135" xr:uid="{00000000-0005-0000-0000-0000746F0000}"/>
    <cellStyle name="Normal 18 10 3 2 5" xfId="32315" xr:uid="{00000000-0005-0000-0000-0000756F0000}"/>
    <cellStyle name="Normal 18 10 3 2 6" xfId="58797" xr:uid="{00000000-0005-0000-0000-0000766F0000}"/>
    <cellStyle name="Normal 18 10 3 3" xfId="10675" xr:uid="{00000000-0005-0000-0000-0000776F0000}"/>
    <cellStyle name="Normal 18 10 3 3 2" xfId="25823" xr:uid="{00000000-0005-0000-0000-0000786F0000}"/>
    <cellStyle name="Normal 18 10 3 3 2 2" xfId="51791" xr:uid="{00000000-0005-0000-0000-0000796F0000}"/>
    <cellStyle name="Normal 18 10 3 3 3" xfId="36643" xr:uid="{00000000-0005-0000-0000-00007A6F0000}"/>
    <cellStyle name="Normal 18 10 3 4" xfId="8511" xr:uid="{00000000-0005-0000-0000-00007B6F0000}"/>
    <cellStyle name="Normal 18 10 3 4 2" xfId="23659" xr:uid="{00000000-0005-0000-0000-00007C6F0000}"/>
    <cellStyle name="Normal 18 10 3 4 2 2" xfId="49627" xr:uid="{00000000-0005-0000-0000-00007D6F0000}"/>
    <cellStyle name="Normal 18 10 3 4 3" xfId="34479" xr:uid="{00000000-0005-0000-0000-00007E6F0000}"/>
    <cellStyle name="Normal 18 10 3 5" xfId="19331" xr:uid="{00000000-0005-0000-0000-00007F6F0000}"/>
    <cellStyle name="Normal 18 10 3 5 2" xfId="45299" xr:uid="{00000000-0005-0000-0000-0000806F0000}"/>
    <cellStyle name="Normal 18 10 3 6" xfId="15003" xr:uid="{00000000-0005-0000-0000-0000816F0000}"/>
    <cellStyle name="Normal 18 10 3 6 2" xfId="40971" xr:uid="{00000000-0005-0000-0000-0000826F0000}"/>
    <cellStyle name="Normal 18 10 3 7" xfId="4183" xr:uid="{00000000-0005-0000-0000-0000836F0000}"/>
    <cellStyle name="Normal 18 10 3 8" xfId="30151" xr:uid="{00000000-0005-0000-0000-0000846F0000}"/>
    <cellStyle name="Normal 18 10 3 9" xfId="56633" xr:uid="{00000000-0005-0000-0000-0000856F0000}"/>
    <cellStyle name="Normal 18 10 4" xfId="5265" xr:uid="{00000000-0005-0000-0000-0000866F0000}"/>
    <cellStyle name="Normal 18 10 4 2" xfId="11757" xr:uid="{00000000-0005-0000-0000-0000876F0000}"/>
    <cellStyle name="Normal 18 10 4 2 2" xfId="26905" xr:uid="{00000000-0005-0000-0000-0000886F0000}"/>
    <cellStyle name="Normal 18 10 4 2 2 2" xfId="52873" xr:uid="{00000000-0005-0000-0000-0000896F0000}"/>
    <cellStyle name="Normal 18 10 4 2 3" xfId="37725" xr:uid="{00000000-0005-0000-0000-00008A6F0000}"/>
    <cellStyle name="Normal 18 10 4 3" xfId="20413" xr:uid="{00000000-0005-0000-0000-00008B6F0000}"/>
    <cellStyle name="Normal 18 10 4 3 2" xfId="46381" xr:uid="{00000000-0005-0000-0000-00008C6F0000}"/>
    <cellStyle name="Normal 18 10 4 4" xfId="16085" xr:uid="{00000000-0005-0000-0000-00008D6F0000}"/>
    <cellStyle name="Normal 18 10 4 4 2" xfId="42053" xr:uid="{00000000-0005-0000-0000-00008E6F0000}"/>
    <cellStyle name="Normal 18 10 4 5" xfId="31233" xr:uid="{00000000-0005-0000-0000-00008F6F0000}"/>
    <cellStyle name="Normal 18 10 4 6" xfId="57715" xr:uid="{00000000-0005-0000-0000-0000906F0000}"/>
    <cellStyle name="Normal 18 10 5" xfId="9593" xr:uid="{00000000-0005-0000-0000-0000916F0000}"/>
    <cellStyle name="Normal 18 10 5 2" xfId="24741" xr:uid="{00000000-0005-0000-0000-0000926F0000}"/>
    <cellStyle name="Normal 18 10 5 2 2" xfId="50709" xr:uid="{00000000-0005-0000-0000-0000936F0000}"/>
    <cellStyle name="Normal 18 10 5 3" xfId="35561" xr:uid="{00000000-0005-0000-0000-0000946F0000}"/>
    <cellStyle name="Normal 18 10 6" xfId="7429" xr:uid="{00000000-0005-0000-0000-0000956F0000}"/>
    <cellStyle name="Normal 18 10 6 2" xfId="22577" xr:uid="{00000000-0005-0000-0000-0000966F0000}"/>
    <cellStyle name="Normal 18 10 6 2 2" xfId="48545" xr:uid="{00000000-0005-0000-0000-0000976F0000}"/>
    <cellStyle name="Normal 18 10 6 3" xfId="33397" xr:uid="{00000000-0005-0000-0000-0000986F0000}"/>
    <cellStyle name="Normal 18 10 7" xfId="18249" xr:uid="{00000000-0005-0000-0000-0000996F0000}"/>
    <cellStyle name="Normal 18 10 7 2" xfId="44217" xr:uid="{00000000-0005-0000-0000-00009A6F0000}"/>
    <cellStyle name="Normal 18 10 8" xfId="13921" xr:uid="{00000000-0005-0000-0000-00009B6F0000}"/>
    <cellStyle name="Normal 18 10 8 2" xfId="39889" xr:uid="{00000000-0005-0000-0000-00009C6F0000}"/>
    <cellStyle name="Normal 18 10 9" xfId="3101" xr:uid="{00000000-0005-0000-0000-00009D6F0000}"/>
    <cellStyle name="Normal 18 11" xfId="364" xr:uid="{00000000-0005-0000-0000-00009E6F0000}"/>
    <cellStyle name="Normal 18 11 10" xfId="29070" xr:uid="{00000000-0005-0000-0000-00009F6F0000}"/>
    <cellStyle name="Normal 18 11 11" xfId="55552" xr:uid="{00000000-0005-0000-0000-0000A06F0000}"/>
    <cellStyle name="Normal 18 11 12" xfId="1109" xr:uid="{00000000-0005-0000-0000-0000A16F0000}"/>
    <cellStyle name="Normal 18 11 2" xfId="1479" xr:uid="{00000000-0005-0000-0000-0000A26F0000}"/>
    <cellStyle name="Normal 18 11 2 10" xfId="56093" xr:uid="{00000000-0005-0000-0000-0000A36F0000}"/>
    <cellStyle name="Normal 18 11 2 2" xfId="2561" xr:uid="{00000000-0005-0000-0000-0000A46F0000}"/>
    <cellStyle name="Normal 18 11 2 2 2" xfId="6889" xr:uid="{00000000-0005-0000-0000-0000A56F0000}"/>
    <cellStyle name="Normal 18 11 2 2 2 2" xfId="13381" xr:uid="{00000000-0005-0000-0000-0000A66F0000}"/>
    <cellStyle name="Normal 18 11 2 2 2 2 2" xfId="28529" xr:uid="{00000000-0005-0000-0000-0000A76F0000}"/>
    <cellStyle name="Normal 18 11 2 2 2 2 2 2" xfId="54497" xr:uid="{00000000-0005-0000-0000-0000A86F0000}"/>
    <cellStyle name="Normal 18 11 2 2 2 2 3" xfId="39349" xr:uid="{00000000-0005-0000-0000-0000A96F0000}"/>
    <cellStyle name="Normal 18 11 2 2 2 3" xfId="22037" xr:uid="{00000000-0005-0000-0000-0000AA6F0000}"/>
    <cellStyle name="Normal 18 11 2 2 2 3 2" xfId="48005" xr:uid="{00000000-0005-0000-0000-0000AB6F0000}"/>
    <cellStyle name="Normal 18 11 2 2 2 4" xfId="17709" xr:uid="{00000000-0005-0000-0000-0000AC6F0000}"/>
    <cellStyle name="Normal 18 11 2 2 2 4 2" xfId="43677" xr:uid="{00000000-0005-0000-0000-0000AD6F0000}"/>
    <cellStyle name="Normal 18 11 2 2 2 5" xfId="32857" xr:uid="{00000000-0005-0000-0000-0000AE6F0000}"/>
    <cellStyle name="Normal 18 11 2 2 2 6" xfId="59339" xr:uid="{00000000-0005-0000-0000-0000AF6F0000}"/>
    <cellStyle name="Normal 18 11 2 2 3" xfId="11217" xr:uid="{00000000-0005-0000-0000-0000B06F0000}"/>
    <cellStyle name="Normal 18 11 2 2 3 2" xfId="26365" xr:uid="{00000000-0005-0000-0000-0000B16F0000}"/>
    <cellStyle name="Normal 18 11 2 2 3 2 2" xfId="52333" xr:uid="{00000000-0005-0000-0000-0000B26F0000}"/>
    <cellStyle name="Normal 18 11 2 2 3 3" xfId="37185" xr:uid="{00000000-0005-0000-0000-0000B36F0000}"/>
    <cellStyle name="Normal 18 11 2 2 4" xfId="9053" xr:uid="{00000000-0005-0000-0000-0000B46F0000}"/>
    <cellStyle name="Normal 18 11 2 2 4 2" xfId="24201" xr:uid="{00000000-0005-0000-0000-0000B56F0000}"/>
    <cellStyle name="Normal 18 11 2 2 4 2 2" xfId="50169" xr:uid="{00000000-0005-0000-0000-0000B66F0000}"/>
    <cellStyle name="Normal 18 11 2 2 4 3" xfId="35021" xr:uid="{00000000-0005-0000-0000-0000B76F0000}"/>
    <cellStyle name="Normal 18 11 2 2 5" xfId="19873" xr:uid="{00000000-0005-0000-0000-0000B86F0000}"/>
    <cellStyle name="Normal 18 11 2 2 5 2" xfId="45841" xr:uid="{00000000-0005-0000-0000-0000B96F0000}"/>
    <cellStyle name="Normal 18 11 2 2 6" xfId="15545" xr:uid="{00000000-0005-0000-0000-0000BA6F0000}"/>
    <cellStyle name="Normal 18 11 2 2 6 2" xfId="41513" xr:uid="{00000000-0005-0000-0000-0000BB6F0000}"/>
    <cellStyle name="Normal 18 11 2 2 7" xfId="4725" xr:uid="{00000000-0005-0000-0000-0000BC6F0000}"/>
    <cellStyle name="Normal 18 11 2 2 8" xfId="30693" xr:uid="{00000000-0005-0000-0000-0000BD6F0000}"/>
    <cellStyle name="Normal 18 11 2 2 9" xfId="57175" xr:uid="{00000000-0005-0000-0000-0000BE6F0000}"/>
    <cellStyle name="Normal 18 11 2 3" xfId="5807" xr:uid="{00000000-0005-0000-0000-0000BF6F0000}"/>
    <cellStyle name="Normal 18 11 2 3 2" xfId="12299" xr:uid="{00000000-0005-0000-0000-0000C06F0000}"/>
    <cellStyle name="Normal 18 11 2 3 2 2" xfId="27447" xr:uid="{00000000-0005-0000-0000-0000C16F0000}"/>
    <cellStyle name="Normal 18 11 2 3 2 2 2" xfId="53415" xr:uid="{00000000-0005-0000-0000-0000C26F0000}"/>
    <cellStyle name="Normal 18 11 2 3 2 3" xfId="38267" xr:uid="{00000000-0005-0000-0000-0000C36F0000}"/>
    <cellStyle name="Normal 18 11 2 3 3" xfId="20955" xr:uid="{00000000-0005-0000-0000-0000C46F0000}"/>
    <cellStyle name="Normal 18 11 2 3 3 2" xfId="46923" xr:uid="{00000000-0005-0000-0000-0000C56F0000}"/>
    <cellStyle name="Normal 18 11 2 3 4" xfId="16627" xr:uid="{00000000-0005-0000-0000-0000C66F0000}"/>
    <cellStyle name="Normal 18 11 2 3 4 2" xfId="42595" xr:uid="{00000000-0005-0000-0000-0000C76F0000}"/>
    <cellStyle name="Normal 18 11 2 3 5" xfId="31775" xr:uid="{00000000-0005-0000-0000-0000C86F0000}"/>
    <cellStyle name="Normal 18 11 2 3 6" xfId="58257" xr:uid="{00000000-0005-0000-0000-0000C96F0000}"/>
    <cellStyle name="Normal 18 11 2 4" xfId="10135" xr:uid="{00000000-0005-0000-0000-0000CA6F0000}"/>
    <cellStyle name="Normal 18 11 2 4 2" xfId="25283" xr:uid="{00000000-0005-0000-0000-0000CB6F0000}"/>
    <cellStyle name="Normal 18 11 2 4 2 2" xfId="51251" xr:uid="{00000000-0005-0000-0000-0000CC6F0000}"/>
    <cellStyle name="Normal 18 11 2 4 3" xfId="36103" xr:uid="{00000000-0005-0000-0000-0000CD6F0000}"/>
    <cellStyle name="Normal 18 11 2 5" xfId="7971" xr:uid="{00000000-0005-0000-0000-0000CE6F0000}"/>
    <cellStyle name="Normal 18 11 2 5 2" xfId="23119" xr:uid="{00000000-0005-0000-0000-0000CF6F0000}"/>
    <cellStyle name="Normal 18 11 2 5 2 2" xfId="49087" xr:uid="{00000000-0005-0000-0000-0000D06F0000}"/>
    <cellStyle name="Normal 18 11 2 5 3" xfId="33939" xr:uid="{00000000-0005-0000-0000-0000D16F0000}"/>
    <cellStyle name="Normal 18 11 2 6" xfId="18791" xr:uid="{00000000-0005-0000-0000-0000D26F0000}"/>
    <cellStyle name="Normal 18 11 2 6 2" xfId="44759" xr:uid="{00000000-0005-0000-0000-0000D36F0000}"/>
    <cellStyle name="Normal 18 11 2 7" xfId="14463" xr:uid="{00000000-0005-0000-0000-0000D46F0000}"/>
    <cellStyle name="Normal 18 11 2 7 2" xfId="40431" xr:uid="{00000000-0005-0000-0000-0000D56F0000}"/>
    <cellStyle name="Normal 18 11 2 8" xfId="3643" xr:uid="{00000000-0005-0000-0000-0000D66F0000}"/>
    <cellStyle name="Normal 18 11 2 9" xfId="29611" xr:uid="{00000000-0005-0000-0000-0000D76F0000}"/>
    <cellStyle name="Normal 18 11 3" xfId="2020" xr:uid="{00000000-0005-0000-0000-0000D86F0000}"/>
    <cellStyle name="Normal 18 11 3 2" xfId="6348" xr:uid="{00000000-0005-0000-0000-0000D96F0000}"/>
    <cellStyle name="Normal 18 11 3 2 2" xfId="12840" xr:uid="{00000000-0005-0000-0000-0000DA6F0000}"/>
    <cellStyle name="Normal 18 11 3 2 2 2" xfId="27988" xr:uid="{00000000-0005-0000-0000-0000DB6F0000}"/>
    <cellStyle name="Normal 18 11 3 2 2 2 2" xfId="53956" xr:uid="{00000000-0005-0000-0000-0000DC6F0000}"/>
    <cellStyle name="Normal 18 11 3 2 2 3" xfId="38808" xr:uid="{00000000-0005-0000-0000-0000DD6F0000}"/>
    <cellStyle name="Normal 18 11 3 2 3" xfId="21496" xr:uid="{00000000-0005-0000-0000-0000DE6F0000}"/>
    <cellStyle name="Normal 18 11 3 2 3 2" xfId="47464" xr:uid="{00000000-0005-0000-0000-0000DF6F0000}"/>
    <cellStyle name="Normal 18 11 3 2 4" xfId="17168" xr:uid="{00000000-0005-0000-0000-0000E06F0000}"/>
    <cellStyle name="Normal 18 11 3 2 4 2" xfId="43136" xr:uid="{00000000-0005-0000-0000-0000E16F0000}"/>
    <cellStyle name="Normal 18 11 3 2 5" xfId="32316" xr:uid="{00000000-0005-0000-0000-0000E26F0000}"/>
    <cellStyle name="Normal 18 11 3 2 6" xfId="58798" xr:uid="{00000000-0005-0000-0000-0000E36F0000}"/>
    <cellStyle name="Normal 18 11 3 3" xfId="10676" xr:uid="{00000000-0005-0000-0000-0000E46F0000}"/>
    <cellStyle name="Normal 18 11 3 3 2" xfId="25824" xr:uid="{00000000-0005-0000-0000-0000E56F0000}"/>
    <cellStyle name="Normal 18 11 3 3 2 2" xfId="51792" xr:uid="{00000000-0005-0000-0000-0000E66F0000}"/>
    <cellStyle name="Normal 18 11 3 3 3" xfId="36644" xr:uid="{00000000-0005-0000-0000-0000E76F0000}"/>
    <cellStyle name="Normal 18 11 3 4" xfId="8512" xr:uid="{00000000-0005-0000-0000-0000E86F0000}"/>
    <cellStyle name="Normal 18 11 3 4 2" xfId="23660" xr:uid="{00000000-0005-0000-0000-0000E96F0000}"/>
    <cellStyle name="Normal 18 11 3 4 2 2" xfId="49628" xr:uid="{00000000-0005-0000-0000-0000EA6F0000}"/>
    <cellStyle name="Normal 18 11 3 4 3" xfId="34480" xr:uid="{00000000-0005-0000-0000-0000EB6F0000}"/>
    <cellStyle name="Normal 18 11 3 5" xfId="19332" xr:uid="{00000000-0005-0000-0000-0000EC6F0000}"/>
    <cellStyle name="Normal 18 11 3 5 2" xfId="45300" xr:uid="{00000000-0005-0000-0000-0000ED6F0000}"/>
    <cellStyle name="Normal 18 11 3 6" xfId="15004" xr:uid="{00000000-0005-0000-0000-0000EE6F0000}"/>
    <cellStyle name="Normal 18 11 3 6 2" xfId="40972" xr:uid="{00000000-0005-0000-0000-0000EF6F0000}"/>
    <cellStyle name="Normal 18 11 3 7" xfId="4184" xr:uid="{00000000-0005-0000-0000-0000F06F0000}"/>
    <cellStyle name="Normal 18 11 3 8" xfId="30152" xr:uid="{00000000-0005-0000-0000-0000F16F0000}"/>
    <cellStyle name="Normal 18 11 3 9" xfId="56634" xr:uid="{00000000-0005-0000-0000-0000F26F0000}"/>
    <cellStyle name="Normal 18 11 4" xfId="5266" xr:uid="{00000000-0005-0000-0000-0000F36F0000}"/>
    <cellStyle name="Normal 18 11 4 2" xfId="11758" xr:uid="{00000000-0005-0000-0000-0000F46F0000}"/>
    <cellStyle name="Normal 18 11 4 2 2" xfId="26906" xr:uid="{00000000-0005-0000-0000-0000F56F0000}"/>
    <cellStyle name="Normal 18 11 4 2 2 2" xfId="52874" xr:uid="{00000000-0005-0000-0000-0000F66F0000}"/>
    <cellStyle name="Normal 18 11 4 2 3" xfId="37726" xr:uid="{00000000-0005-0000-0000-0000F76F0000}"/>
    <cellStyle name="Normal 18 11 4 3" xfId="20414" xr:uid="{00000000-0005-0000-0000-0000F86F0000}"/>
    <cellStyle name="Normal 18 11 4 3 2" xfId="46382" xr:uid="{00000000-0005-0000-0000-0000F96F0000}"/>
    <cellStyle name="Normal 18 11 4 4" xfId="16086" xr:uid="{00000000-0005-0000-0000-0000FA6F0000}"/>
    <cellStyle name="Normal 18 11 4 4 2" xfId="42054" xr:uid="{00000000-0005-0000-0000-0000FB6F0000}"/>
    <cellStyle name="Normal 18 11 4 5" xfId="31234" xr:uid="{00000000-0005-0000-0000-0000FC6F0000}"/>
    <cellStyle name="Normal 18 11 4 6" xfId="57716" xr:uid="{00000000-0005-0000-0000-0000FD6F0000}"/>
    <cellStyle name="Normal 18 11 5" xfId="9594" xr:uid="{00000000-0005-0000-0000-0000FE6F0000}"/>
    <cellStyle name="Normal 18 11 5 2" xfId="24742" xr:uid="{00000000-0005-0000-0000-0000FF6F0000}"/>
    <cellStyle name="Normal 18 11 5 2 2" xfId="50710" xr:uid="{00000000-0005-0000-0000-000000700000}"/>
    <cellStyle name="Normal 18 11 5 3" xfId="35562" xr:uid="{00000000-0005-0000-0000-000001700000}"/>
    <cellStyle name="Normal 18 11 6" xfId="7430" xr:uid="{00000000-0005-0000-0000-000002700000}"/>
    <cellStyle name="Normal 18 11 6 2" xfId="22578" xr:uid="{00000000-0005-0000-0000-000003700000}"/>
    <cellStyle name="Normal 18 11 6 2 2" xfId="48546" xr:uid="{00000000-0005-0000-0000-000004700000}"/>
    <cellStyle name="Normal 18 11 6 3" xfId="33398" xr:uid="{00000000-0005-0000-0000-000005700000}"/>
    <cellStyle name="Normal 18 11 7" xfId="18250" xr:uid="{00000000-0005-0000-0000-000006700000}"/>
    <cellStyle name="Normal 18 11 7 2" xfId="44218" xr:uid="{00000000-0005-0000-0000-000007700000}"/>
    <cellStyle name="Normal 18 11 8" xfId="13922" xr:uid="{00000000-0005-0000-0000-000008700000}"/>
    <cellStyle name="Normal 18 11 8 2" xfId="39890" xr:uid="{00000000-0005-0000-0000-000009700000}"/>
    <cellStyle name="Normal 18 11 9" xfId="3102" xr:uid="{00000000-0005-0000-0000-00000A700000}"/>
    <cellStyle name="Normal 18 12" xfId="365" xr:uid="{00000000-0005-0000-0000-00000B700000}"/>
    <cellStyle name="Normal 18 12 10" xfId="29071" xr:uid="{00000000-0005-0000-0000-00000C700000}"/>
    <cellStyle name="Normal 18 12 11" xfId="55553" xr:uid="{00000000-0005-0000-0000-00000D700000}"/>
    <cellStyle name="Normal 18 12 12" xfId="1149" xr:uid="{00000000-0005-0000-0000-00000E700000}"/>
    <cellStyle name="Normal 18 12 2" xfId="1480" xr:uid="{00000000-0005-0000-0000-00000F700000}"/>
    <cellStyle name="Normal 18 12 2 10" xfId="56094" xr:uid="{00000000-0005-0000-0000-000010700000}"/>
    <cellStyle name="Normal 18 12 2 2" xfId="2562" xr:uid="{00000000-0005-0000-0000-000011700000}"/>
    <cellStyle name="Normal 18 12 2 2 2" xfId="6890" xr:uid="{00000000-0005-0000-0000-000012700000}"/>
    <cellStyle name="Normal 18 12 2 2 2 2" xfId="13382" xr:uid="{00000000-0005-0000-0000-000013700000}"/>
    <cellStyle name="Normal 18 12 2 2 2 2 2" xfId="28530" xr:uid="{00000000-0005-0000-0000-000014700000}"/>
    <cellStyle name="Normal 18 12 2 2 2 2 2 2" xfId="54498" xr:uid="{00000000-0005-0000-0000-000015700000}"/>
    <cellStyle name="Normal 18 12 2 2 2 2 3" xfId="39350" xr:uid="{00000000-0005-0000-0000-000016700000}"/>
    <cellStyle name="Normal 18 12 2 2 2 3" xfId="22038" xr:uid="{00000000-0005-0000-0000-000017700000}"/>
    <cellStyle name="Normal 18 12 2 2 2 3 2" xfId="48006" xr:uid="{00000000-0005-0000-0000-000018700000}"/>
    <cellStyle name="Normal 18 12 2 2 2 4" xfId="17710" xr:uid="{00000000-0005-0000-0000-000019700000}"/>
    <cellStyle name="Normal 18 12 2 2 2 4 2" xfId="43678" xr:uid="{00000000-0005-0000-0000-00001A700000}"/>
    <cellStyle name="Normal 18 12 2 2 2 5" xfId="32858" xr:uid="{00000000-0005-0000-0000-00001B700000}"/>
    <cellStyle name="Normal 18 12 2 2 2 6" xfId="59340" xr:uid="{00000000-0005-0000-0000-00001C700000}"/>
    <cellStyle name="Normal 18 12 2 2 3" xfId="11218" xr:uid="{00000000-0005-0000-0000-00001D700000}"/>
    <cellStyle name="Normal 18 12 2 2 3 2" xfId="26366" xr:uid="{00000000-0005-0000-0000-00001E700000}"/>
    <cellStyle name="Normal 18 12 2 2 3 2 2" xfId="52334" xr:uid="{00000000-0005-0000-0000-00001F700000}"/>
    <cellStyle name="Normal 18 12 2 2 3 3" xfId="37186" xr:uid="{00000000-0005-0000-0000-000020700000}"/>
    <cellStyle name="Normal 18 12 2 2 4" xfId="9054" xr:uid="{00000000-0005-0000-0000-000021700000}"/>
    <cellStyle name="Normal 18 12 2 2 4 2" xfId="24202" xr:uid="{00000000-0005-0000-0000-000022700000}"/>
    <cellStyle name="Normal 18 12 2 2 4 2 2" xfId="50170" xr:uid="{00000000-0005-0000-0000-000023700000}"/>
    <cellStyle name="Normal 18 12 2 2 4 3" xfId="35022" xr:uid="{00000000-0005-0000-0000-000024700000}"/>
    <cellStyle name="Normal 18 12 2 2 5" xfId="19874" xr:uid="{00000000-0005-0000-0000-000025700000}"/>
    <cellStyle name="Normal 18 12 2 2 5 2" xfId="45842" xr:uid="{00000000-0005-0000-0000-000026700000}"/>
    <cellStyle name="Normal 18 12 2 2 6" xfId="15546" xr:uid="{00000000-0005-0000-0000-000027700000}"/>
    <cellStyle name="Normal 18 12 2 2 6 2" xfId="41514" xr:uid="{00000000-0005-0000-0000-000028700000}"/>
    <cellStyle name="Normal 18 12 2 2 7" xfId="4726" xr:uid="{00000000-0005-0000-0000-000029700000}"/>
    <cellStyle name="Normal 18 12 2 2 8" xfId="30694" xr:uid="{00000000-0005-0000-0000-00002A700000}"/>
    <cellStyle name="Normal 18 12 2 2 9" xfId="57176" xr:uid="{00000000-0005-0000-0000-00002B700000}"/>
    <cellStyle name="Normal 18 12 2 3" xfId="5808" xr:uid="{00000000-0005-0000-0000-00002C700000}"/>
    <cellStyle name="Normal 18 12 2 3 2" xfId="12300" xr:uid="{00000000-0005-0000-0000-00002D700000}"/>
    <cellStyle name="Normal 18 12 2 3 2 2" xfId="27448" xr:uid="{00000000-0005-0000-0000-00002E700000}"/>
    <cellStyle name="Normal 18 12 2 3 2 2 2" xfId="53416" xr:uid="{00000000-0005-0000-0000-00002F700000}"/>
    <cellStyle name="Normal 18 12 2 3 2 3" xfId="38268" xr:uid="{00000000-0005-0000-0000-000030700000}"/>
    <cellStyle name="Normal 18 12 2 3 3" xfId="20956" xr:uid="{00000000-0005-0000-0000-000031700000}"/>
    <cellStyle name="Normal 18 12 2 3 3 2" xfId="46924" xr:uid="{00000000-0005-0000-0000-000032700000}"/>
    <cellStyle name="Normal 18 12 2 3 4" xfId="16628" xr:uid="{00000000-0005-0000-0000-000033700000}"/>
    <cellStyle name="Normal 18 12 2 3 4 2" xfId="42596" xr:uid="{00000000-0005-0000-0000-000034700000}"/>
    <cellStyle name="Normal 18 12 2 3 5" xfId="31776" xr:uid="{00000000-0005-0000-0000-000035700000}"/>
    <cellStyle name="Normal 18 12 2 3 6" xfId="58258" xr:uid="{00000000-0005-0000-0000-000036700000}"/>
    <cellStyle name="Normal 18 12 2 4" xfId="10136" xr:uid="{00000000-0005-0000-0000-000037700000}"/>
    <cellStyle name="Normal 18 12 2 4 2" xfId="25284" xr:uid="{00000000-0005-0000-0000-000038700000}"/>
    <cellStyle name="Normal 18 12 2 4 2 2" xfId="51252" xr:uid="{00000000-0005-0000-0000-000039700000}"/>
    <cellStyle name="Normal 18 12 2 4 3" xfId="36104" xr:uid="{00000000-0005-0000-0000-00003A700000}"/>
    <cellStyle name="Normal 18 12 2 5" xfId="7972" xr:uid="{00000000-0005-0000-0000-00003B700000}"/>
    <cellStyle name="Normal 18 12 2 5 2" xfId="23120" xr:uid="{00000000-0005-0000-0000-00003C700000}"/>
    <cellStyle name="Normal 18 12 2 5 2 2" xfId="49088" xr:uid="{00000000-0005-0000-0000-00003D700000}"/>
    <cellStyle name="Normal 18 12 2 5 3" xfId="33940" xr:uid="{00000000-0005-0000-0000-00003E700000}"/>
    <cellStyle name="Normal 18 12 2 6" xfId="18792" xr:uid="{00000000-0005-0000-0000-00003F700000}"/>
    <cellStyle name="Normal 18 12 2 6 2" xfId="44760" xr:uid="{00000000-0005-0000-0000-000040700000}"/>
    <cellStyle name="Normal 18 12 2 7" xfId="14464" xr:uid="{00000000-0005-0000-0000-000041700000}"/>
    <cellStyle name="Normal 18 12 2 7 2" xfId="40432" xr:uid="{00000000-0005-0000-0000-000042700000}"/>
    <cellStyle name="Normal 18 12 2 8" xfId="3644" xr:uid="{00000000-0005-0000-0000-000043700000}"/>
    <cellStyle name="Normal 18 12 2 9" xfId="29612" xr:uid="{00000000-0005-0000-0000-000044700000}"/>
    <cellStyle name="Normal 18 12 3" xfId="2021" xr:uid="{00000000-0005-0000-0000-000045700000}"/>
    <cellStyle name="Normal 18 12 3 2" xfId="6349" xr:uid="{00000000-0005-0000-0000-000046700000}"/>
    <cellStyle name="Normal 18 12 3 2 2" xfId="12841" xr:uid="{00000000-0005-0000-0000-000047700000}"/>
    <cellStyle name="Normal 18 12 3 2 2 2" xfId="27989" xr:uid="{00000000-0005-0000-0000-000048700000}"/>
    <cellStyle name="Normal 18 12 3 2 2 2 2" xfId="53957" xr:uid="{00000000-0005-0000-0000-000049700000}"/>
    <cellStyle name="Normal 18 12 3 2 2 3" xfId="38809" xr:uid="{00000000-0005-0000-0000-00004A700000}"/>
    <cellStyle name="Normal 18 12 3 2 3" xfId="21497" xr:uid="{00000000-0005-0000-0000-00004B700000}"/>
    <cellStyle name="Normal 18 12 3 2 3 2" xfId="47465" xr:uid="{00000000-0005-0000-0000-00004C700000}"/>
    <cellStyle name="Normal 18 12 3 2 4" xfId="17169" xr:uid="{00000000-0005-0000-0000-00004D700000}"/>
    <cellStyle name="Normal 18 12 3 2 4 2" xfId="43137" xr:uid="{00000000-0005-0000-0000-00004E700000}"/>
    <cellStyle name="Normal 18 12 3 2 5" xfId="32317" xr:uid="{00000000-0005-0000-0000-00004F700000}"/>
    <cellStyle name="Normal 18 12 3 2 6" xfId="58799" xr:uid="{00000000-0005-0000-0000-000050700000}"/>
    <cellStyle name="Normal 18 12 3 3" xfId="10677" xr:uid="{00000000-0005-0000-0000-000051700000}"/>
    <cellStyle name="Normal 18 12 3 3 2" xfId="25825" xr:uid="{00000000-0005-0000-0000-000052700000}"/>
    <cellStyle name="Normal 18 12 3 3 2 2" xfId="51793" xr:uid="{00000000-0005-0000-0000-000053700000}"/>
    <cellStyle name="Normal 18 12 3 3 3" xfId="36645" xr:uid="{00000000-0005-0000-0000-000054700000}"/>
    <cellStyle name="Normal 18 12 3 4" xfId="8513" xr:uid="{00000000-0005-0000-0000-000055700000}"/>
    <cellStyle name="Normal 18 12 3 4 2" xfId="23661" xr:uid="{00000000-0005-0000-0000-000056700000}"/>
    <cellStyle name="Normal 18 12 3 4 2 2" xfId="49629" xr:uid="{00000000-0005-0000-0000-000057700000}"/>
    <cellStyle name="Normal 18 12 3 4 3" xfId="34481" xr:uid="{00000000-0005-0000-0000-000058700000}"/>
    <cellStyle name="Normal 18 12 3 5" xfId="19333" xr:uid="{00000000-0005-0000-0000-000059700000}"/>
    <cellStyle name="Normal 18 12 3 5 2" xfId="45301" xr:uid="{00000000-0005-0000-0000-00005A700000}"/>
    <cellStyle name="Normal 18 12 3 6" xfId="15005" xr:uid="{00000000-0005-0000-0000-00005B700000}"/>
    <cellStyle name="Normal 18 12 3 6 2" xfId="40973" xr:uid="{00000000-0005-0000-0000-00005C700000}"/>
    <cellStyle name="Normal 18 12 3 7" xfId="4185" xr:uid="{00000000-0005-0000-0000-00005D700000}"/>
    <cellStyle name="Normal 18 12 3 8" xfId="30153" xr:uid="{00000000-0005-0000-0000-00005E700000}"/>
    <cellStyle name="Normal 18 12 3 9" xfId="56635" xr:uid="{00000000-0005-0000-0000-00005F700000}"/>
    <cellStyle name="Normal 18 12 4" xfId="5267" xr:uid="{00000000-0005-0000-0000-000060700000}"/>
    <cellStyle name="Normal 18 12 4 2" xfId="11759" xr:uid="{00000000-0005-0000-0000-000061700000}"/>
    <cellStyle name="Normal 18 12 4 2 2" xfId="26907" xr:uid="{00000000-0005-0000-0000-000062700000}"/>
    <cellStyle name="Normal 18 12 4 2 2 2" xfId="52875" xr:uid="{00000000-0005-0000-0000-000063700000}"/>
    <cellStyle name="Normal 18 12 4 2 3" xfId="37727" xr:uid="{00000000-0005-0000-0000-000064700000}"/>
    <cellStyle name="Normal 18 12 4 3" xfId="20415" xr:uid="{00000000-0005-0000-0000-000065700000}"/>
    <cellStyle name="Normal 18 12 4 3 2" xfId="46383" xr:uid="{00000000-0005-0000-0000-000066700000}"/>
    <cellStyle name="Normal 18 12 4 4" xfId="16087" xr:uid="{00000000-0005-0000-0000-000067700000}"/>
    <cellStyle name="Normal 18 12 4 4 2" xfId="42055" xr:uid="{00000000-0005-0000-0000-000068700000}"/>
    <cellStyle name="Normal 18 12 4 5" xfId="31235" xr:uid="{00000000-0005-0000-0000-000069700000}"/>
    <cellStyle name="Normal 18 12 4 6" xfId="57717" xr:uid="{00000000-0005-0000-0000-00006A700000}"/>
    <cellStyle name="Normal 18 12 5" xfId="9595" xr:uid="{00000000-0005-0000-0000-00006B700000}"/>
    <cellStyle name="Normal 18 12 5 2" xfId="24743" xr:uid="{00000000-0005-0000-0000-00006C700000}"/>
    <cellStyle name="Normal 18 12 5 2 2" xfId="50711" xr:uid="{00000000-0005-0000-0000-00006D700000}"/>
    <cellStyle name="Normal 18 12 5 3" xfId="35563" xr:uid="{00000000-0005-0000-0000-00006E700000}"/>
    <cellStyle name="Normal 18 12 6" xfId="7431" xr:uid="{00000000-0005-0000-0000-00006F700000}"/>
    <cellStyle name="Normal 18 12 6 2" xfId="22579" xr:uid="{00000000-0005-0000-0000-000070700000}"/>
    <cellStyle name="Normal 18 12 6 2 2" xfId="48547" xr:uid="{00000000-0005-0000-0000-000071700000}"/>
    <cellStyle name="Normal 18 12 6 3" xfId="33399" xr:uid="{00000000-0005-0000-0000-000072700000}"/>
    <cellStyle name="Normal 18 12 7" xfId="18251" xr:uid="{00000000-0005-0000-0000-000073700000}"/>
    <cellStyle name="Normal 18 12 7 2" xfId="44219" xr:uid="{00000000-0005-0000-0000-000074700000}"/>
    <cellStyle name="Normal 18 12 8" xfId="13923" xr:uid="{00000000-0005-0000-0000-000075700000}"/>
    <cellStyle name="Normal 18 12 8 2" xfId="39891" xr:uid="{00000000-0005-0000-0000-000076700000}"/>
    <cellStyle name="Normal 18 12 9" xfId="3103" xr:uid="{00000000-0005-0000-0000-000077700000}"/>
    <cellStyle name="Normal 18 13" xfId="366" xr:uid="{00000000-0005-0000-0000-000078700000}"/>
    <cellStyle name="Normal 18 13 10" xfId="29072" xr:uid="{00000000-0005-0000-0000-000079700000}"/>
    <cellStyle name="Normal 18 13 11" xfId="55554" xr:uid="{00000000-0005-0000-0000-00007A700000}"/>
    <cellStyle name="Normal 18 13 12" xfId="1189" xr:uid="{00000000-0005-0000-0000-00007B700000}"/>
    <cellStyle name="Normal 18 13 2" xfId="1481" xr:uid="{00000000-0005-0000-0000-00007C700000}"/>
    <cellStyle name="Normal 18 13 2 10" xfId="56095" xr:uid="{00000000-0005-0000-0000-00007D700000}"/>
    <cellStyle name="Normal 18 13 2 2" xfId="2563" xr:uid="{00000000-0005-0000-0000-00007E700000}"/>
    <cellStyle name="Normal 18 13 2 2 2" xfId="6891" xr:uid="{00000000-0005-0000-0000-00007F700000}"/>
    <cellStyle name="Normal 18 13 2 2 2 2" xfId="13383" xr:uid="{00000000-0005-0000-0000-000080700000}"/>
    <cellStyle name="Normal 18 13 2 2 2 2 2" xfId="28531" xr:uid="{00000000-0005-0000-0000-000081700000}"/>
    <cellStyle name="Normal 18 13 2 2 2 2 2 2" xfId="54499" xr:uid="{00000000-0005-0000-0000-000082700000}"/>
    <cellStyle name="Normal 18 13 2 2 2 2 3" xfId="39351" xr:uid="{00000000-0005-0000-0000-000083700000}"/>
    <cellStyle name="Normal 18 13 2 2 2 3" xfId="22039" xr:uid="{00000000-0005-0000-0000-000084700000}"/>
    <cellStyle name="Normal 18 13 2 2 2 3 2" xfId="48007" xr:uid="{00000000-0005-0000-0000-000085700000}"/>
    <cellStyle name="Normal 18 13 2 2 2 4" xfId="17711" xr:uid="{00000000-0005-0000-0000-000086700000}"/>
    <cellStyle name="Normal 18 13 2 2 2 4 2" xfId="43679" xr:uid="{00000000-0005-0000-0000-000087700000}"/>
    <cellStyle name="Normal 18 13 2 2 2 5" xfId="32859" xr:uid="{00000000-0005-0000-0000-000088700000}"/>
    <cellStyle name="Normal 18 13 2 2 2 6" xfId="59341" xr:uid="{00000000-0005-0000-0000-000089700000}"/>
    <cellStyle name="Normal 18 13 2 2 3" xfId="11219" xr:uid="{00000000-0005-0000-0000-00008A700000}"/>
    <cellStyle name="Normal 18 13 2 2 3 2" xfId="26367" xr:uid="{00000000-0005-0000-0000-00008B700000}"/>
    <cellStyle name="Normal 18 13 2 2 3 2 2" xfId="52335" xr:uid="{00000000-0005-0000-0000-00008C700000}"/>
    <cellStyle name="Normal 18 13 2 2 3 3" xfId="37187" xr:uid="{00000000-0005-0000-0000-00008D700000}"/>
    <cellStyle name="Normal 18 13 2 2 4" xfId="9055" xr:uid="{00000000-0005-0000-0000-00008E700000}"/>
    <cellStyle name="Normal 18 13 2 2 4 2" xfId="24203" xr:uid="{00000000-0005-0000-0000-00008F700000}"/>
    <cellStyle name="Normal 18 13 2 2 4 2 2" xfId="50171" xr:uid="{00000000-0005-0000-0000-000090700000}"/>
    <cellStyle name="Normal 18 13 2 2 4 3" xfId="35023" xr:uid="{00000000-0005-0000-0000-000091700000}"/>
    <cellStyle name="Normal 18 13 2 2 5" xfId="19875" xr:uid="{00000000-0005-0000-0000-000092700000}"/>
    <cellStyle name="Normal 18 13 2 2 5 2" xfId="45843" xr:uid="{00000000-0005-0000-0000-000093700000}"/>
    <cellStyle name="Normal 18 13 2 2 6" xfId="15547" xr:uid="{00000000-0005-0000-0000-000094700000}"/>
    <cellStyle name="Normal 18 13 2 2 6 2" xfId="41515" xr:uid="{00000000-0005-0000-0000-000095700000}"/>
    <cellStyle name="Normal 18 13 2 2 7" xfId="4727" xr:uid="{00000000-0005-0000-0000-000096700000}"/>
    <cellStyle name="Normal 18 13 2 2 8" xfId="30695" xr:uid="{00000000-0005-0000-0000-000097700000}"/>
    <cellStyle name="Normal 18 13 2 2 9" xfId="57177" xr:uid="{00000000-0005-0000-0000-000098700000}"/>
    <cellStyle name="Normal 18 13 2 3" xfId="5809" xr:uid="{00000000-0005-0000-0000-000099700000}"/>
    <cellStyle name="Normal 18 13 2 3 2" xfId="12301" xr:uid="{00000000-0005-0000-0000-00009A700000}"/>
    <cellStyle name="Normal 18 13 2 3 2 2" xfId="27449" xr:uid="{00000000-0005-0000-0000-00009B700000}"/>
    <cellStyle name="Normal 18 13 2 3 2 2 2" xfId="53417" xr:uid="{00000000-0005-0000-0000-00009C700000}"/>
    <cellStyle name="Normal 18 13 2 3 2 3" xfId="38269" xr:uid="{00000000-0005-0000-0000-00009D700000}"/>
    <cellStyle name="Normal 18 13 2 3 3" xfId="20957" xr:uid="{00000000-0005-0000-0000-00009E700000}"/>
    <cellStyle name="Normal 18 13 2 3 3 2" xfId="46925" xr:uid="{00000000-0005-0000-0000-00009F700000}"/>
    <cellStyle name="Normal 18 13 2 3 4" xfId="16629" xr:uid="{00000000-0005-0000-0000-0000A0700000}"/>
    <cellStyle name="Normal 18 13 2 3 4 2" xfId="42597" xr:uid="{00000000-0005-0000-0000-0000A1700000}"/>
    <cellStyle name="Normal 18 13 2 3 5" xfId="31777" xr:uid="{00000000-0005-0000-0000-0000A2700000}"/>
    <cellStyle name="Normal 18 13 2 3 6" xfId="58259" xr:uid="{00000000-0005-0000-0000-0000A3700000}"/>
    <cellStyle name="Normal 18 13 2 4" xfId="10137" xr:uid="{00000000-0005-0000-0000-0000A4700000}"/>
    <cellStyle name="Normal 18 13 2 4 2" xfId="25285" xr:uid="{00000000-0005-0000-0000-0000A5700000}"/>
    <cellStyle name="Normal 18 13 2 4 2 2" xfId="51253" xr:uid="{00000000-0005-0000-0000-0000A6700000}"/>
    <cellStyle name="Normal 18 13 2 4 3" xfId="36105" xr:uid="{00000000-0005-0000-0000-0000A7700000}"/>
    <cellStyle name="Normal 18 13 2 5" xfId="7973" xr:uid="{00000000-0005-0000-0000-0000A8700000}"/>
    <cellStyle name="Normal 18 13 2 5 2" xfId="23121" xr:uid="{00000000-0005-0000-0000-0000A9700000}"/>
    <cellStyle name="Normal 18 13 2 5 2 2" xfId="49089" xr:uid="{00000000-0005-0000-0000-0000AA700000}"/>
    <cellStyle name="Normal 18 13 2 5 3" xfId="33941" xr:uid="{00000000-0005-0000-0000-0000AB700000}"/>
    <cellStyle name="Normal 18 13 2 6" xfId="18793" xr:uid="{00000000-0005-0000-0000-0000AC700000}"/>
    <cellStyle name="Normal 18 13 2 6 2" xfId="44761" xr:uid="{00000000-0005-0000-0000-0000AD700000}"/>
    <cellStyle name="Normal 18 13 2 7" xfId="14465" xr:uid="{00000000-0005-0000-0000-0000AE700000}"/>
    <cellStyle name="Normal 18 13 2 7 2" xfId="40433" xr:uid="{00000000-0005-0000-0000-0000AF700000}"/>
    <cellStyle name="Normal 18 13 2 8" xfId="3645" xr:uid="{00000000-0005-0000-0000-0000B0700000}"/>
    <cellStyle name="Normal 18 13 2 9" xfId="29613" xr:uid="{00000000-0005-0000-0000-0000B1700000}"/>
    <cellStyle name="Normal 18 13 3" xfId="2022" xr:uid="{00000000-0005-0000-0000-0000B2700000}"/>
    <cellStyle name="Normal 18 13 3 2" xfId="6350" xr:uid="{00000000-0005-0000-0000-0000B3700000}"/>
    <cellStyle name="Normal 18 13 3 2 2" xfId="12842" xr:uid="{00000000-0005-0000-0000-0000B4700000}"/>
    <cellStyle name="Normal 18 13 3 2 2 2" xfId="27990" xr:uid="{00000000-0005-0000-0000-0000B5700000}"/>
    <cellStyle name="Normal 18 13 3 2 2 2 2" xfId="53958" xr:uid="{00000000-0005-0000-0000-0000B6700000}"/>
    <cellStyle name="Normal 18 13 3 2 2 3" xfId="38810" xr:uid="{00000000-0005-0000-0000-0000B7700000}"/>
    <cellStyle name="Normal 18 13 3 2 3" xfId="21498" xr:uid="{00000000-0005-0000-0000-0000B8700000}"/>
    <cellStyle name="Normal 18 13 3 2 3 2" xfId="47466" xr:uid="{00000000-0005-0000-0000-0000B9700000}"/>
    <cellStyle name="Normal 18 13 3 2 4" xfId="17170" xr:uid="{00000000-0005-0000-0000-0000BA700000}"/>
    <cellStyle name="Normal 18 13 3 2 4 2" xfId="43138" xr:uid="{00000000-0005-0000-0000-0000BB700000}"/>
    <cellStyle name="Normal 18 13 3 2 5" xfId="32318" xr:uid="{00000000-0005-0000-0000-0000BC700000}"/>
    <cellStyle name="Normal 18 13 3 2 6" xfId="58800" xr:uid="{00000000-0005-0000-0000-0000BD700000}"/>
    <cellStyle name="Normal 18 13 3 3" xfId="10678" xr:uid="{00000000-0005-0000-0000-0000BE700000}"/>
    <cellStyle name="Normal 18 13 3 3 2" xfId="25826" xr:uid="{00000000-0005-0000-0000-0000BF700000}"/>
    <cellStyle name="Normal 18 13 3 3 2 2" xfId="51794" xr:uid="{00000000-0005-0000-0000-0000C0700000}"/>
    <cellStyle name="Normal 18 13 3 3 3" xfId="36646" xr:uid="{00000000-0005-0000-0000-0000C1700000}"/>
    <cellStyle name="Normal 18 13 3 4" xfId="8514" xr:uid="{00000000-0005-0000-0000-0000C2700000}"/>
    <cellStyle name="Normal 18 13 3 4 2" xfId="23662" xr:uid="{00000000-0005-0000-0000-0000C3700000}"/>
    <cellStyle name="Normal 18 13 3 4 2 2" xfId="49630" xr:uid="{00000000-0005-0000-0000-0000C4700000}"/>
    <cellStyle name="Normal 18 13 3 4 3" xfId="34482" xr:uid="{00000000-0005-0000-0000-0000C5700000}"/>
    <cellStyle name="Normal 18 13 3 5" xfId="19334" xr:uid="{00000000-0005-0000-0000-0000C6700000}"/>
    <cellStyle name="Normal 18 13 3 5 2" xfId="45302" xr:uid="{00000000-0005-0000-0000-0000C7700000}"/>
    <cellStyle name="Normal 18 13 3 6" xfId="15006" xr:uid="{00000000-0005-0000-0000-0000C8700000}"/>
    <cellStyle name="Normal 18 13 3 6 2" xfId="40974" xr:uid="{00000000-0005-0000-0000-0000C9700000}"/>
    <cellStyle name="Normal 18 13 3 7" xfId="4186" xr:uid="{00000000-0005-0000-0000-0000CA700000}"/>
    <cellStyle name="Normal 18 13 3 8" xfId="30154" xr:uid="{00000000-0005-0000-0000-0000CB700000}"/>
    <cellStyle name="Normal 18 13 3 9" xfId="56636" xr:uid="{00000000-0005-0000-0000-0000CC700000}"/>
    <cellStyle name="Normal 18 13 4" xfId="5268" xr:uid="{00000000-0005-0000-0000-0000CD700000}"/>
    <cellStyle name="Normal 18 13 4 2" xfId="11760" xr:uid="{00000000-0005-0000-0000-0000CE700000}"/>
    <cellStyle name="Normal 18 13 4 2 2" xfId="26908" xr:uid="{00000000-0005-0000-0000-0000CF700000}"/>
    <cellStyle name="Normal 18 13 4 2 2 2" xfId="52876" xr:uid="{00000000-0005-0000-0000-0000D0700000}"/>
    <cellStyle name="Normal 18 13 4 2 3" xfId="37728" xr:uid="{00000000-0005-0000-0000-0000D1700000}"/>
    <cellStyle name="Normal 18 13 4 3" xfId="20416" xr:uid="{00000000-0005-0000-0000-0000D2700000}"/>
    <cellStyle name="Normal 18 13 4 3 2" xfId="46384" xr:uid="{00000000-0005-0000-0000-0000D3700000}"/>
    <cellStyle name="Normal 18 13 4 4" xfId="16088" xr:uid="{00000000-0005-0000-0000-0000D4700000}"/>
    <cellStyle name="Normal 18 13 4 4 2" xfId="42056" xr:uid="{00000000-0005-0000-0000-0000D5700000}"/>
    <cellStyle name="Normal 18 13 4 5" xfId="31236" xr:uid="{00000000-0005-0000-0000-0000D6700000}"/>
    <cellStyle name="Normal 18 13 4 6" xfId="57718" xr:uid="{00000000-0005-0000-0000-0000D7700000}"/>
    <cellStyle name="Normal 18 13 5" xfId="9596" xr:uid="{00000000-0005-0000-0000-0000D8700000}"/>
    <cellStyle name="Normal 18 13 5 2" xfId="24744" xr:uid="{00000000-0005-0000-0000-0000D9700000}"/>
    <cellStyle name="Normal 18 13 5 2 2" xfId="50712" xr:uid="{00000000-0005-0000-0000-0000DA700000}"/>
    <cellStyle name="Normal 18 13 5 3" xfId="35564" xr:uid="{00000000-0005-0000-0000-0000DB700000}"/>
    <cellStyle name="Normal 18 13 6" xfId="7432" xr:uid="{00000000-0005-0000-0000-0000DC700000}"/>
    <cellStyle name="Normal 18 13 6 2" xfId="22580" xr:uid="{00000000-0005-0000-0000-0000DD700000}"/>
    <cellStyle name="Normal 18 13 6 2 2" xfId="48548" xr:uid="{00000000-0005-0000-0000-0000DE700000}"/>
    <cellStyle name="Normal 18 13 6 3" xfId="33400" xr:uid="{00000000-0005-0000-0000-0000DF700000}"/>
    <cellStyle name="Normal 18 13 7" xfId="18252" xr:uid="{00000000-0005-0000-0000-0000E0700000}"/>
    <cellStyle name="Normal 18 13 7 2" xfId="44220" xr:uid="{00000000-0005-0000-0000-0000E1700000}"/>
    <cellStyle name="Normal 18 13 8" xfId="13924" xr:uid="{00000000-0005-0000-0000-0000E2700000}"/>
    <cellStyle name="Normal 18 13 8 2" xfId="39892" xr:uid="{00000000-0005-0000-0000-0000E3700000}"/>
    <cellStyle name="Normal 18 13 9" xfId="3104" xr:uid="{00000000-0005-0000-0000-0000E4700000}"/>
    <cellStyle name="Normal 18 14" xfId="1477" xr:uid="{00000000-0005-0000-0000-0000E5700000}"/>
    <cellStyle name="Normal 18 14 10" xfId="56091" xr:uid="{00000000-0005-0000-0000-0000E6700000}"/>
    <cellStyle name="Normal 18 14 2" xfId="2559" xr:uid="{00000000-0005-0000-0000-0000E7700000}"/>
    <cellStyle name="Normal 18 14 2 2" xfId="6887" xr:uid="{00000000-0005-0000-0000-0000E8700000}"/>
    <cellStyle name="Normal 18 14 2 2 2" xfId="13379" xr:uid="{00000000-0005-0000-0000-0000E9700000}"/>
    <cellStyle name="Normal 18 14 2 2 2 2" xfId="28527" xr:uid="{00000000-0005-0000-0000-0000EA700000}"/>
    <cellStyle name="Normal 18 14 2 2 2 2 2" xfId="54495" xr:uid="{00000000-0005-0000-0000-0000EB700000}"/>
    <cellStyle name="Normal 18 14 2 2 2 3" xfId="39347" xr:uid="{00000000-0005-0000-0000-0000EC700000}"/>
    <cellStyle name="Normal 18 14 2 2 3" xfId="22035" xr:uid="{00000000-0005-0000-0000-0000ED700000}"/>
    <cellStyle name="Normal 18 14 2 2 3 2" xfId="48003" xr:uid="{00000000-0005-0000-0000-0000EE700000}"/>
    <cellStyle name="Normal 18 14 2 2 4" xfId="17707" xr:uid="{00000000-0005-0000-0000-0000EF700000}"/>
    <cellStyle name="Normal 18 14 2 2 4 2" xfId="43675" xr:uid="{00000000-0005-0000-0000-0000F0700000}"/>
    <cellStyle name="Normal 18 14 2 2 5" xfId="32855" xr:uid="{00000000-0005-0000-0000-0000F1700000}"/>
    <cellStyle name="Normal 18 14 2 2 6" xfId="59337" xr:uid="{00000000-0005-0000-0000-0000F2700000}"/>
    <cellStyle name="Normal 18 14 2 3" xfId="11215" xr:uid="{00000000-0005-0000-0000-0000F3700000}"/>
    <cellStyle name="Normal 18 14 2 3 2" xfId="26363" xr:uid="{00000000-0005-0000-0000-0000F4700000}"/>
    <cellStyle name="Normal 18 14 2 3 2 2" xfId="52331" xr:uid="{00000000-0005-0000-0000-0000F5700000}"/>
    <cellStyle name="Normal 18 14 2 3 3" xfId="37183" xr:uid="{00000000-0005-0000-0000-0000F6700000}"/>
    <cellStyle name="Normal 18 14 2 4" xfId="9051" xr:uid="{00000000-0005-0000-0000-0000F7700000}"/>
    <cellStyle name="Normal 18 14 2 4 2" xfId="24199" xr:uid="{00000000-0005-0000-0000-0000F8700000}"/>
    <cellStyle name="Normal 18 14 2 4 2 2" xfId="50167" xr:uid="{00000000-0005-0000-0000-0000F9700000}"/>
    <cellStyle name="Normal 18 14 2 4 3" xfId="35019" xr:uid="{00000000-0005-0000-0000-0000FA700000}"/>
    <cellStyle name="Normal 18 14 2 5" xfId="19871" xr:uid="{00000000-0005-0000-0000-0000FB700000}"/>
    <cellStyle name="Normal 18 14 2 5 2" xfId="45839" xr:uid="{00000000-0005-0000-0000-0000FC700000}"/>
    <cellStyle name="Normal 18 14 2 6" xfId="15543" xr:uid="{00000000-0005-0000-0000-0000FD700000}"/>
    <cellStyle name="Normal 18 14 2 6 2" xfId="41511" xr:uid="{00000000-0005-0000-0000-0000FE700000}"/>
    <cellStyle name="Normal 18 14 2 7" xfId="4723" xr:uid="{00000000-0005-0000-0000-0000FF700000}"/>
    <cellStyle name="Normal 18 14 2 8" xfId="30691" xr:uid="{00000000-0005-0000-0000-000000710000}"/>
    <cellStyle name="Normal 18 14 2 9" xfId="57173" xr:uid="{00000000-0005-0000-0000-000001710000}"/>
    <cellStyle name="Normal 18 14 3" xfId="5805" xr:uid="{00000000-0005-0000-0000-000002710000}"/>
    <cellStyle name="Normal 18 14 3 2" xfId="12297" xr:uid="{00000000-0005-0000-0000-000003710000}"/>
    <cellStyle name="Normal 18 14 3 2 2" xfId="27445" xr:uid="{00000000-0005-0000-0000-000004710000}"/>
    <cellStyle name="Normal 18 14 3 2 2 2" xfId="53413" xr:uid="{00000000-0005-0000-0000-000005710000}"/>
    <cellStyle name="Normal 18 14 3 2 3" xfId="38265" xr:uid="{00000000-0005-0000-0000-000006710000}"/>
    <cellStyle name="Normal 18 14 3 3" xfId="20953" xr:uid="{00000000-0005-0000-0000-000007710000}"/>
    <cellStyle name="Normal 18 14 3 3 2" xfId="46921" xr:uid="{00000000-0005-0000-0000-000008710000}"/>
    <cellStyle name="Normal 18 14 3 4" xfId="16625" xr:uid="{00000000-0005-0000-0000-000009710000}"/>
    <cellStyle name="Normal 18 14 3 4 2" xfId="42593" xr:uid="{00000000-0005-0000-0000-00000A710000}"/>
    <cellStyle name="Normal 18 14 3 5" xfId="31773" xr:uid="{00000000-0005-0000-0000-00000B710000}"/>
    <cellStyle name="Normal 18 14 3 6" xfId="58255" xr:uid="{00000000-0005-0000-0000-00000C710000}"/>
    <cellStyle name="Normal 18 14 4" xfId="10133" xr:uid="{00000000-0005-0000-0000-00000D710000}"/>
    <cellStyle name="Normal 18 14 4 2" xfId="25281" xr:uid="{00000000-0005-0000-0000-00000E710000}"/>
    <cellStyle name="Normal 18 14 4 2 2" xfId="51249" xr:uid="{00000000-0005-0000-0000-00000F710000}"/>
    <cellStyle name="Normal 18 14 4 3" xfId="36101" xr:uid="{00000000-0005-0000-0000-000010710000}"/>
    <cellStyle name="Normal 18 14 5" xfId="7969" xr:uid="{00000000-0005-0000-0000-000011710000}"/>
    <cellStyle name="Normal 18 14 5 2" xfId="23117" xr:uid="{00000000-0005-0000-0000-000012710000}"/>
    <cellStyle name="Normal 18 14 5 2 2" xfId="49085" xr:uid="{00000000-0005-0000-0000-000013710000}"/>
    <cellStyle name="Normal 18 14 5 3" xfId="33937" xr:uid="{00000000-0005-0000-0000-000014710000}"/>
    <cellStyle name="Normal 18 14 6" xfId="18789" xr:uid="{00000000-0005-0000-0000-000015710000}"/>
    <cellStyle name="Normal 18 14 6 2" xfId="44757" xr:uid="{00000000-0005-0000-0000-000016710000}"/>
    <cellStyle name="Normal 18 14 7" xfId="14461" xr:uid="{00000000-0005-0000-0000-000017710000}"/>
    <cellStyle name="Normal 18 14 7 2" xfId="40429" xr:uid="{00000000-0005-0000-0000-000018710000}"/>
    <cellStyle name="Normal 18 14 8" xfId="3641" xr:uid="{00000000-0005-0000-0000-000019710000}"/>
    <cellStyle name="Normal 18 14 9" xfId="29609" xr:uid="{00000000-0005-0000-0000-00001A710000}"/>
    <cellStyle name="Normal 18 15" xfId="2018" xr:uid="{00000000-0005-0000-0000-00001B710000}"/>
    <cellStyle name="Normal 18 15 2" xfId="6346" xr:uid="{00000000-0005-0000-0000-00001C710000}"/>
    <cellStyle name="Normal 18 15 2 2" xfId="12838" xr:uid="{00000000-0005-0000-0000-00001D710000}"/>
    <cellStyle name="Normal 18 15 2 2 2" xfId="27986" xr:uid="{00000000-0005-0000-0000-00001E710000}"/>
    <cellStyle name="Normal 18 15 2 2 2 2" xfId="53954" xr:uid="{00000000-0005-0000-0000-00001F710000}"/>
    <cellStyle name="Normal 18 15 2 2 3" xfId="38806" xr:uid="{00000000-0005-0000-0000-000020710000}"/>
    <cellStyle name="Normal 18 15 2 3" xfId="21494" xr:uid="{00000000-0005-0000-0000-000021710000}"/>
    <cellStyle name="Normal 18 15 2 3 2" xfId="47462" xr:uid="{00000000-0005-0000-0000-000022710000}"/>
    <cellStyle name="Normal 18 15 2 4" xfId="17166" xr:uid="{00000000-0005-0000-0000-000023710000}"/>
    <cellStyle name="Normal 18 15 2 4 2" xfId="43134" xr:uid="{00000000-0005-0000-0000-000024710000}"/>
    <cellStyle name="Normal 18 15 2 5" xfId="32314" xr:uid="{00000000-0005-0000-0000-000025710000}"/>
    <cellStyle name="Normal 18 15 2 6" xfId="58796" xr:uid="{00000000-0005-0000-0000-000026710000}"/>
    <cellStyle name="Normal 18 15 3" xfId="10674" xr:uid="{00000000-0005-0000-0000-000027710000}"/>
    <cellStyle name="Normal 18 15 3 2" xfId="25822" xr:uid="{00000000-0005-0000-0000-000028710000}"/>
    <cellStyle name="Normal 18 15 3 2 2" xfId="51790" xr:uid="{00000000-0005-0000-0000-000029710000}"/>
    <cellStyle name="Normal 18 15 3 3" xfId="36642" xr:uid="{00000000-0005-0000-0000-00002A710000}"/>
    <cellStyle name="Normal 18 15 4" xfId="8510" xr:uid="{00000000-0005-0000-0000-00002B710000}"/>
    <cellStyle name="Normal 18 15 4 2" xfId="23658" xr:uid="{00000000-0005-0000-0000-00002C710000}"/>
    <cellStyle name="Normal 18 15 4 2 2" xfId="49626" xr:uid="{00000000-0005-0000-0000-00002D710000}"/>
    <cellStyle name="Normal 18 15 4 3" xfId="34478" xr:uid="{00000000-0005-0000-0000-00002E710000}"/>
    <cellStyle name="Normal 18 15 5" xfId="19330" xr:uid="{00000000-0005-0000-0000-00002F710000}"/>
    <cellStyle name="Normal 18 15 5 2" xfId="45298" xr:uid="{00000000-0005-0000-0000-000030710000}"/>
    <cellStyle name="Normal 18 15 6" xfId="15002" xr:uid="{00000000-0005-0000-0000-000031710000}"/>
    <cellStyle name="Normal 18 15 6 2" xfId="40970" xr:uid="{00000000-0005-0000-0000-000032710000}"/>
    <cellStyle name="Normal 18 15 7" xfId="4182" xr:uid="{00000000-0005-0000-0000-000033710000}"/>
    <cellStyle name="Normal 18 15 8" xfId="30150" xr:uid="{00000000-0005-0000-0000-000034710000}"/>
    <cellStyle name="Normal 18 15 9" xfId="56632" xr:uid="{00000000-0005-0000-0000-000035710000}"/>
    <cellStyle name="Normal 18 16" xfId="5264" xr:uid="{00000000-0005-0000-0000-000036710000}"/>
    <cellStyle name="Normal 18 16 2" xfId="11756" xr:uid="{00000000-0005-0000-0000-000037710000}"/>
    <cellStyle name="Normal 18 16 2 2" xfId="26904" xr:uid="{00000000-0005-0000-0000-000038710000}"/>
    <cellStyle name="Normal 18 16 2 2 2" xfId="52872" xr:uid="{00000000-0005-0000-0000-000039710000}"/>
    <cellStyle name="Normal 18 16 2 3" xfId="37724" xr:uid="{00000000-0005-0000-0000-00003A710000}"/>
    <cellStyle name="Normal 18 16 3" xfId="20412" xr:uid="{00000000-0005-0000-0000-00003B710000}"/>
    <cellStyle name="Normal 18 16 3 2" xfId="46380" xr:uid="{00000000-0005-0000-0000-00003C710000}"/>
    <cellStyle name="Normal 18 16 4" xfId="16084" xr:uid="{00000000-0005-0000-0000-00003D710000}"/>
    <cellStyle name="Normal 18 16 4 2" xfId="42052" xr:uid="{00000000-0005-0000-0000-00003E710000}"/>
    <cellStyle name="Normal 18 16 5" xfId="31232" xr:uid="{00000000-0005-0000-0000-00003F710000}"/>
    <cellStyle name="Normal 18 16 6" xfId="57714" xr:uid="{00000000-0005-0000-0000-000040710000}"/>
    <cellStyle name="Normal 18 17" xfId="9592" xr:uid="{00000000-0005-0000-0000-000041710000}"/>
    <cellStyle name="Normal 18 17 2" xfId="24740" xr:uid="{00000000-0005-0000-0000-000042710000}"/>
    <cellStyle name="Normal 18 17 2 2" xfId="50708" xr:uid="{00000000-0005-0000-0000-000043710000}"/>
    <cellStyle name="Normal 18 17 3" xfId="35560" xr:uid="{00000000-0005-0000-0000-000044710000}"/>
    <cellStyle name="Normal 18 18" xfId="7428" xr:uid="{00000000-0005-0000-0000-000045710000}"/>
    <cellStyle name="Normal 18 18 2" xfId="22576" xr:uid="{00000000-0005-0000-0000-000046710000}"/>
    <cellStyle name="Normal 18 18 2 2" xfId="48544" xr:uid="{00000000-0005-0000-0000-000047710000}"/>
    <cellStyle name="Normal 18 18 3" xfId="33396" xr:uid="{00000000-0005-0000-0000-000048710000}"/>
    <cellStyle name="Normal 18 19" xfId="18248" xr:uid="{00000000-0005-0000-0000-000049710000}"/>
    <cellStyle name="Normal 18 19 2" xfId="44216" xr:uid="{00000000-0005-0000-0000-00004A710000}"/>
    <cellStyle name="Normal 18 2" xfId="367" xr:uid="{00000000-0005-0000-0000-00004B710000}"/>
    <cellStyle name="Normal 18 2 10" xfId="29073" xr:uid="{00000000-0005-0000-0000-00004C710000}"/>
    <cellStyle name="Normal 18 2 11" xfId="55028" xr:uid="{00000000-0005-0000-0000-00004D710000}"/>
    <cellStyle name="Normal 18 2 12" xfId="55555" xr:uid="{00000000-0005-0000-0000-00004E710000}"/>
    <cellStyle name="Normal 18 2 13" xfId="749" xr:uid="{00000000-0005-0000-0000-00004F710000}"/>
    <cellStyle name="Normal 18 2 2" xfId="1482" xr:uid="{00000000-0005-0000-0000-000050710000}"/>
    <cellStyle name="Normal 18 2 2 10" xfId="56096" xr:uid="{00000000-0005-0000-0000-000051710000}"/>
    <cellStyle name="Normal 18 2 2 2" xfId="2564" xr:uid="{00000000-0005-0000-0000-000052710000}"/>
    <cellStyle name="Normal 18 2 2 2 2" xfId="6892" xr:uid="{00000000-0005-0000-0000-000053710000}"/>
    <cellStyle name="Normal 18 2 2 2 2 2" xfId="13384" xr:uid="{00000000-0005-0000-0000-000054710000}"/>
    <cellStyle name="Normal 18 2 2 2 2 2 2" xfId="28532" xr:uid="{00000000-0005-0000-0000-000055710000}"/>
    <cellStyle name="Normal 18 2 2 2 2 2 2 2" xfId="54500" xr:uid="{00000000-0005-0000-0000-000056710000}"/>
    <cellStyle name="Normal 18 2 2 2 2 2 3" xfId="39352" xr:uid="{00000000-0005-0000-0000-000057710000}"/>
    <cellStyle name="Normal 18 2 2 2 2 3" xfId="22040" xr:uid="{00000000-0005-0000-0000-000058710000}"/>
    <cellStyle name="Normal 18 2 2 2 2 3 2" xfId="48008" xr:uid="{00000000-0005-0000-0000-000059710000}"/>
    <cellStyle name="Normal 18 2 2 2 2 4" xfId="17712" xr:uid="{00000000-0005-0000-0000-00005A710000}"/>
    <cellStyle name="Normal 18 2 2 2 2 4 2" xfId="43680" xr:uid="{00000000-0005-0000-0000-00005B710000}"/>
    <cellStyle name="Normal 18 2 2 2 2 5" xfId="32860" xr:uid="{00000000-0005-0000-0000-00005C710000}"/>
    <cellStyle name="Normal 18 2 2 2 2 6" xfId="59342" xr:uid="{00000000-0005-0000-0000-00005D710000}"/>
    <cellStyle name="Normal 18 2 2 2 3" xfId="11220" xr:uid="{00000000-0005-0000-0000-00005E710000}"/>
    <cellStyle name="Normal 18 2 2 2 3 2" xfId="26368" xr:uid="{00000000-0005-0000-0000-00005F710000}"/>
    <cellStyle name="Normal 18 2 2 2 3 2 2" xfId="52336" xr:uid="{00000000-0005-0000-0000-000060710000}"/>
    <cellStyle name="Normal 18 2 2 2 3 3" xfId="37188" xr:uid="{00000000-0005-0000-0000-000061710000}"/>
    <cellStyle name="Normal 18 2 2 2 4" xfId="9056" xr:uid="{00000000-0005-0000-0000-000062710000}"/>
    <cellStyle name="Normal 18 2 2 2 4 2" xfId="24204" xr:uid="{00000000-0005-0000-0000-000063710000}"/>
    <cellStyle name="Normal 18 2 2 2 4 2 2" xfId="50172" xr:uid="{00000000-0005-0000-0000-000064710000}"/>
    <cellStyle name="Normal 18 2 2 2 4 3" xfId="35024" xr:uid="{00000000-0005-0000-0000-000065710000}"/>
    <cellStyle name="Normal 18 2 2 2 5" xfId="19876" xr:uid="{00000000-0005-0000-0000-000066710000}"/>
    <cellStyle name="Normal 18 2 2 2 5 2" xfId="45844" xr:uid="{00000000-0005-0000-0000-000067710000}"/>
    <cellStyle name="Normal 18 2 2 2 6" xfId="15548" xr:uid="{00000000-0005-0000-0000-000068710000}"/>
    <cellStyle name="Normal 18 2 2 2 6 2" xfId="41516" xr:uid="{00000000-0005-0000-0000-000069710000}"/>
    <cellStyle name="Normal 18 2 2 2 7" xfId="4728" xr:uid="{00000000-0005-0000-0000-00006A710000}"/>
    <cellStyle name="Normal 18 2 2 2 8" xfId="30696" xr:uid="{00000000-0005-0000-0000-00006B710000}"/>
    <cellStyle name="Normal 18 2 2 2 9" xfId="57178" xr:uid="{00000000-0005-0000-0000-00006C710000}"/>
    <cellStyle name="Normal 18 2 2 3" xfId="5810" xr:uid="{00000000-0005-0000-0000-00006D710000}"/>
    <cellStyle name="Normal 18 2 2 3 2" xfId="12302" xr:uid="{00000000-0005-0000-0000-00006E710000}"/>
    <cellStyle name="Normal 18 2 2 3 2 2" xfId="27450" xr:uid="{00000000-0005-0000-0000-00006F710000}"/>
    <cellStyle name="Normal 18 2 2 3 2 2 2" xfId="53418" xr:uid="{00000000-0005-0000-0000-000070710000}"/>
    <cellStyle name="Normal 18 2 2 3 2 3" xfId="38270" xr:uid="{00000000-0005-0000-0000-000071710000}"/>
    <cellStyle name="Normal 18 2 2 3 3" xfId="20958" xr:uid="{00000000-0005-0000-0000-000072710000}"/>
    <cellStyle name="Normal 18 2 2 3 3 2" xfId="46926" xr:uid="{00000000-0005-0000-0000-000073710000}"/>
    <cellStyle name="Normal 18 2 2 3 4" xfId="16630" xr:uid="{00000000-0005-0000-0000-000074710000}"/>
    <cellStyle name="Normal 18 2 2 3 4 2" xfId="42598" xr:uid="{00000000-0005-0000-0000-000075710000}"/>
    <cellStyle name="Normal 18 2 2 3 5" xfId="31778" xr:uid="{00000000-0005-0000-0000-000076710000}"/>
    <cellStyle name="Normal 18 2 2 3 6" xfId="58260" xr:uid="{00000000-0005-0000-0000-000077710000}"/>
    <cellStyle name="Normal 18 2 2 4" xfId="10138" xr:uid="{00000000-0005-0000-0000-000078710000}"/>
    <cellStyle name="Normal 18 2 2 4 2" xfId="25286" xr:uid="{00000000-0005-0000-0000-000079710000}"/>
    <cellStyle name="Normal 18 2 2 4 2 2" xfId="51254" xr:uid="{00000000-0005-0000-0000-00007A710000}"/>
    <cellStyle name="Normal 18 2 2 4 3" xfId="36106" xr:uid="{00000000-0005-0000-0000-00007B710000}"/>
    <cellStyle name="Normal 18 2 2 5" xfId="7974" xr:uid="{00000000-0005-0000-0000-00007C710000}"/>
    <cellStyle name="Normal 18 2 2 5 2" xfId="23122" xr:uid="{00000000-0005-0000-0000-00007D710000}"/>
    <cellStyle name="Normal 18 2 2 5 2 2" xfId="49090" xr:uid="{00000000-0005-0000-0000-00007E710000}"/>
    <cellStyle name="Normal 18 2 2 5 3" xfId="33942" xr:uid="{00000000-0005-0000-0000-00007F710000}"/>
    <cellStyle name="Normal 18 2 2 6" xfId="18794" xr:uid="{00000000-0005-0000-0000-000080710000}"/>
    <cellStyle name="Normal 18 2 2 6 2" xfId="44762" xr:uid="{00000000-0005-0000-0000-000081710000}"/>
    <cellStyle name="Normal 18 2 2 7" xfId="14466" xr:uid="{00000000-0005-0000-0000-000082710000}"/>
    <cellStyle name="Normal 18 2 2 7 2" xfId="40434" xr:uid="{00000000-0005-0000-0000-000083710000}"/>
    <cellStyle name="Normal 18 2 2 8" xfId="3646" xr:uid="{00000000-0005-0000-0000-000084710000}"/>
    <cellStyle name="Normal 18 2 2 9" xfId="29614" xr:uid="{00000000-0005-0000-0000-000085710000}"/>
    <cellStyle name="Normal 18 2 3" xfId="2023" xr:uid="{00000000-0005-0000-0000-000086710000}"/>
    <cellStyle name="Normal 18 2 3 2" xfId="6351" xr:uid="{00000000-0005-0000-0000-000087710000}"/>
    <cellStyle name="Normal 18 2 3 2 2" xfId="12843" xr:uid="{00000000-0005-0000-0000-000088710000}"/>
    <cellStyle name="Normal 18 2 3 2 2 2" xfId="27991" xr:uid="{00000000-0005-0000-0000-000089710000}"/>
    <cellStyle name="Normal 18 2 3 2 2 2 2" xfId="53959" xr:uid="{00000000-0005-0000-0000-00008A710000}"/>
    <cellStyle name="Normal 18 2 3 2 2 3" xfId="38811" xr:uid="{00000000-0005-0000-0000-00008B710000}"/>
    <cellStyle name="Normal 18 2 3 2 3" xfId="21499" xr:uid="{00000000-0005-0000-0000-00008C710000}"/>
    <cellStyle name="Normal 18 2 3 2 3 2" xfId="47467" xr:uid="{00000000-0005-0000-0000-00008D710000}"/>
    <cellStyle name="Normal 18 2 3 2 4" xfId="17171" xr:uid="{00000000-0005-0000-0000-00008E710000}"/>
    <cellStyle name="Normal 18 2 3 2 4 2" xfId="43139" xr:uid="{00000000-0005-0000-0000-00008F710000}"/>
    <cellStyle name="Normal 18 2 3 2 5" xfId="32319" xr:uid="{00000000-0005-0000-0000-000090710000}"/>
    <cellStyle name="Normal 18 2 3 2 6" xfId="58801" xr:uid="{00000000-0005-0000-0000-000091710000}"/>
    <cellStyle name="Normal 18 2 3 3" xfId="10679" xr:uid="{00000000-0005-0000-0000-000092710000}"/>
    <cellStyle name="Normal 18 2 3 3 2" xfId="25827" xr:uid="{00000000-0005-0000-0000-000093710000}"/>
    <cellStyle name="Normal 18 2 3 3 2 2" xfId="51795" xr:uid="{00000000-0005-0000-0000-000094710000}"/>
    <cellStyle name="Normal 18 2 3 3 3" xfId="36647" xr:uid="{00000000-0005-0000-0000-000095710000}"/>
    <cellStyle name="Normal 18 2 3 4" xfId="8515" xr:uid="{00000000-0005-0000-0000-000096710000}"/>
    <cellStyle name="Normal 18 2 3 4 2" xfId="23663" xr:uid="{00000000-0005-0000-0000-000097710000}"/>
    <cellStyle name="Normal 18 2 3 4 2 2" xfId="49631" xr:uid="{00000000-0005-0000-0000-000098710000}"/>
    <cellStyle name="Normal 18 2 3 4 3" xfId="34483" xr:uid="{00000000-0005-0000-0000-000099710000}"/>
    <cellStyle name="Normal 18 2 3 5" xfId="19335" xr:uid="{00000000-0005-0000-0000-00009A710000}"/>
    <cellStyle name="Normal 18 2 3 5 2" xfId="45303" xr:uid="{00000000-0005-0000-0000-00009B710000}"/>
    <cellStyle name="Normal 18 2 3 6" xfId="15007" xr:uid="{00000000-0005-0000-0000-00009C710000}"/>
    <cellStyle name="Normal 18 2 3 6 2" xfId="40975" xr:uid="{00000000-0005-0000-0000-00009D710000}"/>
    <cellStyle name="Normal 18 2 3 7" xfId="4187" xr:uid="{00000000-0005-0000-0000-00009E710000}"/>
    <cellStyle name="Normal 18 2 3 8" xfId="30155" xr:uid="{00000000-0005-0000-0000-00009F710000}"/>
    <cellStyle name="Normal 18 2 3 9" xfId="56637" xr:uid="{00000000-0005-0000-0000-0000A0710000}"/>
    <cellStyle name="Normal 18 2 4" xfId="5269" xr:uid="{00000000-0005-0000-0000-0000A1710000}"/>
    <cellStyle name="Normal 18 2 4 2" xfId="11761" xr:uid="{00000000-0005-0000-0000-0000A2710000}"/>
    <cellStyle name="Normal 18 2 4 2 2" xfId="26909" xr:uid="{00000000-0005-0000-0000-0000A3710000}"/>
    <cellStyle name="Normal 18 2 4 2 2 2" xfId="52877" xr:uid="{00000000-0005-0000-0000-0000A4710000}"/>
    <cellStyle name="Normal 18 2 4 2 3" xfId="37729" xr:uid="{00000000-0005-0000-0000-0000A5710000}"/>
    <cellStyle name="Normal 18 2 4 3" xfId="20417" xr:uid="{00000000-0005-0000-0000-0000A6710000}"/>
    <cellStyle name="Normal 18 2 4 3 2" xfId="46385" xr:uid="{00000000-0005-0000-0000-0000A7710000}"/>
    <cellStyle name="Normal 18 2 4 4" xfId="16089" xr:uid="{00000000-0005-0000-0000-0000A8710000}"/>
    <cellStyle name="Normal 18 2 4 4 2" xfId="42057" xr:uid="{00000000-0005-0000-0000-0000A9710000}"/>
    <cellStyle name="Normal 18 2 4 5" xfId="31237" xr:uid="{00000000-0005-0000-0000-0000AA710000}"/>
    <cellStyle name="Normal 18 2 4 6" xfId="57719" xr:uid="{00000000-0005-0000-0000-0000AB710000}"/>
    <cellStyle name="Normal 18 2 5" xfId="9597" xr:uid="{00000000-0005-0000-0000-0000AC710000}"/>
    <cellStyle name="Normal 18 2 5 2" xfId="24745" xr:uid="{00000000-0005-0000-0000-0000AD710000}"/>
    <cellStyle name="Normal 18 2 5 2 2" xfId="50713" xr:uid="{00000000-0005-0000-0000-0000AE710000}"/>
    <cellStyle name="Normal 18 2 5 3" xfId="35565" xr:uid="{00000000-0005-0000-0000-0000AF710000}"/>
    <cellStyle name="Normal 18 2 6" xfId="7433" xr:uid="{00000000-0005-0000-0000-0000B0710000}"/>
    <cellStyle name="Normal 18 2 6 2" xfId="22581" xr:uid="{00000000-0005-0000-0000-0000B1710000}"/>
    <cellStyle name="Normal 18 2 6 2 2" xfId="48549" xr:uid="{00000000-0005-0000-0000-0000B2710000}"/>
    <cellStyle name="Normal 18 2 6 3" xfId="33401" xr:uid="{00000000-0005-0000-0000-0000B3710000}"/>
    <cellStyle name="Normal 18 2 7" xfId="18253" xr:uid="{00000000-0005-0000-0000-0000B4710000}"/>
    <cellStyle name="Normal 18 2 7 2" xfId="44221" xr:uid="{00000000-0005-0000-0000-0000B5710000}"/>
    <cellStyle name="Normal 18 2 8" xfId="13925" xr:uid="{00000000-0005-0000-0000-0000B6710000}"/>
    <cellStyle name="Normal 18 2 8 2" xfId="39893" xr:uid="{00000000-0005-0000-0000-0000B7710000}"/>
    <cellStyle name="Normal 18 2 9" xfId="3105" xr:uid="{00000000-0005-0000-0000-0000B8710000}"/>
    <cellStyle name="Normal 18 20" xfId="13920" xr:uid="{00000000-0005-0000-0000-0000B9710000}"/>
    <cellStyle name="Normal 18 20 2" xfId="39888" xr:uid="{00000000-0005-0000-0000-0000BA710000}"/>
    <cellStyle name="Normal 18 21" xfId="3100" xr:uid="{00000000-0005-0000-0000-0000BB710000}"/>
    <cellStyle name="Normal 18 22" xfId="29068" xr:uid="{00000000-0005-0000-0000-0000BC710000}"/>
    <cellStyle name="Normal 18 23" xfId="55026" xr:uid="{00000000-0005-0000-0000-0000BD710000}"/>
    <cellStyle name="Normal 18 24" xfId="55550" xr:uid="{00000000-0005-0000-0000-0000BE710000}"/>
    <cellStyle name="Normal 18 25" xfId="709" xr:uid="{00000000-0005-0000-0000-0000BF710000}"/>
    <cellStyle name="Normal 18 3" xfId="368" xr:uid="{00000000-0005-0000-0000-0000C0710000}"/>
    <cellStyle name="Normal 18 3 10" xfId="29074" xr:uid="{00000000-0005-0000-0000-0000C1710000}"/>
    <cellStyle name="Normal 18 3 11" xfId="55029" xr:uid="{00000000-0005-0000-0000-0000C2710000}"/>
    <cellStyle name="Normal 18 3 12" xfId="55556" xr:uid="{00000000-0005-0000-0000-0000C3710000}"/>
    <cellStyle name="Normal 18 3 13" xfId="789" xr:uid="{00000000-0005-0000-0000-0000C4710000}"/>
    <cellStyle name="Normal 18 3 2" xfId="1483" xr:uid="{00000000-0005-0000-0000-0000C5710000}"/>
    <cellStyle name="Normal 18 3 2 10" xfId="56097" xr:uid="{00000000-0005-0000-0000-0000C6710000}"/>
    <cellStyle name="Normal 18 3 2 2" xfId="2565" xr:uid="{00000000-0005-0000-0000-0000C7710000}"/>
    <cellStyle name="Normal 18 3 2 2 2" xfId="6893" xr:uid="{00000000-0005-0000-0000-0000C8710000}"/>
    <cellStyle name="Normal 18 3 2 2 2 2" xfId="13385" xr:uid="{00000000-0005-0000-0000-0000C9710000}"/>
    <cellStyle name="Normal 18 3 2 2 2 2 2" xfId="28533" xr:uid="{00000000-0005-0000-0000-0000CA710000}"/>
    <cellStyle name="Normal 18 3 2 2 2 2 2 2" xfId="54501" xr:uid="{00000000-0005-0000-0000-0000CB710000}"/>
    <cellStyle name="Normal 18 3 2 2 2 2 3" xfId="39353" xr:uid="{00000000-0005-0000-0000-0000CC710000}"/>
    <cellStyle name="Normal 18 3 2 2 2 3" xfId="22041" xr:uid="{00000000-0005-0000-0000-0000CD710000}"/>
    <cellStyle name="Normal 18 3 2 2 2 3 2" xfId="48009" xr:uid="{00000000-0005-0000-0000-0000CE710000}"/>
    <cellStyle name="Normal 18 3 2 2 2 4" xfId="17713" xr:uid="{00000000-0005-0000-0000-0000CF710000}"/>
    <cellStyle name="Normal 18 3 2 2 2 4 2" xfId="43681" xr:uid="{00000000-0005-0000-0000-0000D0710000}"/>
    <cellStyle name="Normal 18 3 2 2 2 5" xfId="32861" xr:uid="{00000000-0005-0000-0000-0000D1710000}"/>
    <cellStyle name="Normal 18 3 2 2 2 6" xfId="59343" xr:uid="{00000000-0005-0000-0000-0000D2710000}"/>
    <cellStyle name="Normal 18 3 2 2 3" xfId="11221" xr:uid="{00000000-0005-0000-0000-0000D3710000}"/>
    <cellStyle name="Normal 18 3 2 2 3 2" xfId="26369" xr:uid="{00000000-0005-0000-0000-0000D4710000}"/>
    <cellStyle name="Normal 18 3 2 2 3 2 2" xfId="52337" xr:uid="{00000000-0005-0000-0000-0000D5710000}"/>
    <cellStyle name="Normal 18 3 2 2 3 3" xfId="37189" xr:uid="{00000000-0005-0000-0000-0000D6710000}"/>
    <cellStyle name="Normal 18 3 2 2 4" xfId="9057" xr:uid="{00000000-0005-0000-0000-0000D7710000}"/>
    <cellStyle name="Normal 18 3 2 2 4 2" xfId="24205" xr:uid="{00000000-0005-0000-0000-0000D8710000}"/>
    <cellStyle name="Normal 18 3 2 2 4 2 2" xfId="50173" xr:uid="{00000000-0005-0000-0000-0000D9710000}"/>
    <cellStyle name="Normal 18 3 2 2 4 3" xfId="35025" xr:uid="{00000000-0005-0000-0000-0000DA710000}"/>
    <cellStyle name="Normal 18 3 2 2 5" xfId="19877" xr:uid="{00000000-0005-0000-0000-0000DB710000}"/>
    <cellStyle name="Normal 18 3 2 2 5 2" xfId="45845" xr:uid="{00000000-0005-0000-0000-0000DC710000}"/>
    <cellStyle name="Normal 18 3 2 2 6" xfId="15549" xr:uid="{00000000-0005-0000-0000-0000DD710000}"/>
    <cellStyle name="Normal 18 3 2 2 6 2" xfId="41517" xr:uid="{00000000-0005-0000-0000-0000DE710000}"/>
    <cellStyle name="Normal 18 3 2 2 7" xfId="4729" xr:uid="{00000000-0005-0000-0000-0000DF710000}"/>
    <cellStyle name="Normal 18 3 2 2 8" xfId="30697" xr:uid="{00000000-0005-0000-0000-0000E0710000}"/>
    <cellStyle name="Normal 18 3 2 2 9" xfId="57179" xr:uid="{00000000-0005-0000-0000-0000E1710000}"/>
    <cellStyle name="Normal 18 3 2 3" xfId="5811" xr:uid="{00000000-0005-0000-0000-0000E2710000}"/>
    <cellStyle name="Normal 18 3 2 3 2" xfId="12303" xr:uid="{00000000-0005-0000-0000-0000E3710000}"/>
    <cellStyle name="Normal 18 3 2 3 2 2" xfId="27451" xr:uid="{00000000-0005-0000-0000-0000E4710000}"/>
    <cellStyle name="Normal 18 3 2 3 2 2 2" xfId="53419" xr:uid="{00000000-0005-0000-0000-0000E5710000}"/>
    <cellStyle name="Normal 18 3 2 3 2 3" xfId="38271" xr:uid="{00000000-0005-0000-0000-0000E6710000}"/>
    <cellStyle name="Normal 18 3 2 3 3" xfId="20959" xr:uid="{00000000-0005-0000-0000-0000E7710000}"/>
    <cellStyle name="Normal 18 3 2 3 3 2" xfId="46927" xr:uid="{00000000-0005-0000-0000-0000E8710000}"/>
    <cellStyle name="Normal 18 3 2 3 4" xfId="16631" xr:uid="{00000000-0005-0000-0000-0000E9710000}"/>
    <cellStyle name="Normal 18 3 2 3 4 2" xfId="42599" xr:uid="{00000000-0005-0000-0000-0000EA710000}"/>
    <cellStyle name="Normal 18 3 2 3 5" xfId="31779" xr:uid="{00000000-0005-0000-0000-0000EB710000}"/>
    <cellStyle name="Normal 18 3 2 3 6" xfId="58261" xr:uid="{00000000-0005-0000-0000-0000EC710000}"/>
    <cellStyle name="Normal 18 3 2 4" xfId="10139" xr:uid="{00000000-0005-0000-0000-0000ED710000}"/>
    <cellStyle name="Normal 18 3 2 4 2" xfId="25287" xr:uid="{00000000-0005-0000-0000-0000EE710000}"/>
    <cellStyle name="Normal 18 3 2 4 2 2" xfId="51255" xr:uid="{00000000-0005-0000-0000-0000EF710000}"/>
    <cellStyle name="Normal 18 3 2 4 3" xfId="36107" xr:uid="{00000000-0005-0000-0000-0000F0710000}"/>
    <cellStyle name="Normal 18 3 2 5" xfId="7975" xr:uid="{00000000-0005-0000-0000-0000F1710000}"/>
    <cellStyle name="Normal 18 3 2 5 2" xfId="23123" xr:uid="{00000000-0005-0000-0000-0000F2710000}"/>
    <cellStyle name="Normal 18 3 2 5 2 2" xfId="49091" xr:uid="{00000000-0005-0000-0000-0000F3710000}"/>
    <cellStyle name="Normal 18 3 2 5 3" xfId="33943" xr:uid="{00000000-0005-0000-0000-0000F4710000}"/>
    <cellStyle name="Normal 18 3 2 6" xfId="18795" xr:uid="{00000000-0005-0000-0000-0000F5710000}"/>
    <cellStyle name="Normal 18 3 2 6 2" xfId="44763" xr:uid="{00000000-0005-0000-0000-0000F6710000}"/>
    <cellStyle name="Normal 18 3 2 7" xfId="14467" xr:uid="{00000000-0005-0000-0000-0000F7710000}"/>
    <cellStyle name="Normal 18 3 2 7 2" xfId="40435" xr:uid="{00000000-0005-0000-0000-0000F8710000}"/>
    <cellStyle name="Normal 18 3 2 8" xfId="3647" xr:uid="{00000000-0005-0000-0000-0000F9710000}"/>
    <cellStyle name="Normal 18 3 2 9" xfId="29615" xr:uid="{00000000-0005-0000-0000-0000FA710000}"/>
    <cellStyle name="Normal 18 3 3" xfId="2024" xr:uid="{00000000-0005-0000-0000-0000FB710000}"/>
    <cellStyle name="Normal 18 3 3 2" xfId="6352" xr:uid="{00000000-0005-0000-0000-0000FC710000}"/>
    <cellStyle name="Normal 18 3 3 2 2" xfId="12844" xr:uid="{00000000-0005-0000-0000-0000FD710000}"/>
    <cellStyle name="Normal 18 3 3 2 2 2" xfId="27992" xr:uid="{00000000-0005-0000-0000-0000FE710000}"/>
    <cellStyle name="Normal 18 3 3 2 2 2 2" xfId="53960" xr:uid="{00000000-0005-0000-0000-0000FF710000}"/>
    <cellStyle name="Normal 18 3 3 2 2 3" xfId="38812" xr:uid="{00000000-0005-0000-0000-000000720000}"/>
    <cellStyle name="Normal 18 3 3 2 3" xfId="21500" xr:uid="{00000000-0005-0000-0000-000001720000}"/>
    <cellStyle name="Normal 18 3 3 2 3 2" xfId="47468" xr:uid="{00000000-0005-0000-0000-000002720000}"/>
    <cellStyle name="Normal 18 3 3 2 4" xfId="17172" xr:uid="{00000000-0005-0000-0000-000003720000}"/>
    <cellStyle name="Normal 18 3 3 2 4 2" xfId="43140" xr:uid="{00000000-0005-0000-0000-000004720000}"/>
    <cellStyle name="Normal 18 3 3 2 5" xfId="32320" xr:uid="{00000000-0005-0000-0000-000005720000}"/>
    <cellStyle name="Normal 18 3 3 2 6" xfId="58802" xr:uid="{00000000-0005-0000-0000-000006720000}"/>
    <cellStyle name="Normal 18 3 3 3" xfId="10680" xr:uid="{00000000-0005-0000-0000-000007720000}"/>
    <cellStyle name="Normal 18 3 3 3 2" xfId="25828" xr:uid="{00000000-0005-0000-0000-000008720000}"/>
    <cellStyle name="Normal 18 3 3 3 2 2" xfId="51796" xr:uid="{00000000-0005-0000-0000-000009720000}"/>
    <cellStyle name="Normal 18 3 3 3 3" xfId="36648" xr:uid="{00000000-0005-0000-0000-00000A720000}"/>
    <cellStyle name="Normal 18 3 3 4" xfId="8516" xr:uid="{00000000-0005-0000-0000-00000B720000}"/>
    <cellStyle name="Normal 18 3 3 4 2" xfId="23664" xr:uid="{00000000-0005-0000-0000-00000C720000}"/>
    <cellStyle name="Normal 18 3 3 4 2 2" xfId="49632" xr:uid="{00000000-0005-0000-0000-00000D720000}"/>
    <cellStyle name="Normal 18 3 3 4 3" xfId="34484" xr:uid="{00000000-0005-0000-0000-00000E720000}"/>
    <cellStyle name="Normal 18 3 3 5" xfId="19336" xr:uid="{00000000-0005-0000-0000-00000F720000}"/>
    <cellStyle name="Normal 18 3 3 5 2" xfId="45304" xr:uid="{00000000-0005-0000-0000-000010720000}"/>
    <cellStyle name="Normal 18 3 3 6" xfId="15008" xr:uid="{00000000-0005-0000-0000-000011720000}"/>
    <cellStyle name="Normal 18 3 3 6 2" xfId="40976" xr:uid="{00000000-0005-0000-0000-000012720000}"/>
    <cellStyle name="Normal 18 3 3 7" xfId="4188" xr:uid="{00000000-0005-0000-0000-000013720000}"/>
    <cellStyle name="Normal 18 3 3 8" xfId="30156" xr:uid="{00000000-0005-0000-0000-000014720000}"/>
    <cellStyle name="Normal 18 3 3 9" xfId="56638" xr:uid="{00000000-0005-0000-0000-000015720000}"/>
    <cellStyle name="Normal 18 3 4" xfId="5270" xr:uid="{00000000-0005-0000-0000-000016720000}"/>
    <cellStyle name="Normal 18 3 4 2" xfId="11762" xr:uid="{00000000-0005-0000-0000-000017720000}"/>
    <cellStyle name="Normal 18 3 4 2 2" xfId="26910" xr:uid="{00000000-0005-0000-0000-000018720000}"/>
    <cellStyle name="Normal 18 3 4 2 2 2" xfId="52878" xr:uid="{00000000-0005-0000-0000-000019720000}"/>
    <cellStyle name="Normal 18 3 4 2 3" xfId="37730" xr:uid="{00000000-0005-0000-0000-00001A720000}"/>
    <cellStyle name="Normal 18 3 4 3" xfId="20418" xr:uid="{00000000-0005-0000-0000-00001B720000}"/>
    <cellStyle name="Normal 18 3 4 3 2" xfId="46386" xr:uid="{00000000-0005-0000-0000-00001C720000}"/>
    <cellStyle name="Normal 18 3 4 4" xfId="16090" xr:uid="{00000000-0005-0000-0000-00001D720000}"/>
    <cellStyle name="Normal 18 3 4 4 2" xfId="42058" xr:uid="{00000000-0005-0000-0000-00001E720000}"/>
    <cellStyle name="Normal 18 3 4 5" xfId="31238" xr:uid="{00000000-0005-0000-0000-00001F720000}"/>
    <cellStyle name="Normal 18 3 4 6" xfId="57720" xr:uid="{00000000-0005-0000-0000-000020720000}"/>
    <cellStyle name="Normal 18 3 5" xfId="9598" xr:uid="{00000000-0005-0000-0000-000021720000}"/>
    <cellStyle name="Normal 18 3 5 2" xfId="24746" xr:uid="{00000000-0005-0000-0000-000022720000}"/>
    <cellStyle name="Normal 18 3 5 2 2" xfId="50714" xr:uid="{00000000-0005-0000-0000-000023720000}"/>
    <cellStyle name="Normal 18 3 5 3" xfId="35566" xr:uid="{00000000-0005-0000-0000-000024720000}"/>
    <cellStyle name="Normal 18 3 6" xfId="7434" xr:uid="{00000000-0005-0000-0000-000025720000}"/>
    <cellStyle name="Normal 18 3 6 2" xfId="22582" xr:uid="{00000000-0005-0000-0000-000026720000}"/>
    <cellStyle name="Normal 18 3 6 2 2" xfId="48550" xr:uid="{00000000-0005-0000-0000-000027720000}"/>
    <cellStyle name="Normal 18 3 6 3" xfId="33402" xr:uid="{00000000-0005-0000-0000-000028720000}"/>
    <cellStyle name="Normal 18 3 7" xfId="18254" xr:uid="{00000000-0005-0000-0000-000029720000}"/>
    <cellStyle name="Normal 18 3 7 2" xfId="44222" xr:uid="{00000000-0005-0000-0000-00002A720000}"/>
    <cellStyle name="Normal 18 3 8" xfId="13926" xr:uid="{00000000-0005-0000-0000-00002B720000}"/>
    <cellStyle name="Normal 18 3 8 2" xfId="39894" xr:uid="{00000000-0005-0000-0000-00002C720000}"/>
    <cellStyle name="Normal 18 3 9" xfId="3106" xr:uid="{00000000-0005-0000-0000-00002D720000}"/>
    <cellStyle name="Normal 18 4" xfId="369" xr:uid="{00000000-0005-0000-0000-00002E720000}"/>
    <cellStyle name="Normal 18 4 10" xfId="29075" xr:uid="{00000000-0005-0000-0000-00002F720000}"/>
    <cellStyle name="Normal 18 4 11" xfId="55030" xr:uid="{00000000-0005-0000-0000-000030720000}"/>
    <cellStyle name="Normal 18 4 12" xfId="55557" xr:uid="{00000000-0005-0000-0000-000031720000}"/>
    <cellStyle name="Normal 18 4 13" xfId="829" xr:uid="{00000000-0005-0000-0000-000032720000}"/>
    <cellStyle name="Normal 18 4 2" xfId="1484" xr:uid="{00000000-0005-0000-0000-000033720000}"/>
    <cellStyle name="Normal 18 4 2 10" xfId="56098" xr:uid="{00000000-0005-0000-0000-000034720000}"/>
    <cellStyle name="Normal 18 4 2 2" xfId="2566" xr:uid="{00000000-0005-0000-0000-000035720000}"/>
    <cellStyle name="Normal 18 4 2 2 2" xfId="6894" xr:uid="{00000000-0005-0000-0000-000036720000}"/>
    <cellStyle name="Normal 18 4 2 2 2 2" xfId="13386" xr:uid="{00000000-0005-0000-0000-000037720000}"/>
    <cellStyle name="Normal 18 4 2 2 2 2 2" xfId="28534" xr:uid="{00000000-0005-0000-0000-000038720000}"/>
    <cellStyle name="Normal 18 4 2 2 2 2 2 2" xfId="54502" xr:uid="{00000000-0005-0000-0000-000039720000}"/>
    <cellStyle name="Normal 18 4 2 2 2 2 3" xfId="39354" xr:uid="{00000000-0005-0000-0000-00003A720000}"/>
    <cellStyle name="Normal 18 4 2 2 2 3" xfId="22042" xr:uid="{00000000-0005-0000-0000-00003B720000}"/>
    <cellStyle name="Normal 18 4 2 2 2 3 2" xfId="48010" xr:uid="{00000000-0005-0000-0000-00003C720000}"/>
    <cellStyle name="Normal 18 4 2 2 2 4" xfId="17714" xr:uid="{00000000-0005-0000-0000-00003D720000}"/>
    <cellStyle name="Normal 18 4 2 2 2 4 2" xfId="43682" xr:uid="{00000000-0005-0000-0000-00003E720000}"/>
    <cellStyle name="Normal 18 4 2 2 2 5" xfId="32862" xr:uid="{00000000-0005-0000-0000-00003F720000}"/>
    <cellStyle name="Normal 18 4 2 2 2 6" xfId="59344" xr:uid="{00000000-0005-0000-0000-000040720000}"/>
    <cellStyle name="Normal 18 4 2 2 3" xfId="11222" xr:uid="{00000000-0005-0000-0000-000041720000}"/>
    <cellStyle name="Normal 18 4 2 2 3 2" xfId="26370" xr:uid="{00000000-0005-0000-0000-000042720000}"/>
    <cellStyle name="Normal 18 4 2 2 3 2 2" xfId="52338" xr:uid="{00000000-0005-0000-0000-000043720000}"/>
    <cellStyle name="Normal 18 4 2 2 3 3" xfId="37190" xr:uid="{00000000-0005-0000-0000-000044720000}"/>
    <cellStyle name="Normal 18 4 2 2 4" xfId="9058" xr:uid="{00000000-0005-0000-0000-000045720000}"/>
    <cellStyle name="Normal 18 4 2 2 4 2" xfId="24206" xr:uid="{00000000-0005-0000-0000-000046720000}"/>
    <cellStyle name="Normal 18 4 2 2 4 2 2" xfId="50174" xr:uid="{00000000-0005-0000-0000-000047720000}"/>
    <cellStyle name="Normal 18 4 2 2 4 3" xfId="35026" xr:uid="{00000000-0005-0000-0000-000048720000}"/>
    <cellStyle name="Normal 18 4 2 2 5" xfId="19878" xr:uid="{00000000-0005-0000-0000-000049720000}"/>
    <cellStyle name="Normal 18 4 2 2 5 2" xfId="45846" xr:uid="{00000000-0005-0000-0000-00004A720000}"/>
    <cellStyle name="Normal 18 4 2 2 6" xfId="15550" xr:uid="{00000000-0005-0000-0000-00004B720000}"/>
    <cellStyle name="Normal 18 4 2 2 6 2" xfId="41518" xr:uid="{00000000-0005-0000-0000-00004C720000}"/>
    <cellStyle name="Normal 18 4 2 2 7" xfId="4730" xr:uid="{00000000-0005-0000-0000-00004D720000}"/>
    <cellStyle name="Normal 18 4 2 2 8" xfId="30698" xr:uid="{00000000-0005-0000-0000-00004E720000}"/>
    <cellStyle name="Normal 18 4 2 2 9" xfId="57180" xr:uid="{00000000-0005-0000-0000-00004F720000}"/>
    <cellStyle name="Normal 18 4 2 3" xfId="5812" xr:uid="{00000000-0005-0000-0000-000050720000}"/>
    <cellStyle name="Normal 18 4 2 3 2" xfId="12304" xr:uid="{00000000-0005-0000-0000-000051720000}"/>
    <cellStyle name="Normal 18 4 2 3 2 2" xfId="27452" xr:uid="{00000000-0005-0000-0000-000052720000}"/>
    <cellStyle name="Normal 18 4 2 3 2 2 2" xfId="53420" xr:uid="{00000000-0005-0000-0000-000053720000}"/>
    <cellStyle name="Normal 18 4 2 3 2 3" xfId="38272" xr:uid="{00000000-0005-0000-0000-000054720000}"/>
    <cellStyle name="Normal 18 4 2 3 3" xfId="20960" xr:uid="{00000000-0005-0000-0000-000055720000}"/>
    <cellStyle name="Normal 18 4 2 3 3 2" xfId="46928" xr:uid="{00000000-0005-0000-0000-000056720000}"/>
    <cellStyle name="Normal 18 4 2 3 4" xfId="16632" xr:uid="{00000000-0005-0000-0000-000057720000}"/>
    <cellStyle name="Normal 18 4 2 3 4 2" xfId="42600" xr:uid="{00000000-0005-0000-0000-000058720000}"/>
    <cellStyle name="Normal 18 4 2 3 5" xfId="31780" xr:uid="{00000000-0005-0000-0000-000059720000}"/>
    <cellStyle name="Normal 18 4 2 3 6" xfId="58262" xr:uid="{00000000-0005-0000-0000-00005A720000}"/>
    <cellStyle name="Normal 18 4 2 4" xfId="10140" xr:uid="{00000000-0005-0000-0000-00005B720000}"/>
    <cellStyle name="Normal 18 4 2 4 2" xfId="25288" xr:uid="{00000000-0005-0000-0000-00005C720000}"/>
    <cellStyle name="Normal 18 4 2 4 2 2" xfId="51256" xr:uid="{00000000-0005-0000-0000-00005D720000}"/>
    <cellStyle name="Normal 18 4 2 4 3" xfId="36108" xr:uid="{00000000-0005-0000-0000-00005E720000}"/>
    <cellStyle name="Normal 18 4 2 5" xfId="7976" xr:uid="{00000000-0005-0000-0000-00005F720000}"/>
    <cellStyle name="Normal 18 4 2 5 2" xfId="23124" xr:uid="{00000000-0005-0000-0000-000060720000}"/>
    <cellStyle name="Normal 18 4 2 5 2 2" xfId="49092" xr:uid="{00000000-0005-0000-0000-000061720000}"/>
    <cellStyle name="Normal 18 4 2 5 3" xfId="33944" xr:uid="{00000000-0005-0000-0000-000062720000}"/>
    <cellStyle name="Normal 18 4 2 6" xfId="18796" xr:uid="{00000000-0005-0000-0000-000063720000}"/>
    <cellStyle name="Normal 18 4 2 6 2" xfId="44764" xr:uid="{00000000-0005-0000-0000-000064720000}"/>
    <cellStyle name="Normal 18 4 2 7" xfId="14468" xr:uid="{00000000-0005-0000-0000-000065720000}"/>
    <cellStyle name="Normal 18 4 2 7 2" xfId="40436" xr:uid="{00000000-0005-0000-0000-000066720000}"/>
    <cellStyle name="Normal 18 4 2 8" xfId="3648" xr:uid="{00000000-0005-0000-0000-000067720000}"/>
    <cellStyle name="Normal 18 4 2 9" xfId="29616" xr:uid="{00000000-0005-0000-0000-000068720000}"/>
    <cellStyle name="Normal 18 4 3" xfId="2025" xr:uid="{00000000-0005-0000-0000-000069720000}"/>
    <cellStyle name="Normal 18 4 3 2" xfId="6353" xr:uid="{00000000-0005-0000-0000-00006A720000}"/>
    <cellStyle name="Normal 18 4 3 2 2" xfId="12845" xr:uid="{00000000-0005-0000-0000-00006B720000}"/>
    <cellStyle name="Normal 18 4 3 2 2 2" xfId="27993" xr:uid="{00000000-0005-0000-0000-00006C720000}"/>
    <cellStyle name="Normal 18 4 3 2 2 2 2" xfId="53961" xr:uid="{00000000-0005-0000-0000-00006D720000}"/>
    <cellStyle name="Normal 18 4 3 2 2 3" xfId="38813" xr:uid="{00000000-0005-0000-0000-00006E720000}"/>
    <cellStyle name="Normal 18 4 3 2 3" xfId="21501" xr:uid="{00000000-0005-0000-0000-00006F720000}"/>
    <cellStyle name="Normal 18 4 3 2 3 2" xfId="47469" xr:uid="{00000000-0005-0000-0000-000070720000}"/>
    <cellStyle name="Normal 18 4 3 2 4" xfId="17173" xr:uid="{00000000-0005-0000-0000-000071720000}"/>
    <cellStyle name="Normal 18 4 3 2 4 2" xfId="43141" xr:uid="{00000000-0005-0000-0000-000072720000}"/>
    <cellStyle name="Normal 18 4 3 2 5" xfId="32321" xr:uid="{00000000-0005-0000-0000-000073720000}"/>
    <cellStyle name="Normal 18 4 3 2 6" xfId="58803" xr:uid="{00000000-0005-0000-0000-000074720000}"/>
    <cellStyle name="Normal 18 4 3 3" xfId="10681" xr:uid="{00000000-0005-0000-0000-000075720000}"/>
    <cellStyle name="Normal 18 4 3 3 2" xfId="25829" xr:uid="{00000000-0005-0000-0000-000076720000}"/>
    <cellStyle name="Normal 18 4 3 3 2 2" xfId="51797" xr:uid="{00000000-0005-0000-0000-000077720000}"/>
    <cellStyle name="Normal 18 4 3 3 3" xfId="36649" xr:uid="{00000000-0005-0000-0000-000078720000}"/>
    <cellStyle name="Normal 18 4 3 4" xfId="8517" xr:uid="{00000000-0005-0000-0000-000079720000}"/>
    <cellStyle name="Normal 18 4 3 4 2" xfId="23665" xr:uid="{00000000-0005-0000-0000-00007A720000}"/>
    <cellStyle name="Normal 18 4 3 4 2 2" xfId="49633" xr:uid="{00000000-0005-0000-0000-00007B720000}"/>
    <cellStyle name="Normal 18 4 3 4 3" xfId="34485" xr:uid="{00000000-0005-0000-0000-00007C720000}"/>
    <cellStyle name="Normal 18 4 3 5" xfId="19337" xr:uid="{00000000-0005-0000-0000-00007D720000}"/>
    <cellStyle name="Normal 18 4 3 5 2" xfId="45305" xr:uid="{00000000-0005-0000-0000-00007E720000}"/>
    <cellStyle name="Normal 18 4 3 6" xfId="15009" xr:uid="{00000000-0005-0000-0000-00007F720000}"/>
    <cellStyle name="Normal 18 4 3 6 2" xfId="40977" xr:uid="{00000000-0005-0000-0000-000080720000}"/>
    <cellStyle name="Normal 18 4 3 7" xfId="4189" xr:uid="{00000000-0005-0000-0000-000081720000}"/>
    <cellStyle name="Normal 18 4 3 8" xfId="30157" xr:uid="{00000000-0005-0000-0000-000082720000}"/>
    <cellStyle name="Normal 18 4 3 9" xfId="56639" xr:uid="{00000000-0005-0000-0000-000083720000}"/>
    <cellStyle name="Normal 18 4 4" xfId="5271" xr:uid="{00000000-0005-0000-0000-000084720000}"/>
    <cellStyle name="Normal 18 4 4 2" xfId="11763" xr:uid="{00000000-0005-0000-0000-000085720000}"/>
    <cellStyle name="Normal 18 4 4 2 2" xfId="26911" xr:uid="{00000000-0005-0000-0000-000086720000}"/>
    <cellStyle name="Normal 18 4 4 2 2 2" xfId="52879" xr:uid="{00000000-0005-0000-0000-000087720000}"/>
    <cellStyle name="Normal 18 4 4 2 3" xfId="37731" xr:uid="{00000000-0005-0000-0000-000088720000}"/>
    <cellStyle name="Normal 18 4 4 3" xfId="20419" xr:uid="{00000000-0005-0000-0000-000089720000}"/>
    <cellStyle name="Normal 18 4 4 3 2" xfId="46387" xr:uid="{00000000-0005-0000-0000-00008A720000}"/>
    <cellStyle name="Normal 18 4 4 4" xfId="16091" xr:uid="{00000000-0005-0000-0000-00008B720000}"/>
    <cellStyle name="Normal 18 4 4 4 2" xfId="42059" xr:uid="{00000000-0005-0000-0000-00008C720000}"/>
    <cellStyle name="Normal 18 4 4 5" xfId="31239" xr:uid="{00000000-0005-0000-0000-00008D720000}"/>
    <cellStyle name="Normal 18 4 4 6" xfId="57721" xr:uid="{00000000-0005-0000-0000-00008E720000}"/>
    <cellStyle name="Normal 18 4 5" xfId="9599" xr:uid="{00000000-0005-0000-0000-00008F720000}"/>
    <cellStyle name="Normal 18 4 5 2" xfId="24747" xr:uid="{00000000-0005-0000-0000-000090720000}"/>
    <cellStyle name="Normal 18 4 5 2 2" xfId="50715" xr:uid="{00000000-0005-0000-0000-000091720000}"/>
    <cellStyle name="Normal 18 4 5 3" xfId="35567" xr:uid="{00000000-0005-0000-0000-000092720000}"/>
    <cellStyle name="Normal 18 4 6" xfId="7435" xr:uid="{00000000-0005-0000-0000-000093720000}"/>
    <cellStyle name="Normal 18 4 6 2" xfId="22583" xr:uid="{00000000-0005-0000-0000-000094720000}"/>
    <cellStyle name="Normal 18 4 6 2 2" xfId="48551" xr:uid="{00000000-0005-0000-0000-000095720000}"/>
    <cellStyle name="Normal 18 4 6 3" xfId="33403" xr:uid="{00000000-0005-0000-0000-000096720000}"/>
    <cellStyle name="Normal 18 4 7" xfId="18255" xr:uid="{00000000-0005-0000-0000-000097720000}"/>
    <cellStyle name="Normal 18 4 7 2" xfId="44223" xr:uid="{00000000-0005-0000-0000-000098720000}"/>
    <cellStyle name="Normal 18 4 8" xfId="13927" xr:uid="{00000000-0005-0000-0000-000099720000}"/>
    <cellStyle name="Normal 18 4 8 2" xfId="39895" xr:uid="{00000000-0005-0000-0000-00009A720000}"/>
    <cellStyle name="Normal 18 4 9" xfId="3107" xr:uid="{00000000-0005-0000-0000-00009B720000}"/>
    <cellStyle name="Normal 18 5" xfId="370" xr:uid="{00000000-0005-0000-0000-00009C720000}"/>
    <cellStyle name="Normal 18 5 10" xfId="29076" xr:uid="{00000000-0005-0000-0000-00009D720000}"/>
    <cellStyle name="Normal 18 5 11" xfId="55031" xr:uid="{00000000-0005-0000-0000-00009E720000}"/>
    <cellStyle name="Normal 18 5 12" xfId="55558" xr:uid="{00000000-0005-0000-0000-00009F720000}"/>
    <cellStyle name="Normal 18 5 13" xfId="869" xr:uid="{00000000-0005-0000-0000-0000A0720000}"/>
    <cellStyle name="Normal 18 5 2" xfId="1485" xr:uid="{00000000-0005-0000-0000-0000A1720000}"/>
    <cellStyle name="Normal 18 5 2 10" xfId="56099" xr:uid="{00000000-0005-0000-0000-0000A2720000}"/>
    <cellStyle name="Normal 18 5 2 2" xfId="2567" xr:uid="{00000000-0005-0000-0000-0000A3720000}"/>
    <cellStyle name="Normal 18 5 2 2 2" xfId="6895" xr:uid="{00000000-0005-0000-0000-0000A4720000}"/>
    <cellStyle name="Normal 18 5 2 2 2 2" xfId="13387" xr:uid="{00000000-0005-0000-0000-0000A5720000}"/>
    <cellStyle name="Normal 18 5 2 2 2 2 2" xfId="28535" xr:uid="{00000000-0005-0000-0000-0000A6720000}"/>
    <cellStyle name="Normal 18 5 2 2 2 2 2 2" xfId="54503" xr:uid="{00000000-0005-0000-0000-0000A7720000}"/>
    <cellStyle name="Normal 18 5 2 2 2 2 3" xfId="39355" xr:uid="{00000000-0005-0000-0000-0000A8720000}"/>
    <cellStyle name="Normal 18 5 2 2 2 3" xfId="22043" xr:uid="{00000000-0005-0000-0000-0000A9720000}"/>
    <cellStyle name="Normal 18 5 2 2 2 3 2" xfId="48011" xr:uid="{00000000-0005-0000-0000-0000AA720000}"/>
    <cellStyle name="Normal 18 5 2 2 2 4" xfId="17715" xr:uid="{00000000-0005-0000-0000-0000AB720000}"/>
    <cellStyle name="Normal 18 5 2 2 2 4 2" xfId="43683" xr:uid="{00000000-0005-0000-0000-0000AC720000}"/>
    <cellStyle name="Normal 18 5 2 2 2 5" xfId="32863" xr:uid="{00000000-0005-0000-0000-0000AD720000}"/>
    <cellStyle name="Normal 18 5 2 2 2 6" xfId="59345" xr:uid="{00000000-0005-0000-0000-0000AE720000}"/>
    <cellStyle name="Normal 18 5 2 2 3" xfId="11223" xr:uid="{00000000-0005-0000-0000-0000AF720000}"/>
    <cellStyle name="Normal 18 5 2 2 3 2" xfId="26371" xr:uid="{00000000-0005-0000-0000-0000B0720000}"/>
    <cellStyle name="Normal 18 5 2 2 3 2 2" xfId="52339" xr:uid="{00000000-0005-0000-0000-0000B1720000}"/>
    <cellStyle name="Normal 18 5 2 2 3 3" xfId="37191" xr:uid="{00000000-0005-0000-0000-0000B2720000}"/>
    <cellStyle name="Normal 18 5 2 2 4" xfId="9059" xr:uid="{00000000-0005-0000-0000-0000B3720000}"/>
    <cellStyle name="Normal 18 5 2 2 4 2" xfId="24207" xr:uid="{00000000-0005-0000-0000-0000B4720000}"/>
    <cellStyle name="Normal 18 5 2 2 4 2 2" xfId="50175" xr:uid="{00000000-0005-0000-0000-0000B5720000}"/>
    <cellStyle name="Normal 18 5 2 2 4 3" xfId="35027" xr:uid="{00000000-0005-0000-0000-0000B6720000}"/>
    <cellStyle name="Normal 18 5 2 2 5" xfId="19879" xr:uid="{00000000-0005-0000-0000-0000B7720000}"/>
    <cellStyle name="Normal 18 5 2 2 5 2" xfId="45847" xr:uid="{00000000-0005-0000-0000-0000B8720000}"/>
    <cellStyle name="Normal 18 5 2 2 6" xfId="15551" xr:uid="{00000000-0005-0000-0000-0000B9720000}"/>
    <cellStyle name="Normal 18 5 2 2 6 2" xfId="41519" xr:uid="{00000000-0005-0000-0000-0000BA720000}"/>
    <cellStyle name="Normal 18 5 2 2 7" xfId="4731" xr:uid="{00000000-0005-0000-0000-0000BB720000}"/>
    <cellStyle name="Normal 18 5 2 2 8" xfId="30699" xr:uid="{00000000-0005-0000-0000-0000BC720000}"/>
    <cellStyle name="Normal 18 5 2 2 9" xfId="57181" xr:uid="{00000000-0005-0000-0000-0000BD720000}"/>
    <cellStyle name="Normal 18 5 2 3" xfId="5813" xr:uid="{00000000-0005-0000-0000-0000BE720000}"/>
    <cellStyle name="Normal 18 5 2 3 2" xfId="12305" xr:uid="{00000000-0005-0000-0000-0000BF720000}"/>
    <cellStyle name="Normal 18 5 2 3 2 2" xfId="27453" xr:uid="{00000000-0005-0000-0000-0000C0720000}"/>
    <cellStyle name="Normal 18 5 2 3 2 2 2" xfId="53421" xr:uid="{00000000-0005-0000-0000-0000C1720000}"/>
    <cellStyle name="Normal 18 5 2 3 2 3" xfId="38273" xr:uid="{00000000-0005-0000-0000-0000C2720000}"/>
    <cellStyle name="Normal 18 5 2 3 3" xfId="20961" xr:uid="{00000000-0005-0000-0000-0000C3720000}"/>
    <cellStyle name="Normal 18 5 2 3 3 2" xfId="46929" xr:uid="{00000000-0005-0000-0000-0000C4720000}"/>
    <cellStyle name="Normal 18 5 2 3 4" xfId="16633" xr:uid="{00000000-0005-0000-0000-0000C5720000}"/>
    <cellStyle name="Normal 18 5 2 3 4 2" xfId="42601" xr:uid="{00000000-0005-0000-0000-0000C6720000}"/>
    <cellStyle name="Normal 18 5 2 3 5" xfId="31781" xr:uid="{00000000-0005-0000-0000-0000C7720000}"/>
    <cellStyle name="Normal 18 5 2 3 6" xfId="58263" xr:uid="{00000000-0005-0000-0000-0000C8720000}"/>
    <cellStyle name="Normal 18 5 2 4" xfId="10141" xr:uid="{00000000-0005-0000-0000-0000C9720000}"/>
    <cellStyle name="Normal 18 5 2 4 2" xfId="25289" xr:uid="{00000000-0005-0000-0000-0000CA720000}"/>
    <cellStyle name="Normal 18 5 2 4 2 2" xfId="51257" xr:uid="{00000000-0005-0000-0000-0000CB720000}"/>
    <cellStyle name="Normal 18 5 2 4 3" xfId="36109" xr:uid="{00000000-0005-0000-0000-0000CC720000}"/>
    <cellStyle name="Normal 18 5 2 5" xfId="7977" xr:uid="{00000000-0005-0000-0000-0000CD720000}"/>
    <cellStyle name="Normal 18 5 2 5 2" xfId="23125" xr:uid="{00000000-0005-0000-0000-0000CE720000}"/>
    <cellStyle name="Normal 18 5 2 5 2 2" xfId="49093" xr:uid="{00000000-0005-0000-0000-0000CF720000}"/>
    <cellStyle name="Normal 18 5 2 5 3" xfId="33945" xr:uid="{00000000-0005-0000-0000-0000D0720000}"/>
    <cellStyle name="Normal 18 5 2 6" xfId="18797" xr:uid="{00000000-0005-0000-0000-0000D1720000}"/>
    <cellStyle name="Normal 18 5 2 6 2" xfId="44765" xr:uid="{00000000-0005-0000-0000-0000D2720000}"/>
    <cellStyle name="Normal 18 5 2 7" xfId="14469" xr:uid="{00000000-0005-0000-0000-0000D3720000}"/>
    <cellStyle name="Normal 18 5 2 7 2" xfId="40437" xr:uid="{00000000-0005-0000-0000-0000D4720000}"/>
    <cellStyle name="Normal 18 5 2 8" xfId="3649" xr:uid="{00000000-0005-0000-0000-0000D5720000}"/>
    <cellStyle name="Normal 18 5 2 9" xfId="29617" xr:uid="{00000000-0005-0000-0000-0000D6720000}"/>
    <cellStyle name="Normal 18 5 3" xfId="2026" xr:uid="{00000000-0005-0000-0000-0000D7720000}"/>
    <cellStyle name="Normal 18 5 3 2" xfId="6354" xr:uid="{00000000-0005-0000-0000-0000D8720000}"/>
    <cellStyle name="Normal 18 5 3 2 2" xfId="12846" xr:uid="{00000000-0005-0000-0000-0000D9720000}"/>
    <cellStyle name="Normal 18 5 3 2 2 2" xfId="27994" xr:uid="{00000000-0005-0000-0000-0000DA720000}"/>
    <cellStyle name="Normal 18 5 3 2 2 2 2" xfId="53962" xr:uid="{00000000-0005-0000-0000-0000DB720000}"/>
    <cellStyle name="Normal 18 5 3 2 2 3" xfId="38814" xr:uid="{00000000-0005-0000-0000-0000DC720000}"/>
    <cellStyle name="Normal 18 5 3 2 3" xfId="21502" xr:uid="{00000000-0005-0000-0000-0000DD720000}"/>
    <cellStyle name="Normal 18 5 3 2 3 2" xfId="47470" xr:uid="{00000000-0005-0000-0000-0000DE720000}"/>
    <cellStyle name="Normal 18 5 3 2 4" xfId="17174" xr:uid="{00000000-0005-0000-0000-0000DF720000}"/>
    <cellStyle name="Normal 18 5 3 2 4 2" xfId="43142" xr:uid="{00000000-0005-0000-0000-0000E0720000}"/>
    <cellStyle name="Normal 18 5 3 2 5" xfId="32322" xr:uid="{00000000-0005-0000-0000-0000E1720000}"/>
    <cellStyle name="Normal 18 5 3 2 6" xfId="58804" xr:uid="{00000000-0005-0000-0000-0000E2720000}"/>
    <cellStyle name="Normal 18 5 3 3" xfId="10682" xr:uid="{00000000-0005-0000-0000-0000E3720000}"/>
    <cellStyle name="Normal 18 5 3 3 2" xfId="25830" xr:uid="{00000000-0005-0000-0000-0000E4720000}"/>
    <cellStyle name="Normal 18 5 3 3 2 2" xfId="51798" xr:uid="{00000000-0005-0000-0000-0000E5720000}"/>
    <cellStyle name="Normal 18 5 3 3 3" xfId="36650" xr:uid="{00000000-0005-0000-0000-0000E6720000}"/>
    <cellStyle name="Normal 18 5 3 4" xfId="8518" xr:uid="{00000000-0005-0000-0000-0000E7720000}"/>
    <cellStyle name="Normal 18 5 3 4 2" xfId="23666" xr:uid="{00000000-0005-0000-0000-0000E8720000}"/>
    <cellStyle name="Normal 18 5 3 4 2 2" xfId="49634" xr:uid="{00000000-0005-0000-0000-0000E9720000}"/>
    <cellStyle name="Normal 18 5 3 4 3" xfId="34486" xr:uid="{00000000-0005-0000-0000-0000EA720000}"/>
    <cellStyle name="Normal 18 5 3 5" xfId="19338" xr:uid="{00000000-0005-0000-0000-0000EB720000}"/>
    <cellStyle name="Normal 18 5 3 5 2" xfId="45306" xr:uid="{00000000-0005-0000-0000-0000EC720000}"/>
    <cellStyle name="Normal 18 5 3 6" xfId="15010" xr:uid="{00000000-0005-0000-0000-0000ED720000}"/>
    <cellStyle name="Normal 18 5 3 6 2" xfId="40978" xr:uid="{00000000-0005-0000-0000-0000EE720000}"/>
    <cellStyle name="Normal 18 5 3 7" xfId="4190" xr:uid="{00000000-0005-0000-0000-0000EF720000}"/>
    <cellStyle name="Normal 18 5 3 8" xfId="30158" xr:uid="{00000000-0005-0000-0000-0000F0720000}"/>
    <cellStyle name="Normal 18 5 3 9" xfId="56640" xr:uid="{00000000-0005-0000-0000-0000F1720000}"/>
    <cellStyle name="Normal 18 5 4" xfId="5272" xr:uid="{00000000-0005-0000-0000-0000F2720000}"/>
    <cellStyle name="Normal 18 5 4 2" xfId="11764" xr:uid="{00000000-0005-0000-0000-0000F3720000}"/>
    <cellStyle name="Normal 18 5 4 2 2" xfId="26912" xr:uid="{00000000-0005-0000-0000-0000F4720000}"/>
    <cellStyle name="Normal 18 5 4 2 2 2" xfId="52880" xr:uid="{00000000-0005-0000-0000-0000F5720000}"/>
    <cellStyle name="Normal 18 5 4 2 3" xfId="37732" xr:uid="{00000000-0005-0000-0000-0000F6720000}"/>
    <cellStyle name="Normal 18 5 4 3" xfId="20420" xr:uid="{00000000-0005-0000-0000-0000F7720000}"/>
    <cellStyle name="Normal 18 5 4 3 2" xfId="46388" xr:uid="{00000000-0005-0000-0000-0000F8720000}"/>
    <cellStyle name="Normal 18 5 4 4" xfId="16092" xr:uid="{00000000-0005-0000-0000-0000F9720000}"/>
    <cellStyle name="Normal 18 5 4 4 2" xfId="42060" xr:uid="{00000000-0005-0000-0000-0000FA720000}"/>
    <cellStyle name="Normal 18 5 4 5" xfId="31240" xr:uid="{00000000-0005-0000-0000-0000FB720000}"/>
    <cellStyle name="Normal 18 5 4 6" xfId="57722" xr:uid="{00000000-0005-0000-0000-0000FC720000}"/>
    <cellStyle name="Normal 18 5 5" xfId="9600" xr:uid="{00000000-0005-0000-0000-0000FD720000}"/>
    <cellStyle name="Normal 18 5 5 2" xfId="24748" xr:uid="{00000000-0005-0000-0000-0000FE720000}"/>
    <cellStyle name="Normal 18 5 5 2 2" xfId="50716" xr:uid="{00000000-0005-0000-0000-0000FF720000}"/>
    <cellStyle name="Normal 18 5 5 3" xfId="35568" xr:uid="{00000000-0005-0000-0000-000000730000}"/>
    <cellStyle name="Normal 18 5 6" xfId="7436" xr:uid="{00000000-0005-0000-0000-000001730000}"/>
    <cellStyle name="Normal 18 5 6 2" xfId="22584" xr:uid="{00000000-0005-0000-0000-000002730000}"/>
    <cellStyle name="Normal 18 5 6 2 2" xfId="48552" xr:uid="{00000000-0005-0000-0000-000003730000}"/>
    <cellStyle name="Normal 18 5 6 3" xfId="33404" xr:uid="{00000000-0005-0000-0000-000004730000}"/>
    <cellStyle name="Normal 18 5 7" xfId="18256" xr:uid="{00000000-0005-0000-0000-000005730000}"/>
    <cellStyle name="Normal 18 5 7 2" xfId="44224" xr:uid="{00000000-0005-0000-0000-000006730000}"/>
    <cellStyle name="Normal 18 5 8" xfId="13928" xr:uid="{00000000-0005-0000-0000-000007730000}"/>
    <cellStyle name="Normal 18 5 8 2" xfId="39896" xr:uid="{00000000-0005-0000-0000-000008730000}"/>
    <cellStyle name="Normal 18 5 9" xfId="3108" xr:uid="{00000000-0005-0000-0000-000009730000}"/>
    <cellStyle name="Normal 18 6" xfId="371" xr:uid="{00000000-0005-0000-0000-00000A730000}"/>
    <cellStyle name="Normal 18 6 10" xfId="29077" xr:uid="{00000000-0005-0000-0000-00000B730000}"/>
    <cellStyle name="Normal 18 6 11" xfId="55032" xr:uid="{00000000-0005-0000-0000-00000C730000}"/>
    <cellStyle name="Normal 18 6 12" xfId="55559" xr:uid="{00000000-0005-0000-0000-00000D730000}"/>
    <cellStyle name="Normal 18 6 13" xfId="909" xr:uid="{00000000-0005-0000-0000-00000E730000}"/>
    <cellStyle name="Normal 18 6 2" xfId="1486" xr:uid="{00000000-0005-0000-0000-00000F730000}"/>
    <cellStyle name="Normal 18 6 2 10" xfId="56100" xr:uid="{00000000-0005-0000-0000-000010730000}"/>
    <cellStyle name="Normal 18 6 2 2" xfId="2568" xr:uid="{00000000-0005-0000-0000-000011730000}"/>
    <cellStyle name="Normal 18 6 2 2 2" xfId="6896" xr:uid="{00000000-0005-0000-0000-000012730000}"/>
    <cellStyle name="Normal 18 6 2 2 2 2" xfId="13388" xr:uid="{00000000-0005-0000-0000-000013730000}"/>
    <cellStyle name="Normal 18 6 2 2 2 2 2" xfId="28536" xr:uid="{00000000-0005-0000-0000-000014730000}"/>
    <cellStyle name="Normal 18 6 2 2 2 2 2 2" xfId="54504" xr:uid="{00000000-0005-0000-0000-000015730000}"/>
    <cellStyle name="Normal 18 6 2 2 2 2 3" xfId="39356" xr:uid="{00000000-0005-0000-0000-000016730000}"/>
    <cellStyle name="Normal 18 6 2 2 2 3" xfId="22044" xr:uid="{00000000-0005-0000-0000-000017730000}"/>
    <cellStyle name="Normal 18 6 2 2 2 3 2" xfId="48012" xr:uid="{00000000-0005-0000-0000-000018730000}"/>
    <cellStyle name="Normal 18 6 2 2 2 4" xfId="17716" xr:uid="{00000000-0005-0000-0000-000019730000}"/>
    <cellStyle name="Normal 18 6 2 2 2 4 2" xfId="43684" xr:uid="{00000000-0005-0000-0000-00001A730000}"/>
    <cellStyle name="Normal 18 6 2 2 2 5" xfId="32864" xr:uid="{00000000-0005-0000-0000-00001B730000}"/>
    <cellStyle name="Normal 18 6 2 2 2 6" xfId="59346" xr:uid="{00000000-0005-0000-0000-00001C730000}"/>
    <cellStyle name="Normal 18 6 2 2 3" xfId="11224" xr:uid="{00000000-0005-0000-0000-00001D730000}"/>
    <cellStyle name="Normal 18 6 2 2 3 2" xfId="26372" xr:uid="{00000000-0005-0000-0000-00001E730000}"/>
    <cellStyle name="Normal 18 6 2 2 3 2 2" xfId="52340" xr:uid="{00000000-0005-0000-0000-00001F730000}"/>
    <cellStyle name="Normal 18 6 2 2 3 3" xfId="37192" xr:uid="{00000000-0005-0000-0000-000020730000}"/>
    <cellStyle name="Normal 18 6 2 2 4" xfId="9060" xr:uid="{00000000-0005-0000-0000-000021730000}"/>
    <cellStyle name="Normal 18 6 2 2 4 2" xfId="24208" xr:uid="{00000000-0005-0000-0000-000022730000}"/>
    <cellStyle name="Normal 18 6 2 2 4 2 2" xfId="50176" xr:uid="{00000000-0005-0000-0000-000023730000}"/>
    <cellStyle name="Normal 18 6 2 2 4 3" xfId="35028" xr:uid="{00000000-0005-0000-0000-000024730000}"/>
    <cellStyle name="Normal 18 6 2 2 5" xfId="19880" xr:uid="{00000000-0005-0000-0000-000025730000}"/>
    <cellStyle name="Normal 18 6 2 2 5 2" xfId="45848" xr:uid="{00000000-0005-0000-0000-000026730000}"/>
    <cellStyle name="Normal 18 6 2 2 6" xfId="15552" xr:uid="{00000000-0005-0000-0000-000027730000}"/>
    <cellStyle name="Normal 18 6 2 2 6 2" xfId="41520" xr:uid="{00000000-0005-0000-0000-000028730000}"/>
    <cellStyle name="Normal 18 6 2 2 7" xfId="4732" xr:uid="{00000000-0005-0000-0000-000029730000}"/>
    <cellStyle name="Normal 18 6 2 2 8" xfId="30700" xr:uid="{00000000-0005-0000-0000-00002A730000}"/>
    <cellStyle name="Normal 18 6 2 2 9" xfId="57182" xr:uid="{00000000-0005-0000-0000-00002B730000}"/>
    <cellStyle name="Normal 18 6 2 3" xfId="5814" xr:uid="{00000000-0005-0000-0000-00002C730000}"/>
    <cellStyle name="Normal 18 6 2 3 2" xfId="12306" xr:uid="{00000000-0005-0000-0000-00002D730000}"/>
    <cellStyle name="Normal 18 6 2 3 2 2" xfId="27454" xr:uid="{00000000-0005-0000-0000-00002E730000}"/>
    <cellStyle name="Normal 18 6 2 3 2 2 2" xfId="53422" xr:uid="{00000000-0005-0000-0000-00002F730000}"/>
    <cellStyle name="Normal 18 6 2 3 2 3" xfId="38274" xr:uid="{00000000-0005-0000-0000-000030730000}"/>
    <cellStyle name="Normal 18 6 2 3 3" xfId="20962" xr:uid="{00000000-0005-0000-0000-000031730000}"/>
    <cellStyle name="Normal 18 6 2 3 3 2" xfId="46930" xr:uid="{00000000-0005-0000-0000-000032730000}"/>
    <cellStyle name="Normal 18 6 2 3 4" xfId="16634" xr:uid="{00000000-0005-0000-0000-000033730000}"/>
    <cellStyle name="Normal 18 6 2 3 4 2" xfId="42602" xr:uid="{00000000-0005-0000-0000-000034730000}"/>
    <cellStyle name="Normal 18 6 2 3 5" xfId="31782" xr:uid="{00000000-0005-0000-0000-000035730000}"/>
    <cellStyle name="Normal 18 6 2 3 6" xfId="58264" xr:uid="{00000000-0005-0000-0000-000036730000}"/>
    <cellStyle name="Normal 18 6 2 4" xfId="10142" xr:uid="{00000000-0005-0000-0000-000037730000}"/>
    <cellStyle name="Normal 18 6 2 4 2" xfId="25290" xr:uid="{00000000-0005-0000-0000-000038730000}"/>
    <cellStyle name="Normal 18 6 2 4 2 2" xfId="51258" xr:uid="{00000000-0005-0000-0000-000039730000}"/>
    <cellStyle name="Normal 18 6 2 4 3" xfId="36110" xr:uid="{00000000-0005-0000-0000-00003A730000}"/>
    <cellStyle name="Normal 18 6 2 5" xfId="7978" xr:uid="{00000000-0005-0000-0000-00003B730000}"/>
    <cellStyle name="Normal 18 6 2 5 2" xfId="23126" xr:uid="{00000000-0005-0000-0000-00003C730000}"/>
    <cellStyle name="Normal 18 6 2 5 2 2" xfId="49094" xr:uid="{00000000-0005-0000-0000-00003D730000}"/>
    <cellStyle name="Normal 18 6 2 5 3" xfId="33946" xr:uid="{00000000-0005-0000-0000-00003E730000}"/>
    <cellStyle name="Normal 18 6 2 6" xfId="18798" xr:uid="{00000000-0005-0000-0000-00003F730000}"/>
    <cellStyle name="Normal 18 6 2 6 2" xfId="44766" xr:uid="{00000000-0005-0000-0000-000040730000}"/>
    <cellStyle name="Normal 18 6 2 7" xfId="14470" xr:uid="{00000000-0005-0000-0000-000041730000}"/>
    <cellStyle name="Normal 18 6 2 7 2" xfId="40438" xr:uid="{00000000-0005-0000-0000-000042730000}"/>
    <cellStyle name="Normal 18 6 2 8" xfId="3650" xr:uid="{00000000-0005-0000-0000-000043730000}"/>
    <cellStyle name="Normal 18 6 2 9" xfId="29618" xr:uid="{00000000-0005-0000-0000-000044730000}"/>
    <cellStyle name="Normal 18 6 3" xfId="2027" xr:uid="{00000000-0005-0000-0000-000045730000}"/>
    <cellStyle name="Normal 18 6 3 2" xfId="6355" xr:uid="{00000000-0005-0000-0000-000046730000}"/>
    <cellStyle name="Normal 18 6 3 2 2" xfId="12847" xr:uid="{00000000-0005-0000-0000-000047730000}"/>
    <cellStyle name="Normal 18 6 3 2 2 2" xfId="27995" xr:uid="{00000000-0005-0000-0000-000048730000}"/>
    <cellStyle name="Normal 18 6 3 2 2 2 2" xfId="53963" xr:uid="{00000000-0005-0000-0000-000049730000}"/>
    <cellStyle name="Normal 18 6 3 2 2 3" xfId="38815" xr:uid="{00000000-0005-0000-0000-00004A730000}"/>
    <cellStyle name="Normal 18 6 3 2 3" xfId="21503" xr:uid="{00000000-0005-0000-0000-00004B730000}"/>
    <cellStyle name="Normal 18 6 3 2 3 2" xfId="47471" xr:uid="{00000000-0005-0000-0000-00004C730000}"/>
    <cellStyle name="Normal 18 6 3 2 4" xfId="17175" xr:uid="{00000000-0005-0000-0000-00004D730000}"/>
    <cellStyle name="Normal 18 6 3 2 4 2" xfId="43143" xr:uid="{00000000-0005-0000-0000-00004E730000}"/>
    <cellStyle name="Normal 18 6 3 2 5" xfId="32323" xr:uid="{00000000-0005-0000-0000-00004F730000}"/>
    <cellStyle name="Normal 18 6 3 2 6" xfId="58805" xr:uid="{00000000-0005-0000-0000-000050730000}"/>
    <cellStyle name="Normal 18 6 3 3" xfId="10683" xr:uid="{00000000-0005-0000-0000-000051730000}"/>
    <cellStyle name="Normal 18 6 3 3 2" xfId="25831" xr:uid="{00000000-0005-0000-0000-000052730000}"/>
    <cellStyle name="Normal 18 6 3 3 2 2" xfId="51799" xr:uid="{00000000-0005-0000-0000-000053730000}"/>
    <cellStyle name="Normal 18 6 3 3 3" xfId="36651" xr:uid="{00000000-0005-0000-0000-000054730000}"/>
    <cellStyle name="Normal 18 6 3 4" xfId="8519" xr:uid="{00000000-0005-0000-0000-000055730000}"/>
    <cellStyle name="Normal 18 6 3 4 2" xfId="23667" xr:uid="{00000000-0005-0000-0000-000056730000}"/>
    <cellStyle name="Normal 18 6 3 4 2 2" xfId="49635" xr:uid="{00000000-0005-0000-0000-000057730000}"/>
    <cellStyle name="Normal 18 6 3 4 3" xfId="34487" xr:uid="{00000000-0005-0000-0000-000058730000}"/>
    <cellStyle name="Normal 18 6 3 5" xfId="19339" xr:uid="{00000000-0005-0000-0000-000059730000}"/>
    <cellStyle name="Normal 18 6 3 5 2" xfId="45307" xr:uid="{00000000-0005-0000-0000-00005A730000}"/>
    <cellStyle name="Normal 18 6 3 6" xfId="15011" xr:uid="{00000000-0005-0000-0000-00005B730000}"/>
    <cellStyle name="Normal 18 6 3 6 2" xfId="40979" xr:uid="{00000000-0005-0000-0000-00005C730000}"/>
    <cellStyle name="Normal 18 6 3 7" xfId="4191" xr:uid="{00000000-0005-0000-0000-00005D730000}"/>
    <cellStyle name="Normal 18 6 3 8" xfId="30159" xr:uid="{00000000-0005-0000-0000-00005E730000}"/>
    <cellStyle name="Normal 18 6 3 9" xfId="56641" xr:uid="{00000000-0005-0000-0000-00005F730000}"/>
    <cellStyle name="Normal 18 6 4" xfId="5273" xr:uid="{00000000-0005-0000-0000-000060730000}"/>
    <cellStyle name="Normal 18 6 4 2" xfId="11765" xr:uid="{00000000-0005-0000-0000-000061730000}"/>
    <cellStyle name="Normal 18 6 4 2 2" xfId="26913" xr:uid="{00000000-0005-0000-0000-000062730000}"/>
    <cellStyle name="Normal 18 6 4 2 2 2" xfId="52881" xr:uid="{00000000-0005-0000-0000-000063730000}"/>
    <cellStyle name="Normal 18 6 4 2 3" xfId="37733" xr:uid="{00000000-0005-0000-0000-000064730000}"/>
    <cellStyle name="Normal 18 6 4 3" xfId="20421" xr:uid="{00000000-0005-0000-0000-000065730000}"/>
    <cellStyle name="Normal 18 6 4 3 2" xfId="46389" xr:uid="{00000000-0005-0000-0000-000066730000}"/>
    <cellStyle name="Normal 18 6 4 4" xfId="16093" xr:uid="{00000000-0005-0000-0000-000067730000}"/>
    <cellStyle name="Normal 18 6 4 4 2" xfId="42061" xr:uid="{00000000-0005-0000-0000-000068730000}"/>
    <cellStyle name="Normal 18 6 4 5" xfId="31241" xr:uid="{00000000-0005-0000-0000-000069730000}"/>
    <cellStyle name="Normal 18 6 4 6" xfId="57723" xr:uid="{00000000-0005-0000-0000-00006A730000}"/>
    <cellStyle name="Normal 18 6 5" xfId="9601" xr:uid="{00000000-0005-0000-0000-00006B730000}"/>
    <cellStyle name="Normal 18 6 5 2" xfId="24749" xr:uid="{00000000-0005-0000-0000-00006C730000}"/>
    <cellStyle name="Normal 18 6 5 2 2" xfId="50717" xr:uid="{00000000-0005-0000-0000-00006D730000}"/>
    <cellStyle name="Normal 18 6 5 3" xfId="35569" xr:uid="{00000000-0005-0000-0000-00006E730000}"/>
    <cellStyle name="Normal 18 6 6" xfId="7437" xr:uid="{00000000-0005-0000-0000-00006F730000}"/>
    <cellStyle name="Normal 18 6 6 2" xfId="22585" xr:uid="{00000000-0005-0000-0000-000070730000}"/>
    <cellStyle name="Normal 18 6 6 2 2" xfId="48553" xr:uid="{00000000-0005-0000-0000-000071730000}"/>
    <cellStyle name="Normal 18 6 6 3" xfId="33405" xr:uid="{00000000-0005-0000-0000-000072730000}"/>
    <cellStyle name="Normal 18 6 7" xfId="18257" xr:uid="{00000000-0005-0000-0000-000073730000}"/>
    <cellStyle name="Normal 18 6 7 2" xfId="44225" xr:uid="{00000000-0005-0000-0000-000074730000}"/>
    <cellStyle name="Normal 18 6 8" xfId="13929" xr:uid="{00000000-0005-0000-0000-000075730000}"/>
    <cellStyle name="Normal 18 6 8 2" xfId="39897" xr:uid="{00000000-0005-0000-0000-000076730000}"/>
    <cellStyle name="Normal 18 6 9" xfId="3109" xr:uid="{00000000-0005-0000-0000-000077730000}"/>
    <cellStyle name="Normal 18 7" xfId="372" xr:uid="{00000000-0005-0000-0000-000078730000}"/>
    <cellStyle name="Normal 18 7 10" xfId="29078" xr:uid="{00000000-0005-0000-0000-000079730000}"/>
    <cellStyle name="Normal 18 7 11" xfId="55033" xr:uid="{00000000-0005-0000-0000-00007A730000}"/>
    <cellStyle name="Normal 18 7 12" xfId="55560" xr:uid="{00000000-0005-0000-0000-00007B730000}"/>
    <cellStyle name="Normal 18 7 13" xfId="949" xr:uid="{00000000-0005-0000-0000-00007C730000}"/>
    <cellStyle name="Normal 18 7 2" xfId="1487" xr:uid="{00000000-0005-0000-0000-00007D730000}"/>
    <cellStyle name="Normal 18 7 2 10" xfId="56101" xr:uid="{00000000-0005-0000-0000-00007E730000}"/>
    <cellStyle name="Normal 18 7 2 2" xfId="2569" xr:uid="{00000000-0005-0000-0000-00007F730000}"/>
    <cellStyle name="Normal 18 7 2 2 2" xfId="6897" xr:uid="{00000000-0005-0000-0000-000080730000}"/>
    <cellStyle name="Normal 18 7 2 2 2 2" xfId="13389" xr:uid="{00000000-0005-0000-0000-000081730000}"/>
    <cellStyle name="Normal 18 7 2 2 2 2 2" xfId="28537" xr:uid="{00000000-0005-0000-0000-000082730000}"/>
    <cellStyle name="Normal 18 7 2 2 2 2 2 2" xfId="54505" xr:uid="{00000000-0005-0000-0000-000083730000}"/>
    <cellStyle name="Normal 18 7 2 2 2 2 3" xfId="39357" xr:uid="{00000000-0005-0000-0000-000084730000}"/>
    <cellStyle name="Normal 18 7 2 2 2 3" xfId="22045" xr:uid="{00000000-0005-0000-0000-000085730000}"/>
    <cellStyle name="Normal 18 7 2 2 2 3 2" xfId="48013" xr:uid="{00000000-0005-0000-0000-000086730000}"/>
    <cellStyle name="Normal 18 7 2 2 2 4" xfId="17717" xr:uid="{00000000-0005-0000-0000-000087730000}"/>
    <cellStyle name="Normal 18 7 2 2 2 4 2" xfId="43685" xr:uid="{00000000-0005-0000-0000-000088730000}"/>
    <cellStyle name="Normal 18 7 2 2 2 5" xfId="32865" xr:uid="{00000000-0005-0000-0000-000089730000}"/>
    <cellStyle name="Normal 18 7 2 2 2 6" xfId="59347" xr:uid="{00000000-0005-0000-0000-00008A730000}"/>
    <cellStyle name="Normal 18 7 2 2 3" xfId="11225" xr:uid="{00000000-0005-0000-0000-00008B730000}"/>
    <cellStyle name="Normal 18 7 2 2 3 2" xfId="26373" xr:uid="{00000000-0005-0000-0000-00008C730000}"/>
    <cellStyle name="Normal 18 7 2 2 3 2 2" xfId="52341" xr:uid="{00000000-0005-0000-0000-00008D730000}"/>
    <cellStyle name="Normal 18 7 2 2 3 3" xfId="37193" xr:uid="{00000000-0005-0000-0000-00008E730000}"/>
    <cellStyle name="Normal 18 7 2 2 4" xfId="9061" xr:uid="{00000000-0005-0000-0000-00008F730000}"/>
    <cellStyle name="Normal 18 7 2 2 4 2" xfId="24209" xr:uid="{00000000-0005-0000-0000-000090730000}"/>
    <cellStyle name="Normal 18 7 2 2 4 2 2" xfId="50177" xr:uid="{00000000-0005-0000-0000-000091730000}"/>
    <cellStyle name="Normal 18 7 2 2 4 3" xfId="35029" xr:uid="{00000000-0005-0000-0000-000092730000}"/>
    <cellStyle name="Normal 18 7 2 2 5" xfId="19881" xr:uid="{00000000-0005-0000-0000-000093730000}"/>
    <cellStyle name="Normal 18 7 2 2 5 2" xfId="45849" xr:uid="{00000000-0005-0000-0000-000094730000}"/>
    <cellStyle name="Normal 18 7 2 2 6" xfId="15553" xr:uid="{00000000-0005-0000-0000-000095730000}"/>
    <cellStyle name="Normal 18 7 2 2 6 2" xfId="41521" xr:uid="{00000000-0005-0000-0000-000096730000}"/>
    <cellStyle name="Normal 18 7 2 2 7" xfId="4733" xr:uid="{00000000-0005-0000-0000-000097730000}"/>
    <cellStyle name="Normal 18 7 2 2 8" xfId="30701" xr:uid="{00000000-0005-0000-0000-000098730000}"/>
    <cellStyle name="Normal 18 7 2 2 9" xfId="57183" xr:uid="{00000000-0005-0000-0000-000099730000}"/>
    <cellStyle name="Normal 18 7 2 3" xfId="5815" xr:uid="{00000000-0005-0000-0000-00009A730000}"/>
    <cellStyle name="Normal 18 7 2 3 2" xfId="12307" xr:uid="{00000000-0005-0000-0000-00009B730000}"/>
    <cellStyle name="Normal 18 7 2 3 2 2" xfId="27455" xr:uid="{00000000-0005-0000-0000-00009C730000}"/>
    <cellStyle name="Normal 18 7 2 3 2 2 2" xfId="53423" xr:uid="{00000000-0005-0000-0000-00009D730000}"/>
    <cellStyle name="Normal 18 7 2 3 2 3" xfId="38275" xr:uid="{00000000-0005-0000-0000-00009E730000}"/>
    <cellStyle name="Normal 18 7 2 3 3" xfId="20963" xr:uid="{00000000-0005-0000-0000-00009F730000}"/>
    <cellStyle name="Normal 18 7 2 3 3 2" xfId="46931" xr:uid="{00000000-0005-0000-0000-0000A0730000}"/>
    <cellStyle name="Normal 18 7 2 3 4" xfId="16635" xr:uid="{00000000-0005-0000-0000-0000A1730000}"/>
    <cellStyle name="Normal 18 7 2 3 4 2" xfId="42603" xr:uid="{00000000-0005-0000-0000-0000A2730000}"/>
    <cellStyle name="Normal 18 7 2 3 5" xfId="31783" xr:uid="{00000000-0005-0000-0000-0000A3730000}"/>
    <cellStyle name="Normal 18 7 2 3 6" xfId="58265" xr:uid="{00000000-0005-0000-0000-0000A4730000}"/>
    <cellStyle name="Normal 18 7 2 4" xfId="10143" xr:uid="{00000000-0005-0000-0000-0000A5730000}"/>
    <cellStyle name="Normal 18 7 2 4 2" xfId="25291" xr:uid="{00000000-0005-0000-0000-0000A6730000}"/>
    <cellStyle name="Normal 18 7 2 4 2 2" xfId="51259" xr:uid="{00000000-0005-0000-0000-0000A7730000}"/>
    <cellStyle name="Normal 18 7 2 4 3" xfId="36111" xr:uid="{00000000-0005-0000-0000-0000A8730000}"/>
    <cellStyle name="Normal 18 7 2 5" xfId="7979" xr:uid="{00000000-0005-0000-0000-0000A9730000}"/>
    <cellStyle name="Normal 18 7 2 5 2" xfId="23127" xr:uid="{00000000-0005-0000-0000-0000AA730000}"/>
    <cellStyle name="Normal 18 7 2 5 2 2" xfId="49095" xr:uid="{00000000-0005-0000-0000-0000AB730000}"/>
    <cellStyle name="Normal 18 7 2 5 3" xfId="33947" xr:uid="{00000000-0005-0000-0000-0000AC730000}"/>
    <cellStyle name="Normal 18 7 2 6" xfId="18799" xr:uid="{00000000-0005-0000-0000-0000AD730000}"/>
    <cellStyle name="Normal 18 7 2 6 2" xfId="44767" xr:uid="{00000000-0005-0000-0000-0000AE730000}"/>
    <cellStyle name="Normal 18 7 2 7" xfId="14471" xr:uid="{00000000-0005-0000-0000-0000AF730000}"/>
    <cellStyle name="Normal 18 7 2 7 2" xfId="40439" xr:uid="{00000000-0005-0000-0000-0000B0730000}"/>
    <cellStyle name="Normal 18 7 2 8" xfId="3651" xr:uid="{00000000-0005-0000-0000-0000B1730000}"/>
    <cellStyle name="Normal 18 7 2 9" xfId="29619" xr:uid="{00000000-0005-0000-0000-0000B2730000}"/>
    <cellStyle name="Normal 18 7 3" xfId="2028" xr:uid="{00000000-0005-0000-0000-0000B3730000}"/>
    <cellStyle name="Normal 18 7 3 2" xfId="6356" xr:uid="{00000000-0005-0000-0000-0000B4730000}"/>
    <cellStyle name="Normal 18 7 3 2 2" xfId="12848" xr:uid="{00000000-0005-0000-0000-0000B5730000}"/>
    <cellStyle name="Normal 18 7 3 2 2 2" xfId="27996" xr:uid="{00000000-0005-0000-0000-0000B6730000}"/>
    <cellStyle name="Normal 18 7 3 2 2 2 2" xfId="53964" xr:uid="{00000000-0005-0000-0000-0000B7730000}"/>
    <cellStyle name="Normal 18 7 3 2 2 3" xfId="38816" xr:uid="{00000000-0005-0000-0000-0000B8730000}"/>
    <cellStyle name="Normal 18 7 3 2 3" xfId="21504" xr:uid="{00000000-0005-0000-0000-0000B9730000}"/>
    <cellStyle name="Normal 18 7 3 2 3 2" xfId="47472" xr:uid="{00000000-0005-0000-0000-0000BA730000}"/>
    <cellStyle name="Normal 18 7 3 2 4" xfId="17176" xr:uid="{00000000-0005-0000-0000-0000BB730000}"/>
    <cellStyle name="Normal 18 7 3 2 4 2" xfId="43144" xr:uid="{00000000-0005-0000-0000-0000BC730000}"/>
    <cellStyle name="Normal 18 7 3 2 5" xfId="32324" xr:uid="{00000000-0005-0000-0000-0000BD730000}"/>
    <cellStyle name="Normal 18 7 3 2 6" xfId="58806" xr:uid="{00000000-0005-0000-0000-0000BE730000}"/>
    <cellStyle name="Normal 18 7 3 3" xfId="10684" xr:uid="{00000000-0005-0000-0000-0000BF730000}"/>
    <cellStyle name="Normal 18 7 3 3 2" xfId="25832" xr:uid="{00000000-0005-0000-0000-0000C0730000}"/>
    <cellStyle name="Normal 18 7 3 3 2 2" xfId="51800" xr:uid="{00000000-0005-0000-0000-0000C1730000}"/>
    <cellStyle name="Normal 18 7 3 3 3" xfId="36652" xr:uid="{00000000-0005-0000-0000-0000C2730000}"/>
    <cellStyle name="Normal 18 7 3 4" xfId="8520" xr:uid="{00000000-0005-0000-0000-0000C3730000}"/>
    <cellStyle name="Normal 18 7 3 4 2" xfId="23668" xr:uid="{00000000-0005-0000-0000-0000C4730000}"/>
    <cellStyle name="Normal 18 7 3 4 2 2" xfId="49636" xr:uid="{00000000-0005-0000-0000-0000C5730000}"/>
    <cellStyle name="Normal 18 7 3 4 3" xfId="34488" xr:uid="{00000000-0005-0000-0000-0000C6730000}"/>
    <cellStyle name="Normal 18 7 3 5" xfId="19340" xr:uid="{00000000-0005-0000-0000-0000C7730000}"/>
    <cellStyle name="Normal 18 7 3 5 2" xfId="45308" xr:uid="{00000000-0005-0000-0000-0000C8730000}"/>
    <cellStyle name="Normal 18 7 3 6" xfId="15012" xr:uid="{00000000-0005-0000-0000-0000C9730000}"/>
    <cellStyle name="Normal 18 7 3 6 2" xfId="40980" xr:uid="{00000000-0005-0000-0000-0000CA730000}"/>
    <cellStyle name="Normal 18 7 3 7" xfId="4192" xr:uid="{00000000-0005-0000-0000-0000CB730000}"/>
    <cellStyle name="Normal 18 7 3 8" xfId="30160" xr:uid="{00000000-0005-0000-0000-0000CC730000}"/>
    <cellStyle name="Normal 18 7 3 9" xfId="56642" xr:uid="{00000000-0005-0000-0000-0000CD730000}"/>
    <cellStyle name="Normal 18 7 4" xfId="5274" xr:uid="{00000000-0005-0000-0000-0000CE730000}"/>
    <cellStyle name="Normal 18 7 4 2" xfId="11766" xr:uid="{00000000-0005-0000-0000-0000CF730000}"/>
    <cellStyle name="Normal 18 7 4 2 2" xfId="26914" xr:uid="{00000000-0005-0000-0000-0000D0730000}"/>
    <cellStyle name="Normal 18 7 4 2 2 2" xfId="52882" xr:uid="{00000000-0005-0000-0000-0000D1730000}"/>
    <cellStyle name="Normal 18 7 4 2 3" xfId="37734" xr:uid="{00000000-0005-0000-0000-0000D2730000}"/>
    <cellStyle name="Normal 18 7 4 3" xfId="20422" xr:uid="{00000000-0005-0000-0000-0000D3730000}"/>
    <cellStyle name="Normal 18 7 4 3 2" xfId="46390" xr:uid="{00000000-0005-0000-0000-0000D4730000}"/>
    <cellStyle name="Normal 18 7 4 4" xfId="16094" xr:uid="{00000000-0005-0000-0000-0000D5730000}"/>
    <cellStyle name="Normal 18 7 4 4 2" xfId="42062" xr:uid="{00000000-0005-0000-0000-0000D6730000}"/>
    <cellStyle name="Normal 18 7 4 5" xfId="31242" xr:uid="{00000000-0005-0000-0000-0000D7730000}"/>
    <cellStyle name="Normal 18 7 4 6" xfId="57724" xr:uid="{00000000-0005-0000-0000-0000D8730000}"/>
    <cellStyle name="Normal 18 7 5" xfId="9602" xr:uid="{00000000-0005-0000-0000-0000D9730000}"/>
    <cellStyle name="Normal 18 7 5 2" xfId="24750" xr:uid="{00000000-0005-0000-0000-0000DA730000}"/>
    <cellStyle name="Normal 18 7 5 2 2" xfId="50718" xr:uid="{00000000-0005-0000-0000-0000DB730000}"/>
    <cellStyle name="Normal 18 7 5 3" xfId="35570" xr:uid="{00000000-0005-0000-0000-0000DC730000}"/>
    <cellStyle name="Normal 18 7 6" xfId="7438" xr:uid="{00000000-0005-0000-0000-0000DD730000}"/>
    <cellStyle name="Normal 18 7 6 2" xfId="22586" xr:uid="{00000000-0005-0000-0000-0000DE730000}"/>
    <cellStyle name="Normal 18 7 6 2 2" xfId="48554" xr:uid="{00000000-0005-0000-0000-0000DF730000}"/>
    <cellStyle name="Normal 18 7 6 3" xfId="33406" xr:uid="{00000000-0005-0000-0000-0000E0730000}"/>
    <cellStyle name="Normal 18 7 7" xfId="18258" xr:uid="{00000000-0005-0000-0000-0000E1730000}"/>
    <cellStyle name="Normal 18 7 7 2" xfId="44226" xr:uid="{00000000-0005-0000-0000-0000E2730000}"/>
    <cellStyle name="Normal 18 7 8" xfId="13930" xr:uid="{00000000-0005-0000-0000-0000E3730000}"/>
    <cellStyle name="Normal 18 7 8 2" xfId="39898" xr:uid="{00000000-0005-0000-0000-0000E4730000}"/>
    <cellStyle name="Normal 18 7 9" xfId="3110" xr:uid="{00000000-0005-0000-0000-0000E5730000}"/>
    <cellStyle name="Normal 18 8" xfId="373" xr:uid="{00000000-0005-0000-0000-0000E6730000}"/>
    <cellStyle name="Normal 18 8 10" xfId="29079" xr:uid="{00000000-0005-0000-0000-0000E7730000}"/>
    <cellStyle name="Normal 18 8 11" xfId="55034" xr:uid="{00000000-0005-0000-0000-0000E8730000}"/>
    <cellStyle name="Normal 18 8 12" xfId="55561" xr:uid="{00000000-0005-0000-0000-0000E9730000}"/>
    <cellStyle name="Normal 18 8 13" xfId="989" xr:uid="{00000000-0005-0000-0000-0000EA730000}"/>
    <cellStyle name="Normal 18 8 2" xfId="1488" xr:uid="{00000000-0005-0000-0000-0000EB730000}"/>
    <cellStyle name="Normal 18 8 2 10" xfId="56102" xr:uid="{00000000-0005-0000-0000-0000EC730000}"/>
    <cellStyle name="Normal 18 8 2 2" xfId="2570" xr:uid="{00000000-0005-0000-0000-0000ED730000}"/>
    <cellStyle name="Normal 18 8 2 2 2" xfId="6898" xr:uid="{00000000-0005-0000-0000-0000EE730000}"/>
    <cellStyle name="Normal 18 8 2 2 2 2" xfId="13390" xr:uid="{00000000-0005-0000-0000-0000EF730000}"/>
    <cellStyle name="Normal 18 8 2 2 2 2 2" xfId="28538" xr:uid="{00000000-0005-0000-0000-0000F0730000}"/>
    <cellStyle name="Normal 18 8 2 2 2 2 2 2" xfId="54506" xr:uid="{00000000-0005-0000-0000-0000F1730000}"/>
    <cellStyle name="Normal 18 8 2 2 2 2 3" xfId="39358" xr:uid="{00000000-0005-0000-0000-0000F2730000}"/>
    <cellStyle name="Normal 18 8 2 2 2 3" xfId="22046" xr:uid="{00000000-0005-0000-0000-0000F3730000}"/>
    <cellStyle name="Normal 18 8 2 2 2 3 2" xfId="48014" xr:uid="{00000000-0005-0000-0000-0000F4730000}"/>
    <cellStyle name="Normal 18 8 2 2 2 4" xfId="17718" xr:uid="{00000000-0005-0000-0000-0000F5730000}"/>
    <cellStyle name="Normal 18 8 2 2 2 4 2" xfId="43686" xr:uid="{00000000-0005-0000-0000-0000F6730000}"/>
    <cellStyle name="Normal 18 8 2 2 2 5" xfId="32866" xr:uid="{00000000-0005-0000-0000-0000F7730000}"/>
    <cellStyle name="Normal 18 8 2 2 2 6" xfId="59348" xr:uid="{00000000-0005-0000-0000-0000F8730000}"/>
    <cellStyle name="Normal 18 8 2 2 3" xfId="11226" xr:uid="{00000000-0005-0000-0000-0000F9730000}"/>
    <cellStyle name="Normal 18 8 2 2 3 2" xfId="26374" xr:uid="{00000000-0005-0000-0000-0000FA730000}"/>
    <cellStyle name="Normal 18 8 2 2 3 2 2" xfId="52342" xr:uid="{00000000-0005-0000-0000-0000FB730000}"/>
    <cellStyle name="Normal 18 8 2 2 3 3" xfId="37194" xr:uid="{00000000-0005-0000-0000-0000FC730000}"/>
    <cellStyle name="Normal 18 8 2 2 4" xfId="9062" xr:uid="{00000000-0005-0000-0000-0000FD730000}"/>
    <cellStyle name="Normal 18 8 2 2 4 2" xfId="24210" xr:uid="{00000000-0005-0000-0000-0000FE730000}"/>
    <cellStyle name="Normal 18 8 2 2 4 2 2" xfId="50178" xr:uid="{00000000-0005-0000-0000-0000FF730000}"/>
    <cellStyle name="Normal 18 8 2 2 4 3" xfId="35030" xr:uid="{00000000-0005-0000-0000-000000740000}"/>
    <cellStyle name="Normal 18 8 2 2 5" xfId="19882" xr:uid="{00000000-0005-0000-0000-000001740000}"/>
    <cellStyle name="Normal 18 8 2 2 5 2" xfId="45850" xr:uid="{00000000-0005-0000-0000-000002740000}"/>
    <cellStyle name="Normal 18 8 2 2 6" xfId="15554" xr:uid="{00000000-0005-0000-0000-000003740000}"/>
    <cellStyle name="Normal 18 8 2 2 6 2" xfId="41522" xr:uid="{00000000-0005-0000-0000-000004740000}"/>
    <cellStyle name="Normal 18 8 2 2 7" xfId="4734" xr:uid="{00000000-0005-0000-0000-000005740000}"/>
    <cellStyle name="Normal 18 8 2 2 8" xfId="30702" xr:uid="{00000000-0005-0000-0000-000006740000}"/>
    <cellStyle name="Normal 18 8 2 2 9" xfId="57184" xr:uid="{00000000-0005-0000-0000-000007740000}"/>
    <cellStyle name="Normal 18 8 2 3" xfId="5816" xr:uid="{00000000-0005-0000-0000-000008740000}"/>
    <cellStyle name="Normal 18 8 2 3 2" xfId="12308" xr:uid="{00000000-0005-0000-0000-000009740000}"/>
    <cellStyle name="Normal 18 8 2 3 2 2" xfId="27456" xr:uid="{00000000-0005-0000-0000-00000A740000}"/>
    <cellStyle name="Normal 18 8 2 3 2 2 2" xfId="53424" xr:uid="{00000000-0005-0000-0000-00000B740000}"/>
    <cellStyle name="Normal 18 8 2 3 2 3" xfId="38276" xr:uid="{00000000-0005-0000-0000-00000C740000}"/>
    <cellStyle name="Normal 18 8 2 3 3" xfId="20964" xr:uid="{00000000-0005-0000-0000-00000D740000}"/>
    <cellStyle name="Normal 18 8 2 3 3 2" xfId="46932" xr:uid="{00000000-0005-0000-0000-00000E740000}"/>
    <cellStyle name="Normal 18 8 2 3 4" xfId="16636" xr:uid="{00000000-0005-0000-0000-00000F740000}"/>
    <cellStyle name="Normal 18 8 2 3 4 2" xfId="42604" xr:uid="{00000000-0005-0000-0000-000010740000}"/>
    <cellStyle name="Normal 18 8 2 3 5" xfId="31784" xr:uid="{00000000-0005-0000-0000-000011740000}"/>
    <cellStyle name="Normal 18 8 2 3 6" xfId="58266" xr:uid="{00000000-0005-0000-0000-000012740000}"/>
    <cellStyle name="Normal 18 8 2 4" xfId="10144" xr:uid="{00000000-0005-0000-0000-000013740000}"/>
    <cellStyle name="Normal 18 8 2 4 2" xfId="25292" xr:uid="{00000000-0005-0000-0000-000014740000}"/>
    <cellStyle name="Normal 18 8 2 4 2 2" xfId="51260" xr:uid="{00000000-0005-0000-0000-000015740000}"/>
    <cellStyle name="Normal 18 8 2 4 3" xfId="36112" xr:uid="{00000000-0005-0000-0000-000016740000}"/>
    <cellStyle name="Normal 18 8 2 5" xfId="7980" xr:uid="{00000000-0005-0000-0000-000017740000}"/>
    <cellStyle name="Normal 18 8 2 5 2" xfId="23128" xr:uid="{00000000-0005-0000-0000-000018740000}"/>
    <cellStyle name="Normal 18 8 2 5 2 2" xfId="49096" xr:uid="{00000000-0005-0000-0000-000019740000}"/>
    <cellStyle name="Normal 18 8 2 5 3" xfId="33948" xr:uid="{00000000-0005-0000-0000-00001A740000}"/>
    <cellStyle name="Normal 18 8 2 6" xfId="18800" xr:uid="{00000000-0005-0000-0000-00001B740000}"/>
    <cellStyle name="Normal 18 8 2 6 2" xfId="44768" xr:uid="{00000000-0005-0000-0000-00001C740000}"/>
    <cellStyle name="Normal 18 8 2 7" xfId="14472" xr:uid="{00000000-0005-0000-0000-00001D740000}"/>
    <cellStyle name="Normal 18 8 2 7 2" xfId="40440" xr:uid="{00000000-0005-0000-0000-00001E740000}"/>
    <cellStyle name="Normal 18 8 2 8" xfId="3652" xr:uid="{00000000-0005-0000-0000-00001F740000}"/>
    <cellStyle name="Normal 18 8 2 9" xfId="29620" xr:uid="{00000000-0005-0000-0000-000020740000}"/>
    <cellStyle name="Normal 18 8 3" xfId="2029" xr:uid="{00000000-0005-0000-0000-000021740000}"/>
    <cellStyle name="Normal 18 8 3 2" xfId="6357" xr:uid="{00000000-0005-0000-0000-000022740000}"/>
    <cellStyle name="Normal 18 8 3 2 2" xfId="12849" xr:uid="{00000000-0005-0000-0000-000023740000}"/>
    <cellStyle name="Normal 18 8 3 2 2 2" xfId="27997" xr:uid="{00000000-0005-0000-0000-000024740000}"/>
    <cellStyle name="Normal 18 8 3 2 2 2 2" xfId="53965" xr:uid="{00000000-0005-0000-0000-000025740000}"/>
    <cellStyle name="Normal 18 8 3 2 2 3" xfId="38817" xr:uid="{00000000-0005-0000-0000-000026740000}"/>
    <cellStyle name="Normal 18 8 3 2 3" xfId="21505" xr:uid="{00000000-0005-0000-0000-000027740000}"/>
    <cellStyle name="Normal 18 8 3 2 3 2" xfId="47473" xr:uid="{00000000-0005-0000-0000-000028740000}"/>
    <cellStyle name="Normal 18 8 3 2 4" xfId="17177" xr:uid="{00000000-0005-0000-0000-000029740000}"/>
    <cellStyle name="Normal 18 8 3 2 4 2" xfId="43145" xr:uid="{00000000-0005-0000-0000-00002A740000}"/>
    <cellStyle name="Normal 18 8 3 2 5" xfId="32325" xr:uid="{00000000-0005-0000-0000-00002B740000}"/>
    <cellStyle name="Normal 18 8 3 2 6" xfId="58807" xr:uid="{00000000-0005-0000-0000-00002C740000}"/>
    <cellStyle name="Normal 18 8 3 3" xfId="10685" xr:uid="{00000000-0005-0000-0000-00002D740000}"/>
    <cellStyle name="Normal 18 8 3 3 2" xfId="25833" xr:uid="{00000000-0005-0000-0000-00002E740000}"/>
    <cellStyle name="Normal 18 8 3 3 2 2" xfId="51801" xr:uid="{00000000-0005-0000-0000-00002F740000}"/>
    <cellStyle name="Normal 18 8 3 3 3" xfId="36653" xr:uid="{00000000-0005-0000-0000-000030740000}"/>
    <cellStyle name="Normal 18 8 3 4" xfId="8521" xr:uid="{00000000-0005-0000-0000-000031740000}"/>
    <cellStyle name="Normal 18 8 3 4 2" xfId="23669" xr:uid="{00000000-0005-0000-0000-000032740000}"/>
    <cellStyle name="Normal 18 8 3 4 2 2" xfId="49637" xr:uid="{00000000-0005-0000-0000-000033740000}"/>
    <cellStyle name="Normal 18 8 3 4 3" xfId="34489" xr:uid="{00000000-0005-0000-0000-000034740000}"/>
    <cellStyle name="Normal 18 8 3 5" xfId="19341" xr:uid="{00000000-0005-0000-0000-000035740000}"/>
    <cellStyle name="Normal 18 8 3 5 2" xfId="45309" xr:uid="{00000000-0005-0000-0000-000036740000}"/>
    <cellStyle name="Normal 18 8 3 6" xfId="15013" xr:uid="{00000000-0005-0000-0000-000037740000}"/>
    <cellStyle name="Normal 18 8 3 6 2" xfId="40981" xr:uid="{00000000-0005-0000-0000-000038740000}"/>
    <cellStyle name="Normal 18 8 3 7" xfId="4193" xr:uid="{00000000-0005-0000-0000-000039740000}"/>
    <cellStyle name="Normal 18 8 3 8" xfId="30161" xr:uid="{00000000-0005-0000-0000-00003A740000}"/>
    <cellStyle name="Normal 18 8 3 9" xfId="56643" xr:uid="{00000000-0005-0000-0000-00003B740000}"/>
    <cellStyle name="Normal 18 8 4" xfId="5275" xr:uid="{00000000-0005-0000-0000-00003C740000}"/>
    <cellStyle name="Normal 18 8 4 2" xfId="11767" xr:uid="{00000000-0005-0000-0000-00003D740000}"/>
    <cellStyle name="Normal 18 8 4 2 2" xfId="26915" xr:uid="{00000000-0005-0000-0000-00003E740000}"/>
    <cellStyle name="Normal 18 8 4 2 2 2" xfId="52883" xr:uid="{00000000-0005-0000-0000-00003F740000}"/>
    <cellStyle name="Normal 18 8 4 2 3" xfId="37735" xr:uid="{00000000-0005-0000-0000-000040740000}"/>
    <cellStyle name="Normal 18 8 4 3" xfId="20423" xr:uid="{00000000-0005-0000-0000-000041740000}"/>
    <cellStyle name="Normal 18 8 4 3 2" xfId="46391" xr:uid="{00000000-0005-0000-0000-000042740000}"/>
    <cellStyle name="Normal 18 8 4 4" xfId="16095" xr:uid="{00000000-0005-0000-0000-000043740000}"/>
    <cellStyle name="Normal 18 8 4 4 2" xfId="42063" xr:uid="{00000000-0005-0000-0000-000044740000}"/>
    <cellStyle name="Normal 18 8 4 5" xfId="31243" xr:uid="{00000000-0005-0000-0000-000045740000}"/>
    <cellStyle name="Normal 18 8 4 6" xfId="57725" xr:uid="{00000000-0005-0000-0000-000046740000}"/>
    <cellStyle name="Normal 18 8 5" xfId="9603" xr:uid="{00000000-0005-0000-0000-000047740000}"/>
    <cellStyle name="Normal 18 8 5 2" xfId="24751" xr:uid="{00000000-0005-0000-0000-000048740000}"/>
    <cellStyle name="Normal 18 8 5 2 2" xfId="50719" xr:uid="{00000000-0005-0000-0000-000049740000}"/>
    <cellStyle name="Normal 18 8 5 3" xfId="35571" xr:uid="{00000000-0005-0000-0000-00004A740000}"/>
    <cellStyle name="Normal 18 8 6" xfId="7439" xr:uid="{00000000-0005-0000-0000-00004B740000}"/>
    <cellStyle name="Normal 18 8 6 2" xfId="22587" xr:uid="{00000000-0005-0000-0000-00004C740000}"/>
    <cellStyle name="Normal 18 8 6 2 2" xfId="48555" xr:uid="{00000000-0005-0000-0000-00004D740000}"/>
    <cellStyle name="Normal 18 8 6 3" xfId="33407" xr:uid="{00000000-0005-0000-0000-00004E740000}"/>
    <cellStyle name="Normal 18 8 7" xfId="18259" xr:uid="{00000000-0005-0000-0000-00004F740000}"/>
    <cellStyle name="Normal 18 8 7 2" xfId="44227" xr:uid="{00000000-0005-0000-0000-000050740000}"/>
    <cellStyle name="Normal 18 8 8" xfId="13931" xr:uid="{00000000-0005-0000-0000-000051740000}"/>
    <cellStyle name="Normal 18 8 8 2" xfId="39899" xr:uid="{00000000-0005-0000-0000-000052740000}"/>
    <cellStyle name="Normal 18 8 9" xfId="3111" xr:uid="{00000000-0005-0000-0000-000053740000}"/>
    <cellStyle name="Normal 18 9" xfId="374" xr:uid="{00000000-0005-0000-0000-000054740000}"/>
    <cellStyle name="Normal 18 9 10" xfId="29080" xr:uid="{00000000-0005-0000-0000-000055740000}"/>
    <cellStyle name="Normal 18 9 11" xfId="55035" xr:uid="{00000000-0005-0000-0000-000056740000}"/>
    <cellStyle name="Normal 18 9 12" xfId="55562" xr:uid="{00000000-0005-0000-0000-000057740000}"/>
    <cellStyle name="Normal 18 9 13" xfId="1029" xr:uid="{00000000-0005-0000-0000-000058740000}"/>
    <cellStyle name="Normal 18 9 2" xfId="1489" xr:uid="{00000000-0005-0000-0000-000059740000}"/>
    <cellStyle name="Normal 18 9 2 10" xfId="56103" xr:uid="{00000000-0005-0000-0000-00005A740000}"/>
    <cellStyle name="Normal 18 9 2 2" xfId="2571" xr:uid="{00000000-0005-0000-0000-00005B740000}"/>
    <cellStyle name="Normal 18 9 2 2 2" xfId="6899" xr:uid="{00000000-0005-0000-0000-00005C740000}"/>
    <cellStyle name="Normal 18 9 2 2 2 2" xfId="13391" xr:uid="{00000000-0005-0000-0000-00005D740000}"/>
    <cellStyle name="Normal 18 9 2 2 2 2 2" xfId="28539" xr:uid="{00000000-0005-0000-0000-00005E740000}"/>
    <cellStyle name="Normal 18 9 2 2 2 2 2 2" xfId="54507" xr:uid="{00000000-0005-0000-0000-00005F740000}"/>
    <cellStyle name="Normal 18 9 2 2 2 2 3" xfId="39359" xr:uid="{00000000-0005-0000-0000-000060740000}"/>
    <cellStyle name="Normal 18 9 2 2 2 3" xfId="22047" xr:uid="{00000000-0005-0000-0000-000061740000}"/>
    <cellStyle name="Normal 18 9 2 2 2 3 2" xfId="48015" xr:uid="{00000000-0005-0000-0000-000062740000}"/>
    <cellStyle name="Normal 18 9 2 2 2 4" xfId="17719" xr:uid="{00000000-0005-0000-0000-000063740000}"/>
    <cellStyle name="Normal 18 9 2 2 2 4 2" xfId="43687" xr:uid="{00000000-0005-0000-0000-000064740000}"/>
    <cellStyle name="Normal 18 9 2 2 2 5" xfId="32867" xr:uid="{00000000-0005-0000-0000-000065740000}"/>
    <cellStyle name="Normal 18 9 2 2 2 6" xfId="59349" xr:uid="{00000000-0005-0000-0000-000066740000}"/>
    <cellStyle name="Normal 18 9 2 2 3" xfId="11227" xr:uid="{00000000-0005-0000-0000-000067740000}"/>
    <cellStyle name="Normal 18 9 2 2 3 2" xfId="26375" xr:uid="{00000000-0005-0000-0000-000068740000}"/>
    <cellStyle name="Normal 18 9 2 2 3 2 2" xfId="52343" xr:uid="{00000000-0005-0000-0000-000069740000}"/>
    <cellStyle name="Normal 18 9 2 2 3 3" xfId="37195" xr:uid="{00000000-0005-0000-0000-00006A740000}"/>
    <cellStyle name="Normal 18 9 2 2 4" xfId="9063" xr:uid="{00000000-0005-0000-0000-00006B740000}"/>
    <cellStyle name="Normal 18 9 2 2 4 2" xfId="24211" xr:uid="{00000000-0005-0000-0000-00006C740000}"/>
    <cellStyle name="Normal 18 9 2 2 4 2 2" xfId="50179" xr:uid="{00000000-0005-0000-0000-00006D740000}"/>
    <cellStyle name="Normal 18 9 2 2 4 3" xfId="35031" xr:uid="{00000000-0005-0000-0000-00006E740000}"/>
    <cellStyle name="Normal 18 9 2 2 5" xfId="19883" xr:uid="{00000000-0005-0000-0000-00006F740000}"/>
    <cellStyle name="Normal 18 9 2 2 5 2" xfId="45851" xr:uid="{00000000-0005-0000-0000-000070740000}"/>
    <cellStyle name="Normal 18 9 2 2 6" xfId="15555" xr:uid="{00000000-0005-0000-0000-000071740000}"/>
    <cellStyle name="Normal 18 9 2 2 6 2" xfId="41523" xr:uid="{00000000-0005-0000-0000-000072740000}"/>
    <cellStyle name="Normal 18 9 2 2 7" xfId="4735" xr:uid="{00000000-0005-0000-0000-000073740000}"/>
    <cellStyle name="Normal 18 9 2 2 8" xfId="30703" xr:uid="{00000000-0005-0000-0000-000074740000}"/>
    <cellStyle name="Normal 18 9 2 2 9" xfId="57185" xr:uid="{00000000-0005-0000-0000-000075740000}"/>
    <cellStyle name="Normal 18 9 2 3" xfId="5817" xr:uid="{00000000-0005-0000-0000-000076740000}"/>
    <cellStyle name="Normal 18 9 2 3 2" xfId="12309" xr:uid="{00000000-0005-0000-0000-000077740000}"/>
    <cellStyle name="Normal 18 9 2 3 2 2" xfId="27457" xr:uid="{00000000-0005-0000-0000-000078740000}"/>
    <cellStyle name="Normal 18 9 2 3 2 2 2" xfId="53425" xr:uid="{00000000-0005-0000-0000-000079740000}"/>
    <cellStyle name="Normal 18 9 2 3 2 3" xfId="38277" xr:uid="{00000000-0005-0000-0000-00007A740000}"/>
    <cellStyle name="Normal 18 9 2 3 3" xfId="20965" xr:uid="{00000000-0005-0000-0000-00007B740000}"/>
    <cellStyle name="Normal 18 9 2 3 3 2" xfId="46933" xr:uid="{00000000-0005-0000-0000-00007C740000}"/>
    <cellStyle name="Normal 18 9 2 3 4" xfId="16637" xr:uid="{00000000-0005-0000-0000-00007D740000}"/>
    <cellStyle name="Normal 18 9 2 3 4 2" xfId="42605" xr:uid="{00000000-0005-0000-0000-00007E740000}"/>
    <cellStyle name="Normal 18 9 2 3 5" xfId="31785" xr:uid="{00000000-0005-0000-0000-00007F740000}"/>
    <cellStyle name="Normal 18 9 2 3 6" xfId="58267" xr:uid="{00000000-0005-0000-0000-000080740000}"/>
    <cellStyle name="Normal 18 9 2 4" xfId="10145" xr:uid="{00000000-0005-0000-0000-000081740000}"/>
    <cellStyle name="Normal 18 9 2 4 2" xfId="25293" xr:uid="{00000000-0005-0000-0000-000082740000}"/>
    <cellStyle name="Normal 18 9 2 4 2 2" xfId="51261" xr:uid="{00000000-0005-0000-0000-000083740000}"/>
    <cellStyle name="Normal 18 9 2 4 3" xfId="36113" xr:uid="{00000000-0005-0000-0000-000084740000}"/>
    <cellStyle name="Normal 18 9 2 5" xfId="7981" xr:uid="{00000000-0005-0000-0000-000085740000}"/>
    <cellStyle name="Normal 18 9 2 5 2" xfId="23129" xr:uid="{00000000-0005-0000-0000-000086740000}"/>
    <cellStyle name="Normal 18 9 2 5 2 2" xfId="49097" xr:uid="{00000000-0005-0000-0000-000087740000}"/>
    <cellStyle name="Normal 18 9 2 5 3" xfId="33949" xr:uid="{00000000-0005-0000-0000-000088740000}"/>
    <cellStyle name="Normal 18 9 2 6" xfId="18801" xr:uid="{00000000-0005-0000-0000-000089740000}"/>
    <cellStyle name="Normal 18 9 2 6 2" xfId="44769" xr:uid="{00000000-0005-0000-0000-00008A740000}"/>
    <cellStyle name="Normal 18 9 2 7" xfId="14473" xr:uid="{00000000-0005-0000-0000-00008B740000}"/>
    <cellStyle name="Normal 18 9 2 7 2" xfId="40441" xr:uid="{00000000-0005-0000-0000-00008C740000}"/>
    <cellStyle name="Normal 18 9 2 8" xfId="3653" xr:uid="{00000000-0005-0000-0000-00008D740000}"/>
    <cellStyle name="Normal 18 9 2 9" xfId="29621" xr:uid="{00000000-0005-0000-0000-00008E740000}"/>
    <cellStyle name="Normal 18 9 3" xfId="2030" xr:uid="{00000000-0005-0000-0000-00008F740000}"/>
    <cellStyle name="Normal 18 9 3 2" xfId="6358" xr:uid="{00000000-0005-0000-0000-000090740000}"/>
    <cellStyle name="Normal 18 9 3 2 2" xfId="12850" xr:uid="{00000000-0005-0000-0000-000091740000}"/>
    <cellStyle name="Normal 18 9 3 2 2 2" xfId="27998" xr:uid="{00000000-0005-0000-0000-000092740000}"/>
    <cellStyle name="Normal 18 9 3 2 2 2 2" xfId="53966" xr:uid="{00000000-0005-0000-0000-000093740000}"/>
    <cellStyle name="Normal 18 9 3 2 2 3" xfId="38818" xr:uid="{00000000-0005-0000-0000-000094740000}"/>
    <cellStyle name="Normal 18 9 3 2 3" xfId="21506" xr:uid="{00000000-0005-0000-0000-000095740000}"/>
    <cellStyle name="Normal 18 9 3 2 3 2" xfId="47474" xr:uid="{00000000-0005-0000-0000-000096740000}"/>
    <cellStyle name="Normal 18 9 3 2 4" xfId="17178" xr:uid="{00000000-0005-0000-0000-000097740000}"/>
    <cellStyle name="Normal 18 9 3 2 4 2" xfId="43146" xr:uid="{00000000-0005-0000-0000-000098740000}"/>
    <cellStyle name="Normal 18 9 3 2 5" xfId="32326" xr:uid="{00000000-0005-0000-0000-000099740000}"/>
    <cellStyle name="Normal 18 9 3 2 6" xfId="58808" xr:uid="{00000000-0005-0000-0000-00009A740000}"/>
    <cellStyle name="Normal 18 9 3 3" xfId="10686" xr:uid="{00000000-0005-0000-0000-00009B740000}"/>
    <cellStyle name="Normal 18 9 3 3 2" xfId="25834" xr:uid="{00000000-0005-0000-0000-00009C740000}"/>
    <cellStyle name="Normal 18 9 3 3 2 2" xfId="51802" xr:uid="{00000000-0005-0000-0000-00009D740000}"/>
    <cellStyle name="Normal 18 9 3 3 3" xfId="36654" xr:uid="{00000000-0005-0000-0000-00009E740000}"/>
    <cellStyle name="Normal 18 9 3 4" xfId="8522" xr:uid="{00000000-0005-0000-0000-00009F740000}"/>
    <cellStyle name="Normal 18 9 3 4 2" xfId="23670" xr:uid="{00000000-0005-0000-0000-0000A0740000}"/>
    <cellStyle name="Normal 18 9 3 4 2 2" xfId="49638" xr:uid="{00000000-0005-0000-0000-0000A1740000}"/>
    <cellStyle name="Normal 18 9 3 4 3" xfId="34490" xr:uid="{00000000-0005-0000-0000-0000A2740000}"/>
    <cellStyle name="Normal 18 9 3 5" xfId="19342" xr:uid="{00000000-0005-0000-0000-0000A3740000}"/>
    <cellStyle name="Normal 18 9 3 5 2" xfId="45310" xr:uid="{00000000-0005-0000-0000-0000A4740000}"/>
    <cellStyle name="Normal 18 9 3 6" xfId="15014" xr:uid="{00000000-0005-0000-0000-0000A5740000}"/>
    <cellStyle name="Normal 18 9 3 6 2" xfId="40982" xr:uid="{00000000-0005-0000-0000-0000A6740000}"/>
    <cellStyle name="Normal 18 9 3 7" xfId="4194" xr:uid="{00000000-0005-0000-0000-0000A7740000}"/>
    <cellStyle name="Normal 18 9 3 8" xfId="30162" xr:uid="{00000000-0005-0000-0000-0000A8740000}"/>
    <cellStyle name="Normal 18 9 3 9" xfId="56644" xr:uid="{00000000-0005-0000-0000-0000A9740000}"/>
    <cellStyle name="Normal 18 9 4" xfId="5276" xr:uid="{00000000-0005-0000-0000-0000AA740000}"/>
    <cellStyle name="Normal 18 9 4 2" xfId="11768" xr:uid="{00000000-0005-0000-0000-0000AB740000}"/>
    <cellStyle name="Normal 18 9 4 2 2" xfId="26916" xr:uid="{00000000-0005-0000-0000-0000AC740000}"/>
    <cellStyle name="Normal 18 9 4 2 2 2" xfId="52884" xr:uid="{00000000-0005-0000-0000-0000AD740000}"/>
    <cellStyle name="Normal 18 9 4 2 3" xfId="37736" xr:uid="{00000000-0005-0000-0000-0000AE740000}"/>
    <cellStyle name="Normal 18 9 4 3" xfId="20424" xr:uid="{00000000-0005-0000-0000-0000AF740000}"/>
    <cellStyle name="Normal 18 9 4 3 2" xfId="46392" xr:uid="{00000000-0005-0000-0000-0000B0740000}"/>
    <cellStyle name="Normal 18 9 4 4" xfId="16096" xr:uid="{00000000-0005-0000-0000-0000B1740000}"/>
    <cellStyle name="Normal 18 9 4 4 2" xfId="42064" xr:uid="{00000000-0005-0000-0000-0000B2740000}"/>
    <cellStyle name="Normal 18 9 4 5" xfId="31244" xr:uid="{00000000-0005-0000-0000-0000B3740000}"/>
    <cellStyle name="Normal 18 9 4 6" xfId="57726" xr:uid="{00000000-0005-0000-0000-0000B4740000}"/>
    <cellStyle name="Normal 18 9 5" xfId="9604" xr:uid="{00000000-0005-0000-0000-0000B5740000}"/>
    <cellStyle name="Normal 18 9 5 2" xfId="24752" xr:uid="{00000000-0005-0000-0000-0000B6740000}"/>
    <cellStyle name="Normal 18 9 5 2 2" xfId="50720" xr:uid="{00000000-0005-0000-0000-0000B7740000}"/>
    <cellStyle name="Normal 18 9 5 3" xfId="35572" xr:uid="{00000000-0005-0000-0000-0000B8740000}"/>
    <cellStyle name="Normal 18 9 6" xfId="7440" xr:uid="{00000000-0005-0000-0000-0000B9740000}"/>
    <cellStyle name="Normal 18 9 6 2" xfId="22588" xr:uid="{00000000-0005-0000-0000-0000BA740000}"/>
    <cellStyle name="Normal 18 9 6 2 2" xfId="48556" xr:uid="{00000000-0005-0000-0000-0000BB740000}"/>
    <cellStyle name="Normal 18 9 6 3" xfId="33408" xr:uid="{00000000-0005-0000-0000-0000BC740000}"/>
    <cellStyle name="Normal 18 9 7" xfId="18260" xr:uid="{00000000-0005-0000-0000-0000BD740000}"/>
    <cellStyle name="Normal 18 9 7 2" xfId="44228" xr:uid="{00000000-0005-0000-0000-0000BE740000}"/>
    <cellStyle name="Normal 18 9 8" xfId="13932" xr:uid="{00000000-0005-0000-0000-0000BF740000}"/>
    <cellStyle name="Normal 18 9 8 2" xfId="39900" xr:uid="{00000000-0005-0000-0000-0000C0740000}"/>
    <cellStyle name="Normal 18 9 9" xfId="3112" xr:uid="{00000000-0005-0000-0000-0000C1740000}"/>
    <cellStyle name="Normal 19" xfId="375" xr:uid="{00000000-0005-0000-0000-0000C2740000}"/>
    <cellStyle name="Normal 19 10" xfId="376" xr:uid="{00000000-0005-0000-0000-0000C3740000}"/>
    <cellStyle name="Normal 19 10 10" xfId="29082" xr:uid="{00000000-0005-0000-0000-0000C4740000}"/>
    <cellStyle name="Normal 19 10 11" xfId="55037" xr:uid="{00000000-0005-0000-0000-0000C5740000}"/>
    <cellStyle name="Normal 19 10 12" xfId="55564" xr:uid="{00000000-0005-0000-0000-0000C6740000}"/>
    <cellStyle name="Normal 19 10 13" xfId="1070" xr:uid="{00000000-0005-0000-0000-0000C7740000}"/>
    <cellStyle name="Normal 19 10 2" xfId="1491" xr:uid="{00000000-0005-0000-0000-0000C8740000}"/>
    <cellStyle name="Normal 19 10 2 10" xfId="56105" xr:uid="{00000000-0005-0000-0000-0000C9740000}"/>
    <cellStyle name="Normal 19 10 2 2" xfId="2573" xr:uid="{00000000-0005-0000-0000-0000CA740000}"/>
    <cellStyle name="Normal 19 10 2 2 2" xfId="6901" xr:uid="{00000000-0005-0000-0000-0000CB740000}"/>
    <cellStyle name="Normal 19 10 2 2 2 2" xfId="13393" xr:uid="{00000000-0005-0000-0000-0000CC740000}"/>
    <cellStyle name="Normal 19 10 2 2 2 2 2" xfId="28541" xr:uid="{00000000-0005-0000-0000-0000CD740000}"/>
    <cellStyle name="Normal 19 10 2 2 2 2 2 2" xfId="54509" xr:uid="{00000000-0005-0000-0000-0000CE740000}"/>
    <cellStyle name="Normal 19 10 2 2 2 2 3" xfId="39361" xr:uid="{00000000-0005-0000-0000-0000CF740000}"/>
    <cellStyle name="Normal 19 10 2 2 2 3" xfId="22049" xr:uid="{00000000-0005-0000-0000-0000D0740000}"/>
    <cellStyle name="Normal 19 10 2 2 2 3 2" xfId="48017" xr:uid="{00000000-0005-0000-0000-0000D1740000}"/>
    <cellStyle name="Normal 19 10 2 2 2 4" xfId="17721" xr:uid="{00000000-0005-0000-0000-0000D2740000}"/>
    <cellStyle name="Normal 19 10 2 2 2 4 2" xfId="43689" xr:uid="{00000000-0005-0000-0000-0000D3740000}"/>
    <cellStyle name="Normal 19 10 2 2 2 5" xfId="32869" xr:uid="{00000000-0005-0000-0000-0000D4740000}"/>
    <cellStyle name="Normal 19 10 2 2 2 6" xfId="59351" xr:uid="{00000000-0005-0000-0000-0000D5740000}"/>
    <cellStyle name="Normal 19 10 2 2 3" xfId="11229" xr:uid="{00000000-0005-0000-0000-0000D6740000}"/>
    <cellStyle name="Normal 19 10 2 2 3 2" xfId="26377" xr:uid="{00000000-0005-0000-0000-0000D7740000}"/>
    <cellStyle name="Normal 19 10 2 2 3 2 2" xfId="52345" xr:uid="{00000000-0005-0000-0000-0000D8740000}"/>
    <cellStyle name="Normal 19 10 2 2 3 3" xfId="37197" xr:uid="{00000000-0005-0000-0000-0000D9740000}"/>
    <cellStyle name="Normal 19 10 2 2 4" xfId="9065" xr:uid="{00000000-0005-0000-0000-0000DA740000}"/>
    <cellStyle name="Normal 19 10 2 2 4 2" xfId="24213" xr:uid="{00000000-0005-0000-0000-0000DB740000}"/>
    <cellStyle name="Normal 19 10 2 2 4 2 2" xfId="50181" xr:uid="{00000000-0005-0000-0000-0000DC740000}"/>
    <cellStyle name="Normal 19 10 2 2 4 3" xfId="35033" xr:uid="{00000000-0005-0000-0000-0000DD740000}"/>
    <cellStyle name="Normal 19 10 2 2 5" xfId="19885" xr:uid="{00000000-0005-0000-0000-0000DE740000}"/>
    <cellStyle name="Normal 19 10 2 2 5 2" xfId="45853" xr:uid="{00000000-0005-0000-0000-0000DF740000}"/>
    <cellStyle name="Normal 19 10 2 2 6" xfId="15557" xr:uid="{00000000-0005-0000-0000-0000E0740000}"/>
    <cellStyle name="Normal 19 10 2 2 6 2" xfId="41525" xr:uid="{00000000-0005-0000-0000-0000E1740000}"/>
    <cellStyle name="Normal 19 10 2 2 7" xfId="4737" xr:uid="{00000000-0005-0000-0000-0000E2740000}"/>
    <cellStyle name="Normal 19 10 2 2 8" xfId="30705" xr:uid="{00000000-0005-0000-0000-0000E3740000}"/>
    <cellStyle name="Normal 19 10 2 2 9" xfId="57187" xr:uid="{00000000-0005-0000-0000-0000E4740000}"/>
    <cellStyle name="Normal 19 10 2 3" xfId="5819" xr:uid="{00000000-0005-0000-0000-0000E5740000}"/>
    <cellStyle name="Normal 19 10 2 3 2" xfId="12311" xr:uid="{00000000-0005-0000-0000-0000E6740000}"/>
    <cellStyle name="Normal 19 10 2 3 2 2" xfId="27459" xr:uid="{00000000-0005-0000-0000-0000E7740000}"/>
    <cellStyle name="Normal 19 10 2 3 2 2 2" xfId="53427" xr:uid="{00000000-0005-0000-0000-0000E8740000}"/>
    <cellStyle name="Normal 19 10 2 3 2 3" xfId="38279" xr:uid="{00000000-0005-0000-0000-0000E9740000}"/>
    <cellStyle name="Normal 19 10 2 3 3" xfId="20967" xr:uid="{00000000-0005-0000-0000-0000EA740000}"/>
    <cellStyle name="Normal 19 10 2 3 3 2" xfId="46935" xr:uid="{00000000-0005-0000-0000-0000EB740000}"/>
    <cellStyle name="Normal 19 10 2 3 4" xfId="16639" xr:uid="{00000000-0005-0000-0000-0000EC740000}"/>
    <cellStyle name="Normal 19 10 2 3 4 2" xfId="42607" xr:uid="{00000000-0005-0000-0000-0000ED740000}"/>
    <cellStyle name="Normal 19 10 2 3 5" xfId="31787" xr:uid="{00000000-0005-0000-0000-0000EE740000}"/>
    <cellStyle name="Normal 19 10 2 3 6" xfId="58269" xr:uid="{00000000-0005-0000-0000-0000EF740000}"/>
    <cellStyle name="Normal 19 10 2 4" xfId="10147" xr:uid="{00000000-0005-0000-0000-0000F0740000}"/>
    <cellStyle name="Normal 19 10 2 4 2" xfId="25295" xr:uid="{00000000-0005-0000-0000-0000F1740000}"/>
    <cellStyle name="Normal 19 10 2 4 2 2" xfId="51263" xr:uid="{00000000-0005-0000-0000-0000F2740000}"/>
    <cellStyle name="Normal 19 10 2 4 3" xfId="36115" xr:uid="{00000000-0005-0000-0000-0000F3740000}"/>
    <cellStyle name="Normal 19 10 2 5" xfId="7983" xr:uid="{00000000-0005-0000-0000-0000F4740000}"/>
    <cellStyle name="Normal 19 10 2 5 2" xfId="23131" xr:uid="{00000000-0005-0000-0000-0000F5740000}"/>
    <cellStyle name="Normal 19 10 2 5 2 2" xfId="49099" xr:uid="{00000000-0005-0000-0000-0000F6740000}"/>
    <cellStyle name="Normal 19 10 2 5 3" xfId="33951" xr:uid="{00000000-0005-0000-0000-0000F7740000}"/>
    <cellStyle name="Normal 19 10 2 6" xfId="18803" xr:uid="{00000000-0005-0000-0000-0000F8740000}"/>
    <cellStyle name="Normal 19 10 2 6 2" xfId="44771" xr:uid="{00000000-0005-0000-0000-0000F9740000}"/>
    <cellStyle name="Normal 19 10 2 7" xfId="14475" xr:uid="{00000000-0005-0000-0000-0000FA740000}"/>
    <cellStyle name="Normal 19 10 2 7 2" xfId="40443" xr:uid="{00000000-0005-0000-0000-0000FB740000}"/>
    <cellStyle name="Normal 19 10 2 8" xfId="3655" xr:uid="{00000000-0005-0000-0000-0000FC740000}"/>
    <cellStyle name="Normal 19 10 2 9" xfId="29623" xr:uid="{00000000-0005-0000-0000-0000FD740000}"/>
    <cellStyle name="Normal 19 10 3" xfId="2032" xr:uid="{00000000-0005-0000-0000-0000FE740000}"/>
    <cellStyle name="Normal 19 10 3 2" xfId="6360" xr:uid="{00000000-0005-0000-0000-0000FF740000}"/>
    <cellStyle name="Normal 19 10 3 2 2" xfId="12852" xr:uid="{00000000-0005-0000-0000-000000750000}"/>
    <cellStyle name="Normal 19 10 3 2 2 2" xfId="28000" xr:uid="{00000000-0005-0000-0000-000001750000}"/>
    <cellStyle name="Normal 19 10 3 2 2 2 2" xfId="53968" xr:uid="{00000000-0005-0000-0000-000002750000}"/>
    <cellStyle name="Normal 19 10 3 2 2 3" xfId="38820" xr:uid="{00000000-0005-0000-0000-000003750000}"/>
    <cellStyle name="Normal 19 10 3 2 3" xfId="21508" xr:uid="{00000000-0005-0000-0000-000004750000}"/>
    <cellStyle name="Normal 19 10 3 2 3 2" xfId="47476" xr:uid="{00000000-0005-0000-0000-000005750000}"/>
    <cellStyle name="Normal 19 10 3 2 4" xfId="17180" xr:uid="{00000000-0005-0000-0000-000006750000}"/>
    <cellStyle name="Normal 19 10 3 2 4 2" xfId="43148" xr:uid="{00000000-0005-0000-0000-000007750000}"/>
    <cellStyle name="Normal 19 10 3 2 5" xfId="32328" xr:uid="{00000000-0005-0000-0000-000008750000}"/>
    <cellStyle name="Normal 19 10 3 2 6" xfId="58810" xr:uid="{00000000-0005-0000-0000-000009750000}"/>
    <cellStyle name="Normal 19 10 3 3" xfId="10688" xr:uid="{00000000-0005-0000-0000-00000A750000}"/>
    <cellStyle name="Normal 19 10 3 3 2" xfId="25836" xr:uid="{00000000-0005-0000-0000-00000B750000}"/>
    <cellStyle name="Normal 19 10 3 3 2 2" xfId="51804" xr:uid="{00000000-0005-0000-0000-00000C750000}"/>
    <cellStyle name="Normal 19 10 3 3 3" xfId="36656" xr:uid="{00000000-0005-0000-0000-00000D750000}"/>
    <cellStyle name="Normal 19 10 3 4" xfId="8524" xr:uid="{00000000-0005-0000-0000-00000E750000}"/>
    <cellStyle name="Normal 19 10 3 4 2" xfId="23672" xr:uid="{00000000-0005-0000-0000-00000F750000}"/>
    <cellStyle name="Normal 19 10 3 4 2 2" xfId="49640" xr:uid="{00000000-0005-0000-0000-000010750000}"/>
    <cellStyle name="Normal 19 10 3 4 3" xfId="34492" xr:uid="{00000000-0005-0000-0000-000011750000}"/>
    <cellStyle name="Normal 19 10 3 5" xfId="19344" xr:uid="{00000000-0005-0000-0000-000012750000}"/>
    <cellStyle name="Normal 19 10 3 5 2" xfId="45312" xr:uid="{00000000-0005-0000-0000-000013750000}"/>
    <cellStyle name="Normal 19 10 3 6" xfId="15016" xr:uid="{00000000-0005-0000-0000-000014750000}"/>
    <cellStyle name="Normal 19 10 3 6 2" xfId="40984" xr:uid="{00000000-0005-0000-0000-000015750000}"/>
    <cellStyle name="Normal 19 10 3 7" xfId="4196" xr:uid="{00000000-0005-0000-0000-000016750000}"/>
    <cellStyle name="Normal 19 10 3 8" xfId="30164" xr:uid="{00000000-0005-0000-0000-000017750000}"/>
    <cellStyle name="Normal 19 10 3 9" xfId="56646" xr:uid="{00000000-0005-0000-0000-000018750000}"/>
    <cellStyle name="Normal 19 10 4" xfId="5278" xr:uid="{00000000-0005-0000-0000-000019750000}"/>
    <cellStyle name="Normal 19 10 4 2" xfId="11770" xr:uid="{00000000-0005-0000-0000-00001A750000}"/>
    <cellStyle name="Normal 19 10 4 2 2" xfId="26918" xr:uid="{00000000-0005-0000-0000-00001B750000}"/>
    <cellStyle name="Normal 19 10 4 2 2 2" xfId="52886" xr:uid="{00000000-0005-0000-0000-00001C750000}"/>
    <cellStyle name="Normal 19 10 4 2 3" xfId="37738" xr:uid="{00000000-0005-0000-0000-00001D750000}"/>
    <cellStyle name="Normal 19 10 4 3" xfId="20426" xr:uid="{00000000-0005-0000-0000-00001E750000}"/>
    <cellStyle name="Normal 19 10 4 3 2" xfId="46394" xr:uid="{00000000-0005-0000-0000-00001F750000}"/>
    <cellStyle name="Normal 19 10 4 4" xfId="16098" xr:uid="{00000000-0005-0000-0000-000020750000}"/>
    <cellStyle name="Normal 19 10 4 4 2" xfId="42066" xr:uid="{00000000-0005-0000-0000-000021750000}"/>
    <cellStyle name="Normal 19 10 4 5" xfId="31246" xr:uid="{00000000-0005-0000-0000-000022750000}"/>
    <cellStyle name="Normal 19 10 4 6" xfId="57728" xr:uid="{00000000-0005-0000-0000-000023750000}"/>
    <cellStyle name="Normal 19 10 5" xfId="9606" xr:uid="{00000000-0005-0000-0000-000024750000}"/>
    <cellStyle name="Normal 19 10 5 2" xfId="24754" xr:uid="{00000000-0005-0000-0000-000025750000}"/>
    <cellStyle name="Normal 19 10 5 2 2" xfId="50722" xr:uid="{00000000-0005-0000-0000-000026750000}"/>
    <cellStyle name="Normal 19 10 5 3" xfId="35574" xr:uid="{00000000-0005-0000-0000-000027750000}"/>
    <cellStyle name="Normal 19 10 6" xfId="7442" xr:uid="{00000000-0005-0000-0000-000028750000}"/>
    <cellStyle name="Normal 19 10 6 2" xfId="22590" xr:uid="{00000000-0005-0000-0000-000029750000}"/>
    <cellStyle name="Normal 19 10 6 2 2" xfId="48558" xr:uid="{00000000-0005-0000-0000-00002A750000}"/>
    <cellStyle name="Normal 19 10 6 3" xfId="33410" xr:uid="{00000000-0005-0000-0000-00002B750000}"/>
    <cellStyle name="Normal 19 10 7" xfId="18262" xr:uid="{00000000-0005-0000-0000-00002C750000}"/>
    <cellStyle name="Normal 19 10 7 2" xfId="44230" xr:uid="{00000000-0005-0000-0000-00002D750000}"/>
    <cellStyle name="Normal 19 10 8" xfId="13934" xr:uid="{00000000-0005-0000-0000-00002E750000}"/>
    <cellStyle name="Normal 19 10 8 2" xfId="39902" xr:uid="{00000000-0005-0000-0000-00002F750000}"/>
    <cellStyle name="Normal 19 10 9" xfId="3114" xr:uid="{00000000-0005-0000-0000-000030750000}"/>
    <cellStyle name="Normal 19 11" xfId="377" xr:uid="{00000000-0005-0000-0000-000031750000}"/>
    <cellStyle name="Normal 19 11 10" xfId="29083" xr:uid="{00000000-0005-0000-0000-000032750000}"/>
    <cellStyle name="Normal 19 11 11" xfId="55565" xr:uid="{00000000-0005-0000-0000-000033750000}"/>
    <cellStyle name="Normal 19 11 12" xfId="1110" xr:uid="{00000000-0005-0000-0000-000034750000}"/>
    <cellStyle name="Normal 19 11 2" xfId="1492" xr:uid="{00000000-0005-0000-0000-000035750000}"/>
    <cellStyle name="Normal 19 11 2 10" xfId="56106" xr:uid="{00000000-0005-0000-0000-000036750000}"/>
    <cellStyle name="Normal 19 11 2 2" xfId="2574" xr:uid="{00000000-0005-0000-0000-000037750000}"/>
    <cellStyle name="Normal 19 11 2 2 2" xfId="6902" xr:uid="{00000000-0005-0000-0000-000038750000}"/>
    <cellStyle name="Normal 19 11 2 2 2 2" xfId="13394" xr:uid="{00000000-0005-0000-0000-000039750000}"/>
    <cellStyle name="Normal 19 11 2 2 2 2 2" xfId="28542" xr:uid="{00000000-0005-0000-0000-00003A750000}"/>
    <cellStyle name="Normal 19 11 2 2 2 2 2 2" xfId="54510" xr:uid="{00000000-0005-0000-0000-00003B750000}"/>
    <cellStyle name="Normal 19 11 2 2 2 2 3" xfId="39362" xr:uid="{00000000-0005-0000-0000-00003C750000}"/>
    <cellStyle name="Normal 19 11 2 2 2 3" xfId="22050" xr:uid="{00000000-0005-0000-0000-00003D750000}"/>
    <cellStyle name="Normal 19 11 2 2 2 3 2" xfId="48018" xr:uid="{00000000-0005-0000-0000-00003E750000}"/>
    <cellStyle name="Normal 19 11 2 2 2 4" xfId="17722" xr:uid="{00000000-0005-0000-0000-00003F750000}"/>
    <cellStyle name="Normal 19 11 2 2 2 4 2" xfId="43690" xr:uid="{00000000-0005-0000-0000-000040750000}"/>
    <cellStyle name="Normal 19 11 2 2 2 5" xfId="32870" xr:uid="{00000000-0005-0000-0000-000041750000}"/>
    <cellStyle name="Normal 19 11 2 2 2 6" xfId="59352" xr:uid="{00000000-0005-0000-0000-000042750000}"/>
    <cellStyle name="Normal 19 11 2 2 3" xfId="11230" xr:uid="{00000000-0005-0000-0000-000043750000}"/>
    <cellStyle name="Normal 19 11 2 2 3 2" xfId="26378" xr:uid="{00000000-0005-0000-0000-000044750000}"/>
    <cellStyle name="Normal 19 11 2 2 3 2 2" xfId="52346" xr:uid="{00000000-0005-0000-0000-000045750000}"/>
    <cellStyle name="Normal 19 11 2 2 3 3" xfId="37198" xr:uid="{00000000-0005-0000-0000-000046750000}"/>
    <cellStyle name="Normal 19 11 2 2 4" xfId="9066" xr:uid="{00000000-0005-0000-0000-000047750000}"/>
    <cellStyle name="Normal 19 11 2 2 4 2" xfId="24214" xr:uid="{00000000-0005-0000-0000-000048750000}"/>
    <cellStyle name="Normal 19 11 2 2 4 2 2" xfId="50182" xr:uid="{00000000-0005-0000-0000-000049750000}"/>
    <cellStyle name="Normal 19 11 2 2 4 3" xfId="35034" xr:uid="{00000000-0005-0000-0000-00004A750000}"/>
    <cellStyle name="Normal 19 11 2 2 5" xfId="19886" xr:uid="{00000000-0005-0000-0000-00004B750000}"/>
    <cellStyle name="Normal 19 11 2 2 5 2" xfId="45854" xr:uid="{00000000-0005-0000-0000-00004C750000}"/>
    <cellStyle name="Normal 19 11 2 2 6" xfId="15558" xr:uid="{00000000-0005-0000-0000-00004D750000}"/>
    <cellStyle name="Normal 19 11 2 2 6 2" xfId="41526" xr:uid="{00000000-0005-0000-0000-00004E750000}"/>
    <cellStyle name="Normal 19 11 2 2 7" xfId="4738" xr:uid="{00000000-0005-0000-0000-00004F750000}"/>
    <cellStyle name="Normal 19 11 2 2 8" xfId="30706" xr:uid="{00000000-0005-0000-0000-000050750000}"/>
    <cellStyle name="Normal 19 11 2 2 9" xfId="57188" xr:uid="{00000000-0005-0000-0000-000051750000}"/>
    <cellStyle name="Normal 19 11 2 3" xfId="5820" xr:uid="{00000000-0005-0000-0000-000052750000}"/>
    <cellStyle name="Normal 19 11 2 3 2" xfId="12312" xr:uid="{00000000-0005-0000-0000-000053750000}"/>
    <cellStyle name="Normal 19 11 2 3 2 2" xfId="27460" xr:uid="{00000000-0005-0000-0000-000054750000}"/>
    <cellStyle name="Normal 19 11 2 3 2 2 2" xfId="53428" xr:uid="{00000000-0005-0000-0000-000055750000}"/>
    <cellStyle name="Normal 19 11 2 3 2 3" xfId="38280" xr:uid="{00000000-0005-0000-0000-000056750000}"/>
    <cellStyle name="Normal 19 11 2 3 3" xfId="20968" xr:uid="{00000000-0005-0000-0000-000057750000}"/>
    <cellStyle name="Normal 19 11 2 3 3 2" xfId="46936" xr:uid="{00000000-0005-0000-0000-000058750000}"/>
    <cellStyle name="Normal 19 11 2 3 4" xfId="16640" xr:uid="{00000000-0005-0000-0000-000059750000}"/>
    <cellStyle name="Normal 19 11 2 3 4 2" xfId="42608" xr:uid="{00000000-0005-0000-0000-00005A750000}"/>
    <cellStyle name="Normal 19 11 2 3 5" xfId="31788" xr:uid="{00000000-0005-0000-0000-00005B750000}"/>
    <cellStyle name="Normal 19 11 2 3 6" xfId="58270" xr:uid="{00000000-0005-0000-0000-00005C750000}"/>
    <cellStyle name="Normal 19 11 2 4" xfId="10148" xr:uid="{00000000-0005-0000-0000-00005D750000}"/>
    <cellStyle name="Normal 19 11 2 4 2" xfId="25296" xr:uid="{00000000-0005-0000-0000-00005E750000}"/>
    <cellStyle name="Normal 19 11 2 4 2 2" xfId="51264" xr:uid="{00000000-0005-0000-0000-00005F750000}"/>
    <cellStyle name="Normal 19 11 2 4 3" xfId="36116" xr:uid="{00000000-0005-0000-0000-000060750000}"/>
    <cellStyle name="Normal 19 11 2 5" xfId="7984" xr:uid="{00000000-0005-0000-0000-000061750000}"/>
    <cellStyle name="Normal 19 11 2 5 2" xfId="23132" xr:uid="{00000000-0005-0000-0000-000062750000}"/>
    <cellStyle name="Normal 19 11 2 5 2 2" xfId="49100" xr:uid="{00000000-0005-0000-0000-000063750000}"/>
    <cellStyle name="Normal 19 11 2 5 3" xfId="33952" xr:uid="{00000000-0005-0000-0000-000064750000}"/>
    <cellStyle name="Normal 19 11 2 6" xfId="18804" xr:uid="{00000000-0005-0000-0000-000065750000}"/>
    <cellStyle name="Normal 19 11 2 6 2" xfId="44772" xr:uid="{00000000-0005-0000-0000-000066750000}"/>
    <cellStyle name="Normal 19 11 2 7" xfId="14476" xr:uid="{00000000-0005-0000-0000-000067750000}"/>
    <cellStyle name="Normal 19 11 2 7 2" xfId="40444" xr:uid="{00000000-0005-0000-0000-000068750000}"/>
    <cellStyle name="Normal 19 11 2 8" xfId="3656" xr:uid="{00000000-0005-0000-0000-000069750000}"/>
    <cellStyle name="Normal 19 11 2 9" xfId="29624" xr:uid="{00000000-0005-0000-0000-00006A750000}"/>
    <cellStyle name="Normal 19 11 3" xfId="2033" xr:uid="{00000000-0005-0000-0000-00006B750000}"/>
    <cellStyle name="Normal 19 11 3 2" xfId="6361" xr:uid="{00000000-0005-0000-0000-00006C750000}"/>
    <cellStyle name="Normal 19 11 3 2 2" xfId="12853" xr:uid="{00000000-0005-0000-0000-00006D750000}"/>
    <cellStyle name="Normal 19 11 3 2 2 2" xfId="28001" xr:uid="{00000000-0005-0000-0000-00006E750000}"/>
    <cellStyle name="Normal 19 11 3 2 2 2 2" xfId="53969" xr:uid="{00000000-0005-0000-0000-00006F750000}"/>
    <cellStyle name="Normal 19 11 3 2 2 3" xfId="38821" xr:uid="{00000000-0005-0000-0000-000070750000}"/>
    <cellStyle name="Normal 19 11 3 2 3" xfId="21509" xr:uid="{00000000-0005-0000-0000-000071750000}"/>
    <cellStyle name="Normal 19 11 3 2 3 2" xfId="47477" xr:uid="{00000000-0005-0000-0000-000072750000}"/>
    <cellStyle name="Normal 19 11 3 2 4" xfId="17181" xr:uid="{00000000-0005-0000-0000-000073750000}"/>
    <cellStyle name="Normal 19 11 3 2 4 2" xfId="43149" xr:uid="{00000000-0005-0000-0000-000074750000}"/>
    <cellStyle name="Normal 19 11 3 2 5" xfId="32329" xr:uid="{00000000-0005-0000-0000-000075750000}"/>
    <cellStyle name="Normal 19 11 3 2 6" xfId="58811" xr:uid="{00000000-0005-0000-0000-000076750000}"/>
    <cellStyle name="Normal 19 11 3 3" xfId="10689" xr:uid="{00000000-0005-0000-0000-000077750000}"/>
    <cellStyle name="Normal 19 11 3 3 2" xfId="25837" xr:uid="{00000000-0005-0000-0000-000078750000}"/>
    <cellStyle name="Normal 19 11 3 3 2 2" xfId="51805" xr:uid="{00000000-0005-0000-0000-000079750000}"/>
    <cellStyle name="Normal 19 11 3 3 3" xfId="36657" xr:uid="{00000000-0005-0000-0000-00007A750000}"/>
    <cellStyle name="Normal 19 11 3 4" xfId="8525" xr:uid="{00000000-0005-0000-0000-00007B750000}"/>
    <cellStyle name="Normal 19 11 3 4 2" xfId="23673" xr:uid="{00000000-0005-0000-0000-00007C750000}"/>
    <cellStyle name="Normal 19 11 3 4 2 2" xfId="49641" xr:uid="{00000000-0005-0000-0000-00007D750000}"/>
    <cellStyle name="Normal 19 11 3 4 3" xfId="34493" xr:uid="{00000000-0005-0000-0000-00007E750000}"/>
    <cellStyle name="Normal 19 11 3 5" xfId="19345" xr:uid="{00000000-0005-0000-0000-00007F750000}"/>
    <cellStyle name="Normal 19 11 3 5 2" xfId="45313" xr:uid="{00000000-0005-0000-0000-000080750000}"/>
    <cellStyle name="Normal 19 11 3 6" xfId="15017" xr:uid="{00000000-0005-0000-0000-000081750000}"/>
    <cellStyle name="Normal 19 11 3 6 2" xfId="40985" xr:uid="{00000000-0005-0000-0000-000082750000}"/>
    <cellStyle name="Normal 19 11 3 7" xfId="4197" xr:uid="{00000000-0005-0000-0000-000083750000}"/>
    <cellStyle name="Normal 19 11 3 8" xfId="30165" xr:uid="{00000000-0005-0000-0000-000084750000}"/>
    <cellStyle name="Normal 19 11 3 9" xfId="56647" xr:uid="{00000000-0005-0000-0000-000085750000}"/>
    <cellStyle name="Normal 19 11 4" xfId="5279" xr:uid="{00000000-0005-0000-0000-000086750000}"/>
    <cellStyle name="Normal 19 11 4 2" xfId="11771" xr:uid="{00000000-0005-0000-0000-000087750000}"/>
    <cellStyle name="Normal 19 11 4 2 2" xfId="26919" xr:uid="{00000000-0005-0000-0000-000088750000}"/>
    <cellStyle name="Normal 19 11 4 2 2 2" xfId="52887" xr:uid="{00000000-0005-0000-0000-000089750000}"/>
    <cellStyle name="Normal 19 11 4 2 3" xfId="37739" xr:uid="{00000000-0005-0000-0000-00008A750000}"/>
    <cellStyle name="Normal 19 11 4 3" xfId="20427" xr:uid="{00000000-0005-0000-0000-00008B750000}"/>
    <cellStyle name="Normal 19 11 4 3 2" xfId="46395" xr:uid="{00000000-0005-0000-0000-00008C750000}"/>
    <cellStyle name="Normal 19 11 4 4" xfId="16099" xr:uid="{00000000-0005-0000-0000-00008D750000}"/>
    <cellStyle name="Normal 19 11 4 4 2" xfId="42067" xr:uid="{00000000-0005-0000-0000-00008E750000}"/>
    <cellStyle name="Normal 19 11 4 5" xfId="31247" xr:uid="{00000000-0005-0000-0000-00008F750000}"/>
    <cellStyle name="Normal 19 11 4 6" xfId="57729" xr:uid="{00000000-0005-0000-0000-000090750000}"/>
    <cellStyle name="Normal 19 11 5" xfId="9607" xr:uid="{00000000-0005-0000-0000-000091750000}"/>
    <cellStyle name="Normal 19 11 5 2" xfId="24755" xr:uid="{00000000-0005-0000-0000-000092750000}"/>
    <cellStyle name="Normal 19 11 5 2 2" xfId="50723" xr:uid="{00000000-0005-0000-0000-000093750000}"/>
    <cellStyle name="Normal 19 11 5 3" xfId="35575" xr:uid="{00000000-0005-0000-0000-000094750000}"/>
    <cellStyle name="Normal 19 11 6" xfId="7443" xr:uid="{00000000-0005-0000-0000-000095750000}"/>
    <cellStyle name="Normal 19 11 6 2" xfId="22591" xr:uid="{00000000-0005-0000-0000-000096750000}"/>
    <cellStyle name="Normal 19 11 6 2 2" xfId="48559" xr:uid="{00000000-0005-0000-0000-000097750000}"/>
    <cellStyle name="Normal 19 11 6 3" xfId="33411" xr:uid="{00000000-0005-0000-0000-000098750000}"/>
    <cellStyle name="Normal 19 11 7" xfId="18263" xr:uid="{00000000-0005-0000-0000-000099750000}"/>
    <cellStyle name="Normal 19 11 7 2" xfId="44231" xr:uid="{00000000-0005-0000-0000-00009A750000}"/>
    <cellStyle name="Normal 19 11 8" xfId="13935" xr:uid="{00000000-0005-0000-0000-00009B750000}"/>
    <cellStyle name="Normal 19 11 8 2" xfId="39903" xr:uid="{00000000-0005-0000-0000-00009C750000}"/>
    <cellStyle name="Normal 19 11 9" xfId="3115" xr:uid="{00000000-0005-0000-0000-00009D750000}"/>
    <cellStyle name="Normal 19 12" xfId="378" xr:uid="{00000000-0005-0000-0000-00009E750000}"/>
    <cellStyle name="Normal 19 12 10" xfId="29084" xr:uid="{00000000-0005-0000-0000-00009F750000}"/>
    <cellStyle name="Normal 19 12 11" xfId="55566" xr:uid="{00000000-0005-0000-0000-0000A0750000}"/>
    <cellStyle name="Normal 19 12 12" xfId="1150" xr:uid="{00000000-0005-0000-0000-0000A1750000}"/>
    <cellStyle name="Normal 19 12 2" xfId="1493" xr:uid="{00000000-0005-0000-0000-0000A2750000}"/>
    <cellStyle name="Normal 19 12 2 10" xfId="56107" xr:uid="{00000000-0005-0000-0000-0000A3750000}"/>
    <cellStyle name="Normal 19 12 2 2" xfId="2575" xr:uid="{00000000-0005-0000-0000-0000A4750000}"/>
    <cellStyle name="Normal 19 12 2 2 2" xfId="6903" xr:uid="{00000000-0005-0000-0000-0000A5750000}"/>
    <cellStyle name="Normal 19 12 2 2 2 2" xfId="13395" xr:uid="{00000000-0005-0000-0000-0000A6750000}"/>
    <cellStyle name="Normal 19 12 2 2 2 2 2" xfId="28543" xr:uid="{00000000-0005-0000-0000-0000A7750000}"/>
    <cellStyle name="Normal 19 12 2 2 2 2 2 2" xfId="54511" xr:uid="{00000000-0005-0000-0000-0000A8750000}"/>
    <cellStyle name="Normal 19 12 2 2 2 2 3" xfId="39363" xr:uid="{00000000-0005-0000-0000-0000A9750000}"/>
    <cellStyle name="Normal 19 12 2 2 2 3" xfId="22051" xr:uid="{00000000-0005-0000-0000-0000AA750000}"/>
    <cellStyle name="Normal 19 12 2 2 2 3 2" xfId="48019" xr:uid="{00000000-0005-0000-0000-0000AB750000}"/>
    <cellStyle name="Normal 19 12 2 2 2 4" xfId="17723" xr:uid="{00000000-0005-0000-0000-0000AC750000}"/>
    <cellStyle name="Normal 19 12 2 2 2 4 2" xfId="43691" xr:uid="{00000000-0005-0000-0000-0000AD750000}"/>
    <cellStyle name="Normal 19 12 2 2 2 5" xfId="32871" xr:uid="{00000000-0005-0000-0000-0000AE750000}"/>
    <cellStyle name="Normal 19 12 2 2 2 6" xfId="59353" xr:uid="{00000000-0005-0000-0000-0000AF750000}"/>
    <cellStyle name="Normal 19 12 2 2 3" xfId="11231" xr:uid="{00000000-0005-0000-0000-0000B0750000}"/>
    <cellStyle name="Normal 19 12 2 2 3 2" xfId="26379" xr:uid="{00000000-0005-0000-0000-0000B1750000}"/>
    <cellStyle name="Normal 19 12 2 2 3 2 2" xfId="52347" xr:uid="{00000000-0005-0000-0000-0000B2750000}"/>
    <cellStyle name="Normal 19 12 2 2 3 3" xfId="37199" xr:uid="{00000000-0005-0000-0000-0000B3750000}"/>
    <cellStyle name="Normal 19 12 2 2 4" xfId="9067" xr:uid="{00000000-0005-0000-0000-0000B4750000}"/>
    <cellStyle name="Normal 19 12 2 2 4 2" xfId="24215" xr:uid="{00000000-0005-0000-0000-0000B5750000}"/>
    <cellStyle name="Normal 19 12 2 2 4 2 2" xfId="50183" xr:uid="{00000000-0005-0000-0000-0000B6750000}"/>
    <cellStyle name="Normal 19 12 2 2 4 3" xfId="35035" xr:uid="{00000000-0005-0000-0000-0000B7750000}"/>
    <cellStyle name="Normal 19 12 2 2 5" xfId="19887" xr:uid="{00000000-0005-0000-0000-0000B8750000}"/>
    <cellStyle name="Normal 19 12 2 2 5 2" xfId="45855" xr:uid="{00000000-0005-0000-0000-0000B9750000}"/>
    <cellStyle name="Normal 19 12 2 2 6" xfId="15559" xr:uid="{00000000-0005-0000-0000-0000BA750000}"/>
    <cellStyle name="Normal 19 12 2 2 6 2" xfId="41527" xr:uid="{00000000-0005-0000-0000-0000BB750000}"/>
    <cellStyle name="Normal 19 12 2 2 7" xfId="4739" xr:uid="{00000000-0005-0000-0000-0000BC750000}"/>
    <cellStyle name="Normal 19 12 2 2 8" xfId="30707" xr:uid="{00000000-0005-0000-0000-0000BD750000}"/>
    <cellStyle name="Normal 19 12 2 2 9" xfId="57189" xr:uid="{00000000-0005-0000-0000-0000BE750000}"/>
    <cellStyle name="Normal 19 12 2 3" xfId="5821" xr:uid="{00000000-0005-0000-0000-0000BF750000}"/>
    <cellStyle name="Normal 19 12 2 3 2" xfId="12313" xr:uid="{00000000-0005-0000-0000-0000C0750000}"/>
    <cellStyle name="Normal 19 12 2 3 2 2" xfId="27461" xr:uid="{00000000-0005-0000-0000-0000C1750000}"/>
    <cellStyle name="Normal 19 12 2 3 2 2 2" xfId="53429" xr:uid="{00000000-0005-0000-0000-0000C2750000}"/>
    <cellStyle name="Normal 19 12 2 3 2 3" xfId="38281" xr:uid="{00000000-0005-0000-0000-0000C3750000}"/>
    <cellStyle name="Normal 19 12 2 3 3" xfId="20969" xr:uid="{00000000-0005-0000-0000-0000C4750000}"/>
    <cellStyle name="Normal 19 12 2 3 3 2" xfId="46937" xr:uid="{00000000-0005-0000-0000-0000C5750000}"/>
    <cellStyle name="Normal 19 12 2 3 4" xfId="16641" xr:uid="{00000000-0005-0000-0000-0000C6750000}"/>
    <cellStyle name="Normal 19 12 2 3 4 2" xfId="42609" xr:uid="{00000000-0005-0000-0000-0000C7750000}"/>
    <cellStyle name="Normal 19 12 2 3 5" xfId="31789" xr:uid="{00000000-0005-0000-0000-0000C8750000}"/>
    <cellStyle name="Normal 19 12 2 3 6" xfId="58271" xr:uid="{00000000-0005-0000-0000-0000C9750000}"/>
    <cellStyle name="Normal 19 12 2 4" xfId="10149" xr:uid="{00000000-0005-0000-0000-0000CA750000}"/>
    <cellStyle name="Normal 19 12 2 4 2" xfId="25297" xr:uid="{00000000-0005-0000-0000-0000CB750000}"/>
    <cellStyle name="Normal 19 12 2 4 2 2" xfId="51265" xr:uid="{00000000-0005-0000-0000-0000CC750000}"/>
    <cellStyle name="Normal 19 12 2 4 3" xfId="36117" xr:uid="{00000000-0005-0000-0000-0000CD750000}"/>
    <cellStyle name="Normal 19 12 2 5" xfId="7985" xr:uid="{00000000-0005-0000-0000-0000CE750000}"/>
    <cellStyle name="Normal 19 12 2 5 2" xfId="23133" xr:uid="{00000000-0005-0000-0000-0000CF750000}"/>
    <cellStyle name="Normal 19 12 2 5 2 2" xfId="49101" xr:uid="{00000000-0005-0000-0000-0000D0750000}"/>
    <cellStyle name="Normal 19 12 2 5 3" xfId="33953" xr:uid="{00000000-0005-0000-0000-0000D1750000}"/>
    <cellStyle name="Normal 19 12 2 6" xfId="18805" xr:uid="{00000000-0005-0000-0000-0000D2750000}"/>
    <cellStyle name="Normal 19 12 2 6 2" xfId="44773" xr:uid="{00000000-0005-0000-0000-0000D3750000}"/>
    <cellStyle name="Normal 19 12 2 7" xfId="14477" xr:uid="{00000000-0005-0000-0000-0000D4750000}"/>
    <cellStyle name="Normal 19 12 2 7 2" xfId="40445" xr:uid="{00000000-0005-0000-0000-0000D5750000}"/>
    <cellStyle name="Normal 19 12 2 8" xfId="3657" xr:uid="{00000000-0005-0000-0000-0000D6750000}"/>
    <cellStyle name="Normal 19 12 2 9" xfId="29625" xr:uid="{00000000-0005-0000-0000-0000D7750000}"/>
    <cellStyle name="Normal 19 12 3" xfId="2034" xr:uid="{00000000-0005-0000-0000-0000D8750000}"/>
    <cellStyle name="Normal 19 12 3 2" xfId="6362" xr:uid="{00000000-0005-0000-0000-0000D9750000}"/>
    <cellStyle name="Normal 19 12 3 2 2" xfId="12854" xr:uid="{00000000-0005-0000-0000-0000DA750000}"/>
    <cellStyle name="Normal 19 12 3 2 2 2" xfId="28002" xr:uid="{00000000-0005-0000-0000-0000DB750000}"/>
    <cellStyle name="Normal 19 12 3 2 2 2 2" xfId="53970" xr:uid="{00000000-0005-0000-0000-0000DC750000}"/>
    <cellStyle name="Normal 19 12 3 2 2 3" xfId="38822" xr:uid="{00000000-0005-0000-0000-0000DD750000}"/>
    <cellStyle name="Normal 19 12 3 2 3" xfId="21510" xr:uid="{00000000-0005-0000-0000-0000DE750000}"/>
    <cellStyle name="Normal 19 12 3 2 3 2" xfId="47478" xr:uid="{00000000-0005-0000-0000-0000DF750000}"/>
    <cellStyle name="Normal 19 12 3 2 4" xfId="17182" xr:uid="{00000000-0005-0000-0000-0000E0750000}"/>
    <cellStyle name="Normal 19 12 3 2 4 2" xfId="43150" xr:uid="{00000000-0005-0000-0000-0000E1750000}"/>
    <cellStyle name="Normal 19 12 3 2 5" xfId="32330" xr:uid="{00000000-0005-0000-0000-0000E2750000}"/>
    <cellStyle name="Normal 19 12 3 2 6" xfId="58812" xr:uid="{00000000-0005-0000-0000-0000E3750000}"/>
    <cellStyle name="Normal 19 12 3 3" xfId="10690" xr:uid="{00000000-0005-0000-0000-0000E4750000}"/>
    <cellStyle name="Normal 19 12 3 3 2" xfId="25838" xr:uid="{00000000-0005-0000-0000-0000E5750000}"/>
    <cellStyle name="Normal 19 12 3 3 2 2" xfId="51806" xr:uid="{00000000-0005-0000-0000-0000E6750000}"/>
    <cellStyle name="Normal 19 12 3 3 3" xfId="36658" xr:uid="{00000000-0005-0000-0000-0000E7750000}"/>
    <cellStyle name="Normal 19 12 3 4" xfId="8526" xr:uid="{00000000-0005-0000-0000-0000E8750000}"/>
    <cellStyle name="Normal 19 12 3 4 2" xfId="23674" xr:uid="{00000000-0005-0000-0000-0000E9750000}"/>
    <cellStyle name="Normal 19 12 3 4 2 2" xfId="49642" xr:uid="{00000000-0005-0000-0000-0000EA750000}"/>
    <cellStyle name="Normal 19 12 3 4 3" xfId="34494" xr:uid="{00000000-0005-0000-0000-0000EB750000}"/>
    <cellStyle name="Normal 19 12 3 5" xfId="19346" xr:uid="{00000000-0005-0000-0000-0000EC750000}"/>
    <cellStyle name="Normal 19 12 3 5 2" xfId="45314" xr:uid="{00000000-0005-0000-0000-0000ED750000}"/>
    <cellStyle name="Normal 19 12 3 6" xfId="15018" xr:uid="{00000000-0005-0000-0000-0000EE750000}"/>
    <cellStyle name="Normal 19 12 3 6 2" xfId="40986" xr:uid="{00000000-0005-0000-0000-0000EF750000}"/>
    <cellStyle name="Normal 19 12 3 7" xfId="4198" xr:uid="{00000000-0005-0000-0000-0000F0750000}"/>
    <cellStyle name="Normal 19 12 3 8" xfId="30166" xr:uid="{00000000-0005-0000-0000-0000F1750000}"/>
    <cellStyle name="Normal 19 12 3 9" xfId="56648" xr:uid="{00000000-0005-0000-0000-0000F2750000}"/>
    <cellStyle name="Normal 19 12 4" xfId="5280" xr:uid="{00000000-0005-0000-0000-0000F3750000}"/>
    <cellStyle name="Normal 19 12 4 2" xfId="11772" xr:uid="{00000000-0005-0000-0000-0000F4750000}"/>
    <cellStyle name="Normal 19 12 4 2 2" xfId="26920" xr:uid="{00000000-0005-0000-0000-0000F5750000}"/>
    <cellStyle name="Normal 19 12 4 2 2 2" xfId="52888" xr:uid="{00000000-0005-0000-0000-0000F6750000}"/>
    <cellStyle name="Normal 19 12 4 2 3" xfId="37740" xr:uid="{00000000-0005-0000-0000-0000F7750000}"/>
    <cellStyle name="Normal 19 12 4 3" xfId="20428" xr:uid="{00000000-0005-0000-0000-0000F8750000}"/>
    <cellStyle name="Normal 19 12 4 3 2" xfId="46396" xr:uid="{00000000-0005-0000-0000-0000F9750000}"/>
    <cellStyle name="Normal 19 12 4 4" xfId="16100" xr:uid="{00000000-0005-0000-0000-0000FA750000}"/>
    <cellStyle name="Normal 19 12 4 4 2" xfId="42068" xr:uid="{00000000-0005-0000-0000-0000FB750000}"/>
    <cellStyle name="Normal 19 12 4 5" xfId="31248" xr:uid="{00000000-0005-0000-0000-0000FC750000}"/>
    <cellStyle name="Normal 19 12 4 6" xfId="57730" xr:uid="{00000000-0005-0000-0000-0000FD750000}"/>
    <cellStyle name="Normal 19 12 5" xfId="9608" xr:uid="{00000000-0005-0000-0000-0000FE750000}"/>
    <cellStyle name="Normal 19 12 5 2" xfId="24756" xr:uid="{00000000-0005-0000-0000-0000FF750000}"/>
    <cellStyle name="Normal 19 12 5 2 2" xfId="50724" xr:uid="{00000000-0005-0000-0000-000000760000}"/>
    <cellStyle name="Normal 19 12 5 3" xfId="35576" xr:uid="{00000000-0005-0000-0000-000001760000}"/>
    <cellStyle name="Normal 19 12 6" xfId="7444" xr:uid="{00000000-0005-0000-0000-000002760000}"/>
    <cellStyle name="Normal 19 12 6 2" xfId="22592" xr:uid="{00000000-0005-0000-0000-000003760000}"/>
    <cellStyle name="Normal 19 12 6 2 2" xfId="48560" xr:uid="{00000000-0005-0000-0000-000004760000}"/>
    <cellStyle name="Normal 19 12 6 3" xfId="33412" xr:uid="{00000000-0005-0000-0000-000005760000}"/>
    <cellStyle name="Normal 19 12 7" xfId="18264" xr:uid="{00000000-0005-0000-0000-000006760000}"/>
    <cellStyle name="Normal 19 12 7 2" xfId="44232" xr:uid="{00000000-0005-0000-0000-000007760000}"/>
    <cellStyle name="Normal 19 12 8" xfId="13936" xr:uid="{00000000-0005-0000-0000-000008760000}"/>
    <cellStyle name="Normal 19 12 8 2" xfId="39904" xr:uid="{00000000-0005-0000-0000-000009760000}"/>
    <cellStyle name="Normal 19 12 9" xfId="3116" xr:uid="{00000000-0005-0000-0000-00000A760000}"/>
    <cellStyle name="Normal 19 13" xfId="379" xr:uid="{00000000-0005-0000-0000-00000B760000}"/>
    <cellStyle name="Normal 19 13 10" xfId="29085" xr:uid="{00000000-0005-0000-0000-00000C760000}"/>
    <cellStyle name="Normal 19 13 11" xfId="55567" xr:uid="{00000000-0005-0000-0000-00000D760000}"/>
    <cellStyle name="Normal 19 13 12" xfId="1190" xr:uid="{00000000-0005-0000-0000-00000E760000}"/>
    <cellStyle name="Normal 19 13 2" xfId="1494" xr:uid="{00000000-0005-0000-0000-00000F760000}"/>
    <cellStyle name="Normal 19 13 2 10" xfId="56108" xr:uid="{00000000-0005-0000-0000-000010760000}"/>
    <cellStyle name="Normal 19 13 2 2" xfId="2576" xr:uid="{00000000-0005-0000-0000-000011760000}"/>
    <cellStyle name="Normal 19 13 2 2 2" xfId="6904" xr:uid="{00000000-0005-0000-0000-000012760000}"/>
    <cellStyle name="Normal 19 13 2 2 2 2" xfId="13396" xr:uid="{00000000-0005-0000-0000-000013760000}"/>
    <cellStyle name="Normal 19 13 2 2 2 2 2" xfId="28544" xr:uid="{00000000-0005-0000-0000-000014760000}"/>
    <cellStyle name="Normal 19 13 2 2 2 2 2 2" xfId="54512" xr:uid="{00000000-0005-0000-0000-000015760000}"/>
    <cellStyle name="Normal 19 13 2 2 2 2 3" xfId="39364" xr:uid="{00000000-0005-0000-0000-000016760000}"/>
    <cellStyle name="Normal 19 13 2 2 2 3" xfId="22052" xr:uid="{00000000-0005-0000-0000-000017760000}"/>
    <cellStyle name="Normal 19 13 2 2 2 3 2" xfId="48020" xr:uid="{00000000-0005-0000-0000-000018760000}"/>
    <cellStyle name="Normal 19 13 2 2 2 4" xfId="17724" xr:uid="{00000000-0005-0000-0000-000019760000}"/>
    <cellStyle name="Normal 19 13 2 2 2 4 2" xfId="43692" xr:uid="{00000000-0005-0000-0000-00001A760000}"/>
    <cellStyle name="Normal 19 13 2 2 2 5" xfId="32872" xr:uid="{00000000-0005-0000-0000-00001B760000}"/>
    <cellStyle name="Normal 19 13 2 2 2 6" xfId="59354" xr:uid="{00000000-0005-0000-0000-00001C760000}"/>
    <cellStyle name="Normal 19 13 2 2 3" xfId="11232" xr:uid="{00000000-0005-0000-0000-00001D760000}"/>
    <cellStyle name="Normal 19 13 2 2 3 2" xfId="26380" xr:uid="{00000000-0005-0000-0000-00001E760000}"/>
    <cellStyle name="Normal 19 13 2 2 3 2 2" xfId="52348" xr:uid="{00000000-0005-0000-0000-00001F760000}"/>
    <cellStyle name="Normal 19 13 2 2 3 3" xfId="37200" xr:uid="{00000000-0005-0000-0000-000020760000}"/>
    <cellStyle name="Normal 19 13 2 2 4" xfId="9068" xr:uid="{00000000-0005-0000-0000-000021760000}"/>
    <cellStyle name="Normal 19 13 2 2 4 2" xfId="24216" xr:uid="{00000000-0005-0000-0000-000022760000}"/>
    <cellStyle name="Normal 19 13 2 2 4 2 2" xfId="50184" xr:uid="{00000000-0005-0000-0000-000023760000}"/>
    <cellStyle name="Normal 19 13 2 2 4 3" xfId="35036" xr:uid="{00000000-0005-0000-0000-000024760000}"/>
    <cellStyle name="Normal 19 13 2 2 5" xfId="19888" xr:uid="{00000000-0005-0000-0000-000025760000}"/>
    <cellStyle name="Normal 19 13 2 2 5 2" xfId="45856" xr:uid="{00000000-0005-0000-0000-000026760000}"/>
    <cellStyle name="Normal 19 13 2 2 6" xfId="15560" xr:uid="{00000000-0005-0000-0000-000027760000}"/>
    <cellStyle name="Normal 19 13 2 2 6 2" xfId="41528" xr:uid="{00000000-0005-0000-0000-000028760000}"/>
    <cellStyle name="Normal 19 13 2 2 7" xfId="4740" xr:uid="{00000000-0005-0000-0000-000029760000}"/>
    <cellStyle name="Normal 19 13 2 2 8" xfId="30708" xr:uid="{00000000-0005-0000-0000-00002A760000}"/>
    <cellStyle name="Normal 19 13 2 2 9" xfId="57190" xr:uid="{00000000-0005-0000-0000-00002B760000}"/>
    <cellStyle name="Normal 19 13 2 3" xfId="5822" xr:uid="{00000000-0005-0000-0000-00002C760000}"/>
    <cellStyle name="Normal 19 13 2 3 2" xfId="12314" xr:uid="{00000000-0005-0000-0000-00002D760000}"/>
    <cellStyle name="Normal 19 13 2 3 2 2" xfId="27462" xr:uid="{00000000-0005-0000-0000-00002E760000}"/>
    <cellStyle name="Normal 19 13 2 3 2 2 2" xfId="53430" xr:uid="{00000000-0005-0000-0000-00002F760000}"/>
    <cellStyle name="Normal 19 13 2 3 2 3" xfId="38282" xr:uid="{00000000-0005-0000-0000-000030760000}"/>
    <cellStyle name="Normal 19 13 2 3 3" xfId="20970" xr:uid="{00000000-0005-0000-0000-000031760000}"/>
    <cellStyle name="Normal 19 13 2 3 3 2" xfId="46938" xr:uid="{00000000-0005-0000-0000-000032760000}"/>
    <cellStyle name="Normal 19 13 2 3 4" xfId="16642" xr:uid="{00000000-0005-0000-0000-000033760000}"/>
    <cellStyle name="Normal 19 13 2 3 4 2" xfId="42610" xr:uid="{00000000-0005-0000-0000-000034760000}"/>
    <cellStyle name="Normal 19 13 2 3 5" xfId="31790" xr:uid="{00000000-0005-0000-0000-000035760000}"/>
    <cellStyle name="Normal 19 13 2 3 6" xfId="58272" xr:uid="{00000000-0005-0000-0000-000036760000}"/>
    <cellStyle name="Normal 19 13 2 4" xfId="10150" xr:uid="{00000000-0005-0000-0000-000037760000}"/>
    <cellStyle name="Normal 19 13 2 4 2" xfId="25298" xr:uid="{00000000-0005-0000-0000-000038760000}"/>
    <cellStyle name="Normal 19 13 2 4 2 2" xfId="51266" xr:uid="{00000000-0005-0000-0000-000039760000}"/>
    <cellStyle name="Normal 19 13 2 4 3" xfId="36118" xr:uid="{00000000-0005-0000-0000-00003A760000}"/>
    <cellStyle name="Normal 19 13 2 5" xfId="7986" xr:uid="{00000000-0005-0000-0000-00003B760000}"/>
    <cellStyle name="Normal 19 13 2 5 2" xfId="23134" xr:uid="{00000000-0005-0000-0000-00003C760000}"/>
    <cellStyle name="Normal 19 13 2 5 2 2" xfId="49102" xr:uid="{00000000-0005-0000-0000-00003D760000}"/>
    <cellStyle name="Normal 19 13 2 5 3" xfId="33954" xr:uid="{00000000-0005-0000-0000-00003E760000}"/>
    <cellStyle name="Normal 19 13 2 6" xfId="18806" xr:uid="{00000000-0005-0000-0000-00003F760000}"/>
    <cellStyle name="Normal 19 13 2 6 2" xfId="44774" xr:uid="{00000000-0005-0000-0000-000040760000}"/>
    <cellStyle name="Normal 19 13 2 7" xfId="14478" xr:uid="{00000000-0005-0000-0000-000041760000}"/>
    <cellStyle name="Normal 19 13 2 7 2" xfId="40446" xr:uid="{00000000-0005-0000-0000-000042760000}"/>
    <cellStyle name="Normal 19 13 2 8" xfId="3658" xr:uid="{00000000-0005-0000-0000-000043760000}"/>
    <cellStyle name="Normal 19 13 2 9" xfId="29626" xr:uid="{00000000-0005-0000-0000-000044760000}"/>
    <cellStyle name="Normal 19 13 3" xfId="2035" xr:uid="{00000000-0005-0000-0000-000045760000}"/>
    <cellStyle name="Normal 19 13 3 2" xfId="6363" xr:uid="{00000000-0005-0000-0000-000046760000}"/>
    <cellStyle name="Normal 19 13 3 2 2" xfId="12855" xr:uid="{00000000-0005-0000-0000-000047760000}"/>
    <cellStyle name="Normal 19 13 3 2 2 2" xfId="28003" xr:uid="{00000000-0005-0000-0000-000048760000}"/>
    <cellStyle name="Normal 19 13 3 2 2 2 2" xfId="53971" xr:uid="{00000000-0005-0000-0000-000049760000}"/>
    <cellStyle name="Normal 19 13 3 2 2 3" xfId="38823" xr:uid="{00000000-0005-0000-0000-00004A760000}"/>
    <cellStyle name="Normal 19 13 3 2 3" xfId="21511" xr:uid="{00000000-0005-0000-0000-00004B760000}"/>
    <cellStyle name="Normal 19 13 3 2 3 2" xfId="47479" xr:uid="{00000000-0005-0000-0000-00004C760000}"/>
    <cellStyle name="Normal 19 13 3 2 4" xfId="17183" xr:uid="{00000000-0005-0000-0000-00004D760000}"/>
    <cellStyle name="Normal 19 13 3 2 4 2" xfId="43151" xr:uid="{00000000-0005-0000-0000-00004E760000}"/>
    <cellStyle name="Normal 19 13 3 2 5" xfId="32331" xr:uid="{00000000-0005-0000-0000-00004F760000}"/>
    <cellStyle name="Normal 19 13 3 2 6" xfId="58813" xr:uid="{00000000-0005-0000-0000-000050760000}"/>
    <cellStyle name="Normal 19 13 3 3" xfId="10691" xr:uid="{00000000-0005-0000-0000-000051760000}"/>
    <cellStyle name="Normal 19 13 3 3 2" xfId="25839" xr:uid="{00000000-0005-0000-0000-000052760000}"/>
    <cellStyle name="Normal 19 13 3 3 2 2" xfId="51807" xr:uid="{00000000-0005-0000-0000-000053760000}"/>
    <cellStyle name="Normal 19 13 3 3 3" xfId="36659" xr:uid="{00000000-0005-0000-0000-000054760000}"/>
    <cellStyle name="Normal 19 13 3 4" xfId="8527" xr:uid="{00000000-0005-0000-0000-000055760000}"/>
    <cellStyle name="Normal 19 13 3 4 2" xfId="23675" xr:uid="{00000000-0005-0000-0000-000056760000}"/>
    <cellStyle name="Normal 19 13 3 4 2 2" xfId="49643" xr:uid="{00000000-0005-0000-0000-000057760000}"/>
    <cellStyle name="Normal 19 13 3 4 3" xfId="34495" xr:uid="{00000000-0005-0000-0000-000058760000}"/>
    <cellStyle name="Normal 19 13 3 5" xfId="19347" xr:uid="{00000000-0005-0000-0000-000059760000}"/>
    <cellStyle name="Normal 19 13 3 5 2" xfId="45315" xr:uid="{00000000-0005-0000-0000-00005A760000}"/>
    <cellStyle name="Normal 19 13 3 6" xfId="15019" xr:uid="{00000000-0005-0000-0000-00005B760000}"/>
    <cellStyle name="Normal 19 13 3 6 2" xfId="40987" xr:uid="{00000000-0005-0000-0000-00005C760000}"/>
    <cellStyle name="Normal 19 13 3 7" xfId="4199" xr:uid="{00000000-0005-0000-0000-00005D760000}"/>
    <cellStyle name="Normal 19 13 3 8" xfId="30167" xr:uid="{00000000-0005-0000-0000-00005E760000}"/>
    <cellStyle name="Normal 19 13 3 9" xfId="56649" xr:uid="{00000000-0005-0000-0000-00005F760000}"/>
    <cellStyle name="Normal 19 13 4" xfId="5281" xr:uid="{00000000-0005-0000-0000-000060760000}"/>
    <cellStyle name="Normal 19 13 4 2" xfId="11773" xr:uid="{00000000-0005-0000-0000-000061760000}"/>
    <cellStyle name="Normal 19 13 4 2 2" xfId="26921" xr:uid="{00000000-0005-0000-0000-000062760000}"/>
    <cellStyle name="Normal 19 13 4 2 2 2" xfId="52889" xr:uid="{00000000-0005-0000-0000-000063760000}"/>
    <cellStyle name="Normal 19 13 4 2 3" xfId="37741" xr:uid="{00000000-0005-0000-0000-000064760000}"/>
    <cellStyle name="Normal 19 13 4 3" xfId="20429" xr:uid="{00000000-0005-0000-0000-000065760000}"/>
    <cellStyle name="Normal 19 13 4 3 2" xfId="46397" xr:uid="{00000000-0005-0000-0000-000066760000}"/>
    <cellStyle name="Normal 19 13 4 4" xfId="16101" xr:uid="{00000000-0005-0000-0000-000067760000}"/>
    <cellStyle name="Normal 19 13 4 4 2" xfId="42069" xr:uid="{00000000-0005-0000-0000-000068760000}"/>
    <cellStyle name="Normal 19 13 4 5" xfId="31249" xr:uid="{00000000-0005-0000-0000-000069760000}"/>
    <cellStyle name="Normal 19 13 4 6" xfId="57731" xr:uid="{00000000-0005-0000-0000-00006A760000}"/>
    <cellStyle name="Normal 19 13 5" xfId="9609" xr:uid="{00000000-0005-0000-0000-00006B760000}"/>
    <cellStyle name="Normal 19 13 5 2" xfId="24757" xr:uid="{00000000-0005-0000-0000-00006C760000}"/>
    <cellStyle name="Normal 19 13 5 2 2" xfId="50725" xr:uid="{00000000-0005-0000-0000-00006D760000}"/>
    <cellStyle name="Normal 19 13 5 3" xfId="35577" xr:uid="{00000000-0005-0000-0000-00006E760000}"/>
    <cellStyle name="Normal 19 13 6" xfId="7445" xr:uid="{00000000-0005-0000-0000-00006F760000}"/>
    <cellStyle name="Normal 19 13 6 2" xfId="22593" xr:uid="{00000000-0005-0000-0000-000070760000}"/>
    <cellStyle name="Normal 19 13 6 2 2" xfId="48561" xr:uid="{00000000-0005-0000-0000-000071760000}"/>
    <cellStyle name="Normal 19 13 6 3" xfId="33413" xr:uid="{00000000-0005-0000-0000-000072760000}"/>
    <cellStyle name="Normal 19 13 7" xfId="18265" xr:uid="{00000000-0005-0000-0000-000073760000}"/>
    <cellStyle name="Normal 19 13 7 2" xfId="44233" xr:uid="{00000000-0005-0000-0000-000074760000}"/>
    <cellStyle name="Normal 19 13 8" xfId="13937" xr:uid="{00000000-0005-0000-0000-000075760000}"/>
    <cellStyle name="Normal 19 13 8 2" xfId="39905" xr:uid="{00000000-0005-0000-0000-000076760000}"/>
    <cellStyle name="Normal 19 13 9" xfId="3117" xr:uid="{00000000-0005-0000-0000-000077760000}"/>
    <cellStyle name="Normal 19 14" xfId="1490" xr:uid="{00000000-0005-0000-0000-000078760000}"/>
    <cellStyle name="Normal 19 14 10" xfId="56104" xr:uid="{00000000-0005-0000-0000-000079760000}"/>
    <cellStyle name="Normal 19 14 2" xfId="2572" xr:uid="{00000000-0005-0000-0000-00007A760000}"/>
    <cellStyle name="Normal 19 14 2 2" xfId="6900" xr:uid="{00000000-0005-0000-0000-00007B760000}"/>
    <cellStyle name="Normal 19 14 2 2 2" xfId="13392" xr:uid="{00000000-0005-0000-0000-00007C760000}"/>
    <cellStyle name="Normal 19 14 2 2 2 2" xfId="28540" xr:uid="{00000000-0005-0000-0000-00007D760000}"/>
    <cellStyle name="Normal 19 14 2 2 2 2 2" xfId="54508" xr:uid="{00000000-0005-0000-0000-00007E760000}"/>
    <cellStyle name="Normal 19 14 2 2 2 3" xfId="39360" xr:uid="{00000000-0005-0000-0000-00007F760000}"/>
    <cellStyle name="Normal 19 14 2 2 3" xfId="22048" xr:uid="{00000000-0005-0000-0000-000080760000}"/>
    <cellStyle name="Normal 19 14 2 2 3 2" xfId="48016" xr:uid="{00000000-0005-0000-0000-000081760000}"/>
    <cellStyle name="Normal 19 14 2 2 4" xfId="17720" xr:uid="{00000000-0005-0000-0000-000082760000}"/>
    <cellStyle name="Normal 19 14 2 2 4 2" xfId="43688" xr:uid="{00000000-0005-0000-0000-000083760000}"/>
    <cellStyle name="Normal 19 14 2 2 5" xfId="32868" xr:uid="{00000000-0005-0000-0000-000084760000}"/>
    <cellStyle name="Normal 19 14 2 2 6" xfId="59350" xr:uid="{00000000-0005-0000-0000-000085760000}"/>
    <cellStyle name="Normal 19 14 2 3" xfId="11228" xr:uid="{00000000-0005-0000-0000-000086760000}"/>
    <cellStyle name="Normal 19 14 2 3 2" xfId="26376" xr:uid="{00000000-0005-0000-0000-000087760000}"/>
    <cellStyle name="Normal 19 14 2 3 2 2" xfId="52344" xr:uid="{00000000-0005-0000-0000-000088760000}"/>
    <cellStyle name="Normal 19 14 2 3 3" xfId="37196" xr:uid="{00000000-0005-0000-0000-000089760000}"/>
    <cellStyle name="Normal 19 14 2 4" xfId="9064" xr:uid="{00000000-0005-0000-0000-00008A760000}"/>
    <cellStyle name="Normal 19 14 2 4 2" xfId="24212" xr:uid="{00000000-0005-0000-0000-00008B760000}"/>
    <cellStyle name="Normal 19 14 2 4 2 2" xfId="50180" xr:uid="{00000000-0005-0000-0000-00008C760000}"/>
    <cellStyle name="Normal 19 14 2 4 3" xfId="35032" xr:uid="{00000000-0005-0000-0000-00008D760000}"/>
    <cellStyle name="Normal 19 14 2 5" xfId="19884" xr:uid="{00000000-0005-0000-0000-00008E760000}"/>
    <cellStyle name="Normal 19 14 2 5 2" xfId="45852" xr:uid="{00000000-0005-0000-0000-00008F760000}"/>
    <cellStyle name="Normal 19 14 2 6" xfId="15556" xr:uid="{00000000-0005-0000-0000-000090760000}"/>
    <cellStyle name="Normal 19 14 2 6 2" xfId="41524" xr:uid="{00000000-0005-0000-0000-000091760000}"/>
    <cellStyle name="Normal 19 14 2 7" xfId="4736" xr:uid="{00000000-0005-0000-0000-000092760000}"/>
    <cellStyle name="Normal 19 14 2 8" xfId="30704" xr:uid="{00000000-0005-0000-0000-000093760000}"/>
    <cellStyle name="Normal 19 14 2 9" xfId="57186" xr:uid="{00000000-0005-0000-0000-000094760000}"/>
    <cellStyle name="Normal 19 14 3" xfId="5818" xr:uid="{00000000-0005-0000-0000-000095760000}"/>
    <cellStyle name="Normal 19 14 3 2" xfId="12310" xr:uid="{00000000-0005-0000-0000-000096760000}"/>
    <cellStyle name="Normal 19 14 3 2 2" xfId="27458" xr:uid="{00000000-0005-0000-0000-000097760000}"/>
    <cellStyle name="Normal 19 14 3 2 2 2" xfId="53426" xr:uid="{00000000-0005-0000-0000-000098760000}"/>
    <cellStyle name="Normal 19 14 3 2 3" xfId="38278" xr:uid="{00000000-0005-0000-0000-000099760000}"/>
    <cellStyle name="Normal 19 14 3 3" xfId="20966" xr:uid="{00000000-0005-0000-0000-00009A760000}"/>
    <cellStyle name="Normal 19 14 3 3 2" xfId="46934" xr:uid="{00000000-0005-0000-0000-00009B760000}"/>
    <cellStyle name="Normal 19 14 3 4" xfId="16638" xr:uid="{00000000-0005-0000-0000-00009C760000}"/>
    <cellStyle name="Normal 19 14 3 4 2" xfId="42606" xr:uid="{00000000-0005-0000-0000-00009D760000}"/>
    <cellStyle name="Normal 19 14 3 5" xfId="31786" xr:uid="{00000000-0005-0000-0000-00009E760000}"/>
    <cellStyle name="Normal 19 14 3 6" xfId="58268" xr:uid="{00000000-0005-0000-0000-00009F760000}"/>
    <cellStyle name="Normal 19 14 4" xfId="10146" xr:uid="{00000000-0005-0000-0000-0000A0760000}"/>
    <cellStyle name="Normal 19 14 4 2" xfId="25294" xr:uid="{00000000-0005-0000-0000-0000A1760000}"/>
    <cellStyle name="Normal 19 14 4 2 2" xfId="51262" xr:uid="{00000000-0005-0000-0000-0000A2760000}"/>
    <cellStyle name="Normal 19 14 4 3" xfId="36114" xr:uid="{00000000-0005-0000-0000-0000A3760000}"/>
    <cellStyle name="Normal 19 14 5" xfId="7982" xr:uid="{00000000-0005-0000-0000-0000A4760000}"/>
    <cellStyle name="Normal 19 14 5 2" xfId="23130" xr:uid="{00000000-0005-0000-0000-0000A5760000}"/>
    <cellStyle name="Normal 19 14 5 2 2" xfId="49098" xr:uid="{00000000-0005-0000-0000-0000A6760000}"/>
    <cellStyle name="Normal 19 14 5 3" xfId="33950" xr:uid="{00000000-0005-0000-0000-0000A7760000}"/>
    <cellStyle name="Normal 19 14 6" xfId="18802" xr:uid="{00000000-0005-0000-0000-0000A8760000}"/>
    <cellStyle name="Normal 19 14 6 2" xfId="44770" xr:uid="{00000000-0005-0000-0000-0000A9760000}"/>
    <cellStyle name="Normal 19 14 7" xfId="14474" xr:uid="{00000000-0005-0000-0000-0000AA760000}"/>
    <cellStyle name="Normal 19 14 7 2" xfId="40442" xr:uid="{00000000-0005-0000-0000-0000AB760000}"/>
    <cellStyle name="Normal 19 14 8" xfId="3654" xr:uid="{00000000-0005-0000-0000-0000AC760000}"/>
    <cellStyle name="Normal 19 14 9" xfId="29622" xr:uid="{00000000-0005-0000-0000-0000AD760000}"/>
    <cellStyle name="Normal 19 15" xfId="2031" xr:uid="{00000000-0005-0000-0000-0000AE760000}"/>
    <cellStyle name="Normal 19 15 2" xfId="6359" xr:uid="{00000000-0005-0000-0000-0000AF760000}"/>
    <cellStyle name="Normal 19 15 2 2" xfId="12851" xr:uid="{00000000-0005-0000-0000-0000B0760000}"/>
    <cellStyle name="Normal 19 15 2 2 2" xfId="27999" xr:uid="{00000000-0005-0000-0000-0000B1760000}"/>
    <cellStyle name="Normal 19 15 2 2 2 2" xfId="53967" xr:uid="{00000000-0005-0000-0000-0000B2760000}"/>
    <cellStyle name="Normal 19 15 2 2 3" xfId="38819" xr:uid="{00000000-0005-0000-0000-0000B3760000}"/>
    <cellStyle name="Normal 19 15 2 3" xfId="21507" xr:uid="{00000000-0005-0000-0000-0000B4760000}"/>
    <cellStyle name="Normal 19 15 2 3 2" xfId="47475" xr:uid="{00000000-0005-0000-0000-0000B5760000}"/>
    <cellStyle name="Normal 19 15 2 4" xfId="17179" xr:uid="{00000000-0005-0000-0000-0000B6760000}"/>
    <cellStyle name="Normal 19 15 2 4 2" xfId="43147" xr:uid="{00000000-0005-0000-0000-0000B7760000}"/>
    <cellStyle name="Normal 19 15 2 5" xfId="32327" xr:uid="{00000000-0005-0000-0000-0000B8760000}"/>
    <cellStyle name="Normal 19 15 2 6" xfId="58809" xr:uid="{00000000-0005-0000-0000-0000B9760000}"/>
    <cellStyle name="Normal 19 15 3" xfId="10687" xr:uid="{00000000-0005-0000-0000-0000BA760000}"/>
    <cellStyle name="Normal 19 15 3 2" xfId="25835" xr:uid="{00000000-0005-0000-0000-0000BB760000}"/>
    <cellStyle name="Normal 19 15 3 2 2" xfId="51803" xr:uid="{00000000-0005-0000-0000-0000BC760000}"/>
    <cellStyle name="Normal 19 15 3 3" xfId="36655" xr:uid="{00000000-0005-0000-0000-0000BD760000}"/>
    <cellStyle name="Normal 19 15 4" xfId="8523" xr:uid="{00000000-0005-0000-0000-0000BE760000}"/>
    <cellStyle name="Normal 19 15 4 2" xfId="23671" xr:uid="{00000000-0005-0000-0000-0000BF760000}"/>
    <cellStyle name="Normal 19 15 4 2 2" xfId="49639" xr:uid="{00000000-0005-0000-0000-0000C0760000}"/>
    <cellStyle name="Normal 19 15 4 3" xfId="34491" xr:uid="{00000000-0005-0000-0000-0000C1760000}"/>
    <cellStyle name="Normal 19 15 5" xfId="19343" xr:uid="{00000000-0005-0000-0000-0000C2760000}"/>
    <cellStyle name="Normal 19 15 5 2" xfId="45311" xr:uid="{00000000-0005-0000-0000-0000C3760000}"/>
    <cellStyle name="Normal 19 15 6" xfId="15015" xr:uid="{00000000-0005-0000-0000-0000C4760000}"/>
    <cellStyle name="Normal 19 15 6 2" xfId="40983" xr:uid="{00000000-0005-0000-0000-0000C5760000}"/>
    <cellStyle name="Normal 19 15 7" xfId="4195" xr:uid="{00000000-0005-0000-0000-0000C6760000}"/>
    <cellStyle name="Normal 19 15 8" xfId="30163" xr:uid="{00000000-0005-0000-0000-0000C7760000}"/>
    <cellStyle name="Normal 19 15 9" xfId="56645" xr:uid="{00000000-0005-0000-0000-0000C8760000}"/>
    <cellStyle name="Normal 19 16" xfId="5277" xr:uid="{00000000-0005-0000-0000-0000C9760000}"/>
    <cellStyle name="Normal 19 16 2" xfId="11769" xr:uid="{00000000-0005-0000-0000-0000CA760000}"/>
    <cellStyle name="Normal 19 16 2 2" xfId="26917" xr:uid="{00000000-0005-0000-0000-0000CB760000}"/>
    <cellStyle name="Normal 19 16 2 2 2" xfId="52885" xr:uid="{00000000-0005-0000-0000-0000CC760000}"/>
    <cellStyle name="Normal 19 16 2 3" xfId="37737" xr:uid="{00000000-0005-0000-0000-0000CD760000}"/>
    <cellStyle name="Normal 19 16 3" xfId="20425" xr:uid="{00000000-0005-0000-0000-0000CE760000}"/>
    <cellStyle name="Normal 19 16 3 2" xfId="46393" xr:uid="{00000000-0005-0000-0000-0000CF760000}"/>
    <cellStyle name="Normal 19 16 4" xfId="16097" xr:uid="{00000000-0005-0000-0000-0000D0760000}"/>
    <cellStyle name="Normal 19 16 4 2" xfId="42065" xr:uid="{00000000-0005-0000-0000-0000D1760000}"/>
    <cellStyle name="Normal 19 16 5" xfId="31245" xr:uid="{00000000-0005-0000-0000-0000D2760000}"/>
    <cellStyle name="Normal 19 16 6" xfId="57727" xr:uid="{00000000-0005-0000-0000-0000D3760000}"/>
    <cellStyle name="Normal 19 17" xfId="9605" xr:uid="{00000000-0005-0000-0000-0000D4760000}"/>
    <cellStyle name="Normal 19 17 2" xfId="24753" xr:uid="{00000000-0005-0000-0000-0000D5760000}"/>
    <cellStyle name="Normal 19 17 2 2" xfId="50721" xr:uid="{00000000-0005-0000-0000-0000D6760000}"/>
    <cellStyle name="Normal 19 17 3" xfId="35573" xr:uid="{00000000-0005-0000-0000-0000D7760000}"/>
    <cellStyle name="Normal 19 18" xfId="7441" xr:uid="{00000000-0005-0000-0000-0000D8760000}"/>
    <cellStyle name="Normal 19 18 2" xfId="22589" xr:uid="{00000000-0005-0000-0000-0000D9760000}"/>
    <cellStyle name="Normal 19 18 2 2" xfId="48557" xr:uid="{00000000-0005-0000-0000-0000DA760000}"/>
    <cellStyle name="Normal 19 18 3" xfId="33409" xr:uid="{00000000-0005-0000-0000-0000DB760000}"/>
    <cellStyle name="Normal 19 19" xfId="18261" xr:uid="{00000000-0005-0000-0000-0000DC760000}"/>
    <cellStyle name="Normal 19 19 2" xfId="44229" xr:uid="{00000000-0005-0000-0000-0000DD760000}"/>
    <cellStyle name="Normal 19 2" xfId="380" xr:uid="{00000000-0005-0000-0000-0000DE760000}"/>
    <cellStyle name="Normal 19 2 10" xfId="29086" xr:uid="{00000000-0005-0000-0000-0000DF760000}"/>
    <cellStyle name="Normal 19 2 11" xfId="55038" xr:uid="{00000000-0005-0000-0000-0000E0760000}"/>
    <cellStyle name="Normal 19 2 12" xfId="55568" xr:uid="{00000000-0005-0000-0000-0000E1760000}"/>
    <cellStyle name="Normal 19 2 13" xfId="750" xr:uid="{00000000-0005-0000-0000-0000E2760000}"/>
    <cellStyle name="Normal 19 2 2" xfId="1495" xr:uid="{00000000-0005-0000-0000-0000E3760000}"/>
    <cellStyle name="Normal 19 2 2 10" xfId="56109" xr:uid="{00000000-0005-0000-0000-0000E4760000}"/>
    <cellStyle name="Normal 19 2 2 2" xfId="2577" xr:uid="{00000000-0005-0000-0000-0000E5760000}"/>
    <cellStyle name="Normal 19 2 2 2 2" xfId="6905" xr:uid="{00000000-0005-0000-0000-0000E6760000}"/>
    <cellStyle name="Normal 19 2 2 2 2 2" xfId="13397" xr:uid="{00000000-0005-0000-0000-0000E7760000}"/>
    <cellStyle name="Normal 19 2 2 2 2 2 2" xfId="28545" xr:uid="{00000000-0005-0000-0000-0000E8760000}"/>
    <cellStyle name="Normal 19 2 2 2 2 2 2 2" xfId="54513" xr:uid="{00000000-0005-0000-0000-0000E9760000}"/>
    <cellStyle name="Normal 19 2 2 2 2 2 3" xfId="39365" xr:uid="{00000000-0005-0000-0000-0000EA760000}"/>
    <cellStyle name="Normal 19 2 2 2 2 3" xfId="22053" xr:uid="{00000000-0005-0000-0000-0000EB760000}"/>
    <cellStyle name="Normal 19 2 2 2 2 3 2" xfId="48021" xr:uid="{00000000-0005-0000-0000-0000EC760000}"/>
    <cellStyle name="Normal 19 2 2 2 2 4" xfId="17725" xr:uid="{00000000-0005-0000-0000-0000ED760000}"/>
    <cellStyle name="Normal 19 2 2 2 2 4 2" xfId="43693" xr:uid="{00000000-0005-0000-0000-0000EE760000}"/>
    <cellStyle name="Normal 19 2 2 2 2 5" xfId="32873" xr:uid="{00000000-0005-0000-0000-0000EF760000}"/>
    <cellStyle name="Normal 19 2 2 2 2 6" xfId="59355" xr:uid="{00000000-0005-0000-0000-0000F0760000}"/>
    <cellStyle name="Normal 19 2 2 2 3" xfId="11233" xr:uid="{00000000-0005-0000-0000-0000F1760000}"/>
    <cellStyle name="Normal 19 2 2 2 3 2" xfId="26381" xr:uid="{00000000-0005-0000-0000-0000F2760000}"/>
    <cellStyle name="Normal 19 2 2 2 3 2 2" xfId="52349" xr:uid="{00000000-0005-0000-0000-0000F3760000}"/>
    <cellStyle name="Normal 19 2 2 2 3 3" xfId="37201" xr:uid="{00000000-0005-0000-0000-0000F4760000}"/>
    <cellStyle name="Normal 19 2 2 2 4" xfId="9069" xr:uid="{00000000-0005-0000-0000-0000F5760000}"/>
    <cellStyle name="Normal 19 2 2 2 4 2" xfId="24217" xr:uid="{00000000-0005-0000-0000-0000F6760000}"/>
    <cellStyle name="Normal 19 2 2 2 4 2 2" xfId="50185" xr:uid="{00000000-0005-0000-0000-0000F7760000}"/>
    <cellStyle name="Normal 19 2 2 2 4 3" xfId="35037" xr:uid="{00000000-0005-0000-0000-0000F8760000}"/>
    <cellStyle name="Normal 19 2 2 2 5" xfId="19889" xr:uid="{00000000-0005-0000-0000-0000F9760000}"/>
    <cellStyle name="Normal 19 2 2 2 5 2" xfId="45857" xr:uid="{00000000-0005-0000-0000-0000FA760000}"/>
    <cellStyle name="Normal 19 2 2 2 6" xfId="15561" xr:uid="{00000000-0005-0000-0000-0000FB760000}"/>
    <cellStyle name="Normal 19 2 2 2 6 2" xfId="41529" xr:uid="{00000000-0005-0000-0000-0000FC760000}"/>
    <cellStyle name="Normal 19 2 2 2 7" xfId="4741" xr:uid="{00000000-0005-0000-0000-0000FD760000}"/>
    <cellStyle name="Normal 19 2 2 2 8" xfId="30709" xr:uid="{00000000-0005-0000-0000-0000FE760000}"/>
    <cellStyle name="Normal 19 2 2 2 9" xfId="57191" xr:uid="{00000000-0005-0000-0000-0000FF760000}"/>
    <cellStyle name="Normal 19 2 2 3" xfId="5823" xr:uid="{00000000-0005-0000-0000-000000770000}"/>
    <cellStyle name="Normal 19 2 2 3 2" xfId="12315" xr:uid="{00000000-0005-0000-0000-000001770000}"/>
    <cellStyle name="Normal 19 2 2 3 2 2" xfId="27463" xr:uid="{00000000-0005-0000-0000-000002770000}"/>
    <cellStyle name="Normal 19 2 2 3 2 2 2" xfId="53431" xr:uid="{00000000-0005-0000-0000-000003770000}"/>
    <cellStyle name="Normal 19 2 2 3 2 3" xfId="38283" xr:uid="{00000000-0005-0000-0000-000004770000}"/>
    <cellStyle name="Normal 19 2 2 3 3" xfId="20971" xr:uid="{00000000-0005-0000-0000-000005770000}"/>
    <cellStyle name="Normal 19 2 2 3 3 2" xfId="46939" xr:uid="{00000000-0005-0000-0000-000006770000}"/>
    <cellStyle name="Normal 19 2 2 3 4" xfId="16643" xr:uid="{00000000-0005-0000-0000-000007770000}"/>
    <cellStyle name="Normal 19 2 2 3 4 2" xfId="42611" xr:uid="{00000000-0005-0000-0000-000008770000}"/>
    <cellStyle name="Normal 19 2 2 3 5" xfId="31791" xr:uid="{00000000-0005-0000-0000-000009770000}"/>
    <cellStyle name="Normal 19 2 2 3 6" xfId="58273" xr:uid="{00000000-0005-0000-0000-00000A770000}"/>
    <cellStyle name="Normal 19 2 2 4" xfId="10151" xr:uid="{00000000-0005-0000-0000-00000B770000}"/>
    <cellStyle name="Normal 19 2 2 4 2" xfId="25299" xr:uid="{00000000-0005-0000-0000-00000C770000}"/>
    <cellStyle name="Normal 19 2 2 4 2 2" xfId="51267" xr:uid="{00000000-0005-0000-0000-00000D770000}"/>
    <cellStyle name="Normal 19 2 2 4 3" xfId="36119" xr:uid="{00000000-0005-0000-0000-00000E770000}"/>
    <cellStyle name="Normal 19 2 2 5" xfId="7987" xr:uid="{00000000-0005-0000-0000-00000F770000}"/>
    <cellStyle name="Normal 19 2 2 5 2" xfId="23135" xr:uid="{00000000-0005-0000-0000-000010770000}"/>
    <cellStyle name="Normal 19 2 2 5 2 2" xfId="49103" xr:uid="{00000000-0005-0000-0000-000011770000}"/>
    <cellStyle name="Normal 19 2 2 5 3" xfId="33955" xr:uid="{00000000-0005-0000-0000-000012770000}"/>
    <cellStyle name="Normal 19 2 2 6" xfId="18807" xr:uid="{00000000-0005-0000-0000-000013770000}"/>
    <cellStyle name="Normal 19 2 2 6 2" xfId="44775" xr:uid="{00000000-0005-0000-0000-000014770000}"/>
    <cellStyle name="Normal 19 2 2 7" xfId="14479" xr:uid="{00000000-0005-0000-0000-000015770000}"/>
    <cellStyle name="Normal 19 2 2 7 2" xfId="40447" xr:uid="{00000000-0005-0000-0000-000016770000}"/>
    <cellStyle name="Normal 19 2 2 8" xfId="3659" xr:uid="{00000000-0005-0000-0000-000017770000}"/>
    <cellStyle name="Normal 19 2 2 9" xfId="29627" xr:uid="{00000000-0005-0000-0000-000018770000}"/>
    <cellStyle name="Normal 19 2 3" xfId="2036" xr:uid="{00000000-0005-0000-0000-000019770000}"/>
    <cellStyle name="Normal 19 2 3 2" xfId="6364" xr:uid="{00000000-0005-0000-0000-00001A770000}"/>
    <cellStyle name="Normal 19 2 3 2 2" xfId="12856" xr:uid="{00000000-0005-0000-0000-00001B770000}"/>
    <cellStyle name="Normal 19 2 3 2 2 2" xfId="28004" xr:uid="{00000000-0005-0000-0000-00001C770000}"/>
    <cellStyle name="Normal 19 2 3 2 2 2 2" xfId="53972" xr:uid="{00000000-0005-0000-0000-00001D770000}"/>
    <cellStyle name="Normal 19 2 3 2 2 3" xfId="38824" xr:uid="{00000000-0005-0000-0000-00001E770000}"/>
    <cellStyle name="Normal 19 2 3 2 3" xfId="21512" xr:uid="{00000000-0005-0000-0000-00001F770000}"/>
    <cellStyle name="Normal 19 2 3 2 3 2" xfId="47480" xr:uid="{00000000-0005-0000-0000-000020770000}"/>
    <cellStyle name="Normal 19 2 3 2 4" xfId="17184" xr:uid="{00000000-0005-0000-0000-000021770000}"/>
    <cellStyle name="Normal 19 2 3 2 4 2" xfId="43152" xr:uid="{00000000-0005-0000-0000-000022770000}"/>
    <cellStyle name="Normal 19 2 3 2 5" xfId="32332" xr:uid="{00000000-0005-0000-0000-000023770000}"/>
    <cellStyle name="Normal 19 2 3 2 6" xfId="58814" xr:uid="{00000000-0005-0000-0000-000024770000}"/>
    <cellStyle name="Normal 19 2 3 3" xfId="10692" xr:uid="{00000000-0005-0000-0000-000025770000}"/>
    <cellStyle name="Normal 19 2 3 3 2" xfId="25840" xr:uid="{00000000-0005-0000-0000-000026770000}"/>
    <cellStyle name="Normal 19 2 3 3 2 2" xfId="51808" xr:uid="{00000000-0005-0000-0000-000027770000}"/>
    <cellStyle name="Normal 19 2 3 3 3" xfId="36660" xr:uid="{00000000-0005-0000-0000-000028770000}"/>
    <cellStyle name="Normal 19 2 3 4" xfId="8528" xr:uid="{00000000-0005-0000-0000-000029770000}"/>
    <cellStyle name="Normal 19 2 3 4 2" xfId="23676" xr:uid="{00000000-0005-0000-0000-00002A770000}"/>
    <cellStyle name="Normal 19 2 3 4 2 2" xfId="49644" xr:uid="{00000000-0005-0000-0000-00002B770000}"/>
    <cellStyle name="Normal 19 2 3 4 3" xfId="34496" xr:uid="{00000000-0005-0000-0000-00002C770000}"/>
    <cellStyle name="Normal 19 2 3 5" xfId="19348" xr:uid="{00000000-0005-0000-0000-00002D770000}"/>
    <cellStyle name="Normal 19 2 3 5 2" xfId="45316" xr:uid="{00000000-0005-0000-0000-00002E770000}"/>
    <cellStyle name="Normal 19 2 3 6" xfId="15020" xr:uid="{00000000-0005-0000-0000-00002F770000}"/>
    <cellStyle name="Normal 19 2 3 6 2" xfId="40988" xr:uid="{00000000-0005-0000-0000-000030770000}"/>
    <cellStyle name="Normal 19 2 3 7" xfId="4200" xr:uid="{00000000-0005-0000-0000-000031770000}"/>
    <cellStyle name="Normal 19 2 3 8" xfId="30168" xr:uid="{00000000-0005-0000-0000-000032770000}"/>
    <cellStyle name="Normal 19 2 3 9" xfId="56650" xr:uid="{00000000-0005-0000-0000-000033770000}"/>
    <cellStyle name="Normal 19 2 4" xfId="5282" xr:uid="{00000000-0005-0000-0000-000034770000}"/>
    <cellStyle name="Normal 19 2 4 2" xfId="11774" xr:uid="{00000000-0005-0000-0000-000035770000}"/>
    <cellStyle name="Normal 19 2 4 2 2" xfId="26922" xr:uid="{00000000-0005-0000-0000-000036770000}"/>
    <cellStyle name="Normal 19 2 4 2 2 2" xfId="52890" xr:uid="{00000000-0005-0000-0000-000037770000}"/>
    <cellStyle name="Normal 19 2 4 2 3" xfId="37742" xr:uid="{00000000-0005-0000-0000-000038770000}"/>
    <cellStyle name="Normal 19 2 4 3" xfId="20430" xr:uid="{00000000-0005-0000-0000-000039770000}"/>
    <cellStyle name="Normal 19 2 4 3 2" xfId="46398" xr:uid="{00000000-0005-0000-0000-00003A770000}"/>
    <cellStyle name="Normal 19 2 4 4" xfId="16102" xr:uid="{00000000-0005-0000-0000-00003B770000}"/>
    <cellStyle name="Normal 19 2 4 4 2" xfId="42070" xr:uid="{00000000-0005-0000-0000-00003C770000}"/>
    <cellStyle name="Normal 19 2 4 5" xfId="31250" xr:uid="{00000000-0005-0000-0000-00003D770000}"/>
    <cellStyle name="Normal 19 2 4 6" xfId="57732" xr:uid="{00000000-0005-0000-0000-00003E770000}"/>
    <cellStyle name="Normal 19 2 5" xfId="9610" xr:uid="{00000000-0005-0000-0000-00003F770000}"/>
    <cellStyle name="Normal 19 2 5 2" xfId="24758" xr:uid="{00000000-0005-0000-0000-000040770000}"/>
    <cellStyle name="Normal 19 2 5 2 2" xfId="50726" xr:uid="{00000000-0005-0000-0000-000041770000}"/>
    <cellStyle name="Normal 19 2 5 3" xfId="35578" xr:uid="{00000000-0005-0000-0000-000042770000}"/>
    <cellStyle name="Normal 19 2 6" xfId="7446" xr:uid="{00000000-0005-0000-0000-000043770000}"/>
    <cellStyle name="Normal 19 2 6 2" xfId="22594" xr:uid="{00000000-0005-0000-0000-000044770000}"/>
    <cellStyle name="Normal 19 2 6 2 2" xfId="48562" xr:uid="{00000000-0005-0000-0000-000045770000}"/>
    <cellStyle name="Normal 19 2 6 3" xfId="33414" xr:uid="{00000000-0005-0000-0000-000046770000}"/>
    <cellStyle name="Normal 19 2 7" xfId="18266" xr:uid="{00000000-0005-0000-0000-000047770000}"/>
    <cellStyle name="Normal 19 2 7 2" xfId="44234" xr:uid="{00000000-0005-0000-0000-000048770000}"/>
    <cellStyle name="Normal 19 2 8" xfId="13938" xr:uid="{00000000-0005-0000-0000-000049770000}"/>
    <cellStyle name="Normal 19 2 8 2" xfId="39906" xr:uid="{00000000-0005-0000-0000-00004A770000}"/>
    <cellStyle name="Normal 19 2 9" xfId="3118" xr:uid="{00000000-0005-0000-0000-00004B770000}"/>
    <cellStyle name="Normal 19 20" xfId="13933" xr:uid="{00000000-0005-0000-0000-00004C770000}"/>
    <cellStyle name="Normal 19 20 2" xfId="39901" xr:uid="{00000000-0005-0000-0000-00004D770000}"/>
    <cellStyle name="Normal 19 21" xfId="3113" xr:uid="{00000000-0005-0000-0000-00004E770000}"/>
    <cellStyle name="Normal 19 22" xfId="29081" xr:uid="{00000000-0005-0000-0000-00004F770000}"/>
    <cellStyle name="Normal 19 23" xfId="55036" xr:uid="{00000000-0005-0000-0000-000050770000}"/>
    <cellStyle name="Normal 19 24" xfId="55563" xr:uid="{00000000-0005-0000-0000-000051770000}"/>
    <cellStyle name="Normal 19 25" xfId="710" xr:uid="{00000000-0005-0000-0000-000052770000}"/>
    <cellStyle name="Normal 19 3" xfId="381" xr:uid="{00000000-0005-0000-0000-000053770000}"/>
    <cellStyle name="Normal 19 3 10" xfId="29087" xr:uid="{00000000-0005-0000-0000-000054770000}"/>
    <cellStyle name="Normal 19 3 11" xfId="55039" xr:uid="{00000000-0005-0000-0000-000055770000}"/>
    <cellStyle name="Normal 19 3 12" xfId="55569" xr:uid="{00000000-0005-0000-0000-000056770000}"/>
    <cellStyle name="Normal 19 3 13" xfId="790" xr:uid="{00000000-0005-0000-0000-000057770000}"/>
    <cellStyle name="Normal 19 3 2" xfId="1496" xr:uid="{00000000-0005-0000-0000-000058770000}"/>
    <cellStyle name="Normal 19 3 2 10" xfId="56110" xr:uid="{00000000-0005-0000-0000-000059770000}"/>
    <cellStyle name="Normal 19 3 2 2" xfId="2578" xr:uid="{00000000-0005-0000-0000-00005A770000}"/>
    <cellStyle name="Normal 19 3 2 2 2" xfId="6906" xr:uid="{00000000-0005-0000-0000-00005B770000}"/>
    <cellStyle name="Normal 19 3 2 2 2 2" xfId="13398" xr:uid="{00000000-0005-0000-0000-00005C770000}"/>
    <cellStyle name="Normal 19 3 2 2 2 2 2" xfId="28546" xr:uid="{00000000-0005-0000-0000-00005D770000}"/>
    <cellStyle name="Normal 19 3 2 2 2 2 2 2" xfId="54514" xr:uid="{00000000-0005-0000-0000-00005E770000}"/>
    <cellStyle name="Normal 19 3 2 2 2 2 3" xfId="39366" xr:uid="{00000000-0005-0000-0000-00005F770000}"/>
    <cellStyle name="Normal 19 3 2 2 2 3" xfId="22054" xr:uid="{00000000-0005-0000-0000-000060770000}"/>
    <cellStyle name="Normal 19 3 2 2 2 3 2" xfId="48022" xr:uid="{00000000-0005-0000-0000-000061770000}"/>
    <cellStyle name="Normal 19 3 2 2 2 4" xfId="17726" xr:uid="{00000000-0005-0000-0000-000062770000}"/>
    <cellStyle name="Normal 19 3 2 2 2 4 2" xfId="43694" xr:uid="{00000000-0005-0000-0000-000063770000}"/>
    <cellStyle name="Normal 19 3 2 2 2 5" xfId="32874" xr:uid="{00000000-0005-0000-0000-000064770000}"/>
    <cellStyle name="Normal 19 3 2 2 2 6" xfId="59356" xr:uid="{00000000-0005-0000-0000-000065770000}"/>
    <cellStyle name="Normal 19 3 2 2 3" xfId="11234" xr:uid="{00000000-0005-0000-0000-000066770000}"/>
    <cellStyle name="Normal 19 3 2 2 3 2" xfId="26382" xr:uid="{00000000-0005-0000-0000-000067770000}"/>
    <cellStyle name="Normal 19 3 2 2 3 2 2" xfId="52350" xr:uid="{00000000-0005-0000-0000-000068770000}"/>
    <cellStyle name="Normal 19 3 2 2 3 3" xfId="37202" xr:uid="{00000000-0005-0000-0000-000069770000}"/>
    <cellStyle name="Normal 19 3 2 2 4" xfId="9070" xr:uid="{00000000-0005-0000-0000-00006A770000}"/>
    <cellStyle name="Normal 19 3 2 2 4 2" xfId="24218" xr:uid="{00000000-0005-0000-0000-00006B770000}"/>
    <cellStyle name="Normal 19 3 2 2 4 2 2" xfId="50186" xr:uid="{00000000-0005-0000-0000-00006C770000}"/>
    <cellStyle name="Normal 19 3 2 2 4 3" xfId="35038" xr:uid="{00000000-0005-0000-0000-00006D770000}"/>
    <cellStyle name="Normal 19 3 2 2 5" xfId="19890" xr:uid="{00000000-0005-0000-0000-00006E770000}"/>
    <cellStyle name="Normal 19 3 2 2 5 2" xfId="45858" xr:uid="{00000000-0005-0000-0000-00006F770000}"/>
    <cellStyle name="Normal 19 3 2 2 6" xfId="15562" xr:uid="{00000000-0005-0000-0000-000070770000}"/>
    <cellStyle name="Normal 19 3 2 2 6 2" xfId="41530" xr:uid="{00000000-0005-0000-0000-000071770000}"/>
    <cellStyle name="Normal 19 3 2 2 7" xfId="4742" xr:uid="{00000000-0005-0000-0000-000072770000}"/>
    <cellStyle name="Normal 19 3 2 2 8" xfId="30710" xr:uid="{00000000-0005-0000-0000-000073770000}"/>
    <cellStyle name="Normal 19 3 2 2 9" xfId="57192" xr:uid="{00000000-0005-0000-0000-000074770000}"/>
    <cellStyle name="Normal 19 3 2 3" xfId="5824" xr:uid="{00000000-0005-0000-0000-000075770000}"/>
    <cellStyle name="Normal 19 3 2 3 2" xfId="12316" xr:uid="{00000000-0005-0000-0000-000076770000}"/>
    <cellStyle name="Normal 19 3 2 3 2 2" xfId="27464" xr:uid="{00000000-0005-0000-0000-000077770000}"/>
    <cellStyle name="Normal 19 3 2 3 2 2 2" xfId="53432" xr:uid="{00000000-0005-0000-0000-000078770000}"/>
    <cellStyle name="Normal 19 3 2 3 2 3" xfId="38284" xr:uid="{00000000-0005-0000-0000-000079770000}"/>
    <cellStyle name="Normal 19 3 2 3 3" xfId="20972" xr:uid="{00000000-0005-0000-0000-00007A770000}"/>
    <cellStyle name="Normal 19 3 2 3 3 2" xfId="46940" xr:uid="{00000000-0005-0000-0000-00007B770000}"/>
    <cellStyle name="Normal 19 3 2 3 4" xfId="16644" xr:uid="{00000000-0005-0000-0000-00007C770000}"/>
    <cellStyle name="Normal 19 3 2 3 4 2" xfId="42612" xr:uid="{00000000-0005-0000-0000-00007D770000}"/>
    <cellStyle name="Normal 19 3 2 3 5" xfId="31792" xr:uid="{00000000-0005-0000-0000-00007E770000}"/>
    <cellStyle name="Normal 19 3 2 3 6" xfId="58274" xr:uid="{00000000-0005-0000-0000-00007F770000}"/>
    <cellStyle name="Normal 19 3 2 4" xfId="10152" xr:uid="{00000000-0005-0000-0000-000080770000}"/>
    <cellStyle name="Normal 19 3 2 4 2" xfId="25300" xr:uid="{00000000-0005-0000-0000-000081770000}"/>
    <cellStyle name="Normal 19 3 2 4 2 2" xfId="51268" xr:uid="{00000000-0005-0000-0000-000082770000}"/>
    <cellStyle name="Normal 19 3 2 4 3" xfId="36120" xr:uid="{00000000-0005-0000-0000-000083770000}"/>
    <cellStyle name="Normal 19 3 2 5" xfId="7988" xr:uid="{00000000-0005-0000-0000-000084770000}"/>
    <cellStyle name="Normal 19 3 2 5 2" xfId="23136" xr:uid="{00000000-0005-0000-0000-000085770000}"/>
    <cellStyle name="Normal 19 3 2 5 2 2" xfId="49104" xr:uid="{00000000-0005-0000-0000-000086770000}"/>
    <cellStyle name="Normal 19 3 2 5 3" xfId="33956" xr:uid="{00000000-0005-0000-0000-000087770000}"/>
    <cellStyle name="Normal 19 3 2 6" xfId="18808" xr:uid="{00000000-0005-0000-0000-000088770000}"/>
    <cellStyle name="Normal 19 3 2 6 2" xfId="44776" xr:uid="{00000000-0005-0000-0000-000089770000}"/>
    <cellStyle name="Normal 19 3 2 7" xfId="14480" xr:uid="{00000000-0005-0000-0000-00008A770000}"/>
    <cellStyle name="Normal 19 3 2 7 2" xfId="40448" xr:uid="{00000000-0005-0000-0000-00008B770000}"/>
    <cellStyle name="Normal 19 3 2 8" xfId="3660" xr:uid="{00000000-0005-0000-0000-00008C770000}"/>
    <cellStyle name="Normal 19 3 2 9" xfId="29628" xr:uid="{00000000-0005-0000-0000-00008D770000}"/>
    <cellStyle name="Normal 19 3 3" xfId="2037" xr:uid="{00000000-0005-0000-0000-00008E770000}"/>
    <cellStyle name="Normal 19 3 3 2" xfId="6365" xr:uid="{00000000-0005-0000-0000-00008F770000}"/>
    <cellStyle name="Normal 19 3 3 2 2" xfId="12857" xr:uid="{00000000-0005-0000-0000-000090770000}"/>
    <cellStyle name="Normal 19 3 3 2 2 2" xfId="28005" xr:uid="{00000000-0005-0000-0000-000091770000}"/>
    <cellStyle name="Normal 19 3 3 2 2 2 2" xfId="53973" xr:uid="{00000000-0005-0000-0000-000092770000}"/>
    <cellStyle name="Normal 19 3 3 2 2 3" xfId="38825" xr:uid="{00000000-0005-0000-0000-000093770000}"/>
    <cellStyle name="Normal 19 3 3 2 3" xfId="21513" xr:uid="{00000000-0005-0000-0000-000094770000}"/>
    <cellStyle name="Normal 19 3 3 2 3 2" xfId="47481" xr:uid="{00000000-0005-0000-0000-000095770000}"/>
    <cellStyle name="Normal 19 3 3 2 4" xfId="17185" xr:uid="{00000000-0005-0000-0000-000096770000}"/>
    <cellStyle name="Normal 19 3 3 2 4 2" xfId="43153" xr:uid="{00000000-0005-0000-0000-000097770000}"/>
    <cellStyle name="Normal 19 3 3 2 5" xfId="32333" xr:uid="{00000000-0005-0000-0000-000098770000}"/>
    <cellStyle name="Normal 19 3 3 2 6" xfId="58815" xr:uid="{00000000-0005-0000-0000-000099770000}"/>
    <cellStyle name="Normal 19 3 3 3" xfId="10693" xr:uid="{00000000-0005-0000-0000-00009A770000}"/>
    <cellStyle name="Normal 19 3 3 3 2" xfId="25841" xr:uid="{00000000-0005-0000-0000-00009B770000}"/>
    <cellStyle name="Normal 19 3 3 3 2 2" xfId="51809" xr:uid="{00000000-0005-0000-0000-00009C770000}"/>
    <cellStyle name="Normal 19 3 3 3 3" xfId="36661" xr:uid="{00000000-0005-0000-0000-00009D770000}"/>
    <cellStyle name="Normal 19 3 3 4" xfId="8529" xr:uid="{00000000-0005-0000-0000-00009E770000}"/>
    <cellStyle name="Normal 19 3 3 4 2" xfId="23677" xr:uid="{00000000-0005-0000-0000-00009F770000}"/>
    <cellStyle name="Normal 19 3 3 4 2 2" xfId="49645" xr:uid="{00000000-0005-0000-0000-0000A0770000}"/>
    <cellStyle name="Normal 19 3 3 4 3" xfId="34497" xr:uid="{00000000-0005-0000-0000-0000A1770000}"/>
    <cellStyle name="Normal 19 3 3 5" xfId="19349" xr:uid="{00000000-0005-0000-0000-0000A2770000}"/>
    <cellStyle name="Normal 19 3 3 5 2" xfId="45317" xr:uid="{00000000-0005-0000-0000-0000A3770000}"/>
    <cellStyle name="Normal 19 3 3 6" xfId="15021" xr:uid="{00000000-0005-0000-0000-0000A4770000}"/>
    <cellStyle name="Normal 19 3 3 6 2" xfId="40989" xr:uid="{00000000-0005-0000-0000-0000A5770000}"/>
    <cellStyle name="Normal 19 3 3 7" xfId="4201" xr:uid="{00000000-0005-0000-0000-0000A6770000}"/>
    <cellStyle name="Normal 19 3 3 8" xfId="30169" xr:uid="{00000000-0005-0000-0000-0000A7770000}"/>
    <cellStyle name="Normal 19 3 3 9" xfId="56651" xr:uid="{00000000-0005-0000-0000-0000A8770000}"/>
    <cellStyle name="Normal 19 3 4" xfId="5283" xr:uid="{00000000-0005-0000-0000-0000A9770000}"/>
    <cellStyle name="Normal 19 3 4 2" xfId="11775" xr:uid="{00000000-0005-0000-0000-0000AA770000}"/>
    <cellStyle name="Normal 19 3 4 2 2" xfId="26923" xr:uid="{00000000-0005-0000-0000-0000AB770000}"/>
    <cellStyle name="Normal 19 3 4 2 2 2" xfId="52891" xr:uid="{00000000-0005-0000-0000-0000AC770000}"/>
    <cellStyle name="Normal 19 3 4 2 3" xfId="37743" xr:uid="{00000000-0005-0000-0000-0000AD770000}"/>
    <cellStyle name="Normal 19 3 4 3" xfId="20431" xr:uid="{00000000-0005-0000-0000-0000AE770000}"/>
    <cellStyle name="Normal 19 3 4 3 2" xfId="46399" xr:uid="{00000000-0005-0000-0000-0000AF770000}"/>
    <cellStyle name="Normal 19 3 4 4" xfId="16103" xr:uid="{00000000-0005-0000-0000-0000B0770000}"/>
    <cellStyle name="Normal 19 3 4 4 2" xfId="42071" xr:uid="{00000000-0005-0000-0000-0000B1770000}"/>
    <cellStyle name="Normal 19 3 4 5" xfId="31251" xr:uid="{00000000-0005-0000-0000-0000B2770000}"/>
    <cellStyle name="Normal 19 3 4 6" xfId="57733" xr:uid="{00000000-0005-0000-0000-0000B3770000}"/>
    <cellStyle name="Normal 19 3 5" xfId="9611" xr:uid="{00000000-0005-0000-0000-0000B4770000}"/>
    <cellStyle name="Normal 19 3 5 2" xfId="24759" xr:uid="{00000000-0005-0000-0000-0000B5770000}"/>
    <cellStyle name="Normal 19 3 5 2 2" xfId="50727" xr:uid="{00000000-0005-0000-0000-0000B6770000}"/>
    <cellStyle name="Normal 19 3 5 3" xfId="35579" xr:uid="{00000000-0005-0000-0000-0000B7770000}"/>
    <cellStyle name="Normal 19 3 6" xfId="7447" xr:uid="{00000000-0005-0000-0000-0000B8770000}"/>
    <cellStyle name="Normal 19 3 6 2" xfId="22595" xr:uid="{00000000-0005-0000-0000-0000B9770000}"/>
    <cellStyle name="Normal 19 3 6 2 2" xfId="48563" xr:uid="{00000000-0005-0000-0000-0000BA770000}"/>
    <cellStyle name="Normal 19 3 6 3" xfId="33415" xr:uid="{00000000-0005-0000-0000-0000BB770000}"/>
    <cellStyle name="Normal 19 3 7" xfId="18267" xr:uid="{00000000-0005-0000-0000-0000BC770000}"/>
    <cellStyle name="Normal 19 3 7 2" xfId="44235" xr:uid="{00000000-0005-0000-0000-0000BD770000}"/>
    <cellStyle name="Normal 19 3 8" xfId="13939" xr:uid="{00000000-0005-0000-0000-0000BE770000}"/>
    <cellStyle name="Normal 19 3 8 2" xfId="39907" xr:uid="{00000000-0005-0000-0000-0000BF770000}"/>
    <cellStyle name="Normal 19 3 9" xfId="3119" xr:uid="{00000000-0005-0000-0000-0000C0770000}"/>
    <cellStyle name="Normal 19 4" xfId="382" xr:uid="{00000000-0005-0000-0000-0000C1770000}"/>
    <cellStyle name="Normal 19 4 10" xfId="29088" xr:uid="{00000000-0005-0000-0000-0000C2770000}"/>
    <cellStyle name="Normal 19 4 11" xfId="55040" xr:uid="{00000000-0005-0000-0000-0000C3770000}"/>
    <cellStyle name="Normal 19 4 12" xfId="55570" xr:uid="{00000000-0005-0000-0000-0000C4770000}"/>
    <cellStyle name="Normal 19 4 13" xfId="830" xr:uid="{00000000-0005-0000-0000-0000C5770000}"/>
    <cellStyle name="Normal 19 4 2" xfId="1497" xr:uid="{00000000-0005-0000-0000-0000C6770000}"/>
    <cellStyle name="Normal 19 4 2 10" xfId="56111" xr:uid="{00000000-0005-0000-0000-0000C7770000}"/>
    <cellStyle name="Normal 19 4 2 2" xfId="2579" xr:uid="{00000000-0005-0000-0000-0000C8770000}"/>
    <cellStyle name="Normal 19 4 2 2 2" xfId="6907" xr:uid="{00000000-0005-0000-0000-0000C9770000}"/>
    <cellStyle name="Normal 19 4 2 2 2 2" xfId="13399" xr:uid="{00000000-0005-0000-0000-0000CA770000}"/>
    <cellStyle name="Normal 19 4 2 2 2 2 2" xfId="28547" xr:uid="{00000000-0005-0000-0000-0000CB770000}"/>
    <cellStyle name="Normal 19 4 2 2 2 2 2 2" xfId="54515" xr:uid="{00000000-0005-0000-0000-0000CC770000}"/>
    <cellStyle name="Normal 19 4 2 2 2 2 3" xfId="39367" xr:uid="{00000000-0005-0000-0000-0000CD770000}"/>
    <cellStyle name="Normal 19 4 2 2 2 3" xfId="22055" xr:uid="{00000000-0005-0000-0000-0000CE770000}"/>
    <cellStyle name="Normal 19 4 2 2 2 3 2" xfId="48023" xr:uid="{00000000-0005-0000-0000-0000CF770000}"/>
    <cellStyle name="Normal 19 4 2 2 2 4" xfId="17727" xr:uid="{00000000-0005-0000-0000-0000D0770000}"/>
    <cellStyle name="Normal 19 4 2 2 2 4 2" xfId="43695" xr:uid="{00000000-0005-0000-0000-0000D1770000}"/>
    <cellStyle name="Normal 19 4 2 2 2 5" xfId="32875" xr:uid="{00000000-0005-0000-0000-0000D2770000}"/>
    <cellStyle name="Normal 19 4 2 2 2 6" xfId="59357" xr:uid="{00000000-0005-0000-0000-0000D3770000}"/>
    <cellStyle name="Normal 19 4 2 2 3" xfId="11235" xr:uid="{00000000-0005-0000-0000-0000D4770000}"/>
    <cellStyle name="Normal 19 4 2 2 3 2" xfId="26383" xr:uid="{00000000-0005-0000-0000-0000D5770000}"/>
    <cellStyle name="Normal 19 4 2 2 3 2 2" xfId="52351" xr:uid="{00000000-0005-0000-0000-0000D6770000}"/>
    <cellStyle name="Normal 19 4 2 2 3 3" xfId="37203" xr:uid="{00000000-0005-0000-0000-0000D7770000}"/>
    <cellStyle name="Normal 19 4 2 2 4" xfId="9071" xr:uid="{00000000-0005-0000-0000-0000D8770000}"/>
    <cellStyle name="Normal 19 4 2 2 4 2" xfId="24219" xr:uid="{00000000-0005-0000-0000-0000D9770000}"/>
    <cellStyle name="Normal 19 4 2 2 4 2 2" xfId="50187" xr:uid="{00000000-0005-0000-0000-0000DA770000}"/>
    <cellStyle name="Normal 19 4 2 2 4 3" xfId="35039" xr:uid="{00000000-0005-0000-0000-0000DB770000}"/>
    <cellStyle name="Normal 19 4 2 2 5" xfId="19891" xr:uid="{00000000-0005-0000-0000-0000DC770000}"/>
    <cellStyle name="Normal 19 4 2 2 5 2" xfId="45859" xr:uid="{00000000-0005-0000-0000-0000DD770000}"/>
    <cellStyle name="Normal 19 4 2 2 6" xfId="15563" xr:uid="{00000000-0005-0000-0000-0000DE770000}"/>
    <cellStyle name="Normal 19 4 2 2 6 2" xfId="41531" xr:uid="{00000000-0005-0000-0000-0000DF770000}"/>
    <cellStyle name="Normal 19 4 2 2 7" xfId="4743" xr:uid="{00000000-0005-0000-0000-0000E0770000}"/>
    <cellStyle name="Normal 19 4 2 2 8" xfId="30711" xr:uid="{00000000-0005-0000-0000-0000E1770000}"/>
    <cellStyle name="Normal 19 4 2 2 9" xfId="57193" xr:uid="{00000000-0005-0000-0000-0000E2770000}"/>
    <cellStyle name="Normal 19 4 2 3" xfId="5825" xr:uid="{00000000-0005-0000-0000-0000E3770000}"/>
    <cellStyle name="Normal 19 4 2 3 2" xfId="12317" xr:uid="{00000000-0005-0000-0000-0000E4770000}"/>
    <cellStyle name="Normal 19 4 2 3 2 2" xfId="27465" xr:uid="{00000000-0005-0000-0000-0000E5770000}"/>
    <cellStyle name="Normal 19 4 2 3 2 2 2" xfId="53433" xr:uid="{00000000-0005-0000-0000-0000E6770000}"/>
    <cellStyle name="Normal 19 4 2 3 2 3" xfId="38285" xr:uid="{00000000-0005-0000-0000-0000E7770000}"/>
    <cellStyle name="Normal 19 4 2 3 3" xfId="20973" xr:uid="{00000000-0005-0000-0000-0000E8770000}"/>
    <cellStyle name="Normal 19 4 2 3 3 2" xfId="46941" xr:uid="{00000000-0005-0000-0000-0000E9770000}"/>
    <cellStyle name="Normal 19 4 2 3 4" xfId="16645" xr:uid="{00000000-0005-0000-0000-0000EA770000}"/>
    <cellStyle name="Normal 19 4 2 3 4 2" xfId="42613" xr:uid="{00000000-0005-0000-0000-0000EB770000}"/>
    <cellStyle name="Normal 19 4 2 3 5" xfId="31793" xr:uid="{00000000-0005-0000-0000-0000EC770000}"/>
    <cellStyle name="Normal 19 4 2 3 6" xfId="58275" xr:uid="{00000000-0005-0000-0000-0000ED770000}"/>
    <cellStyle name="Normal 19 4 2 4" xfId="10153" xr:uid="{00000000-0005-0000-0000-0000EE770000}"/>
    <cellStyle name="Normal 19 4 2 4 2" xfId="25301" xr:uid="{00000000-0005-0000-0000-0000EF770000}"/>
    <cellStyle name="Normal 19 4 2 4 2 2" xfId="51269" xr:uid="{00000000-0005-0000-0000-0000F0770000}"/>
    <cellStyle name="Normal 19 4 2 4 3" xfId="36121" xr:uid="{00000000-0005-0000-0000-0000F1770000}"/>
    <cellStyle name="Normal 19 4 2 5" xfId="7989" xr:uid="{00000000-0005-0000-0000-0000F2770000}"/>
    <cellStyle name="Normal 19 4 2 5 2" xfId="23137" xr:uid="{00000000-0005-0000-0000-0000F3770000}"/>
    <cellStyle name="Normal 19 4 2 5 2 2" xfId="49105" xr:uid="{00000000-0005-0000-0000-0000F4770000}"/>
    <cellStyle name="Normal 19 4 2 5 3" xfId="33957" xr:uid="{00000000-0005-0000-0000-0000F5770000}"/>
    <cellStyle name="Normal 19 4 2 6" xfId="18809" xr:uid="{00000000-0005-0000-0000-0000F6770000}"/>
    <cellStyle name="Normal 19 4 2 6 2" xfId="44777" xr:uid="{00000000-0005-0000-0000-0000F7770000}"/>
    <cellStyle name="Normal 19 4 2 7" xfId="14481" xr:uid="{00000000-0005-0000-0000-0000F8770000}"/>
    <cellStyle name="Normal 19 4 2 7 2" xfId="40449" xr:uid="{00000000-0005-0000-0000-0000F9770000}"/>
    <cellStyle name="Normal 19 4 2 8" xfId="3661" xr:uid="{00000000-0005-0000-0000-0000FA770000}"/>
    <cellStyle name="Normal 19 4 2 9" xfId="29629" xr:uid="{00000000-0005-0000-0000-0000FB770000}"/>
    <cellStyle name="Normal 19 4 3" xfId="2038" xr:uid="{00000000-0005-0000-0000-0000FC770000}"/>
    <cellStyle name="Normal 19 4 3 2" xfId="6366" xr:uid="{00000000-0005-0000-0000-0000FD770000}"/>
    <cellStyle name="Normal 19 4 3 2 2" xfId="12858" xr:uid="{00000000-0005-0000-0000-0000FE770000}"/>
    <cellStyle name="Normal 19 4 3 2 2 2" xfId="28006" xr:uid="{00000000-0005-0000-0000-0000FF770000}"/>
    <cellStyle name="Normal 19 4 3 2 2 2 2" xfId="53974" xr:uid="{00000000-0005-0000-0000-000000780000}"/>
    <cellStyle name="Normal 19 4 3 2 2 3" xfId="38826" xr:uid="{00000000-0005-0000-0000-000001780000}"/>
    <cellStyle name="Normal 19 4 3 2 3" xfId="21514" xr:uid="{00000000-0005-0000-0000-000002780000}"/>
    <cellStyle name="Normal 19 4 3 2 3 2" xfId="47482" xr:uid="{00000000-0005-0000-0000-000003780000}"/>
    <cellStyle name="Normal 19 4 3 2 4" xfId="17186" xr:uid="{00000000-0005-0000-0000-000004780000}"/>
    <cellStyle name="Normal 19 4 3 2 4 2" xfId="43154" xr:uid="{00000000-0005-0000-0000-000005780000}"/>
    <cellStyle name="Normal 19 4 3 2 5" xfId="32334" xr:uid="{00000000-0005-0000-0000-000006780000}"/>
    <cellStyle name="Normal 19 4 3 2 6" xfId="58816" xr:uid="{00000000-0005-0000-0000-000007780000}"/>
    <cellStyle name="Normal 19 4 3 3" xfId="10694" xr:uid="{00000000-0005-0000-0000-000008780000}"/>
    <cellStyle name="Normal 19 4 3 3 2" xfId="25842" xr:uid="{00000000-0005-0000-0000-000009780000}"/>
    <cellStyle name="Normal 19 4 3 3 2 2" xfId="51810" xr:uid="{00000000-0005-0000-0000-00000A780000}"/>
    <cellStyle name="Normal 19 4 3 3 3" xfId="36662" xr:uid="{00000000-0005-0000-0000-00000B780000}"/>
    <cellStyle name="Normal 19 4 3 4" xfId="8530" xr:uid="{00000000-0005-0000-0000-00000C780000}"/>
    <cellStyle name="Normal 19 4 3 4 2" xfId="23678" xr:uid="{00000000-0005-0000-0000-00000D780000}"/>
    <cellStyle name="Normal 19 4 3 4 2 2" xfId="49646" xr:uid="{00000000-0005-0000-0000-00000E780000}"/>
    <cellStyle name="Normal 19 4 3 4 3" xfId="34498" xr:uid="{00000000-0005-0000-0000-00000F780000}"/>
    <cellStyle name="Normal 19 4 3 5" xfId="19350" xr:uid="{00000000-0005-0000-0000-000010780000}"/>
    <cellStyle name="Normal 19 4 3 5 2" xfId="45318" xr:uid="{00000000-0005-0000-0000-000011780000}"/>
    <cellStyle name="Normal 19 4 3 6" xfId="15022" xr:uid="{00000000-0005-0000-0000-000012780000}"/>
    <cellStyle name="Normal 19 4 3 6 2" xfId="40990" xr:uid="{00000000-0005-0000-0000-000013780000}"/>
    <cellStyle name="Normal 19 4 3 7" xfId="4202" xr:uid="{00000000-0005-0000-0000-000014780000}"/>
    <cellStyle name="Normal 19 4 3 8" xfId="30170" xr:uid="{00000000-0005-0000-0000-000015780000}"/>
    <cellStyle name="Normal 19 4 3 9" xfId="56652" xr:uid="{00000000-0005-0000-0000-000016780000}"/>
    <cellStyle name="Normal 19 4 4" xfId="5284" xr:uid="{00000000-0005-0000-0000-000017780000}"/>
    <cellStyle name="Normal 19 4 4 2" xfId="11776" xr:uid="{00000000-0005-0000-0000-000018780000}"/>
    <cellStyle name="Normal 19 4 4 2 2" xfId="26924" xr:uid="{00000000-0005-0000-0000-000019780000}"/>
    <cellStyle name="Normal 19 4 4 2 2 2" xfId="52892" xr:uid="{00000000-0005-0000-0000-00001A780000}"/>
    <cellStyle name="Normal 19 4 4 2 3" xfId="37744" xr:uid="{00000000-0005-0000-0000-00001B780000}"/>
    <cellStyle name="Normal 19 4 4 3" xfId="20432" xr:uid="{00000000-0005-0000-0000-00001C780000}"/>
    <cellStyle name="Normal 19 4 4 3 2" xfId="46400" xr:uid="{00000000-0005-0000-0000-00001D780000}"/>
    <cellStyle name="Normal 19 4 4 4" xfId="16104" xr:uid="{00000000-0005-0000-0000-00001E780000}"/>
    <cellStyle name="Normal 19 4 4 4 2" xfId="42072" xr:uid="{00000000-0005-0000-0000-00001F780000}"/>
    <cellStyle name="Normal 19 4 4 5" xfId="31252" xr:uid="{00000000-0005-0000-0000-000020780000}"/>
    <cellStyle name="Normal 19 4 4 6" xfId="57734" xr:uid="{00000000-0005-0000-0000-000021780000}"/>
    <cellStyle name="Normal 19 4 5" xfId="9612" xr:uid="{00000000-0005-0000-0000-000022780000}"/>
    <cellStyle name="Normal 19 4 5 2" xfId="24760" xr:uid="{00000000-0005-0000-0000-000023780000}"/>
    <cellStyle name="Normal 19 4 5 2 2" xfId="50728" xr:uid="{00000000-0005-0000-0000-000024780000}"/>
    <cellStyle name="Normal 19 4 5 3" xfId="35580" xr:uid="{00000000-0005-0000-0000-000025780000}"/>
    <cellStyle name="Normal 19 4 6" xfId="7448" xr:uid="{00000000-0005-0000-0000-000026780000}"/>
    <cellStyle name="Normal 19 4 6 2" xfId="22596" xr:uid="{00000000-0005-0000-0000-000027780000}"/>
    <cellStyle name="Normal 19 4 6 2 2" xfId="48564" xr:uid="{00000000-0005-0000-0000-000028780000}"/>
    <cellStyle name="Normal 19 4 6 3" xfId="33416" xr:uid="{00000000-0005-0000-0000-000029780000}"/>
    <cellStyle name="Normal 19 4 7" xfId="18268" xr:uid="{00000000-0005-0000-0000-00002A780000}"/>
    <cellStyle name="Normal 19 4 7 2" xfId="44236" xr:uid="{00000000-0005-0000-0000-00002B780000}"/>
    <cellStyle name="Normal 19 4 8" xfId="13940" xr:uid="{00000000-0005-0000-0000-00002C780000}"/>
    <cellStyle name="Normal 19 4 8 2" xfId="39908" xr:uid="{00000000-0005-0000-0000-00002D780000}"/>
    <cellStyle name="Normal 19 4 9" xfId="3120" xr:uid="{00000000-0005-0000-0000-00002E780000}"/>
    <cellStyle name="Normal 19 5" xfId="383" xr:uid="{00000000-0005-0000-0000-00002F780000}"/>
    <cellStyle name="Normal 19 5 10" xfId="29089" xr:uid="{00000000-0005-0000-0000-000030780000}"/>
    <cellStyle name="Normal 19 5 11" xfId="55041" xr:uid="{00000000-0005-0000-0000-000031780000}"/>
    <cellStyle name="Normal 19 5 12" xfId="55571" xr:uid="{00000000-0005-0000-0000-000032780000}"/>
    <cellStyle name="Normal 19 5 13" xfId="870" xr:uid="{00000000-0005-0000-0000-000033780000}"/>
    <cellStyle name="Normal 19 5 2" xfId="1498" xr:uid="{00000000-0005-0000-0000-000034780000}"/>
    <cellStyle name="Normal 19 5 2 10" xfId="56112" xr:uid="{00000000-0005-0000-0000-000035780000}"/>
    <cellStyle name="Normal 19 5 2 2" xfId="2580" xr:uid="{00000000-0005-0000-0000-000036780000}"/>
    <cellStyle name="Normal 19 5 2 2 2" xfId="6908" xr:uid="{00000000-0005-0000-0000-000037780000}"/>
    <cellStyle name="Normal 19 5 2 2 2 2" xfId="13400" xr:uid="{00000000-0005-0000-0000-000038780000}"/>
    <cellStyle name="Normal 19 5 2 2 2 2 2" xfId="28548" xr:uid="{00000000-0005-0000-0000-000039780000}"/>
    <cellStyle name="Normal 19 5 2 2 2 2 2 2" xfId="54516" xr:uid="{00000000-0005-0000-0000-00003A780000}"/>
    <cellStyle name="Normal 19 5 2 2 2 2 3" xfId="39368" xr:uid="{00000000-0005-0000-0000-00003B780000}"/>
    <cellStyle name="Normal 19 5 2 2 2 3" xfId="22056" xr:uid="{00000000-0005-0000-0000-00003C780000}"/>
    <cellStyle name="Normal 19 5 2 2 2 3 2" xfId="48024" xr:uid="{00000000-0005-0000-0000-00003D780000}"/>
    <cellStyle name="Normal 19 5 2 2 2 4" xfId="17728" xr:uid="{00000000-0005-0000-0000-00003E780000}"/>
    <cellStyle name="Normal 19 5 2 2 2 4 2" xfId="43696" xr:uid="{00000000-0005-0000-0000-00003F780000}"/>
    <cellStyle name="Normal 19 5 2 2 2 5" xfId="32876" xr:uid="{00000000-0005-0000-0000-000040780000}"/>
    <cellStyle name="Normal 19 5 2 2 2 6" xfId="59358" xr:uid="{00000000-0005-0000-0000-000041780000}"/>
    <cellStyle name="Normal 19 5 2 2 3" xfId="11236" xr:uid="{00000000-0005-0000-0000-000042780000}"/>
    <cellStyle name="Normal 19 5 2 2 3 2" xfId="26384" xr:uid="{00000000-0005-0000-0000-000043780000}"/>
    <cellStyle name="Normal 19 5 2 2 3 2 2" xfId="52352" xr:uid="{00000000-0005-0000-0000-000044780000}"/>
    <cellStyle name="Normal 19 5 2 2 3 3" xfId="37204" xr:uid="{00000000-0005-0000-0000-000045780000}"/>
    <cellStyle name="Normal 19 5 2 2 4" xfId="9072" xr:uid="{00000000-0005-0000-0000-000046780000}"/>
    <cellStyle name="Normal 19 5 2 2 4 2" xfId="24220" xr:uid="{00000000-0005-0000-0000-000047780000}"/>
    <cellStyle name="Normal 19 5 2 2 4 2 2" xfId="50188" xr:uid="{00000000-0005-0000-0000-000048780000}"/>
    <cellStyle name="Normal 19 5 2 2 4 3" xfId="35040" xr:uid="{00000000-0005-0000-0000-000049780000}"/>
    <cellStyle name="Normal 19 5 2 2 5" xfId="19892" xr:uid="{00000000-0005-0000-0000-00004A780000}"/>
    <cellStyle name="Normal 19 5 2 2 5 2" xfId="45860" xr:uid="{00000000-0005-0000-0000-00004B780000}"/>
    <cellStyle name="Normal 19 5 2 2 6" xfId="15564" xr:uid="{00000000-0005-0000-0000-00004C780000}"/>
    <cellStyle name="Normal 19 5 2 2 6 2" xfId="41532" xr:uid="{00000000-0005-0000-0000-00004D780000}"/>
    <cellStyle name="Normal 19 5 2 2 7" xfId="4744" xr:uid="{00000000-0005-0000-0000-00004E780000}"/>
    <cellStyle name="Normal 19 5 2 2 8" xfId="30712" xr:uid="{00000000-0005-0000-0000-00004F780000}"/>
    <cellStyle name="Normal 19 5 2 2 9" xfId="57194" xr:uid="{00000000-0005-0000-0000-000050780000}"/>
    <cellStyle name="Normal 19 5 2 3" xfId="5826" xr:uid="{00000000-0005-0000-0000-000051780000}"/>
    <cellStyle name="Normal 19 5 2 3 2" xfId="12318" xr:uid="{00000000-0005-0000-0000-000052780000}"/>
    <cellStyle name="Normal 19 5 2 3 2 2" xfId="27466" xr:uid="{00000000-0005-0000-0000-000053780000}"/>
    <cellStyle name="Normal 19 5 2 3 2 2 2" xfId="53434" xr:uid="{00000000-0005-0000-0000-000054780000}"/>
    <cellStyle name="Normal 19 5 2 3 2 3" xfId="38286" xr:uid="{00000000-0005-0000-0000-000055780000}"/>
    <cellStyle name="Normal 19 5 2 3 3" xfId="20974" xr:uid="{00000000-0005-0000-0000-000056780000}"/>
    <cellStyle name="Normal 19 5 2 3 3 2" xfId="46942" xr:uid="{00000000-0005-0000-0000-000057780000}"/>
    <cellStyle name="Normal 19 5 2 3 4" xfId="16646" xr:uid="{00000000-0005-0000-0000-000058780000}"/>
    <cellStyle name="Normal 19 5 2 3 4 2" xfId="42614" xr:uid="{00000000-0005-0000-0000-000059780000}"/>
    <cellStyle name="Normal 19 5 2 3 5" xfId="31794" xr:uid="{00000000-0005-0000-0000-00005A780000}"/>
    <cellStyle name="Normal 19 5 2 3 6" xfId="58276" xr:uid="{00000000-0005-0000-0000-00005B780000}"/>
    <cellStyle name="Normal 19 5 2 4" xfId="10154" xr:uid="{00000000-0005-0000-0000-00005C780000}"/>
    <cellStyle name="Normal 19 5 2 4 2" xfId="25302" xr:uid="{00000000-0005-0000-0000-00005D780000}"/>
    <cellStyle name="Normal 19 5 2 4 2 2" xfId="51270" xr:uid="{00000000-0005-0000-0000-00005E780000}"/>
    <cellStyle name="Normal 19 5 2 4 3" xfId="36122" xr:uid="{00000000-0005-0000-0000-00005F780000}"/>
    <cellStyle name="Normal 19 5 2 5" xfId="7990" xr:uid="{00000000-0005-0000-0000-000060780000}"/>
    <cellStyle name="Normal 19 5 2 5 2" xfId="23138" xr:uid="{00000000-0005-0000-0000-000061780000}"/>
    <cellStyle name="Normal 19 5 2 5 2 2" xfId="49106" xr:uid="{00000000-0005-0000-0000-000062780000}"/>
    <cellStyle name="Normal 19 5 2 5 3" xfId="33958" xr:uid="{00000000-0005-0000-0000-000063780000}"/>
    <cellStyle name="Normal 19 5 2 6" xfId="18810" xr:uid="{00000000-0005-0000-0000-000064780000}"/>
    <cellStyle name="Normal 19 5 2 6 2" xfId="44778" xr:uid="{00000000-0005-0000-0000-000065780000}"/>
    <cellStyle name="Normal 19 5 2 7" xfId="14482" xr:uid="{00000000-0005-0000-0000-000066780000}"/>
    <cellStyle name="Normal 19 5 2 7 2" xfId="40450" xr:uid="{00000000-0005-0000-0000-000067780000}"/>
    <cellStyle name="Normal 19 5 2 8" xfId="3662" xr:uid="{00000000-0005-0000-0000-000068780000}"/>
    <cellStyle name="Normal 19 5 2 9" xfId="29630" xr:uid="{00000000-0005-0000-0000-000069780000}"/>
    <cellStyle name="Normal 19 5 3" xfId="2039" xr:uid="{00000000-0005-0000-0000-00006A780000}"/>
    <cellStyle name="Normal 19 5 3 2" xfId="6367" xr:uid="{00000000-0005-0000-0000-00006B780000}"/>
    <cellStyle name="Normal 19 5 3 2 2" xfId="12859" xr:uid="{00000000-0005-0000-0000-00006C780000}"/>
    <cellStyle name="Normal 19 5 3 2 2 2" xfId="28007" xr:uid="{00000000-0005-0000-0000-00006D780000}"/>
    <cellStyle name="Normal 19 5 3 2 2 2 2" xfId="53975" xr:uid="{00000000-0005-0000-0000-00006E780000}"/>
    <cellStyle name="Normal 19 5 3 2 2 3" xfId="38827" xr:uid="{00000000-0005-0000-0000-00006F780000}"/>
    <cellStyle name="Normal 19 5 3 2 3" xfId="21515" xr:uid="{00000000-0005-0000-0000-000070780000}"/>
    <cellStyle name="Normal 19 5 3 2 3 2" xfId="47483" xr:uid="{00000000-0005-0000-0000-000071780000}"/>
    <cellStyle name="Normal 19 5 3 2 4" xfId="17187" xr:uid="{00000000-0005-0000-0000-000072780000}"/>
    <cellStyle name="Normal 19 5 3 2 4 2" xfId="43155" xr:uid="{00000000-0005-0000-0000-000073780000}"/>
    <cellStyle name="Normal 19 5 3 2 5" xfId="32335" xr:uid="{00000000-0005-0000-0000-000074780000}"/>
    <cellStyle name="Normal 19 5 3 2 6" xfId="58817" xr:uid="{00000000-0005-0000-0000-000075780000}"/>
    <cellStyle name="Normal 19 5 3 3" xfId="10695" xr:uid="{00000000-0005-0000-0000-000076780000}"/>
    <cellStyle name="Normal 19 5 3 3 2" xfId="25843" xr:uid="{00000000-0005-0000-0000-000077780000}"/>
    <cellStyle name="Normal 19 5 3 3 2 2" xfId="51811" xr:uid="{00000000-0005-0000-0000-000078780000}"/>
    <cellStyle name="Normal 19 5 3 3 3" xfId="36663" xr:uid="{00000000-0005-0000-0000-000079780000}"/>
    <cellStyle name="Normal 19 5 3 4" xfId="8531" xr:uid="{00000000-0005-0000-0000-00007A780000}"/>
    <cellStyle name="Normal 19 5 3 4 2" xfId="23679" xr:uid="{00000000-0005-0000-0000-00007B780000}"/>
    <cellStyle name="Normal 19 5 3 4 2 2" xfId="49647" xr:uid="{00000000-0005-0000-0000-00007C780000}"/>
    <cellStyle name="Normal 19 5 3 4 3" xfId="34499" xr:uid="{00000000-0005-0000-0000-00007D780000}"/>
    <cellStyle name="Normal 19 5 3 5" xfId="19351" xr:uid="{00000000-0005-0000-0000-00007E780000}"/>
    <cellStyle name="Normal 19 5 3 5 2" xfId="45319" xr:uid="{00000000-0005-0000-0000-00007F780000}"/>
    <cellStyle name="Normal 19 5 3 6" xfId="15023" xr:uid="{00000000-0005-0000-0000-000080780000}"/>
    <cellStyle name="Normal 19 5 3 6 2" xfId="40991" xr:uid="{00000000-0005-0000-0000-000081780000}"/>
    <cellStyle name="Normal 19 5 3 7" xfId="4203" xr:uid="{00000000-0005-0000-0000-000082780000}"/>
    <cellStyle name="Normal 19 5 3 8" xfId="30171" xr:uid="{00000000-0005-0000-0000-000083780000}"/>
    <cellStyle name="Normal 19 5 3 9" xfId="56653" xr:uid="{00000000-0005-0000-0000-000084780000}"/>
    <cellStyle name="Normal 19 5 4" xfId="5285" xr:uid="{00000000-0005-0000-0000-000085780000}"/>
    <cellStyle name="Normal 19 5 4 2" xfId="11777" xr:uid="{00000000-0005-0000-0000-000086780000}"/>
    <cellStyle name="Normal 19 5 4 2 2" xfId="26925" xr:uid="{00000000-0005-0000-0000-000087780000}"/>
    <cellStyle name="Normal 19 5 4 2 2 2" xfId="52893" xr:uid="{00000000-0005-0000-0000-000088780000}"/>
    <cellStyle name="Normal 19 5 4 2 3" xfId="37745" xr:uid="{00000000-0005-0000-0000-000089780000}"/>
    <cellStyle name="Normal 19 5 4 3" xfId="20433" xr:uid="{00000000-0005-0000-0000-00008A780000}"/>
    <cellStyle name="Normal 19 5 4 3 2" xfId="46401" xr:uid="{00000000-0005-0000-0000-00008B780000}"/>
    <cellStyle name="Normal 19 5 4 4" xfId="16105" xr:uid="{00000000-0005-0000-0000-00008C780000}"/>
    <cellStyle name="Normal 19 5 4 4 2" xfId="42073" xr:uid="{00000000-0005-0000-0000-00008D780000}"/>
    <cellStyle name="Normal 19 5 4 5" xfId="31253" xr:uid="{00000000-0005-0000-0000-00008E780000}"/>
    <cellStyle name="Normal 19 5 4 6" xfId="57735" xr:uid="{00000000-0005-0000-0000-00008F780000}"/>
    <cellStyle name="Normal 19 5 5" xfId="9613" xr:uid="{00000000-0005-0000-0000-000090780000}"/>
    <cellStyle name="Normal 19 5 5 2" xfId="24761" xr:uid="{00000000-0005-0000-0000-000091780000}"/>
    <cellStyle name="Normal 19 5 5 2 2" xfId="50729" xr:uid="{00000000-0005-0000-0000-000092780000}"/>
    <cellStyle name="Normal 19 5 5 3" xfId="35581" xr:uid="{00000000-0005-0000-0000-000093780000}"/>
    <cellStyle name="Normal 19 5 6" xfId="7449" xr:uid="{00000000-0005-0000-0000-000094780000}"/>
    <cellStyle name="Normal 19 5 6 2" xfId="22597" xr:uid="{00000000-0005-0000-0000-000095780000}"/>
    <cellStyle name="Normal 19 5 6 2 2" xfId="48565" xr:uid="{00000000-0005-0000-0000-000096780000}"/>
    <cellStyle name="Normal 19 5 6 3" xfId="33417" xr:uid="{00000000-0005-0000-0000-000097780000}"/>
    <cellStyle name="Normal 19 5 7" xfId="18269" xr:uid="{00000000-0005-0000-0000-000098780000}"/>
    <cellStyle name="Normal 19 5 7 2" xfId="44237" xr:uid="{00000000-0005-0000-0000-000099780000}"/>
    <cellStyle name="Normal 19 5 8" xfId="13941" xr:uid="{00000000-0005-0000-0000-00009A780000}"/>
    <cellStyle name="Normal 19 5 8 2" xfId="39909" xr:uid="{00000000-0005-0000-0000-00009B780000}"/>
    <cellStyle name="Normal 19 5 9" xfId="3121" xr:uid="{00000000-0005-0000-0000-00009C780000}"/>
    <cellStyle name="Normal 19 6" xfId="384" xr:uid="{00000000-0005-0000-0000-00009D780000}"/>
    <cellStyle name="Normal 19 6 10" xfId="29090" xr:uid="{00000000-0005-0000-0000-00009E780000}"/>
    <cellStyle name="Normal 19 6 11" xfId="55042" xr:uid="{00000000-0005-0000-0000-00009F780000}"/>
    <cellStyle name="Normal 19 6 12" xfId="55572" xr:uid="{00000000-0005-0000-0000-0000A0780000}"/>
    <cellStyle name="Normal 19 6 13" xfId="910" xr:uid="{00000000-0005-0000-0000-0000A1780000}"/>
    <cellStyle name="Normal 19 6 2" xfId="1499" xr:uid="{00000000-0005-0000-0000-0000A2780000}"/>
    <cellStyle name="Normal 19 6 2 10" xfId="56113" xr:uid="{00000000-0005-0000-0000-0000A3780000}"/>
    <cellStyle name="Normal 19 6 2 2" xfId="2581" xr:uid="{00000000-0005-0000-0000-0000A4780000}"/>
    <cellStyle name="Normal 19 6 2 2 2" xfId="6909" xr:uid="{00000000-0005-0000-0000-0000A5780000}"/>
    <cellStyle name="Normal 19 6 2 2 2 2" xfId="13401" xr:uid="{00000000-0005-0000-0000-0000A6780000}"/>
    <cellStyle name="Normal 19 6 2 2 2 2 2" xfId="28549" xr:uid="{00000000-0005-0000-0000-0000A7780000}"/>
    <cellStyle name="Normal 19 6 2 2 2 2 2 2" xfId="54517" xr:uid="{00000000-0005-0000-0000-0000A8780000}"/>
    <cellStyle name="Normal 19 6 2 2 2 2 3" xfId="39369" xr:uid="{00000000-0005-0000-0000-0000A9780000}"/>
    <cellStyle name="Normal 19 6 2 2 2 3" xfId="22057" xr:uid="{00000000-0005-0000-0000-0000AA780000}"/>
    <cellStyle name="Normal 19 6 2 2 2 3 2" xfId="48025" xr:uid="{00000000-0005-0000-0000-0000AB780000}"/>
    <cellStyle name="Normal 19 6 2 2 2 4" xfId="17729" xr:uid="{00000000-0005-0000-0000-0000AC780000}"/>
    <cellStyle name="Normal 19 6 2 2 2 4 2" xfId="43697" xr:uid="{00000000-0005-0000-0000-0000AD780000}"/>
    <cellStyle name="Normal 19 6 2 2 2 5" xfId="32877" xr:uid="{00000000-0005-0000-0000-0000AE780000}"/>
    <cellStyle name="Normal 19 6 2 2 2 6" xfId="59359" xr:uid="{00000000-0005-0000-0000-0000AF780000}"/>
    <cellStyle name="Normal 19 6 2 2 3" xfId="11237" xr:uid="{00000000-0005-0000-0000-0000B0780000}"/>
    <cellStyle name="Normal 19 6 2 2 3 2" xfId="26385" xr:uid="{00000000-0005-0000-0000-0000B1780000}"/>
    <cellStyle name="Normal 19 6 2 2 3 2 2" xfId="52353" xr:uid="{00000000-0005-0000-0000-0000B2780000}"/>
    <cellStyle name="Normal 19 6 2 2 3 3" xfId="37205" xr:uid="{00000000-0005-0000-0000-0000B3780000}"/>
    <cellStyle name="Normal 19 6 2 2 4" xfId="9073" xr:uid="{00000000-0005-0000-0000-0000B4780000}"/>
    <cellStyle name="Normal 19 6 2 2 4 2" xfId="24221" xr:uid="{00000000-0005-0000-0000-0000B5780000}"/>
    <cellStyle name="Normal 19 6 2 2 4 2 2" xfId="50189" xr:uid="{00000000-0005-0000-0000-0000B6780000}"/>
    <cellStyle name="Normal 19 6 2 2 4 3" xfId="35041" xr:uid="{00000000-0005-0000-0000-0000B7780000}"/>
    <cellStyle name="Normal 19 6 2 2 5" xfId="19893" xr:uid="{00000000-0005-0000-0000-0000B8780000}"/>
    <cellStyle name="Normal 19 6 2 2 5 2" xfId="45861" xr:uid="{00000000-0005-0000-0000-0000B9780000}"/>
    <cellStyle name="Normal 19 6 2 2 6" xfId="15565" xr:uid="{00000000-0005-0000-0000-0000BA780000}"/>
    <cellStyle name="Normal 19 6 2 2 6 2" xfId="41533" xr:uid="{00000000-0005-0000-0000-0000BB780000}"/>
    <cellStyle name="Normal 19 6 2 2 7" xfId="4745" xr:uid="{00000000-0005-0000-0000-0000BC780000}"/>
    <cellStyle name="Normal 19 6 2 2 8" xfId="30713" xr:uid="{00000000-0005-0000-0000-0000BD780000}"/>
    <cellStyle name="Normal 19 6 2 2 9" xfId="57195" xr:uid="{00000000-0005-0000-0000-0000BE780000}"/>
    <cellStyle name="Normal 19 6 2 3" xfId="5827" xr:uid="{00000000-0005-0000-0000-0000BF780000}"/>
    <cellStyle name="Normal 19 6 2 3 2" xfId="12319" xr:uid="{00000000-0005-0000-0000-0000C0780000}"/>
    <cellStyle name="Normal 19 6 2 3 2 2" xfId="27467" xr:uid="{00000000-0005-0000-0000-0000C1780000}"/>
    <cellStyle name="Normal 19 6 2 3 2 2 2" xfId="53435" xr:uid="{00000000-0005-0000-0000-0000C2780000}"/>
    <cellStyle name="Normal 19 6 2 3 2 3" xfId="38287" xr:uid="{00000000-0005-0000-0000-0000C3780000}"/>
    <cellStyle name="Normal 19 6 2 3 3" xfId="20975" xr:uid="{00000000-0005-0000-0000-0000C4780000}"/>
    <cellStyle name="Normal 19 6 2 3 3 2" xfId="46943" xr:uid="{00000000-0005-0000-0000-0000C5780000}"/>
    <cellStyle name="Normal 19 6 2 3 4" xfId="16647" xr:uid="{00000000-0005-0000-0000-0000C6780000}"/>
    <cellStyle name="Normal 19 6 2 3 4 2" xfId="42615" xr:uid="{00000000-0005-0000-0000-0000C7780000}"/>
    <cellStyle name="Normal 19 6 2 3 5" xfId="31795" xr:uid="{00000000-0005-0000-0000-0000C8780000}"/>
    <cellStyle name="Normal 19 6 2 3 6" xfId="58277" xr:uid="{00000000-0005-0000-0000-0000C9780000}"/>
    <cellStyle name="Normal 19 6 2 4" xfId="10155" xr:uid="{00000000-0005-0000-0000-0000CA780000}"/>
    <cellStyle name="Normal 19 6 2 4 2" xfId="25303" xr:uid="{00000000-0005-0000-0000-0000CB780000}"/>
    <cellStyle name="Normal 19 6 2 4 2 2" xfId="51271" xr:uid="{00000000-0005-0000-0000-0000CC780000}"/>
    <cellStyle name="Normal 19 6 2 4 3" xfId="36123" xr:uid="{00000000-0005-0000-0000-0000CD780000}"/>
    <cellStyle name="Normal 19 6 2 5" xfId="7991" xr:uid="{00000000-0005-0000-0000-0000CE780000}"/>
    <cellStyle name="Normal 19 6 2 5 2" xfId="23139" xr:uid="{00000000-0005-0000-0000-0000CF780000}"/>
    <cellStyle name="Normal 19 6 2 5 2 2" xfId="49107" xr:uid="{00000000-0005-0000-0000-0000D0780000}"/>
    <cellStyle name="Normal 19 6 2 5 3" xfId="33959" xr:uid="{00000000-0005-0000-0000-0000D1780000}"/>
    <cellStyle name="Normal 19 6 2 6" xfId="18811" xr:uid="{00000000-0005-0000-0000-0000D2780000}"/>
    <cellStyle name="Normal 19 6 2 6 2" xfId="44779" xr:uid="{00000000-0005-0000-0000-0000D3780000}"/>
    <cellStyle name="Normal 19 6 2 7" xfId="14483" xr:uid="{00000000-0005-0000-0000-0000D4780000}"/>
    <cellStyle name="Normal 19 6 2 7 2" xfId="40451" xr:uid="{00000000-0005-0000-0000-0000D5780000}"/>
    <cellStyle name="Normal 19 6 2 8" xfId="3663" xr:uid="{00000000-0005-0000-0000-0000D6780000}"/>
    <cellStyle name="Normal 19 6 2 9" xfId="29631" xr:uid="{00000000-0005-0000-0000-0000D7780000}"/>
    <cellStyle name="Normal 19 6 3" xfId="2040" xr:uid="{00000000-0005-0000-0000-0000D8780000}"/>
    <cellStyle name="Normal 19 6 3 2" xfId="6368" xr:uid="{00000000-0005-0000-0000-0000D9780000}"/>
    <cellStyle name="Normal 19 6 3 2 2" xfId="12860" xr:uid="{00000000-0005-0000-0000-0000DA780000}"/>
    <cellStyle name="Normal 19 6 3 2 2 2" xfId="28008" xr:uid="{00000000-0005-0000-0000-0000DB780000}"/>
    <cellStyle name="Normal 19 6 3 2 2 2 2" xfId="53976" xr:uid="{00000000-0005-0000-0000-0000DC780000}"/>
    <cellStyle name="Normal 19 6 3 2 2 3" xfId="38828" xr:uid="{00000000-0005-0000-0000-0000DD780000}"/>
    <cellStyle name="Normal 19 6 3 2 3" xfId="21516" xr:uid="{00000000-0005-0000-0000-0000DE780000}"/>
    <cellStyle name="Normal 19 6 3 2 3 2" xfId="47484" xr:uid="{00000000-0005-0000-0000-0000DF780000}"/>
    <cellStyle name="Normal 19 6 3 2 4" xfId="17188" xr:uid="{00000000-0005-0000-0000-0000E0780000}"/>
    <cellStyle name="Normal 19 6 3 2 4 2" xfId="43156" xr:uid="{00000000-0005-0000-0000-0000E1780000}"/>
    <cellStyle name="Normal 19 6 3 2 5" xfId="32336" xr:uid="{00000000-0005-0000-0000-0000E2780000}"/>
    <cellStyle name="Normal 19 6 3 2 6" xfId="58818" xr:uid="{00000000-0005-0000-0000-0000E3780000}"/>
    <cellStyle name="Normal 19 6 3 3" xfId="10696" xr:uid="{00000000-0005-0000-0000-0000E4780000}"/>
    <cellStyle name="Normal 19 6 3 3 2" xfId="25844" xr:uid="{00000000-0005-0000-0000-0000E5780000}"/>
    <cellStyle name="Normal 19 6 3 3 2 2" xfId="51812" xr:uid="{00000000-0005-0000-0000-0000E6780000}"/>
    <cellStyle name="Normal 19 6 3 3 3" xfId="36664" xr:uid="{00000000-0005-0000-0000-0000E7780000}"/>
    <cellStyle name="Normal 19 6 3 4" xfId="8532" xr:uid="{00000000-0005-0000-0000-0000E8780000}"/>
    <cellStyle name="Normal 19 6 3 4 2" xfId="23680" xr:uid="{00000000-0005-0000-0000-0000E9780000}"/>
    <cellStyle name="Normal 19 6 3 4 2 2" xfId="49648" xr:uid="{00000000-0005-0000-0000-0000EA780000}"/>
    <cellStyle name="Normal 19 6 3 4 3" xfId="34500" xr:uid="{00000000-0005-0000-0000-0000EB780000}"/>
    <cellStyle name="Normal 19 6 3 5" xfId="19352" xr:uid="{00000000-0005-0000-0000-0000EC780000}"/>
    <cellStyle name="Normal 19 6 3 5 2" xfId="45320" xr:uid="{00000000-0005-0000-0000-0000ED780000}"/>
    <cellStyle name="Normal 19 6 3 6" xfId="15024" xr:uid="{00000000-0005-0000-0000-0000EE780000}"/>
    <cellStyle name="Normal 19 6 3 6 2" xfId="40992" xr:uid="{00000000-0005-0000-0000-0000EF780000}"/>
    <cellStyle name="Normal 19 6 3 7" xfId="4204" xr:uid="{00000000-0005-0000-0000-0000F0780000}"/>
    <cellStyle name="Normal 19 6 3 8" xfId="30172" xr:uid="{00000000-0005-0000-0000-0000F1780000}"/>
    <cellStyle name="Normal 19 6 3 9" xfId="56654" xr:uid="{00000000-0005-0000-0000-0000F2780000}"/>
    <cellStyle name="Normal 19 6 4" xfId="5286" xr:uid="{00000000-0005-0000-0000-0000F3780000}"/>
    <cellStyle name="Normal 19 6 4 2" xfId="11778" xr:uid="{00000000-0005-0000-0000-0000F4780000}"/>
    <cellStyle name="Normal 19 6 4 2 2" xfId="26926" xr:uid="{00000000-0005-0000-0000-0000F5780000}"/>
    <cellStyle name="Normal 19 6 4 2 2 2" xfId="52894" xr:uid="{00000000-0005-0000-0000-0000F6780000}"/>
    <cellStyle name="Normal 19 6 4 2 3" xfId="37746" xr:uid="{00000000-0005-0000-0000-0000F7780000}"/>
    <cellStyle name="Normal 19 6 4 3" xfId="20434" xr:uid="{00000000-0005-0000-0000-0000F8780000}"/>
    <cellStyle name="Normal 19 6 4 3 2" xfId="46402" xr:uid="{00000000-0005-0000-0000-0000F9780000}"/>
    <cellStyle name="Normal 19 6 4 4" xfId="16106" xr:uid="{00000000-0005-0000-0000-0000FA780000}"/>
    <cellStyle name="Normal 19 6 4 4 2" xfId="42074" xr:uid="{00000000-0005-0000-0000-0000FB780000}"/>
    <cellStyle name="Normal 19 6 4 5" xfId="31254" xr:uid="{00000000-0005-0000-0000-0000FC780000}"/>
    <cellStyle name="Normal 19 6 4 6" xfId="57736" xr:uid="{00000000-0005-0000-0000-0000FD780000}"/>
    <cellStyle name="Normal 19 6 5" xfId="9614" xr:uid="{00000000-0005-0000-0000-0000FE780000}"/>
    <cellStyle name="Normal 19 6 5 2" xfId="24762" xr:uid="{00000000-0005-0000-0000-0000FF780000}"/>
    <cellStyle name="Normal 19 6 5 2 2" xfId="50730" xr:uid="{00000000-0005-0000-0000-000000790000}"/>
    <cellStyle name="Normal 19 6 5 3" xfId="35582" xr:uid="{00000000-0005-0000-0000-000001790000}"/>
    <cellStyle name="Normal 19 6 6" xfId="7450" xr:uid="{00000000-0005-0000-0000-000002790000}"/>
    <cellStyle name="Normal 19 6 6 2" xfId="22598" xr:uid="{00000000-0005-0000-0000-000003790000}"/>
    <cellStyle name="Normal 19 6 6 2 2" xfId="48566" xr:uid="{00000000-0005-0000-0000-000004790000}"/>
    <cellStyle name="Normal 19 6 6 3" xfId="33418" xr:uid="{00000000-0005-0000-0000-000005790000}"/>
    <cellStyle name="Normal 19 6 7" xfId="18270" xr:uid="{00000000-0005-0000-0000-000006790000}"/>
    <cellStyle name="Normal 19 6 7 2" xfId="44238" xr:uid="{00000000-0005-0000-0000-000007790000}"/>
    <cellStyle name="Normal 19 6 8" xfId="13942" xr:uid="{00000000-0005-0000-0000-000008790000}"/>
    <cellStyle name="Normal 19 6 8 2" xfId="39910" xr:uid="{00000000-0005-0000-0000-000009790000}"/>
    <cellStyle name="Normal 19 6 9" xfId="3122" xr:uid="{00000000-0005-0000-0000-00000A790000}"/>
    <cellStyle name="Normal 19 7" xfId="385" xr:uid="{00000000-0005-0000-0000-00000B790000}"/>
    <cellStyle name="Normal 19 7 10" xfId="29091" xr:uid="{00000000-0005-0000-0000-00000C790000}"/>
    <cellStyle name="Normal 19 7 11" xfId="55043" xr:uid="{00000000-0005-0000-0000-00000D790000}"/>
    <cellStyle name="Normal 19 7 12" xfId="55573" xr:uid="{00000000-0005-0000-0000-00000E790000}"/>
    <cellStyle name="Normal 19 7 13" xfId="950" xr:uid="{00000000-0005-0000-0000-00000F790000}"/>
    <cellStyle name="Normal 19 7 2" xfId="1500" xr:uid="{00000000-0005-0000-0000-000010790000}"/>
    <cellStyle name="Normal 19 7 2 10" xfId="56114" xr:uid="{00000000-0005-0000-0000-000011790000}"/>
    <cellStyle name="Normal 19 7 2 2" xfId="2582" xr:uid="{00000000-0005-0000-0000-000012790000}"/>
    <cellStyle name="Normal 19 7 2 2 2" xfId="6910" xr:uid="{00000000-0005-0000-0000-000013790000}"/>
    <cellStyle name="Normal 19 7 2 2 2 2" xfId="13402" xr:uid="{00000000-0005-0000-0000-000014790000}"/>
    <cellStyle name="Normal 19 7 2 2 2 2 2" xfId="28550" xr:uid="{00000000-0005-0000-0000-000015790000}"/>
    <cellStyle name="Normal 19 7 2 2 2 2 2 2" xfId="54518" xr:uid="{00000000-0005-0000-0000-000016790000}"/>
    <cellStyle name="Normal 19 7 2 2 2 2 3" xfId="39370" xr:uid="{00000000-0005-0000-0000-000017790000}"/>
    <cellStyle name="Normal 19 7 2 2 2 3" xfId="22058" xr:uid="{00000000-0005-0000-0000-000018790000}"/>
    <cellStyle name="Normal 19 7 2 2 2 3 2" xfId="48026" xr:uid="{00000000-0005-0000-0000-000019790000}"/>
    <cellStyle name="Normal 19 7 2 2 2 4" xfId="17730" xr:uid="{00000000-0005-0000-0000-00001A790000}"/>
    <cellStyle name="Normal 19 7 2 2 2 4 2" xfId="43698" xr:uid="{00000000-0005-0000-0000-00001B790000}"/>
    <cellStyle name="Normal 19 7 2 2 2 5" xfId="32878" xr:uid="{00000000-0005-0000-0000-00001C790000}"/>
    <cellStyle name="Normal 19 7 2 2 2 6" xfId="59360" xr:uid="{00000000-0005-0000-0000-00001D790000}"/>
    <cellStyle name="Normal 19 7 2 2 3" xfId="11238" xr:uid="{00000000-0005-0000-0000-00001E790000}"/>
    <cellStyle name="Normal 19 7 2 2 3 2" xfId="26386" xr:uid="{00000000-0005-0000-0000-00001F790000}"/>
    <cellStyle name="Normal 19 7 2 2 3 2 2" xfId="52354" xr:uid="{00000000-0005-0000-0000-000020790000}"/>
    <cellStyle name="Normal 19 7 2 2 3 3" xfId="37206" xr:uid="{00000000-0005-0000-0000-000021790000}"/>
    <cellStyle name="Normal 19 7 2 2 4" xfId="9074" xr:uid="{00000000-0005-0000-0000-000022790000}"/>
    <cellStyle name="Normal 19 7 2 2 4 2" xfId="24222" xr:uid="{00000000-0005-0000-0000-000023790000}"/>
    <cellStyle name="Normal 19 7 2 2 4 2 2" xfId="50190" xr:uid="{00000000-0005-0000-0000-000024790000}"/>
    <cellStyle name="Normal 19 7 2 2 4 3" xfId="35042" xr:uid="{00000000-0005-0000-0000-000025790000}"/>
    <cellStyle name="Normal 19 7 2 2 5" xfId="19894" xr:uid="{00000000-0005-0000-0000-000026790000}"/>
    <cellStyle name="Normal 19 7 2 2 5 2" xfId="45862" xr:uid="{00000000-0005-0000-0000-000027790000}"/>
    <cellStyle name="Normal 19 7 2 2 6" xfId="15566" xr:uid="{00000000-0005-0000-0000-000028790000}"/>
    <cellStyle name="Normal 19 7 2 2 6 2" xfId="41534" xr:uid="{00000000-0005-0000-0000-000029790000}"/>
    <cellStyle name="Normal 19 7 2 2 7" xfId="4746" xr:uid="{00000000-0005-0000-0000-00002A790000}"/>
    <cellStyle name="Normal 19 7 2 2 8" xfId="30714" xr:uid="{00000000-0005-0000-0000-00002B790000}"/>
    <cellStyle name="Normal 19 7 2 2 9" xfId="57196" xr:uid="{00000000-0005-0000-0000-00002C790000}"/>
    <cellStyle name="Normal 19 7 2 3" xfId="5828" xr:uid="{00000000-0005-0000-0000-00002D790000}"/>
    <cellStyle name="Normal 19 7 2 3 2" xfId="12320" xr:uid="{00000000-0005-0000-0000-00002E790000}"/>
    <cellStyle name="Normal 19 7 2 3 2 2" xfId="27468" xr:uid="{00000000-0005-0000-0000-00002F790000}"/>
    <cellStyle name="Normal 19 7 2 3 2 2 2" xfId="53436" xr:uid="{00000000-0005-0000-0000-000030790000}"/>
    <cellStyle name="Normal 19 7 2 3 2 3" xfId="38288" xr:uid="{00000000-0005-0000-0000-000031790000}"/>
    <cellStyle name="Normal 19 7 2 3 3" xfId="20976" xr:uid="{00000000-0005-0000-0000-000032790000}"/>
    <cellStyle name="Normal 19 7 2 3 3 2" xfId="46944" xr:uid="{00000000-0005-0000-0000-000033790000}"/>
    <cellStyle name="Normal 19 7 2 3 4" xfId="16648" xr:uid="{00000000-0005-0000-0000-000034790000}"/>
    <cellStyle name="Normal 19 7 2 3 4 2" xfId="42616" xr:uid="{00000000-0005-0000-0000-000035790000}"/>
    <cellStyle name="Normal 19 7 2 3 5" xfId="31796" xr:uid="{00000000-0005-0000-0000-000036790000}"/>
    <cellStyle name="Normal 19 7 2 3 6" xfId="58278" xr:uid="{00000000-0005-0000-0000-000037790000}"/>
    <cellStyle name="Normal 19 7 2 4" xfId="10156" xr:uid="{00000000-0005-0000-0000-000038790000}"/>
    <cellStyle name="Normal 19 7 2 4 2" xfId="25304" xr:uid="{00000000-0005-0000-0000-000039790000}"/>
    <cellStyle name="Normal 19 7 2 4 2 2" xfId="51272" xr:uid="{00000000-0005-0000-0000-00003A790000}"/>
    <cellStyle name="Normal 19 7 2 4 3" xfId="36124" xr:uid="{00000000-0005-0000-0000-00003B790000}"/>
    <cellStyle name="Normal 19 7 2 5" xfId="7992" xr:uid="{00000000-0005-0000-0000-00003C790000}"/>
    <cellStyle name="Normal 19 7 2 5 2" xfId="23140" xr:uid="{00000000-0005-0000-0000-00003D790000}"/>
    <cellStyle name="Normal 19 7 2 5 2 2" xfId="49108" xr:uid="{00000000-0005-0000-0000-00003E790000}"/>
    <cellStyle name="Normal 19 7 2 5 3" xfId="33960" xr:uid="{00000000-0005-0000-0000-00003F790000}"/>
    <cellStyle name="Normal 19 7 2 6" xfId="18812" xr:uid="{00000000-0005-0000-0000-000040790000}"/>
    <cellStyle name="Normal 19 7 2 6 2" xfId="44780" xr:uid="{00000000-0005-0000-0000-000041790000}"/>
    <cellStyle name="Normal 19 7 2 7" xfId="14484" xr:uid="{00000000-0005-0000-0000-000042790000}"/>
    <cellStyle name="Normal 19 7 2 7 2" xfId="40452" xr:uid="{00000000-0005-0000-0000-000043790000}"/>
    <cellStyle name="Normal 19 7 2 8" xfId="3664" xr:uid="{00000000-0005-0000-0000-000044790000}"/>
    <cellStyle name="Normal 19 7 2 9" xfId="29632" xr:uid="{00000000-0005-0000-0000-000045790000}"/>
    <cellStyle name="Normal 19 7 3" xfId="2041" xr:uid="{00000000-0005-0000-0000-000046790000}"/>
    <cellStyle name="Normal 19 7 3 2" xfId="6369" xr:uid="{00000000-0005-0000-0000-000047790000}"/>
    <cellStyle name="Normal 19 7 3 2 2" xfId="12861" xr:uid="{00000000-0005-0000-0000-000048790000}"/>
    <cellStyle name="Normal 19 7 3 2 2 2" xfId="28009" xr:uid="{00000000-0005-0000-0000-000049790000}"/>
    <cellStyle name="Normal 19 7 3 2 2 2 2" xfId="53977" xr:uid="{00000000-0005-0000-0000-00004A790000}"/>
    <cellStyle name="Normal 19 7 3 2 2 3" xfId="38829" xr:uid="{00000000-0005-0000-0000-00004B790000}"/>
    <cellStyle name="Normal 19 7 3 2 3" xfId="21517" xr:uid="{00000000-0005-0000-0000-00004C790000}"/>
    <cellStyle name="Normal 19 7 3 2 3 2" xfId="47485" xr:uid="{00000000-0005-0000-0000-00004D790000}"/>
    <cellStyle name="Normal 19 7 3 2 4" xfId="17189" xr:uid="{00000000-0005-0000-0000-00004E790000}"/>
    <cellStyle name="Normal 19 7 3 2 4 2" xfId="43157" xr:uid="{00000000-0005-0000-0000-00004F790000}"/>
    <cellStyle name="Normal 19 7 3 2 5" xfId="32337" xr:uid="{00000000-0005-0000-0000-000050790000}"/>
    <cellStyle name="Normal 19 7 3 2 6" xfId="58819" xr:uid="{00000000-0005-0000-0000-000051790000}"/>
    <cellStyle name="Normal 19 7 3 3" xfId="10697" xr:uid="{00000000-0005-0000-0000-000052790000}"/>
    <cellStyle name="Normal 19 7 3 3 2" xfId="25845" xr:uid="{00000000-0005-0000-0000-000053790000}"/>
    <cellStyle name="Normal 19 7 3 3 2 2" xfId="51813" xr:uid="{00000000-0005-0000-0000-000054790000}"/>
    <cellStyle name="Normal 19 7 3 3 3" xfId="36665" xr:uid="{00000000-0005-0000-0000-000055790000}"/>
    <cellStyle name="Normal 19 7 3 4" xfId="8533" xr:uid="{00000000-0005-0000-0000-000056790000}"/>
    <cellStyle name="Normal 19 7 3 4 2" xfId="23681" xr:uid="{00000000-0005-0000-0000-000057790000}"/>
    <cellStyle name="Normal 19 7 3 4 2 2" xfId="49649" xr:uid="{00000000-0005-0000-0000-000058790000}"/>
    <cellStyle name="Normal 19 7 3 4 3" xfId="34501" xr:uid="{00000000-0005-0000-0000-000059790000}"/>
    <cellStyle name="Normal 19 7 3 5" xfId="19353" xr:uid="{00000000-0005-0000-0000-00005A790000}"/>
    <cellStyle name="Normal 19 7 3 5 2" xfId="45321" xr:uid="{00000000-0005-0000-0000-00005B790000}"/>
    <cellStyle name="Normal 19 7 3 6" xfId="15025" xr:uid="{00000000-0005-0000-0000-00005C790000}"/>
    <cellStyle name="Normal 19 7 3 6 2" xfId="40993" xr:uid="{00000000-0005-0000-0000-00005D790000}"/>
    <cellStyle name="Normal 19 7 3 7" xfId="4205" xr:uid="{00000000-0005-0000-0000-00005E790000}"/>
    <cellStyle name="Normal 19 7 3 8" xfId="30173" xr:uid="{00000000-0005-0000-0000-00005F790000}"/>
    <cellStyle name="Normal 19 7 3 9" xfId="56655" xr:uid="{00000000-0005-0000-0000-000060790000}"/>
    <cellStyle name="Normal 19 7 4" xfId="5287" xr:uid="{00000000-0005-0000-0000-000061790000}"/>
    <cellStyle name="Normal 19 7 4 2" xfId="11779" xr:uid="{00000000-0005-0000-0000-000062790000}"/>
    <cellStyle name="Normal 19 7 4 2 2" xfId="26927" xr:uid="{00000000-0005-0000-0000-000063790000}"/>
    <cellStyle name="Normal 19 7 4 2 2 2" xfId="52895" xr:uid="{00000000-0005-0000-0000-000064790000}"/>
    <cellStyle name="Normal 19 7 4 2 3" xfId="37747" xr:uid="{00000000-0005-0000-0000-000065790000}"/>
    <cellStyle name="Normal 19 7 4 3" xfId="20435" xr:uid="{00000000-0005-0000-0000-000066790000}"/>
    <cellStyle name="Normal 19 7 4 3 2" xfId="46403" xr:uid="{00000000-0005-0000-0000-000067790000}"/>
    <cellStyle name="Normal 19 7 4 4" xfId="16107" xr:uid="{00000000-0005-0000-0000-000068790000}"/>
    <cellStyle name="Normal 19 7 4 4 2" xfId="42075" xr:uid="{00000000-0005-0000-0000-000069790000}"/>
    <cellStyle name="Normal 19 7 4 5" xfId="31255" xr:uid="{00000000-0005-0000-0000-00006A790000}"/>
    <cellStyle name="Normal 19 7 4 6" xfId="57737" xr:uid="{00000000-0005-0000-0000-00006B790000}"/>
    <cellStyle name="Normal 19 7 5" xfId="9615" xr:uid="{00000000-0005-0000-0000-00006C790000}"/>
    <cellStyle name="Normal 19 7 5 2" xfId="24763" xr:uid="{00000000-0005-0000-0000-00006D790000}"/>
    <cellStyle name="Normal 19 7 5 2 2" xfId="50731" xr:uid="{00000000-0005-0000-0000-00006E790000}"/>
    <cellStyle name="Normal 19 7 5 3" xfId="35583" xr:uid="{00000000-0005-0000-0000-00006F790000}"/>
    <cellStyle name="Normal 19 7 6" xfId="7451" xr:uid="{00000000-0005-0000-0000-000070790000}"/>
    <cellStyle name="Normal 19 7 6 2" xfId="22599" xr:uid="{00000000-0005-0000-0000-000071790000}"/>
    <cellStyle name="Normal 19 7 6 2 2" xfId="48567" xr:uid="{00000000-0005-0000-0000-000072790000}"/>
    <cellStyle name="Normal 19 7 6 3" xfId="33419" xr:uid="{00000000-0005-0000-0000-000073790000}"/>
    <cellStyle name="Normal 19 7 7" xfId="18271" xr:uid="{00000000-0005-0000-0000-000074790000}"/>
    <cellStyle name="Normal 19 7 7 2" xfId="44239" xr:uid="{00000000-0005-0000-0000-000075790000}"/>
    <cellStyle name="Normal 19 7 8" xfId="13943" xr:uid="{00000000-0005-0000-0000-000076790000}"/>
    <cellStyle name="Normal 19 7 8 2" xfId="39911" xr:uid="{00000000-0005-0000-0000-000077790000}"/>
    <cellStyle name="Normal 19 7 9" xfId="3123" xr:uid="{00000000-0005-0000-0000-000078790000}"/>
    <cellStyle name="Normal 19 8" xfId="386" xr:uid="{00000000-0005-0000-0000-000079790000}"/>
    <cellStyle name="Normal 19 8 10" xfId="29092" xr:uid="{00000000-0005-0000-0000-00007A790000}"/>
    <cellStyle name="Normal 19 8 11" xfId="55044" xr:uid="{00000000-0005-0000-0000-00007B790000}"/>
    <cellStyle name="Normal 19 8 12" xfId="55574" xr:uid="{00000000-0005-0000-0000-00007C790000}"/>
    <cellStyle name="Normal 19 8 13" xfId="990" xr:uid="{00000000-0005-0000-0000-00007D790000}"/>
    <cellStyle name="Normal 19 8 2" xfId="1501" xr:uid="{00000000-0005-0000-0000-00007E790000}"/>
    <cellStyle name="Normal 19 8 2 10" xfId="56115" xr:uid="{00000000-0005-0000-0000-00007F790000}"/>
    <cellStyle name="Normal 19 8 2 2" xfId="2583" xr:uid="{00000000-0005-0000-0000-000080790000}"/>
    <cellStyle name="Normal 19 8 2 2 2" xfId="6911" xr:uid="{00000000-0005-0000-0000-000081790000}"/>
    <cellStyle name="Normal 19 8 2 2 2 2" xfId="13403" xr:uid="{00000000-0005-0000-0000-000082790000}"/>
    <cellStyle name="Normal 19 8 2 2 2 2 2" xfId="28551" xr:uid="{00000000-0005-0000-0000-000083790000}"/>
    <cellStyle name="Normal 19 8 2 2 2 2 2 2" xfId="54519" xr:uid="{00000000-0005-0000-0000-000084790000}"/>
    <cellStyle name="Normal 19 8 2 2 2 2 3" xfId="39371" xr:uid="{00000000-0005-0000-0000-000085790000}"/>
    <cellStyle name="Normal 19 8 2 2 2 3" xfId="22059" xr:uid="{00000000-0005-0000-0000-000086790000}"/>
    <cellStyle name="Normal 19 8 2 2 2 3 2" xfId="48027" xr:uid="{00000000-0005-0000-0000-000087790000}"/>
    <cellStyle name="Normal 19 8 2 2 2 4" xfId="17731" xr:uid="{00000000-0005-0000-0000-000088790000}"/>
    <cellStyle name="Normal 19 8 2 2 2 4 2" xfId="43699" xr:uid="{00000000-0005-0000-0000-000089790000}"/>
    <cellStyle name="Normal 19 8 2 2 2 5" xfId="32879" xr:uid="{00000000-0005-0000-0000-00008A790000}"/>
    <cellStyle name="Normal 19 8 2 2 2 6" xfId="59361" xr:uid="{00000000-0005-0000-0000-00008B790000}"/>
    <cellStyle name="Normal 19 8 2 2 3" xfId="11239" xr:uid="{00000000-0005-0000-0000-00008C790000}"/>
    <cellStyle name="Normal 19 8 2 2 3 2" xfId="26387" xr:uid="{00000000-0005-0000-0000-00008D790000}"/>
    <cellStyle name="Normal 19 8 2 2 3 2 2" xfId="52355" xr:uid="{00000000-0005-0000-0000-00008E790000}"/>
    <cellStyle name="Normal 19 8 2 2 3 3" xfId="37207" xr:uid="{00000000-0005-0000-0000-00008F790000}"/>
    <cellStyle name="Normal 19 8 2 2 4" xfId="9075" xr:uid="{00000000-0005-0000-0000-000090790000}"/>
    <cellStyle name="Normal 19 8 2 2 4 2" xfId="24223" xr:uid="{00000000-0005-0000-0000-000091790000}"/>
    <cellStyle name="Normal 19 8 2 2 4 2 2" xfId="50191" xr:uid="{00000000-0005-0000-0000-000092790000}"/>
    <cellStyle name="Normal 19 8 2 2 4 3" xfId="35043" xr:uid="{00000000-0005-0000-0000-000093790000}"/>
    <cellStyle name="Normal 19 8 2 2 5" xfId="19895" xr:uid="{00000000-0005-0000-0000-000094790000}"/>
    <cellStyle name="Normal 19 8 2 2 5 2" xfId="45863" xr:uid="{00000000-0005-0000-0000-000095790000}"/>
    <cellStyle name="Normal 19 8 2 2 6" xfId="15567" xr:uid="{00000000-0005-0000-0000-000096790000}"/>
    <cellStyle name="Normal 19 8 2 2 6 2" xfId="41535" xr:uid="{00000000-0005-0000-0000-000097790000}"/>
    <cellStyle name="Normal 19 8 2 2 7" xfId="4747" xr:uid="{00000000-0005-0000-0000-000098790000}"/>
    <cellStyle name="Normal 19 8 2 2 8" xfId="30715" xr:uid="{00000000-0005-0000-0000-000099790000}"/>
    <cellStyle name="Normal 19 8 2 2 9" xfId="57197" xr:uid="{00000000-0005-0000-0000-00009A790000}"/>
    <cellStyle name="Normal 19 8 2 3" xfId="5829" xr:uid="{00000000-0005-0000-0000-00009B790000}"/>
    <cellStyle name="Normal 19 8 2 3 2" xfId="12321" xr:uid="{00000000-0005-0000-0000-00009C790000}"/>
    <cellStyle name="Normal 19 8 2 3 2 2" xfId="27469" xr:uid="{00000000-0005-0000-0000-00009D790000}"/>
    <cellStyle name="Normal 19 8 2 3 2 2 2" xfId="53437" xr:uid="{00000000-0005-0000-0000-00009E790000}"/>
    <cellStyle name="Normal 19 8 2 3 2 3" xfId="38289" xr:uid="{00000000-0005-0000-0000-00009F790000}"/>
    <cellStyle name="Normal 19 8 2 3 3" xfId="20977" xr:uid="{00000000-0005-0000-0000-0000A0790000}"/>
    <cellStyle name="Normal 19 8 2 3 3 2" xfId="46945" xr:uid="{00000000-0005-0000-0000-0000A1790000}"/>
    <cellStyle name="Normal 19 8 2 3 4" xfId="16649" xr:uid="{00000000-0005-0000-0000-0000A2790000}"/>
    <cellStyle name="Normal 19 8 2 3 4 2" xfId="42617" xr:uid="{00000000-0005-0000-0000-0000A3790000}"/>
    <cellStyle name="Normal 19 8 2 3 5" xfId="31797" xr:uid="{00000000-0005-0000-0000-0000A4790000}"/>
    <cellStyle name="Normal 19 8 2 3 6" xfId="58279" xr:uid="{00000000-0005-0000-0000-0000A5790000}"/>
    <cellStyle name="Normal 19 8 2 4" xfId="10157" xr:uid="{00000000-0005-0000-0000-0000A6790000}"/>
    <cellStyle name="Normal 19 8 2 4 2" xfId="25305" xr:uid="{00000000-0005-0000-0000-0000A7790000}"/>
    <cellStyle name="Normal 19 8 2 4 2 2" xfId="51273" xr:uid="{00000000-0005-0000-0000-0000A8790000}"/>
    <cellStyle name="Normal 19 8 2 4 3" xfId="36125" xr:uid="{00000000-0005-0000-0000-0000A9790000}"/>
    <cellStyle name="Normal 19 8 2 5" xfId="7993" xr:uid="{00000000-0005-0000-0000-0000AA790000}"/>
    <cellStyle name="Normal 19 8 2 5 2" xfId="23141" xr:uid="{00000000-0005-0000-0000-0000AB790000}"/>
    <cellStyle name="Normal 19 8 2 5 2 2" xfId="49109" xr:uid="{00000000-0005-0000-0000-0000AC790000}"/>
    <cellStyle name="Normal 19 8 2 5 3" xfId="33961" xr:uid="{00000000-0005-0000-0000-0000AD790000}"/>
    <cellStyle name="Normal 19 8 2 6" xfId="18813" xr:uid="{00000000-0005-0000-0000-0000AE790000}"/>
    <cellStyle name="Normal 19 8 2 6 2" xfId="44781" xr:uid="{00000000-0005-0000-0000-0000AF790000}"/>
    <cellStyle name="Normal 19 8 2 7" xfId="14485" xr:uid="{00000000-0005-0000-0000-0000B0790000}"/>
    <cellStyle name="Normal 19 8 2 7 2" xfId="40453" xr:uid="{00000000-0005-0000-0000-0000B1790000}"/>
    <cellStyle name="Normal 19 8 2 8" xfId="3665" xr:uid="{00000000-0005-0000-0000-0000B2790000}"/>
    <cellStyle name="Normal 19 8 2 9" xfId="29633" xr:uid="{00000000-0005-0000-0000-0000B3790000}"/>
    <cellStyle name="Normal 19 8 3" xfId="2042" xr:uid="{00000000-0005-0000-0000-0000B4790000}"/>
    <cellStyle name="Normal 19 8 3 2" xfId="6370" xr:uid="{00000000-0005-0000-0000-0000B5790000}"/>
    <cellStyle name="Normal 19 8 3 2 2" xfId="12862" xr:uid="{00000000-0005-0000-0000-0000B6790000}"/>
    <cellStyle name="Normal 19 8 3 2 2 2" xfId="28010" xr:uid="{00000000-0005-0000-0000-0000B7790000}"/>
    <cellStyle name="Normal 19 8 3 2 2 2 2" xfId="53978" xr:uid="{00000000-0005-0000-0000-0000B8790000}"/>
    <cellStyle name="Normal 19 8 3 2 2 3" xfId="38830" xr:uid="{00000000-0005-0000-0000-0000B9790000}"/>
    <cellStyle name="Normal 19 8 3 2 3" xfId="21518" xr:uid="{00000000-0005-0000-0000-0000BA790000}"/>
    <cellStyle name="Normal 19 8 3 2 3 2" xfId="47486" xr:uid="{00000000-0005-0000-0000-0000BB790000}"/>
    <cellStyle name="Normal 19 8 3 2 4" xfId="17190" xr:uid="{00000000-0005-0000-0000-0000BC790000}"/>
    <cellStyle name="Normal 19 8 3 2 4 2" xfId="43158" xr:uid="{00000000-0005-0000-0000-0000BD790000}"/>
    <cellStyle name="Normal 19 8 3 2 5" xfId="32338" xr:uid="{00000000-0005-0000-0000-0000BE790000}"/>
    <cellStyle name="Normal 19 8 3 2 6" xfId="58820" xr:uid="{00000000-0005-0000-0000-0000BF790000}"/>
    <cellStyle name="Normal 19 8 3 3" xfId="10698" xr:uid="{00000000-0005-0000-0000-0000C0790000}"/>
    <cellStyle name="Normal 19 8 3 3 2" xfId="25846" xr:uid="{00000000-0005-0000-0000-0000C1790000}"/>
    <cellStyle name="Normal 19 8 3 3 2 2" xfId="51814" xr:uid="{00000000-0005-0000-0000-0000C2790000}"/>
    <cellStyle name="Normal 19 8 3 3 3" xfId="36666" xr:uid="{00000000-0005-0000-0000-0000C3790000}"/>
    <cellStyle name="Normal 19 8 3 4" xfId="8534" xr:uid="{00000000-0005-0000-0000-0000C4790000}"/>
    <cellStyle name="Normal 19 8 3 4 2" xfId="23682" xr:uid="{00000000-0005-0000-0000-0000C5790000}"/>
    <cellStyle name="Normal 19 8 3 4 2 2" xfId="49650" xr:uid="{00000000-0005-0000-0000-0000C6790000}"/>
    <cellStyle name="Normal 19 8 3 4 3" xfId="34502" xr:uid="{00000000-0005-0000-0000-0000C7790000}"/>
    <cellStyle name="Normal 19 8 3 5" xfId="19354" xr:uid="{00000000-0005-0000-0000-0000C8790000}"/>
    <cellStyle name="Normal 19 8 3 5 2" xfId="45322" xr:uid="{00000000-0005-0000-0000-0000C9790000}"/>
    <cellStyle name="Normal 19 8 3 6" xfId="15026" xr:uid="{00000000-0005-0000-0000-0000CA790000}"/>
    <cellStyle name="Normal 19 8 3 6 2" xfId="40994" xr:uid="{00000000-0005-0000-0000-0000CB790000}"/>
    <cellStyle name="Normal 19 8 3 7" xfId="4206" xr:uid="{00000000-0005-0000-0000-0000CC790000}"/>
    <cellStyle name="Normal 19 8 3 8" xfId="30174" xr:uid="{00000000-0005-0000-0000-0000CD790000}"/>
    <cellStyle name="Normal 19 8 3 9" xfId="56656" xr:uid="{00000000-0005-0000-0000-0000CE790000}"/>
    <cellStyle name="Normal 19 8 4" xfId="5288" xr:uid="{00000000-0005-0000-0000-0000CF790000}"/>
    <cellStyle name="Normal 19 8 4 2" xfId="11780" xr:uid="{00000000-0005-0000-0000-0000D0790000}"/>
    <cellStyle name="Normal 19 8 4 2 2" xfId="26928" xr:uid="{00000000-0005-0000-0000-0000D1790000}"/>
    <cellStyle name="Normal 19 8 4 2 2 2" xfId="52896" xr:uid="{00000000-0005-0000-0000-0000D2790000}"/>
    <cellStyle name="Normal 19 8 4 2 3" xfId="37748" xr:uid="{00000000-0005-0000-0000-0000D3790000}"/>
    <cellStyle name="Normal 19 8 4 3" xfId="20436" xr:uid="{00000000-0005-0000-0000-0000D4790000}"/>
    <cellStyle name="Normal 19 8 4 3 2" xfId="46404" xr:uid="{00000000-0005-0000-0000-0000D5790000}"/>
    <cellStyle name="Normal 19 8 4 4" xfId="16108" xr:uid="{00000000-0005-0000-0000-0000D6790000}"/>
    <cellStyle name="Normal 19 8 4 4 2" xfId="42076" xr:uid="{00000000-0005-0000-0000-0000D7790000}"/>
    <cellStyle name="Normal 19 8 4 5" xfId="31256" xr:uid="{00000000-0005-0000-0000-0000D8790000}"/>
    <cellStyle name="Normal 19 8 4 6" xfId="57738" xr:uid="{00000000-0005-0000-0000-0000D9790000}"/>
    <cellStyle name="Normal 19 8 5" xfId="9616" xr:uid="{00000000-0005-0000-0000-0000DA790000}"/>
    <cellStyle name="Normal 19 8 5 2" xfId="24764" xr:uid="{00000000-0005-0000-0000-0000DB790000}"/>
    <cellStyle name="Normal 19 8 5 2 2" xfId="50732" xr:uid="{00000000-0005-0000-0000-0000DC790000}"/>
    <cellStyle name="Normal 19 8 5 3" xfId="35584" xr:uid="{00000000-0005-0000-0000-0000DD790000}"/>
    <cellStyle name="Normal 19 8 6" xfId="7452" xr:uid="{00000000-0005-0000-0000-0000DE790000}"/>
    <cellStyle name="Normal 19 8 6 2" xfId="22600" xr:uid="{00000000-0005-0000-0000-0000DF790000}"/>
    <cellStyle name="Normal 19 8 6 2 2" xfId="48568" xr:uid="{00000000-0005-0000-0000-0000E0790000}"/>
    <cellStyle name="Normal 19 8 6 3" xfId="33420" xr:uid="{00000000-0005-0000-0000-0000E1790000}"/>
    <cellStyle name="Normal 19 8 7" xfId="18272" xr:uid="{00000000-0005-0000-0000-0000E2790000}"/>
    <cellStyle name="Normal 19 8 7 2" xfId="44240" xr:uid="{00000000-0005-0000-0000-0000E3790000}"/>
    <cellStyle name="Normal 19 8 8" xfId="13944" xr:uid="{00000000-0005-0000-0000-0000E4790000}"/>
    <cellStyle name="Normal 19 8 8 2" xfId="39912" xr:uid="{00000000-0005-0000-0000-0000E5790000}"/>
    <cellStyle name="Normal 19 8 9" xfId="3124" xr:uid="{00000000-0005-0000-0000-0000E6790000}"/>
    <cellStyle name="Normal 19 9" xfId="387" xr:uid="{00000000-0005-0000-0000-0000E7790000}"/>
    <cellStyle name="Normal 19 9 10" xfId="29093" xr:uid="{00000000-0005-0000-0000-0000E8790000}"/>
    <cellStyle name="Normal 19 9 11" xfId="55045" xr:uid="{00000000-0005-0000-0000-0000E9790000}"/>
    <cellStyle name="Normal 19 9 12" xfId="55575" xr:uid="{00000000-0005-0000-0000-0000EA790000}"/>
    <cellStyle name="Normal 19 9 13" xfId="1030" xr:uid="{00000000-0005-0000-0000-0000EB790000}"/>
    <cellStyle name="Normal 19 9 2" xfId="1502" xr:uid="{00000000-0005-0000-0000-0000EC790000}"/>
    <cellStyle name="Normal 19 9 2 10" xfId="56116" xr:uid="{00000000-0005-0000-0000-0000ED790000}"/>
    <cellStyle name="Normal 19 9 2 2" xfId="2584" xr:uid="{00000000-0005-0000-0000-0000EE790000}"/>
    <cellStyle name="Normal 19 9 2 2 2" xfId="6912" xr:uid="{00000000-0005-0000-0000-0000EF790000}"/>
    <cellStyle name="Normal 19 9 2 2 2 2" xfId="13404" xr:uid="{00000000-0005-0000-0000-0000F0790000}"/>
    <cellStyle name="Normal 19 9 2 2 2 2 2" xfId="28552" xr:uid="{00000000-0005-0000-0000-0000F1790000}"/>
    <cellStyle name="Normal 19 9 2 2 2 2 2 2" xfId="54520" xr:uid="{00000000-0005-0000-0000-0000F2790000}"/>
    <cellStyle name="Normal 19 9 2 2 2 2 3" xfId="39372" xr:uid="{00000000-0005-0000-0000-0000F3790000}"/>
    <cellStyle name="Normal 19 9 2 2 2 3" xfId="22060" xr:uid="{00000000-0005-0000-0000-0000F4790000}"/>
    <cellStyle name="Normal 19 9 2 2 2 3 2" xfId="48028" xr:uid="{00000000-0005-0000-0000-0000F5790000}"/>
    <cellStyle name="Normal 19 9 2 2 2 4" xfId="17732" xr:uid="{00000000-0005-0000-0000-0000F6790000}"/>
    <cellStyle name="Normal 19 9 2 2 2 4 2" xfId="43700" xr:uid="{00000000-0005-0000-0000-0000F7790000}"/>
    <cellStyle name="Normal 19 9 2 2 2 5" xfId="32880" xr:uid="{00000000-0005-0000-0000-0000F8790000}"/>
    <cellStyle name="Normal 19 9 2 2 2 6" xfId="59362" xr:uid="{00000000-0005-0000-0000-0000F9790000}"/>
    <cellStyle name="Normal 19 9 2 2 3" xfId="11240" xr:uid="{00000000-0005-0000-0000-0000FA790000}"/>
    <cellStyle name="Normal 19 9 2 2 3 2" xfId="26388" xr:uid="{00000000-0005-0000-0000-0000FB790000}"/>
    <cellStyle name="Normal 19 9 2 2 3 2 2" xfId="52356" xr:uid="{00000000-0005-0000-0000-0000FC790000}"/>
    <cellStyle name="Normal 19 9 2 2 3 3" xfId="37208" xr:uid="{00000000-0005-0000-0000-0000FD790000}"/>
    <cellStyle name="Normal 19 9 2 2 4" xfId="9076" xr:uid="{00000000-0005-0000-0000-0000FE790000}"/>
    <cellStyle name="Normal 19 9 2 2 4 2" xfId="24224" xr:uid="{00000000-0005-0000-0000-0000FF790000}"/>
    <cellStyle name="Normal 19 9 2 2 4 2 2" xfId="50192" xr:uid="{00000000-0005-0000-0000-0000007A0000}"/>
    <cellStyle name="Normal 19 9 2 2 4 3" xfId="35044" xr:uid="{00000000-0005-0000-0000-0000017A0000}"/>
    <cellStyle name="Normal 19 9 2 2 5" xfId="19896" xr:uid="{00000000-0005-0000-0000-0000027A0000}"/>
    <cellStyle name="Normal 19 9 2 2 5 2" xfId="45864" xr:uid="{00000000-0005-0000-0000-0000037A0000}"/>
    <cellStyle name="Normal 19 9 2 2 6" xfId="15568" xr:uid="{00000000-0005-0000-0000-0000047A0000}"/>
    <cellStyle name="Normal 19 9 2 2 6 2" xfId="41536" xr:uid="{00000000-0005-0000-0000-0000057A0000}"/>
    <cellStyle name="Normal 19 9 2 2 7" xfId="4748" xr:uid="{00000000-0005-0000-0000-0000067A0000}"/>
    <cellStyle name="Normal 19 9 2 2 8" xfId="30716" xr:uid="{00000000-0005-0000-0000-0000077A0000}"/>
    <cellStyle name="Normal 19 9 2 2 9" xfId="57198" xr:uid="{00000000-0005-0000-0000-0000087A0000}"/>
    <cellStyle name="Normal 19 9 2 3" xfId="5830" xr:uid="{00000000-0005-0000-0000-0000097A0000}"/>
    <cellStyle name="Normal 19 9 2 3 2" xfId="12322" xr:uid="{00000000-0005-0000-0000-00000A7A0000}"/>
    <cellStyle name="Normal 19 9 2 3 2 2" xfId="27470" xr:uid="{00000000-0005-0000-0000-00000B7A0000}"/>
    <cellStyle name="Normal 19 9 2 3 2 2 2" xfId="53438" xr:uid="{00000000-0005-0000-0000-00000C7A0000}"/>
    <cellStyle name="Normal 19 9 2 3 2 3" xfId="38290" xr:uid="{00000000-0005-0000-0000-00000D7A0000}"/>
    <cellStyle name="Normal 19 9 2 3 3" xfId="20978" xr:uid="{00000000-0005-0000-0000-00000E7A0000}"/>
    <cellStyle name="Normal 19 9 2 3 3 2" xfId="46946" xr:uid="{00000000-0005-0000-0000-00000F7A0000}"/>
    <cellStyle name="Normal 19 9 2 3 4" xfId="16650" xr:uid="{00000000-0005-0000-0000-0000107A0000}"/>
    <cellStyle name="Normal 19 9 2 3 4 2" xfId="42618" xr:uid="{00000000-0005-0000-0000-0000117A0000}"/>
    <cellStyle name="Normal 19 9 2 3 5" xfId="31798" xr:uid="{00000000-0005-0000-0000-0000127A0000}"/>
    <cellStyle name="Normal 19 9 2 3 6" xfId="58280" xr:uid="{00000000-0005-0000-0000-0000137A0000}"/>
    <cellStyle name="Normal 19 9 2 4" xfId="10158" xr:uid="{00000000-0005-0000-0000-0000147A0000}"/>
    <cellStyle name="Normal 19 9 2 4 2" xfId="25306" xr:uid="{00000000-0005-0000-0000-0000157A0000}"/>
    <cellStyle name="Normal 19 9 2 4 2 2" xfId="51274" xr:uid="{00000000-0005-0000-0000-0000167A0000}"/>
    <cellStyle name="Normal 19 9 2 4 3" xfId="36126" xr:uid="{00000000-0005-0000-0000-0000177A0000}"/>
    <cellStyle name="Normal 19 9 2 5" xfId="7994" xr:uid="{00000000-0005-0000-0000-0000187A0000}"/>
    <cellStyle name="Normal 19 9 2 5 2" xfId="23142" xr:uid="{00000000-0005-0000-0000-0000197A0000}"/>
    <cellStyle name="Normal 19 9 2 5 2 2" xfId="49110" xr:uid="{00000000-0005-0000-0000-00001A7A0000}"/>
    <cellStyle name="Normal 19 9 2 5 3" xfId="33962" xr:uid="{00000000-0005-0000-0000-00001B7A0000}"/>
    <cellStyle name="Normal 19 9 2 6" xfId="18814" xr:uid="{00000000-0005-0000-0000-00001C7A0000}"/>
    <cellStyle name="Normal 19 9 2 6 2" xfId="44782" xr:uid="{00000000-0005-0000-0000-00001D7A0000}"/>
    <cellStyle name="Normal 19 9 2 7" xfId="14486" xr:uid="{00000000-0005-0000-0000-00001E7A0000}"/>
    <cellStyle name="Normal 19 9 2 7 2" xfId="40454" xr:uid="{00000000-0005-0000-0000-00001F7A0000}"/>
    <cellStyle name="Normal 19 9 2 8" xfId="3666" xr:uid="{00000000-0005-0000-0000-0000207A0000}"/>
    <cellStyle name="Normal 19 9 2 9" xfId="29634" xr:uid="{00000000-0005-0000-0000-0000217A0000}"/>
    <cellStyle name="Normal 19 9 3" xfId="2043" xr:uid="{00000000-0005-0000-0000-0000227A0000}"/>
    <cellStyle name="Normal 19 9 3 2" xfId="6371" xr:uid="{00000000-0005-0000-0000-0000237A0000}"/>
    <cellStyle name="Normal 19 9 3 2 2" xfId="12863" xr:uid="{00000000-0005-0000-0000-0000247A0000}"/>
    <cellStyle name="Normal 19 9 3 2 2 2" xfId="28011" xr:uid="{00000000-0005-0000-0000-0000257A0000}"/>
    <cellStyle name="Normal 19 9 3 2 2 2 2" xfId="53979" xr:uid="{00000000-0005-0000-0000-0000267A0000}"/>
    <cellStyle name="Normal 19 9 3 2 2 3" xfId="38831" xr:uid="{00000000-0005-0000-0000-0000277A0000}"/>
    <cellStyle name="Normal 19 9 3 2 3" xfId="21519" xr:uid="{00000000-0005-0000-0000-0000287A0000}"/>
    <cellStyle name="Normal 19 9 3 2 3 2" xfId="47487" xr:uid="{00000000-0005-0000-0000-0000297A0000}"/>
    <cellStyle name="Normal 19 9 3 2 4" xfId="17191" xr:uid="{00000000-0005-0000-0000-00002A7A0000}"/>
    <cellStyle name="Normal 19 9 3 2 4 2" xfId="43159" xr:uid="{00000000-0005-0000-0000-00002B7A0000}"/>
    <cellStyle name="Normal 19 9 3 2 5" xfId="32339" xr:uid="{00000000-0005-0000-0000-00002C7A0000}"/>
    <cellStyle name="Normal 19 9 3 2 6" xfId="58821" xr:uid="{00000000-0005-0000-0000-00002D7A0000}"/>
    <cellStyle name="Normal 19 9 3 3" xfId="10699" xr:uid="{00000000-0005-0000-0000-00002E7A0000}"/>
    <cellStyle name="Normal 19 9 3 3 2" xfId="25847" xr:uid="{00000000-0005-0000-0000-00002F7A0000}"/>
    <cellStyle name="Normal 19 9 3 3 2 2" xfId="51815" xr:uid="{00000000-0005-0000-0000-0000307A0000}"/>
    <cellStyle name="Normal 19 9 3 3 3" xfId="36667" xr:uid="{00000000-0005-0000-0000-0000317A0000}"/>
    <cellStyle name="Normal 19 9 3 4" xfId="8535" xr:uid="{00000000-0005-0000-0000-0000327A0000}"/>
    <cellStyle name="Normal 19 9 3 4 2" xfId="23683" xr:uid="{00000000-0005-0000-0000-0000337A0000}"/>
    <cellStyle name="Normal 19 9 3 4 2 2" xfId="49651" xr:uid="{00000000-0005-0000-0000-0000347A0000}"/>
    <cellStyle name="Normal 19 9 3 4 3" xfId="34503" xr:uid="{00000000-0005-0000-0000-0000357A0000}"/>
    <cellStyle name="Normal 19 9 3 5" xfId="19355" xr:uid="{00000000-0005-0000-0000-0000367A0000}"/>
    <cellStyle name="Normal 19 9 3 5 2" xfId="45323" xr:uid="{00000000-0005-0000-0000-0000377A0000}"/>
    <cellStyle name="Normal 19 9 3 6" xfId="15027" xr:uid="{00000000-0005-0000-0000-0000387A0000}"/>
    <cellStyle name="Normal 19 9 3 6 2" xfId="40995" xr:uid="{00000000-0005-0000-0000-0000397A0000}"/>
    <cellStyle name="Normal 19 9 3 7" xfId="4207" xr:uid="{00000000-0005-0000-0000-00003A7A0000}"/>
    <cellStyle name="Normal 19 9 3 8" xfId="30175" xr:uid="{00000000-0005-0000-0000-00003B7A0000}"/>
    <cellStyle name="Normal 19 9 3 9" xfId="56657" xr:uid="{00000000-0005-0000-0000-00003C7A0000}"/>
    <cellStyle name="Normal 19 9 4" xfId="5289" xr:uid="{00000000-0005-0000-0000-00003D7A0000}"/>
    <cellStyle name="Normal 19 9 4 2" xfId="11781" xr:uid="{00000000-0005-0000-0000-00003E7A0000}"/>
    <cellStyle name="Normal 19 9 4 2 2" xfId="26929" xr:uid="{00000000-0005-0000-0000-00003F7A0000}"/>
    <cellStyle name="Normal 19 9 4 2 2 2" xfId="52897" xr:uid="{00000000-0005-0000-0000-0000407A0000}"/>
    <cellStyle name="Normal 19 9 4 2 3" xfId="37749" xr:uid="{00000000-0005-0000-0000-0000417A0000}"/>
    <cellStyle name="Normal 19 9 4 3" xfId="20437" xr:uid="{00000000-0005-0000-0000-0000427A0000}"/>
    <cellStyle name="Normal 19 9 4 3 2" xfId="46405" xr:uid="{00000000-0005-0000-0000-0000437A0000}"/>
    <cellStyle name="Normal 19 9 4 4" xfId="16109" xr:uid="{00000000-0005-0000-0000-0000447A0000}"/>
    <cellStyle name="Normal 19 9 4 4 2" xfId="42077" xr:uid="{00000000-0005-0000-0000-0000457A0000}"/>
    <cellStyle name="Normal 19 9 4 5" xfId="31257" xr:uid="{00000000-0005-0000-0000-0000467A0000}"/>
    <cellStyle name="Normal 19 9 4 6" xfId="57739" xr:uid="{00000000-0005-0000-0000-0000477A0000}"/>
    <cellStyle name="Normal 19 9 5" xfId="9617" xr:uid="{00000000-0005-0000-0000-0000487A0000}"/>
    <cellStyle name="Normal 19 9 5 2" xfId="24765" xr:uid="{00000000-0005-0000-0000-0000497A0000}"/>
    <cellStyle name="Normal 19 9 5 2 2" xfId="50733" xr:uid="{00000000-0005-0000-0000-00004A7A0000}"/>
    <cellStyle name="Normal 19 9 5 3" xfId="35585" xr:uid="{00000000-0005-0000-0000-00004B7A0000}"/>
    <cellStyle name="Normal 19 9 6" xfId="7453" xr:uid="{00000000-0005-0000-0000-00004C7A0000}"/>
    <cellStyle name="Normal 19 9 6 2" xfId="22601" xr:uid="{00000000-0005-0000-0000-00004D7A0000}"/>
    <cellStyle name="Normal 19 9 6 2 2" xfId="48569" xr:uid="{00000000-0005-0000-0000-00004E7A0000}"/>
    <cellStyle name="Normal 19 9 6 3" xfId="33421" xr:uid="{00000000-0005-0000-0000-00004F7A0000}"/>
    <cellStyle name="Normal 19 9 7" xfId="18273" xr:uid="{00000000-0005-0000-0000-0000507A0000}"/>
    <cellStyle name="Normal 19 9 7 2" xfId="44241" xr:uid="{00000000-0005-0000-0000-0000517A0000}"/>
    <cellStyle name="Normal 19 9 8" xfId="13945" xr:uid="{00000000-0005-0000-0000-0000527A0000}"/>
    <cellStyle name="Normal 19 9 8 2" xfId="39913" xr:uid="{00000000-0005-0000-0000-0000537A0000}"/>
    <cellStyle name="Normal 19 9 9" xfId="3125" xr:uid="{00000000-0005-0000-0000-0000547A0000}"/>
    <cellStyle name="Normal 2" xfId="43" xr:uid="{00000000-0005-0000-0000-0000557A0000}"/>
    <cellStyle name="Normal 2 10" xfId="389" xr:uid="{00000000-0005-0000-0000-0000567A0000}"/>
    <cellStyle name="Normal 2 11" xfId="390" xr:uid="{00000000-0005-0000-0000-0000577A0000}"/>
    <cellStyle name="Normal 2 12" xfId="391" xr:uid="{00000000-0005-0000-0000-0000587A0000}"/>
    <cellStyle name="Normal 2 13" xfId="392" xr:uid="{00000000-0005-0000-0000-0000597A0000}"/>
    <cellStyle name="Normal 2 14" xfId="393" xr:uid="{00000000-0005-0000-0000-00005A7A0000}"/>
    <cellStyle name="Normal 2 15" xfId="394" xr:uid="{00000000-0005-0000-0000-00005B7A0000}"/>
    <cellStyle name="Normal 2 16" xfId="395" xr:uid="{00000000-0005-0000-0000-00005C7A0000}"/>
    <cellStyle name="Normal 2 17" xfId="388" xr:uid="{00000000-0005-0000-0000-00005D7A0000}"/>
    <cellStyle name="Normal 2 2" xfId="58" xr:uid="{00000000-0005-0000-0000-00005E7A0000}"/>
    <cellStyle name="Normal 2 2 2" xfId="86" xr:uid="{00000000-0005-0000-0000-00005F7A0000}"/>
    <cellStyle name="Normal 2 2 3" xfId="396" xr:uid="{00000000-0005-0000-0000-0000607A0000}"/>
    <cellStyle name="Normal 2 3" xfId="72" xr:uid="{00000000-0005-0000-0000-0000617A0000}"/>
    <cellStyle name="Normal 2 3 2" xfId="397" xr:uid="{00000000-0005-0000-0000-0000627A0000}"/>
    <cellStyle name="Normal 2 4" xfId="398" xr:uid="{00000000-0005-0000-0000-0000637A0000}"/>
    <cellStyle name="Normal 2 5" xfId="399" xr:uid="{00000000-0005-0000-0000-0000647A0000}"/>
    <cellStyle name="Normal 2 6" xfId="400" xr:uid="{00000000-0005-0000-0000-0000657A0000}"/>
    <cellStyle name="Normal 2 7" xfId="401" xr:uid="{00000000-0005-0000-0000-0000667A0000}"/>
    <cellStyle name="Normal 2 8" xfId="402" xr:uid="{00000000-0005-0000-0000-0000677A0000}"/>
    <cellStyle name="Normal 2 9" xfId="403" xr:uid="{00000000-0005-0000-0000-0000687A0000}"/>
    <cellStyle name="Normal 20" xfId="404" xr:uid="{00000000-0005-0000-0000-0000697A0000}"/>
    <cellStyle name="Normal 20 10" xfId="29094" xr:uid="{00000000-0005-0000-0000-00006A7A0000}"/>
    <cellStyle name="Normal 20 11" xfId="55046" xr:uid="{00000000-0005-0000-0000-00006B7A0000}"/>
    <cellStyle name="Normal 20 12" xfId="55576" xr:uid="{00000000-0005-0000-0000-00006C7A0000}"/>
    <cellStyle name="Normal 20 13" xfId="711" xr:uid="{00000000-0005-0000-0000-00006D7A0000}"/>
    <cellStyle name="Normal 20 2" xfId="1503" xr:uid="{00000000-0005-0000-0000-00006E7A0000}"/>
    <cellStyle name="Normal 20 2 10" xfId="56117" xr:uid="{00000000-0005-0000-0000-00006F7A0000}"/>
    <cellStyle name="Normal 20 2 2" xfId="2585" xr:uid="{00000000-0005-0000-0000-0000707A0000}"/>
    <cellStyle name="Normal 20 2 2 2" xfId="6913" xr:uid="{00000000-0005-0000-0000-0000717A0000}"/>
    <cellStyle name="Normal 20 2 2 2 2" xfId="13405" xr:uid="{00000000-0005-0000-0000-0000727A0000}"/>
    <cellStyle name="Normal 20 2 2 2 2 2" xfId="28553" xr:uid="{00000000-0005-0000-0000-0000737A0000}"/>
    <cellStyle name="Normal 20 2 2 2 2 2 2" xfId="54521" xr:uid="{00000000-0005-0000-0000-0000747A0000}"/>
    <cellStyle name="Normal 20 2 2 2 2 3" xfId="39373" xr:uid="{00000000-0005-0000-0000-0000757A0000}"/>
    <cellStyle name="Normal 20 2 2 2 3" xfId="22061" xr:uid="{00000000-0005-0000-0000-0000767A0000}"/>
    <cellStyle name="Normal 20 2 2 2 3 2" xfId="48029" xr:uid="{00000000-0005-0000-0000-0000777A0000}"/>
    <cellStyle name="Normal 20 2 2 2 4" xfId="17733" xr:uid="{00000000-0005-0000-0000-0000787A0000}"/>
    <cellStyle name="Normal 20 2 2 2 4 2" xfId="43701" xr:uid="{00000000-0005-0000-0000-0000797A0000}"/>
    <cellStyle name="Normal 20 2 2 2 5" xfId="32881" xr:uid="{00000000-0005-0000-0000-00007A7A0000}"/>
    <cellStyle name="Normal 20 2 2 2 6" xfId="59363" xr:uid="{00000000-0005-0000-0000-00007B7A0000}"/>
    <cellStyle name="Normal 20 2 2 3" xfId="11241" xr:uid="{00000000-0005-0000-0000-00007C7A0000}"/>
    <cellStyle name="Normal 20 2 2 3 2" xfId="26389" xr:uid="{00000000-0005-0000-0000-00007D7A0000}"/>
    <cellStyle name="Normal 20 2 2 3 2 2" xfId="52357" xr:uid="{00000000-0005-0000-0000-00007E7A0000}"/>
    <cellStyle name="Normal 20 2 2 3 3" xfId="37209" xr:uid="{00000000-0005-0000-0000-00007F7A0000}"/>
    <cellStyle name="Normal 20 2 2 4" xfId="9077" xr:uid="{00000000-0005-0000-0000-0000807A0000}"/>
    <cellStyle name="Normal 20 2 2 4 2" xfId="24225" xr:uid="{00000000-0005-0000-0000-0000817A0000}"/>
    <cellStyle name="Normal 20 2 2 4 2 2" xfId="50193" xr:uid="{00000000-0005-0000-0000-0000827A0000}"/>
    <cellStyle name="Normal 20 2 2 4 3" xfId="35045" xr:uid="{00000000-0005-0000-0000-0000837A0000}"/>
    <cellStyle name="Normal 20 2 2 5" xfId="19897" xr:uid="{00000000-0005-0000-0000-0000847A0000}"/>
    <cellStyle name="Normal 20 2 2 5 2" xfId="45865" xr:uid="{00000000-0005-0000-0000-0000857A0000}"/>
    <cellStyle name="Normal 20 2 2 6" xfId="15569" xr:uid="{00000000-0005-0000-0000-0000867A0000}"/>
    <cellStyle name="Normal 20 2 2 6 2" xfId="41537" xr:uid="{00000000-0005-0000-0000-0000877A0000}"/>
    <cellStyle name="Normal 20 2 2 7" xfId="4749" xr:uid="{00000000-0005-0000-0000-0000887A0000}"/>
    <cellStyle name="Normal 20 2 2 8" xfId="30717" xr:uid="{00000000-0005-0000-0000-0000897A0000}"/>
    <cellStyle name="Normal 20 2 2 9" xfId="57199" xr:uid="{00000000-0005-0000-0000-00008A7A0000}"/>
    <cellStyle name="Normal 20 2 3" xfId="5831" xr:uid="{00000000-0005-0000-0000-00008B7A0000}"/>
    <cellStyle name="Normal 20 2 3 2" xfId="12323" xr:uid="{00000000-0005-0000-0000-00008C7A0000}"/>
    <cellStyle name="Normal 20 2 3 2 2" xfId="27471" xr:uid="{00000000-0005-0000-0000-00008D7A0000}"/>
    <cellStyle name="Normal 20 2 3 2 2 2" xfId="53439" xr:uid="{00000000-0005-0000-0000-00008E7A0000}"/>
    <cellStyle name="Normal 20 2 3 2 3" xfId="38291" xr:uid="{00000000-0005-0000-0000-00008F7A0000}"/>
    <cellStyle name="Normal 20 2 3 3" xfId="20979" xr:uid="{00000000-0005-0000-0000-0000907A0000}"/>
    <cellStyle name="Normal 20 2 3 3 2" xfId="46947" xr:uid="{00000000-0005-0000-0000-0000917A0000}"/>
    <cellStyle name="Normal 20 2 3 4" xfId="16651" xr:uid="{00000000-0005-0000-0000-0000927A0000}"/>
    <cellStyle name="Normal 20 2 3 4 2" xfId="42619" xr:uid="{00000000-0005-0000-0000-0000937A0000}"/>
    <cellStyle name="Normal 20 2 3 5" xfId="31799" xr:uid="{00000000-0005-0000-0000-0000947A0000}"/>
    <cellStyle name="Normal 20 2 3 6" xfId="58281" xr:uid="{00000000-0005-0000-0000-0000957A0000}"/>
    <cellStyle name="Normal 20 2 4" xfId="10159" xr:uid="{00000000-0005-0000-0000-0000967A0000}"/>
    <cellStyle name="Normal 20 2 4 2" xfId="25307" xr:uid="{00000000-0005-0000-0000-0000977A0000}"/>
    <cellStyle name="Normal 20 2 4 2 2" xfId="51275" xr:uid="{00000000-0005-0000-0000-0000987A0000}"/>
    <cellStyle name="Normal 20 2 4 3" xfId="36127" xr:uid="{00000000-0005-0000-0000-0000997A0000}"/>
    <cellStyle name="Normal 20 2 5" xfId="7995" xr:uid="{00000000-0005-0000-0000-00009A7A0000}"/>
    <cellStyle name="Normal 20 2 5 2" xfId="23143" xr:uid="{00000000-0005-0000-0000-00009B7A0000}"/>
    <cellStyle name="Normal 20 2 5 2 2" xfId="49111" xr:uid="{00000000-0005-0000-0000-00009C7A0000}"/>
    <cellStyle name="Normal 20 2 5 3" xfId="33963" xr:uid="{00000000-0005-0000-0000-00009D7A0000}"/>
    <cellStyle name="Normal 20 2 6" xfId="18815" xr:uid="{00000000-0005-0000-0000-00009E7A0000}"/>
    <cellStyle name="Normal 20 2 6 2" xfId="44783" xr:uid="{00000000-0005-0000-0000-00009F7A0000}"/>
    <cellStyle name="Normal 20 2 7" xfId="14487" xr:uid="{00000000-0005-0000-0000-0000A07A0000}"/>
    <cellStyle name="Normal 20 2 7 2" xfId="40455" xr:uid="{00000000-0005-0000-0000-0000A17A0000}"/>
    <cellStyle name="Normal 20 2 8" xfId="3667" xr:uid="{00000000-0005-0000-0000-0000A27A0000}"/>
    <cellStyle name="Normal 20 2 9" xfId="29635" xr:uid="{00000000-0005-0000-0000-0000A37A0000}"/>
    <cellStyle name="Normal 20 3" xfId="2044" xr:uid="{00000000-0005-0000-0000-0000A47A0000}"/>
    <cellStyle name="Normal 20 3 2" xfId="6372" xr:uid="{00000000-0005-0000-0000-0000A57A0000}"/>
    <cellStyle name="Normal 20 3 2 2" xfId="12864" xr:uid="{00000000-0005-0000-0000-0000A67A0000}"/>
    <cellStyle name="Normal 20 3 2 2 2" xfId="28012" xr:uid="{00000000-0005-0000-0000-0000A77A0000}"/>
    <cellStyle name="Normal 20 3 2 2 2 2" xfId="53980" xr:uid="{00000000-0005-0000-0000-0000A87A0000}"/>
    <cellStyle name="Normal 20 3 2 2 3" xfId="38832" xr:uid="{00000000-0005-0000-0000-0000A97A0000}"/>
    <cellStyle name="Normal 20 3 2 3" xfId="21520" xr:uid="{00000000-0005-0000-0000-0000AA7A0000}"/>
    <cellStyle name="Normal 20 3 2 3 2" xfId="47488" xr:uid="{00000000-0005-0000-0000-0000AB7A0000}"/>
    <cellStyle name="Normal 20 3 2 4" xfId="17192" xr:uid="{00000000-0005-0000-0000-0000AC7A0000}"/>
    <cellStyle name="Normal 20 3 2 4 2" xfId="43160" xr:uid="{00000000-0005-0000-0000-0000AD7A0000}"/>
    <cellStyle name="Normal 20 3 2 5" xfId="32340" xr:uid="{00000000-0005-0000-0000-0000AE7A0000}"/>
    <cellStyle name="Normal 20 3 2 6" xfId="58822" xr:uid="{00000000-0005-0000-0000-0000AF7A0000}"/>
    <cellStyle name="Normal 20 3 3" xfId="10700" xr:uid="{00000000-0005-0000-0000-0000B07A0000}"/>
    <cellStyle name="Normal 20 3 3 2" xfId="25848" xr:uid="{00000000-0005-0000-0000-0000B17A0000}"/>
    <cellStyle name="Normal 20 3 3 2 2" xfId="51816" xr:uid="{00000000-0005-0000-0000-0000B27A0000}"/>
    <cellStyle name="Normal 20 3 3 3" xfId="36668" xr:uid="{00000000-0005-0000-0000-0000B37A0000}"/>
    <cellStyle name="Normal 20 3 4" xfId="8536" xr:uid="{00000000-0005-0000-0000-0000B47A0000}"/>
    <cellStyle name="Normal 20 3 4 2" xfId="23684" xr:uid="{00000000-0005-0000-0000-0000B57A0000}"/>
    <cellStyle name="Normal 20 3 4 2 2" xfId="49652" xr:uid="{00000000-0005-0000-0000-0000B67A0000}"/>
    <cellStyle name="Normal 20 3 4 3" xfId="34504" xr:uid="{00000000-0005-0000-0000-0000B77A0000}"/>
    <cellStyle name="Normal 20 3 5" xfId="19356" xr:uid="{00000000-0005-0000-0000-0000B87A0000}"/>
    <cellStyle name="Normal 20 3 5 2" xfId="45324" xr:uid="{00000000-0005-0000-0000-0000B97A0000}"/>
    <cellStyle name="Normal 20 3 6" xfId="15028" xr:uid="{00000000-0005-0000-0000-0000BA7A0000}"/>
    <cellStyle name="Normal 20 3 6 2" xfId="40996" xr:uid="{00000000-0005-0000-0000-0000BB7A0000}"/>
    <cellStyle name="Normal 20 3 7" xfId="4208" xr:uid="{00000000-0005-0000-0000-0000BC7A0000}"/>
    <cellStyle name="Normal 20 3 8" xfId="30176" xr:uid="{00000000-0005-0000-0000-0000BD7A0000}"/>
    <cellStyle name="Normal 20 3 9" xfId="56658" xr:uid="{00000000-0005-0000-0000-0000BE7A0000}"/>
    <cellStyle name="Normal 20 4" xfId="5290" xr:uid="{00000000-0005-0000-0000-0000BF7A0000}"/>
    <cellStyle name="Normal 20 4 2" xfId="11782" xr:uid="{00000000-0005-0000-0000-0000C07A0000}"/>
    <cellStyle name="Normal 20 4 2 2" xfId="26930" xr:uid="{00000000-0005-0000-0000-0000C17A0000}"/>
    <cellStyle name="Normal 20 4 2 2 2" xfId="52898" xr:uid="{00000000-0005-0000-0000-0000C27A0000}"/>
    <cellStyle name="Normal 20 4 2 3" xfId="37750" xr:uid="{00000000-0005-0000-0000-0000C37A0000}"/>
    <cellStyle name="Normal 20 4 3" xfId="20438" xr:uid="{00000000-0005-0000-0000-0000C47A0000}"/>
    <cellStyle name="Normal 20 4 3 2" xfId="46406" xr:uid="{00000000-0005-0000-0000-0000C57A0000}"/>
    <cellStyle name="Normal 20 4 4" xfId="16110" xr:uid="{00000000-0005-0000-0000-0000C67A0000}"/>
    <cellStyle name="Normal 20 4 4 2" xfId="42078" xr:uid="{00000000-0005-0000-0000-0000C77A0000}"/>
    <cellStyle name="Normal 20 4 5" xfId="31258" xr:uid="{00000000-0005-0000-0000-0000C87A0000}"/>
    <cellStyle name="Normal 20 4 6" xfId="57740" xr:uid="{00000000-0005-0000-0000-0000C97A0000}"/>
    <cellStyle name="Normal 20 5" xfId="9618" xr:uid="{00000000-0005-0000-0000-0000CA7A0000}"/>
    <cellStyle name="Normal 20 5 2" xfId="24766" xr:uid="{00000000-0005-0000-0000-0000CB7A0000}"/>
    <cellStyle name="Normal 20 5 2 2" xfId="50734" xr:uid="{00000000-0005-0000-0000-0000CC7A0000}"/>
    <cellStyle name="Normal 20 5 3" xfId="35586" xr:uid="{00000000-0005-0000-0000-0000CD7A0000}"/>
    <cellStyle name="Normal 20 6" xfId="7454" xr:uid="{00000000-0005-0000-0000-0000CE7A0000}"/>
    <cellStyle name="Normal 20 6 2" xfId="22602" xr:uid="{00000000-0005-0000-0000-0000CF7A0000}"/>
    <cellStyle name="Normal 20 6 2 2" xfId="48570" xr:uid="{00000000-0005-0000-0000-0000D07A0000}"/>
    <cellStyle name="Normal 20 6 3" xfId="33422" xr:uid="{00000000-0005-0000-0000-0000D17A0000}"/>
    <cellStyle name="Normal 20 7" xfId="18274" xr:uid="{00000000-0005-0000-0000-0000D27A0000}"/>
    <cellStyle name="Normal 20 7 2" xfId="44242" xr:uid="{00000000-0005-0000-0000-0000D37A0000}"/>
    <cellStyle name="Normal 20 8" xfId="13946" xr:uid="{00000000-0005-0000-0000-0000D47A0000}"/>
    <cellStyle name="Normal 20 8 2" xfId="39914" xr:uid="{00000000-0005-0000-0000-0000D57A0000}"/>
    <cellStyle name="Normal 20 9" xfId="3126" xr:uid="{00000000-0005-0000-0000-0000D67A0000}"/>
    <cellStyle name="Normal 21" xfId="405" xr:uid="{00000000-0005-0000-0000-0000D77A0000}"/>
    <cellStyle name="Normal 21 10" xfId="29095" xr:uid="{00000000-0005-0000-0000-0000D87A0000}"/>
    <cellStyle name="Normal 21 11" xfId="55047" xr:uid="{00000000-0005-0000-0000-0000D97A0000}"/>
    <cellStyle name="Normal 21 12" xfId="55577" xr:uid="{00000000-0005-0000-0000-0000DA7A0000}"/>
    <cellStyle name="Normal 21 13" xfId="751" xr:uid="{00000000-0005-0000-0000-0000DB7A0000}"/>
    <cellStyle name="Normal 21 2" xfId="1504" xr:uid="{00000000-0005-0000-0000-0000DC7A0000}"/>
    <cellStyle name="Normal 21 2 10" xfId="56118" xr:uid="{00000000-0005-0000-0000-0000DD7A0000}"/>
    <cellStyle name="Normal 21 2 2" xfId="2586" xr:uid="{00000000-0005-0000-0000-0000DE7A0000}"/>
    <cellStyle name="Normal 21 2 2 2" xfId="6914" xr:uid="{00000000-0005-0000-0000-0000DF7A0000}"/>
    <cellStyle name="Normal 21 2 2 2 2" xfId="13406" xr:uid="{00000000-0005-0000-0000-0000E07A0000}"/>
    <cellStyle name="Normal 21 2 2 2 2 2" xfId="28554" xr:uid="{00000000-0005-0000-0000-0000E17A0000}"/>
    <cellStyle name="Normal 21 2 2 2 2 2 2" xfId="54522" xr:uid="{00000000-0005-0000-0000-0000E27A0000}"/>
    <cellStyle name="Normal 21 2 2 2 2 3" xfId="39374" xr:uid="{00000000-0005-0000-0000-0000E37A0000}"/>
    <cellStyle name="Normal 21 2 2 2 3" xfId="22062" xr:uid="{00000000-0005-0000-0000-0000E47A0000}"/>
    <cellStyle name="Normal 21 2 2 2 3 2" xfId="48030" xr:uid="{00000000-0005-0000-0000-0000E57A0000}"/>
    <cellStyle name="Normal 21 2 2 2 4" xfId="17734" xr:uid="{00000000-0005-0000-0000-0000E67A0000}"/>
    <cellStyle name="Normal 21 2 2 2 4 2" xfId="43702" xr:uid="{00000000-0005-0000-0000-0000E77A0000}"/>
    <cellStyle name="Normal 21 2 2 2 5" xfId="32882" xr:uid="{00000000-0005-0000-0000-0000E87A0000}"/>
    <cellStyle name="Normal 21 2 2 2 6" xfId="59364" xr:uid="{00000000-0005-0000-0000-0000E97A0000}"/>
    <cellStyle name="Normal 21 2 2 3" xfId="11242" xr:uid="{00000000-0005-0000-0000-0000EA7A0000}"/>
    <cellStyle name="Normal 21 2 2 3 2" xfId="26390" xr:uid="{00000000-0005-0000-0000-0000EB7A0000}"/>
    <cellStyle name="Normal 21 2 2 3 2 2" xfId="52358" xr:uid="{00000000-0005-0000-0000-0000EC7A0000}"/>
    <cellStyle name="Normal 21 2 2 3 3" xfId="37210" xr:uid="{00000000-0005-0000-0000-0000ED7A0000}"/>
    <cellStyle name="Normal 21 2 2 4" xfId="9078" xr:uid="{00000000-0005-0000-0000-0000EE7A0000}"/>
    <cellStyle name="Normal 21 2 2 4 2" xfId="24226" xr:uid="{00000000-0005-0000-0000-0000EF7A0000}"/>
    <cellStyle name="Normal 21 2 2 4 2 2" xfId="50194" xr:uid="{00000000-0005-0000-0000-0000F07A0000}"/>
    <cellStyle name="Normal 21 2 2 4 3" xfId="35046" xr:uid="{00000000-0005-0000-0000-0000F17A0000}"/>
    <cellStyle name="Normal 21 2 2 5" xfId="19898" xr:uid="{00000000-0005-0000-0000-0000F27A0000}"/>
    <cellStyle name="Normal 21 2 2 5 2" xfId="45866" xr:uid="{00000000-0005-0000-0000-0000F37A0000}"/>
    <cellStyle name="Normal 21 2 2 6" xfId="15570" xr:uid="{00000000-0005-0000-0000-0000F47A0000}"/>
    <cellStyle name="Normal 21 2 2 6 2" xfId="41538" xr:uid="{00000000-0005-0000-0000-0000F57A0000}"/>
    <cellStyle name="Normal 21 2 2 7" xfId="4750" xr:uid="{00000000-0005-0000-0000-0000F67A0000}"/>
    <cellStyle name="Normal 21 2 2 8" xfId="30718" xr:uid="{00000000-0005-0000-0000-0000F77A0000}"/>
    <cellStyle name="Normal 21 2 2 9" xfId="57200" xr:uid="{00000000-0005-0000-0000-0000F87A0000}"/>
    <cellStyle name="Normal 21 2 3" xfId="5832" xr:uid="{00000000-0005-0000-0000-0000F97A0000}"/>
    <cellStyle name="Normal 21 2 3 2" xfId="12324" xr:uid="{00000000-0005-0000-0000-0000FA7A0000}"/>
    <cellStyle name="Normal 21 2 3 2 2" xfId="27472" xr:uid="{00000000-0005-0000-0000-0000FB7A0000}"/>
    <cellStyle name="Normal 21 2 3 2 2 2" xfId="53440" xr:uid="{00000000-0005-0000-0000-0000FC7A0000}"/>
    <cellStyle name="Normal 21 2 3 2 3" xfId="38292" xr:uid="{00000000-0005-0000-0000-0000FD7A0000}"/>
    <cellStyle name="Normal 21 2 3 3" xfId="20980" xr:uid="{00000000-0005-0000-0000-0000FE7A0000}"/>
    <cellStyle name="Normal 21 2 3 3 2" xfId="46948" xr:uid="{00000000-0005-0000-0000-0000FF7A0000}"/>
    <cellStyle name="Normal 21 2 3 4" xfId="16652" xr:uid="{00000000-0005-0000-0000-0000007B0000}"/>
    <cellStyle name="Normal 21 2 3 4 2" xfId="42620" xr:uid="{00000000-0005-0000-0000-0000017B0000}"/>
    <cellStyle name="Normal 21 2 3 5" xfId="31800" xr:uid="{00000000-0005-0000-0000-0000027B0000}"/>
    <cellStyle name="Normal 21 2 3 6" xfId="58282" xr:uid="{00000000-0005-0000-0000-0000037B0000}"/>
    <cellStyle name="Normal 21 2 4" xfId="10160" xr:uid="{00000000-0005-0000-0000-0000047B0000}"/>
    <cellStyle name="Normal 21 2 4 2" xfId="25308" xr:uid="{00000000-0005-0000-0000-0000057B0000}"/>
    <cellStyle name="Normal 21 2 4 2 2" xfId="51276" xr:uid="{00000000-0005-0000-0000-0000067B0000}"/>
    <cellStyle name="Normal 21 2 4 3" xfId="36128" xr:uid="{00000000-0005-0000-0000-0000077B0000}"/>
    <cellStyle name="Normal 21 2 5" xfId="7996" xr:uid="{00000000-0005-0000-0000-0000087B0000}"/>
    <cellStyle name="Normal 21 2 5 2" xfId="23144" xr:uid="{00000000-0005-0000-0000-0000097B0000}"/>
    <cellStyle name="Normal 21 2 5 2 2" xfId="49112" xr:uid="{00000000-0005-0000-0000-00000A7B0000}"/>
    <cellStyle name="Normal 21 2 5 3" xfId="33964" xr:uid="{00000000-0005-0000-0000-00000B7B0000}"/>
    <cellStyle name="Normal 21 2 6" xfId="18816" xr:uid="{00000000-0005-0000-0000-00000C7B0000}"/>
    <cellStyle name="Normal 21 2 6 2" xfId="44784" xr:uid="{00000000-0005-0000-0000-00000D7B0000}"/>
    <cellStyle name="Normal 21 2 7" xfId="14488" xr:uid="{00000000-0005-0000-0000-00000E7B0000}"/>
    <cellStyle name="Normal 21 2 7 2" xfId="40456" xr:uid="{00000000-0005-0000-0000-00000F7B0000}"/>
    <cellStyle name="Normal 21 2 8" xfId="3668" xr:uid="{00000000-0005-0000-0000-0000107B0000}"/>
    <cellStyle name="Normal 21 2 9" xfId="29636" xr:uid="{00000000-0005-0000-0000-0000117B0000}"/>
    <cellStyle name="Normal 21 3" xfId="2045" xr:uid="{00000000-0005-0000-0000-0000127B0000}"/>
    <cellStyle name="Normal 21 3 2" xfId="6373" xr:uid="{00000000-0005-0000-0000-0000137B0000}"/>
    <cellStyle name="Normal 21 3 2 2" xfId="12865" xr:uid="{00000000-0005-0000-0000-0000147B0000}"/>
    <cellStyle name="Normal 21 3 2 2 2" xfId="28013" xr:uid="{00000000-0005-0000-0000-0000157B0000}"/>
    <cellStyle name="Normal 21 3 2 2 2 2" xfId="53981" xr:uid="{00000000-0005-0000-0000-0000167B0000}"/>
    <cellStyle name="Normal 21 3 2 2 3" xfId="38833" xr:uid="{00000000-0005-0000-0000-0000177B0000}"/>
    <cellStyle name="Normal 21 3 2 3" xfId="21521" xr:uid="{00000000-0005-0000-0000-0000187B0000}"/>
    <cellStyle name="Normal 21 3 2 3 2" xfId="47489" xr:uid="{00000000-0005-0000-0000-0000197B0000}"/>
    <cellStyle name="Normal 21 3 2 4" xfId="17193" xr:uid="{00000000-0005-0000-0000-00001A7B0000}"/>
    <cellStyle name="Normal 21 3 2 4 2" xfId="43161" xr:uid="{00000000-0005-0000-0000-00001B7B0000}"/>
    <cellStyle name="Normal 21 3 2 5" xfId="32341" xr:uid="{00000000-0005-0000-0000-00001C7B0000}"/>
    <cellStyle name="Normal 21 3 2 6" xfId="58823" xr:uid="{00000000-0005-0000-0000-00001D7B0000}"/>
    <cellStyle name="Normal 21 3 3" xfId="10701" xr:uid="{00000000-0005-0000-0000-00001E7B0000}"/>
    <cellStyle name="Normal 21 3 3 2" xfId="25849" xr:uid="{00000000-0005-0000-0000-00001F7B0000}"/>
    <cellStyle name="Normal 21 3 3 2 2" xfId="51817" xr:uid="{00000000-0005-0000-0000-0000207B0000}"/>
    <cellStyle name="Normal 21 3 3 3" xfId="36669" xr:uid="{00000000-0005-0000-0000-0000217B0000}"/>
    <cellStyle name="Normal 21 3 4" xfId="8537" xr:uid="{00000000-0005-0000-0000-0000227B0000}"/>
    <cellStyle name="Normal 21 3 4 2" xfId="23685" xr:uid="{00000000-0005-0000-0000-0000237B0000}"/>
    <cellStyle name="Normal 21 3 4 2 2" xfId="49653" xr:uid="{00000000-0005-0000-0000-0000247B0000}"/>
    <cellStyle name="Normal 21 3 4 3" xfId="34505" xr:uid="{00000000-0005-0000-0000-0000257B0000}"/>
    <cellStyle name="Normal 21 3 5" xfId="19357" xr:uid="{00000000-0005-0000-0000-0000267B0000}"/>
    <cellStyle name="Normal 21 3 5 2" xfId="45325" xr:uid="{00000000-0005-0000-0000-0000277B0000}"/>
    <cellStyle name="Normal 21 3 6" xfId="15029" xr:uid="{00000000-0005-0000-0000-0000287B0000}"/>
    <cellStyle name="Normal 21 3 6 2" xfId="40997" xr:uid="{00000000-0005-0000-0000-0000297B0000}"/>
    <cellStyle name="Normal 21 3 7" xfId="4209" xr:uid="{00000000-0005-0000-0000-00002A7B0000}"/>
    <cellStyle name="Normal 21 3 8" xfId="30177" xr:uid="{00000000-0005-0000-0000-00002B7B0000}"/>
    <cellStyle name="Normal 21 3 9" xfId="56659" xr:uid="{00000000-0005-0000-0000-00002C7B0000}"/>
    <cellStyle name="Normal 21 4" xfId="5291" xr:uid="{00000000-0005-0000-0000-00002D7B0000}"/>
    <cellStyle name="Normal 21 4 2" xfId="11783" xr:uid="{00000000-0005-0000-0000-00002E7B0000}"/>
    <cellStyle name="Normal 21 4 2 2" xfId="26931" xr:uid="{00000000-0005-0000-0000-00002F7B0000}"/>
    <cellStyle name="Normal 21 4 2 2 2" xfId="52899" xr:uid="{00000000-0005-0000-0000-0000307B0000}"/>
    <cellStyle name="Normal 21 4 2 3" xfId="37751" xr:uid="{00000000-0005-0000-0000-0000317B0000}"/>
    <cellStyle name="Normal 21 4 3" xfId="20439" xr:uid="{00000000-0005-0000-0000-0000327B0000}"/>
    <cellStyle name="Normal 21 4 3 2" xfId="46407" xr:uid="{00000000-0005-0000-0000-0000337B0000}"/>
    <cellStyle name="Normal 21 4 4" xfId="16111" xr:uid="{00000000-0005-0000-0000-0000347B0000}"/>
    <cellStyle name="Normal 21 4 4 2" xfId="42079" xr:uid="{00000000-0005-0000-0000-0000357B0000}"/>
    <cellStyle name="Normal 21 4 5" xfId="31259" xr:uid="{00000000-0005-0000-0000-0000367B0000}"/>
    <cellStyle name="Normal 21 4 6" xfId="57741" xr:uid="{00000000-0005-0000-0000-0000377B0000}"/>
    <cellStyle name="Normal 21 5" xfId="9619" xr:uid="{00000000-0005-0000-0000-0000387B0000}"/>
    <cellStyle name="Normal 21 5 2" xfId="24767" xr:uid="{00000000-0005-0000-0000-0000397B0000}"/>
    <cellStyle name="Normal 21 5 2 2" xfId="50735" xr:uid="{00000000-0005-0000-0000-00003A7B0000}"/>
    <cellStyle name="Normal 21 5 3" xfId="35587" xr:uid="{00000000-0005-0000-0000-00003B7B0000}"/>
    <cellStyle name="Normal 21 6" xfId="7455" xr:uid="{00000000-0005-0000-0000-00003C7B0000}"/>
    <cellStyle name="Normal 21 6 2" xfId="22603" xr:uid="{00000000-0005-0000-0000-00003D7B0000}"/>
    <cellStyle name="Normal 21 6 2 2" xfId="48571" xr:uid="{00000000-0005-0000-0000-00003E7B0000}"/>
    <cellStyle name="Normal 21 6 3" xfId="33423" xr:uid="{00000000-0005-0000-0000-00003F7B0000}"/>
    <cellStyle name="Normal 21 7" xfId="18275" xr:uid="{00000000-0005-0000-0000-0000407B0000}"/>
    <cellStyle name="Normal 21 7 2" xfId="44243" xr:uid="{00000000-0005-0000-0000-0000417B0000}"/>
    <cellStyle name="Normal 21 8" xfId="13947" xr:uid="{00000000-0005-0000-0000-0000427B0000}"/>
    <cellStyle name="Normal 21 8 2" xfId="39915" xr:uid="{00000000-0005-0000-0000-0000437B0000}"/>
    <cellStyle name="Normal 21 9" xfId="3127" xr:uid="{00000000-0005-0000-0000-0000447B0000}"/>
    <cellStyle name="Normal 22" xfId="406" xr:uid="{00000000-0005-0000-0000-0000457B0000}"/>
    <cellStyle name="Normal 22 10" xfId="29096" xr:uid="{00000000-0005-0000-0000-0000467B0000}"/>
    <cellStyle name="Normal 22 11" xfId="55048" xr:uid="{00000000-0005-0000-0000-0000477B0000}"/>
    <cellStyle name="Normal 22 12" xfId="55578" xr:uid="{00000000-0005-0000-0000-0000487B0000}"/>
    <cellStyle name="Normal 22 13" xfId="791" xr:uid="{00000000-0005-0000-0000-0000497B0000}"/>
    <cellStyle name="Normal 22 2" xfId="1505" xr:uid="{00000000-0005-0000-0000-00004A7B0000}"/>
    <cellStyle name="Normal 22 2 10" xfId="56119" xr:uid="{00000000-0005-0000-0000-00004B7B0000}"/>
    <cellStyle name="Normal 22 2 2" xfId="2587" xr:uid="{00000000-0005-0000-0000-00004C7B0000}"/>
    <cellStyle name="Normal 22 2 2 2" xfId="6915" xr:uid="{00000000-0005-0000-0000-00004D7B0000}"/>
    <cellStyle name="Normal 22 2 2 2 2" xfId="13407" xr:uid="{00000000-0005-0000-0000-00004E7B0000}"/>
    <cellStyle name="Normal 22 2 2 2 2 2" xfId="28555" xr:uid="{00000000-0005-0000-0000-00004F7B0000}"/>
    <cellStyle name="Normal 22 2 2 2 2 2 2" xfId="54523" xr:uid="{00000000-0005-0000-0000-0000507B0000}"/>
    <cellStyle name="Normal 22 2 2 2 2 3" xfId="39375" xr:uid="{00000000-0005-0000-0000-0000517B0000}"/>
    <cellStyle name="Normal 22 2 2 2 3" xfId="22063" xr:uid="{00000000-0005-0000-0000-0000527B0000}"/>
    <cellStyle name="Normal 22 2 2 2 3 2" xfId="48031" xr:uid="{00000000-0005-0000-0000-0000537B0000}"/>
    <cellStyle name="Normal 22 2 2 2 4" xfId="17735" xr:uid="{00000000-0005-0000-0000-0000547B0000}"/>
    <cellStyle name="Normal 22 2 2 2 4 2" xfId="43703" xr:uid="{00000000-0005-0000-0000-0000557B0000}"/>
    <cellStyle name="Normal 22 2 2 2 5" xfId="32883" xr:uid="{00000000-0005-0000-0000-0000567B0000}"/>
    <cellStyle name="Normal 22 2 2 2 6" xfId="59365" xr:uid="{00000000-0005-0000-0000-0000577B0000}"/>
    <cellStyle name="Normal 22 2 2 3" xfId="11243" xr:uid="{00000000-0005-0000-0000-0000587B0000}"/>
    <cellStyle name="Normal 22 2 2 3 2" xfId="26391" xr:uid="{00000000-0005-0000-0000-0000597B0000}"/>
    <cellStyle name="Normal 22 2 2 3 2 2" xfId="52359" xr:uid="{00000000-0005-0000-0000-00005A7B0000}"/>
    <cellStyle name="Normal 22 2 2 3 3" xfId="37211" xr:uid="{00000000-0005-0000-0000-00005B7B0000}"/>
    <cellStyle name="Normal 22 2 2 4" xfId="9079" xr:uid="{00000000-0005-0000-0000-00005C7B0000}"/>
    <cellStyle name="Normal 22 2 2 4 2" xfId="24227" xr:uid="{00000000-0005-0000-0000-00005D7B0000}"/>
    <cellStyle name="Normal 22 2 2 4 2 2" xfId="50195" xr:uid="{00000000-0005-0000-0000-00005E7B0000}"/>
    <cellStyle name="Normal 22 2 2 4 3" xfId="35047" xr:uid="{00000000-0005-0000-0000-00005F7B0000}"/>
    <cellStyle name="Normal 22 2 2 5" xfId="19899" xr:uid="{00000000-0005-0000-0000-0000607B0000}"/>
    <cellStyle name="Normal 22 2 2 5 2" xfId="45867" xr:uid="{00000000-0005-0000-0000-0000617B0000}"/>
    <cellStyle name="Normal 22 2 2 6" xfId="15571" xr:uid="{00000000-0005-0000-0000-0000627B0000}"/>
    <cellStyle name="Normal 22 2 2 6 2" xfId="41539" xr:uid="{00000000-0005-0000-0000-0000637B0000}"/>
    <cellStyle name="Normal 22 2 2 7" xfId="4751" xr:uid="{00000000-0005-0000-0000-0000647B0000}"/>
    <cellStyle name="Normal 22 2 2 8" xfId="30719" xr:uid="{00000000-0005-0000-0000-0000657B0000}"/>
    <cellStyle name="Normal 22 2 2 9" xfId="57201" xr:uid="{00000000-0005-0000-0000-0000667B0000}"/>
    <cellStyle name="Normal 22 2 3" xfId="5833" xr:uid="{00000000-0005-0000-0000-0000677B0000}"/>
    <cellStyle name="Normal 22 2 3 2" xfId="12325" xr:uid="{00000000-0005-0000-0000-0000687B0000}"/>
    <cellStyle name="Normal 22 2 3 2 2" xfId="27473" xr:uid="{00000000-0005-0000-0000-0000697B0000}"/>
    <cellStyle name="Normal 22 2 3 2 2 2" xfId="53441" xr:uid="{00000000-0005-0000-0000-00006A7B0000}"/>
    <cellStyle name="Normal 22 2 3 2 3" xfId="38293" xr:uid="{00000000-0005-0000-0000-00006B7B0000}"/>
    <cellStyle name="Normal 22 2 3 3" xfId="20981" xr:uid="{00000000-0005-0000-0000-00006C7B0000}"/>
    <cellStyle name="Normal 22 2 3 3 2" xfId="46949" xr:uid="{00000000-0005-0000-0000-00006D7B0000}"/>
    <cellStyle name="Normal 22 2 3 4" xfId="16653" xr:uid="{00000000-0005-0000-0000-00006E7B0000}"/>
    <cellStyle name="Normal 22 2 3 4 2" xfId="42621" xr:uid="{00000000-0005-0000-0000-00006F7B0000}"/>
    <cellStyle name="Normal 22 2 3 5" xfId="31801" xr:uid="{00000000-0005-0000-0000-0000707B0000}"/>
    <cellStyle name="Normal 22 2 3 6" xfId="58283" xr:uid="{00000000-0005-0000-0000-0000717B0000}"/>
    <cellStyle name="Normal 22 2 4" xfId="10161" xr:uid="{00000000-0005-0000-0000-0000727B0000}"/>
    <cellStyle name="Normal 22 2 4 2" xfId="25309" xr:uid="{00000000-0005-0000-0000-0000737B0000}"/>
    <cellStyle name="Normal 22 2 4 2 2" xfId="51277" xr:uid="{00000000-0005-0000-0000-0000747B0000}"/>
    <cellStyle name="Normal 22 2 4 3" xfId="36129" xr:uid="{00000000-0005-0000-0000-0000757B0000}"/>
    <cellStyle name="Normal 22 2 5" xfId="7997" xr:uid="{00000000-0005-0000-0000-0000767B0000}"/>
    <cellStyle name="Normal 22 2 5 2" xfId="23145" xr:uid="{00000000-0005-0000-0000-0000777B0000}"/>
    <cellStyle name="Normal 22 2 5 2 2" xfId="49113" xr:uid="{00000000-0005-0000-0000-0000787B0000}"/>
    <cellStyle name="Normal 22 2 5 3" xfId="33965" xr:uid="{00000000-0005-0000-0000-0000797B0000}"/>
    <cellStyle name="Normal 22 2 6" xfId="18817" xr:uid="{00000000-0005-0000-0000-00007A7B0000}"/>
    <cellStyle name="Normal 22 2 6 2" xfId="44785" xr:uid="{00000000-0005-0000-0000-00007B7B0000}"/>
    <cellStyle name="Normal 22 2 7" xfId="14489" xr:uid="{00000000-0005-0000-0000-00007C7B0000}"/>
    <cellStyle name="Normal 22 2 7 2" xfId="40457" xr:uid="{00000000-0005-0000-0000-00007D7B0000}"/>
    <cellStyle name="Normal 22 2 8" xfId="3669" xr:uid="{00000000-0005-0000-0000-00007E7B0000}"/>
    <cellStyle name="Normal 22 2 9" xfId="29637" xr:uid="{00000000-0005-0000-0000-00007F7B0000}"/>
    <cellStyle name="Normal 22 3" xfId="2046" xr:uid="{00000000-0005-0000-0000-0000807B0000}"/>
    <cellStyle name="Normal 22 3 2" xfId="6374" xr:uid="{00000000-0005-0000-0000-0000817B0000}"/>
    <cellStyle name="Normal 22 3 2 2" xfId="12866" xr:uid="{00000000-0005-0000-0000-0000827B0000}"/>
    <cellStyle name="Normal 22 3 2 2 2" xfId="28014" xr:uid="{00000000-0005-0000-0000-0000837B0000}"/>
    <cellStyle name="Normal 22 3 2 2 2 2" xfId="53982" xr:uid="{00000000-0005-0000-0000-0000847B0000}"/>
    <cellStyle name="Normal 22 3 2 2 3" xfId="38834" xr:uid="{00000000-0005-0000-0000-0000857B0000}"/>
    <cellStyle name="Normal 22 3 2 3" xfId="21522" xr:uid="{00000000-0005-0000-0000-0000867B0000}"/>
    <cellStyle name="Normal 22 3 2 3 2" xfId="47490" xr:uid="{00000000-0005-0000-0000-0000877B0000}"/>
    <cellStyle name="Normal 22 3 2 4" xfId="17194" xr:uid="{00000000-0005-0000-0000-0000887B0000}"/>
    <cellStyle name="Normal 22 3 2 4 2" xfId="43162" xr:uid="{00000000-0005-0000-0000-0000897B0000}"/>
    <cellStyle name="Normal 22 3 2 5" xfId="32342" xr:uid="{00000000-0005-0000-0000-00008A7B0000}"/>
    <cellStyle name="Normal 22 3 2 6" xfId="58824" xr:uid="{00000000-0005-0000-0000-00008B7B0000}"/>
    <cellStyle name="Normal 22 3 3" xfId="10702" xr:uid="{00000000-0005-0000-0000-00008C7B0000}"/>
    <cellStyle name="Normal 22 3 3 2" xfId="25850" xr:uid="{00000000-0005-0000-0000-00008D7B0000}"/>
    <cellStyle name="Normal 22 3 3 2 2" xfId="51818" xr:uid="{00000000-0005-0000-0000-00008E7B0000}"/>
    <cellStyle name="Normal 22 3 3 3" xfId="36670" xr:uid="{00000000-0005-0000-0000-00008F7B0000}"/>
    <cellStyle name="Normal 22 3 4" xfId="8538" xr:uid="{00000000-0005-0000-0000-0000907B0000}"/>
    <cellStyle name="Normal 22 3 4 2" xfId="23686" xr:uid="{00000000-0005-0000-0000-0000917B0000}"/>
    <cellStyle name="Normal 22 3 4 2 2" xfId="49654" xr:uid="{00000000-0005-0000-0000-0000927B0000}"/>
    <cellStyle name="Normal 22 3 4 3" xfId="34506" xr:uid="{00000000-0005-0000-0000-0000937B0000}"/>
    <cellStyle name="Normal 22 3 5" xfId="19358" xr:uid="{00000000-0005-0000-0000-0000947B0000}"/>
    <cellStyle name="Normal 22 3 5 2" xfId="45326" xr:uid="{00000000-0005-0000-0000-0000957B0000}"/>
    <cellStyle name="Normal 22 3 6" xfId="15030" xr:uid="{00000000-0005-0000-0000-0000967B0000}"/>
    <cellStyle name="Normal 22 3 6 2" xfId="40998" xr:uid="{00000000-0005-0000-0000-0000977B0000}"/>
    <cellStyle name="Normal 22 3 7" xfId="4210" xr:uid="{00000000-0005-0000-0000-0000987B0000}"/>
    <cellStyle name="Normal 22 3 8" xfId="30178" xr:uid="{00000000-0005-0000-0000-0000997B0000}"/>
    <cellStyle name="Normal 22 3 9" xfId="56660" xr:uid="{00000000-0005-0000-0000-00009A7B0000}"/>
    <cellStyle name="Normal 22 4" xfId="5292" xr:uid="{00000000-0005-0000-0000-00009B7B0000}"/>
    <cellStyle name="Normal 22 4 2" xfId="11784" xr:uid="{00000000-0005-0000-0000-00009C7B0000}"/>
    <cellStyle name="Normal 22 4 2 2" xfId="26932" xr:uid="{00000000-0005-0000-0000-00009D7B0000}"/>
    <cellStyle name="Normal 22 4 2 2 2" xfId="52900" xr:uid="{00000000-0005-0000-0000-00009E7B0000}"/>
    <cellStyle name="Normal 22 4 2 3" xfId="37752" xr:uid="{00000000-0005-0000-0000-00009F7B0000}"/>
    <cellStyle name="Normal 22 4 3" xfId="20440" xr:uid="{00000000-0005-0000-0000-0000A07B0000}"/>
    <cellStyle name="Normal 22 4 3 2" xfId="46408" xr:uid="{00000000-0005-0000-0000-0000A17B0000}"/>
    <cellStyle name="Normal 22 4 4" xfId="16112" xr:uid="{00000000-0005-0000-0000-0000A27B0000}"/>
    <cellStyle name="Normal 22 4 4 2" xfId="42080" xr:uid="{00000000-0005-0000-0000-0000A37B0000}"/>
    <cellStyle name="Normal 22 4 5" xfId="31260" xr:uid="{00000000-0005-0000-0000-0000A47B0000}"/>
    <cellStyle name="Normal 22 4 6" xfId="57742" xr:uid="{00000000-0005-0000-0000-0000A57B0000}"/>
    <cellStyle name="Normal 22 5" xfId="9620" xr:uid="{00000000-0005-0000-0000-0000A67B0000}"/>
    <cellStyle name="Normal 22 5 2" xfId="24768" xr:uid="{00000000-0005-0000-0000-0000A77B0000}"/>
    <cellStyle name="Normal 22 5 2 2" xfId="50736" xr:uid="{00000000-0005-0000-0000-0000A87B0000}"/>
    <cellStyle name="Normal 22 5 3" xfId="35588" xr:uid="{00000000-0005-0000-0000-0000A97B0000}"/>
    <cellStyle name="Normal 22 6" xfId="7456" xr:uid="{00000000-0005-0000-0000-0000AA7B0000}"/>
    <cellStyle name="Normal 22 6 2" xfId="22604" xr:uid="{00000000-0005-0000-0000-0000AB7B0000}"/>
    <cellStyle name="Normal 22 6 2 2" xfId="48572" xr:uid="{00000000-0005-0000-0000-0000AC7B0000}"/>
    <cellStyle name="Normal 22 6 3" xfId="33424" xr:uid="{00000000-0005-0000-0000-0000AD7B0000}"/>
    <cellStyle name="Normal 22 7" xfId="18276" xr:uid="{00000000-0005-0000-0000-0000AE7B0000}"/>
    <cellStyle name="Normal 22 7 2" xfId="44244" xr:uid="{00000000-0005-0000-0000-0000AF7B0000}"/>
    <cellStyle name="Normal 22 8" xfId="13948" xr:uid="{00000000-0005-0000-0000-0000B07B0000}"/>
    <cellStyle name="Normal 22 8 2" xfId="39916" xr:uid="{00000000-0005-0000-0000-0000B17B0000}"/>
    <cellStyle name="Normal 22 9" xfId="3128" xr:uid="{00000000-0005-0000-0000-0000B27B0000}"/>
    <cellStyle name="Normal 23" xfId="407" xr:uid="{00000000-0005-0000-0000-0000B37B0000}"/>
    <cellStyle name="Normal 23 10" xfId="29097" xr:uid="{00000000-0005-0000-0000-0000B47B0000}"/>
    <cellStyle name="Normal 23 11" xfId="55049" xr:uid="{00000000-0005-0000-0000-0000B57B0000}"/>
    <cellStyle name="Normal 23 12" xfId="55579" xr:uid="{00000000-0005-0000-0000-0000B67B0000}"/>
    <cellStyle name="Normal 23 13" xfId="831" xr:uid="{00000000-0005-0000-0000-0000B77B0000}"/>
    <cellStyle name="Normal 23 2" xfId="1506" xr:uid="{00000000-0005-0000-0000-0000B87B0000}"/>
    <cellStyle name="Normal 23 2 10" xfId="56120" xr:uid="{00000000-0005-0000-0000-0000B97B0000}"/>
    <cellStyle name="Normal 23 2 2" xfId="2588" xr:uid="{00000000-0005-0000-0000-0000BA7B0000}"/>
    <cellStyle name="Normal 23 2 2 2" xfId="6916" xr:uid="{00000000-0005-0000-0000-0000BB7B0000}"/>
    <cellStyle name="Normal 23 2 2 2 2" xfId="13408" xr:uid="{00000000-0005-0000-0000-0000BC7B0000}"/>
    <cellStyle name="Normal 23 2 2 2 2 2" xfId="28556" xr:uid="{00000000-0005-0000-0000-0000BD7B0000}"/>
    <cellStyle name="Normal 23 2 2 2 2 2 2" xfId="54524" xr:uid="{00000000-0005-0000-0000-0000BE7B0000}"/>
    <cellStyle name="Normal 23 2 2 2 2 3" xfId="39376" xr:uid="{00000000-0005-0000-0000-0000BF7B0000}"/>
    <cellStyle name="Normal 23 2 2 2 3" xfId="22064" xr:uid="{00000000-0005-0000-0000-0000C07B0000}"/>
    <cellStyle name="Normal 23 2 2 2 3 2" xfId="48032" xr:uid="{00000000-0005-0000-0000-0000C17B0000}"/>
    <cellStyle name="Normal 23 2 2 2 4" xfId="17736" xr:uid="{00000000-0005-0000-0000-0000C27B0000}"/>
    <cellStyle name="Normal 23 2 2 2 4 2" xfId="43704" xr:uid="{00000000-0005-0000-0000-0000C37B0000}"/>
    <cellStyle name="Normal 23 2 2 2 5" xfId="32884" xr:uid="{00000000-0005-0000-0000-0000C47B0000}"/>
    <cellStyle name="Normal 23 2 2 2 6" xfId="59366" xr:uid="{00000000-0005-0000-0000-0000C57B0000}"/>
    <cellStyle name="Normal 23 2 2 3" xfId="11244" xr:uid="{00000000-0005-0000-0000-0000C67B0000}"/>
    <cellStyle name="Normal 23 2 2 3 2" xfId="26392" xr:uid="{00000000-0005-0000-0000-0000C77B0000}"/>
    <cellStyle name="Normal 23 2 2 3 2 2" xfId="52360" xr:uid="{00000000-0005-0000-0000-0000C87B0000}"/>
    <cellStyle name="Normal 23 2 2 3 3" xfId="37212" xr:uid="{00000000-0005-0000-0000-0000C97B0000}"/>
    <cellStyle name="Normal 23 2 2 4" xfId="9080" xr:uid="{00000000-0005-0000-0000-0000CA7B0000}"/>
    <cellStyle name="Normal 23 2 2 4 2" xfId="24228" xr:uid="{00000000-0005-0000-0000-0000CB7B0000}"/>
    <cellStyle name="Normal 23 2 2 4 2 2" xfId="50196" xr:uid="{00000000-0005-0000-0000-0000CC7B0000}"/>
    <cellStyle name="Normal 23 2 2 4 3" xfId="35048" xr:uid="{00000000-0005-0000-0000-0000CD7B0000}"/>
    <cellStyle name="Normal 23 2 2 5" xfId="19900" xr:uid="{00000000-0005-0000-0000-0000CE7B0000}"/>
    <cellStyle name="Normal 23 2 2 5 2" xfId="45868" xr:uid="{00000000-0005-0000-0000-0000CF7B0000}"/>
    <cellStyle name="Normal 23 2 2 6" xfId="15572" xr:uid="{00000000-0005-0000-0000-0000D07B0000}"/>
    <cellStyle name="Normal 23 2 2 6 2" xfId="41540" xr:uid="{00000000-0005-0000-0000-0000D17B0000}"/>
    <cellStyle name="Normal 23 2 2 7" xfId="4752" xr:uid="{00000000-0005-0000-0000-0000D27B0000}"/>
    <cellStyle name="Normal 23 2 2 8" xfId="30720" xr:uid="{00000000-0005-0000-0000-0000D37B0000}"/>
    <cellStyle name="Normal 23 2 2 9" xfId="57202" xr:uid="{00000000-0005-0000-0000-0000D47B0000}"/>
    <cellStyle name="Normal 23 2 3" xfId="5834" xr:uid="{00000000-0005-0000-0000-0000D57B0000}"/>
    <cellStyle name="Normal 23 2 3 2" xfId="12326" xr:uid="{00000000-0005-0000-0000-0000D67B0000}"/>
    <cellStyle name="Normal 23 2 3 2 2" xfId="27474" xr:uid="{00000000-0005-0000-0000-0000D77B0000}"/>
    <cellStyle name="Normal 23 2 3 2 2 2" xfId="53442" xr:uid="{00000000-0005-0000-0000-0000D87B0000}"/>
    <cellStyle name="Normal 23 2 3 2 3" xfId="38294" xr:uid="{00000000-0005-0000-0000-0000D97B0000}"/>
    <cellStyle name="Normal 23 2 3 3" xfId="20982" xr:uid="{00000000-0005-0000-0000-0000DA7B0000}"/>
    <cellStyle name="Normal 23 2 3 3 2" xfId="46950" xr:uid="{00000000-0005-0000-0000-0000DB7B0000}"/>
    <cellStyle name="Normal 23 2 3 4" xfId="16654" xr:uid="{00000000-0005-0000-0000-0000DC7B0000}"/>
    <cellStyle name="Normal 23 2 3 4 2" xfId="42622" xr:uid="{00000000-0005-0000-0000-0000DD7B0000}"/>
    <cellStyle name="Normal 23 2 3 5" xfId="31802" xr:uid="{00000000-0005-0000-0000-0000DE7B0000}"/>
    <cellStyle name="Normal 23 2 3 6" xfId="58284" xr:uid="{00000000-0005-0000-0000-0000DF7B0000}"/>
    <cellStyle name="Normal 23 2 4" xfId="10162" xr:uid="{00000000-0005-0000-0000-0000E07B0000}"/>
    <cellStyle name="Normal 23 2 4 2" xfId="25310" xr:uid="{00000000-0005-0000-0000-0000E17B0000}"/>
    <cellStyle name="Normal 23 2 4 2 2" xfId="51278" xr:uid="{00000000-0005-0000-0000-0000E27B0000}"/>
    <cellStyle name="Normal 23 2 4 3" xfId="36130" xr:uid="{00000000-0005-0000-0000-0000E37B0000}"/>
    <cellStyle name="Normal 23 2 5" xfId="7998" xr:uid="{00000000-0005-0000-0000-0000E47B0000}"/>
    <cellStyle name="Normal 23 2 5 2" xfId="23146" xr:uid="{00000000-0005-0000-0000-0000E57B0000}"/>
    <cellStyle name="Normal 23 2 5 2 2" xfId="49114" xr:uid="{00000000-0005-0000-0000-0000E67B0000}"/>
    <cellStyle name="Normal 23 2 5 3" xfId="33966" xr:uid="{00000000-0005-0000-0000-0000E77B0000}"/>
    <cellStyle name="Normal 23 2 6" xfId="18818" xr:uid="{00000000-0005-0000-0000-0000E87B0000}"/>
    <cellStyle name="Normal 23 2 6 2" xfId="44786" xr:uid="{00000000-0005-0000-0000-0000E97B0000}"/>
    <cellStyle name="Normal 23 2 7" xfId="14490" xr:uid="{00000000-0005-0000-0000-0000EA7B0000}"/>
    <cellStyle name="Normal 23 2 7 2" xfId="40458" xr:uid="{00000000-0005-0000-0000-0000EB7B0000}"/>
    <cellStyle name="Normal 23 2 8" xfId="3670" xr:uid="{00000000-0005-0000-0000-0000EC7B0000}"/>
    <cellStyle name="Normal 23 2 9" xfId="29638" xr:uid="{00000000-0005-0000-0000-0000ED7B0000}"/>
    <cellStyle name="Normal 23 3" xfId="2047" xr:uid="{00000000-0005-0000-0000-0000EE7B0000}"/>
    <cellStyle name="Normal 23 3 2" xfId="6375" xr:uid="{00000000-0005-0000-0000-0000EF7B0000}"/>
    <cellStyle name="Normal 23 3 2 2" xfId="12867" xr:uid="{00000000-0005-0000-0000-0000F07B0000}"/>
    <cellStyle name="Normal 23 3 2 2 2" xfId="28015" xr:uid="{00000000-0005-0000-0000-0000F17B0000}"/>
    <cellStyle name="Normal 23 3 2 2 2 2" xfId="53983" xr:uid="{00000000-0005-0000-0000-0000F27B0000}"/>
    <cellStyle name="Normal 23 3 2 2 3" xfId="38835" xr:uid="{00000000-0005-0000-0000-0000F37B0000}"/>
    <cellStyle name="Normal 23 3 2 3" xfId="21523" xr:uid="{00000000-0005-0000-0000-0000F47B0000}"/>
    <cellStyle name="Normal 23 3 2 3 2" xfId="47491" xr:uid="{00000000-0005-0000-0000-0000F57B0000}"/>
    <cellStyle name="Normal 23 3 2 4" xfId="17195" xr:uid="{00000000-0005-0000-0000-0000F67B0000}"/>
    <cellStyle name="Normal 23 3 2 4 2" xfId="43163" xr:uid="{00000000-0005-0000-0000-0000F77B0000}"/>
    <cellStyle name="Normal 23 3 2 5" xfId="32343" xr:uid="{00000000-0005-0000-0000-0000F87B0000}"/>
    <cellStyle name="Normal 23 3 2 6" xfId="58825" xr:uid="{00000000-0005-0000-0000-0000F97B0000}"/>
    <cellStyle name="Normal 23 3 3" xfId="10703" xr:uid="{00000000-0005-0000-0000-0000FA7B0000}"/>
    <cellStyle name="Normal 23 3 3 2" xfId="25851" xr:uid="{00000000-0005-0000-0000-0000FB7B0000}"/>
    <cellStyle name="Normal 23 3 3 2 2" xfId="51819" xr:uid="{00000000-0005-0000-0000-0000FC7B0000}"/>
    <cellStyle name="Normal 23 3 3 3" xfId="36671" xr:uid="{00000000-0005-0000-0000-0000FD7B0000}"/>
    <cellStyle name="Normal 23 3 4" xfId="8539" xr:uid="{00000000-0005-0000-0000-0000FE7B0000}"/>
    <cellStyle name="Normal 23 3 4 2" xfId="23687" xr:uid="{00000000-0005-0000-0000-0000FF7B0000}"/>
    <cellStyle name="Normal 23 3 4 2 2" xfId="49655" xr:uid="{00000000-0005-0000-0000-0000007C0000}"/>
    <cellStyle name="Normal 23 3 4 3" xfId="34507" xr:uid="{00000000-0005-0000-0000-0000017C0000}"/>
    <cellStyle name="Normal 23 3 5" xfId="19359" xr:uid="{00000000-0005-0000-0000-0000027C0000}"/>
    <cellStyle name="Normal 23 3 5 2" xfId="45327" xr:uid="{00000000-0005-0000-0000-0000037C0000}"/>
    <cellStyle name="Normal 23 3 6" xfId="15031" xr:uid="{00000000-0005-0000-0000-0000047C0000}"/>
    <cellStyle name="Normal 23 3 6 2" xfId="40999" xr:uid="{00000000-0005-0000-0000-0000057C0000}"/>
    <cellStyle name="Normal 23 3 7" xfId="4211" xr:uid="{00000000-0005-0000-0000-0000067C0000}"/>
    <cellStyle name="Normal 23 3 8" xfId="30179" xr:uid="{00000000-0005-0000-0000-0000077C0000}"/>
    <cellStyle name="Normal 23 3 9" xfId="56661" xr:uid="{00000000-0005-0000-0000-0000087C0000}"/>
    <cellStyle name="Normal 23 4" xfId="5293" xr:uid="{00000000-0005-0000-0000-0000097C0000}"/>
    <cellStyle name="Normal 23 4 2" xfId="11785" xr:uid="{00000000-0005-0000-0000-00000A7C0000}"/>
    <cellStyle name="Normal 23 4 2 2" xfId="26933" xr:uid="{00000000-0005-0000-0000-00000B7C0000}"/>
    <cellStyle name="Normal 23 4 2 2 2" xfId="52901" xr:uid="{00000000-0005-0000-0000-00000C7C0000}"/>
    <cellStyle name="Normal 23 4 2 3" xfId="37753" xr:uid="{00000000-0005-0000-0000-00000D7C0000}"/>
    <cellStyle name="Normal 23 4 3" xfId="20441" xr:uid="{00000000-0005-0000-0000-00000E7C0000}"/>
    <cellStyle name="Normal 23 4 3 2" xfId="46409" xr:uid="{00000000-0005-0000-0000-00000F7C0000}"/>
    <cellStyle name="Normal 23 4 4" xfId="16113" xr:uid="{00000000-0005-0000-0000-0000107C0000}"/>
    <cellStyle name="Normal 23 4 4 2" xfId="42081" xr:uid="{00000000-0005-0000-0000-0000117C0000}"/>
    <cellStyle name="Normal 23 4 5" xfId="31261" xr:uid="{00000000-0005-0000-0000-0000127C0000}"/>
    <cellStyle name="Normal 23 4 6" xfId="57743" xr:uid="{00000000-0005-0000-0000-0000137C0000}"/>
    <cellStyle name="Normal 23 5" xfId="9621" xr:uid="{00000000-0005-0000-0000-0000147C0000}"/>
    <cellStyle name="Normal 23 5 2" xfId="24769" xr:uid="{00000000-0005-0000-0000-0000157C0000}"/>
    <cellStyle name="Normal 23 5 2 2" xfId="50737" xr:uid="{00000000-0005-0000-0000-0000167C0000}"/>
    <cellStyle name="Normal 23 5 3" xfId="35589" xr:uid="{00000000-0005-0000-0000-0000177C0000}"/>
    <cellStyle name="Normal 23 6" xfId="7457" xr:uid="{00000000-0005-0000-0000-0000187C0000}"/>
    <cellStyle name="Normal 23 6 2" xfId="22605" xr:uid="{00000000-0005-0000-0000-0000197C0000}"/>
    <cellStyle name="Normal 23 6 2 2" xfId="48573" xr:uid="{00000000-0005-0000-0000-00001A7C0000}"/>
    <cellStyle name="Normal 23 6 3" xfId="33425" xr:uid="{00000000-0005-0000-0000-00001B7C0000}"/>
    <cellStyle name="Normal 23 7" xfId="18277" xr:uid="{00000000-0005-0000-0000-00001C7C0000}"/>
    <cellStyle name="Normal 23 7 2" xfId="44245" xr:uid="{00000000-0005-0000-0000-00001D7C0000}"/>
    <cellStyle name="Normal 23 8" xfId="13949" xr:uid="{00000000-0005-0000-0000-00001E7C0000}"/>
    <cellStyle name="Normal 23 8 2" xfId="39917" xr:uid="{00000000-0005-0000-0000-00001F7C0000}"/>
    <cellStyle name="Normal 23 9" xfId="3129" xr:uid="{00000000-0005-0000-0000-0000207C0000}"/>
    <cellStyle name="Normal 24" xfId="408" xr:uid="{00000000-0005-0000-0000-0000217C0000}"/>
    <cellStyle name="Normal 24 10" xfId="29098" xr:uid="{00000000-0005-0000-0000-0000227C0000}"/>
    <cellStyle name="Normal 24 11" xfId="55050" xr:uid="{00000000-0005-0000-0000-0000237C0000}"/>
    <cellStyle name="Normal 24 12" xfId="55580" xr:uid="{00000000-0005-0000-0000-0000247C0000}"/>
    <cellStyle name="Normal 24 13" xfId="871" xr:uid="{00000000-0005-0000-0000-0000257C0000}"/>
    <cellStyle name="Normal 24 2" xfId="1507" xr:uid="{00000000-0005-0000-0000-0000267C0000}"/>
    <cellStyle name="Normal 24 2 10" xfId="56121" xr:uid="{00000000-0005-0000-0000-0000277C0000}"/>
    <cellStyle name="Normal 24 2 2" xfId="2589" xr:uid="{00000000-0005-0000-0000-0000287C0000}"/>
    <cellStyle name="Normal 24 2 2 2" xfId="6917" xr:uid="{00000000-0005-0000-0000-0000297C0000}"/>
    <cellStyle name="Normal 24 2 2 2 2" xfId="13409" xr:uid="{00000000-0005-0000-0000-00002A7C0000}"/>
    <cellStyle name="Normal 24 2 2 2 2 2" xfId="28557" xr:uid="{00000000-0005-0000-0000-00002B7C0000}"/>
    <cellStyle name="Normal 24 2 2 2 2 2 2" xfId="54525" xr:uid="{00000000-0005-0000-0000-00002C7C0000}"/>
    <cellStyle name="Normal 24 2 2 2 2 3" xfId="39377" xr:uid="{00000000-0005-0000-0000-00002D7C0000}"/>
    <cellStyle name="Normal 24 2 2 2 3" xfId="22065" xr:uid="{00000000-0005-0000-0000-00002E7C0000}"/>
    <cellStyle name="Normal 24 2 2 2 3 2" xfId="48033" xr:uid="{00000000-0005-0000-0000-00002F7C0000}"/>
    <cellStyle name="Normal 24 2 2 2 4" xfId="17737" xr:uid="{00000000-0005-0000-0000-0000307C0000}"/>
    <cellStyle name="Normal 24 2 2 2 4 2" xfId="43705" xr:uid="{00000000-0005-0000-0000-0000317C0000}"/>
    <cellStyle name="Normal 24 2 2 2 5" xfId="32885" xr:uid="{00000000-0005-0000-0000-0000327C0000}"/>
    <cellStyle name="Normal 24 2 2 2 6" xfId="59367" xr:uid="{00000000-0005-0000-0000-0000337C0000}"/>
    <cellStyle name="Normal 24 2 2 3" xfId="11245" xr:uid="{00000000-0005-0000-0000-0000347C0000}"/>
    <cellStyle name="Normal 24 2 2 3 2" xfId="26393" xr:uid="{00000000-0005-0000-0000-0000357C0000}"/>
    <cellStyle name="Normal 24 2 2 3 2 2" xfId="52361" xr:uid="{00000000-0005-0000-0000-0000367C0000}"/>
    <cellStyle name="Normal 24 2 2 3 3" xfId="37213" xr:uid="{00000000-0005-0000-0000-0000377C0000}"/>
    <cellStyle name="Normal 24 2 2 4" xfId="9081" xr:uid="{00000000-0005-0000-0000-0000387C0000}"/>
    <cellStyle name="Normal 24 2 2 4 2" xfId="24229" xr:uid="{00000000-0005-0000-0000-0000397C0000}"/>
    <cellStyle name="Normal 24 2 2 4 2 2" xfId="50197" xr:uid="{00000000-0005-0000-0000-00003A7C0000}"/>
    <cellStyle name="Normal 24 2 2 4 3" xfId="35049" xr:uid="{00000000-0005-0000-0000-00003B7C0000}"/>
    <cellStyle name="Normal 24 2 2 5" xfId="19901" xr:uid="{00000000-0005-0000-0000-00003C7C0000}"/>
    <cellStyle name="Normal 24 2 2 5 2" xfId="45869" xr:uid="{00000000-0005-0000-0000-00003D7C0000}"/>
    <cellStyle name="Normal 24 2 2 6" xfId="15573" xr:uid="{00000000-0005-0000-0000-00003E7C0000}"/>
    <cellStyle name="Normal 24 2 2 6 2" xfId="41541" xr:uid="{00000000-0005-0000-0000-00003F7C0000}"/>
    <cellStyle name="Normal 24 2 2 7" xfId="4753" xr:uid="{00000000-0005-0000-0000-0000407C0000}"/>
    <cellStyle name="Normal 24 2 2 8" xfId="30721" xr:uid="{00000000-0005-0000-0000-0000417C0000}"/>
    <cellStyle name="Normal 24 2 2 9" xfId="57203" xr:uid="{00000000-0005-0000-0000-0000427C0000}"/>
    <cellStyle name="Normal 24 2 3" xfId="5835" xr:uid="{00000000-0005-0000-0000-0000437C0000}"/>
    <cellStyle name="Normal 24 2 3 2" xfId="12327" xr:uid="{00000000-0005-0000-0000-0000447C0000}"/>
    <cellStyle name="Normal 24 2 3 2 2" xfId="27475" xr:uid="{00000000-0005-0000-0000-0000457C0000}"/>
    <cellStyle name="Normal 24 2 3 2 2 2" xfId="53443" xr:uid="{00000000-0005-0000-0000-0000467C0000}"/>
    <cellStyle name="Normal 24 2 3 2 3" xfId="38295" xr:uid="{00000000-0005-0000-0000-0000477C0000}"/>
    <cellStyle name="Normal 24 2 3 3" xfId="20983" xr:uid="{00000000-0005-0000-0000-0000487C0000}"/>
    <cellStyle name="Normal 24 2 3 3 2" xfId="46951" xr:uid="{00000000-0005-0000-0000-0000497C0000}"/>
    <cellStyle name="Normal 24 2 3 4" xfId="16655" xr:uid="{00000000-0005-0000-0000-00004A7C0000}"/>
    <cellStyle name="Normal 24 2 3 4 2" xfId="42623" xr:uid="{00000000-0005-0000-0000-00004B7C0000}"/>
    <cellStyle name="Normal 24 2 3 5" xfId="31803" xr:uid="{00000000-0005-0000-0000-00004C7C0000}"/>
    <cellStyle name="Normal 24 2 3 6" xfId="58285" xr:uid="{00000000-0005-0000-0000-00004D7C0000}"/>
    <cellStyle name="Normal 24 2 4" xfId="10163" xr:uid="{00000000-0005-0000-0000-00004E7C0000}"/>
    <cellStyle name="Normal 24 2 4 2" xfId="25311" xr:uid="{00000000-0005-0000-0000-00004F7C0000}"/>
    <cellStyle name="Normal 24 2 4 2 2" xfId="51279" xr:uid="{00000000-0005-0000-0000-0000507C0000}"/>
    <cellStyle name="Normal 24 2 4 3" xfId="36131" xr:uid="{00000000-0005-0000-0000-0000517C0000}"/>
    <cellStyle name="Normal 24 2 5" xfId="7999" xr:uid="{00000000-0005-0000-0000-0000527C0000}"/>
    <cellStyle name="Normal 24 2 5 2" xfId="23147" xr:uid="{00000000-0005-0000-0000-0000537C0000}"/>
    <cellStyle name="Normal 24 2 5 2 2" xfId="49115" xr:uid="{00000000-0005-0000-0000-0000547C0000}"/>
    <cellStyle name="Normal 24 2 5 3" xfId="33967" xr:uid="{00000000-0005-0000-0000-0000557C0000}"/>
    <cellStyle name="Normal 24 2 6" xfId="18819" xr:uid="{00000000-0005-0000-0000-0000567C0000}"/>
    <cellStyle name="Normal 24 2 6 2" xfId="44787" xr:uid="{00000000-0005-0000-0000-0000577C0000}"/>
    <cellStyle name="Normal 24 2 7" xfId="14491" xr:uid="{00000000-0005-0000-0000-0000587C0000}"/>
    <cellStyle name="Normal 24 2 7 2" xfId="40459" xr:uid="{00000000-0005-0000-0000-0000597C0000}"/>
    <cellStyle name="Normal 24 2 8" xfId="3671" xr:uid="{00000000-0005-0000-0000-00005A7C0000}"/>
    <cellStyle name="Normal 24 2 9" xfId="29639" xr:uid="{00000000-0005-0000-0000-00005B7C0000}"/>
    <cellStyle name="Normal 24 3" xfId="2048" xr:uid="{00000000-0005-0000-0000-00005C7C0000}"/>
    <cellStyle name="Normal 24 3 2" xfId="6376" xr:uid="{00000000-0005-0000-0000-00005D7C0000}"/>
    <cellStyle name="Normal 24 3 2 2" xfId="12868" xr:uid="{00000000-0005-0000-0000-00005E7C0000}"/>
    <cellStyle name="Normal 24 3 2 2 2" xfId="28016" xr:uid="{00000000-0005-0000-0000-00005F7C0000}"/>
    <cellStyle name="Normal 24 3 2 2 2 2" xfId="53984" xr:uid="{00000000-0005-0000-0000-0000607C0000}"/>
    <cellStyle name="Normal 24 3 2 2 3" xfId="38836" xr:uid="{00000000-0005-0000-0000-0000617C0000}"/>
    <cellStyle name="Normal 24 3 2 3" xfId="21524" xr:uid="{00000000-0005-0000-0000-0000627C0000}"/>
    <cellStyle name="Normal 24 3 2 3 2" xfId="47492" xr:uid="{00000000-0005-0000-0000-0000637C0000}"/>
    <cellStyle name="Normal 24 3 2 4" xfId="17196" xr:uid="{00000000-0005-0000-0000-0000647C0000}"/>
    <cellStyle name="Normal 24 3 2 4 2" xfId="43164" xr:uid="{00000000-0005-0000-0000-0000657C0000}"/>
    <cellStyle name="Normal 24 3 2 5" xfId="32344" xr:uid="{00000000-0005-0000-0000-0000667C0000}"/>
    <cellStyle name="Normal 24 3 2 6" xfId="58826" xr:uid="{00000000-0005-0000-0000-0000677C0000}"/>
    <cellStyle name="Normal 24 3 3" xfId="10704" xr:uid="{00000000-0005-0000-0000-0000687C0000}"/>
    <cellStyle name="Normal 24 3 3 2" xfId="25852" xr:uid="{00000000-0005-0000-0000-0000697C0000}"/>
    <cellStyle name="Normal 24 3 3 2 2" xfId="51820" xr:uid="{00000000-0005-0000-0000-00006A7C0000}"/>
    <cellStyle name="Normal 24 3 3 3" xfId="36672" xr:uid="{00000000-0005-0000-0000-00006B7C0000}"/>
    <cellStyle name="Normal 24 3 4" xfId="8540" xr:uid="{00000000-0005-0000-0000-00006C7C0000}"/>
    <cellStyle name="Normal 24 3 4 2" xfId="23688" xr:uid="{00000000-0005-0000-0000-00006D7C0000}"/>
    <cellStyle name="Normal 24 3 4 2 2" xfId="49656" xr:uid="{00000000-0005-0000-0000-00006E7C0000}"/>
    <cellStyle name="Normal 24 3 4 3" xfId="34508" xr:uid="{00000000-0005-0000-0000-00006F7C0000}"/>
    <cellStyle name="Normal 24 3 5" xfId="19360" xr:uid="{00000000-0005-0000-0000-0000707C0000}"/>
    <cellStyle name="Normal 24 3 5 2" xfId="45328" xr:uid="{00000000-0005-0000-0000-0000717C0000}"/>
    <cellStyle name="Normal 24 3 6" xfId="15032" xr:uid="{00000000-0005-0000-0000-0000727C0000}"/>
    <cellStyle name="Normal 24 3 6 2" xfId="41000" xr:uid="{00000000-0005-0000-0000-0000737C0000}"/>
    <cellStyle name="Normal 24 3 7" xfId="4212" xr:uid="{00000000-0005-0000-0000-0000747C0000}"/>
    <cellStyle name="Normal 24 3 8" xfId="30180" xr:uid="{00000000-0005-0000-0000-0000757C0000}"/>
    <cellStyle name="Normal 24 3 9" xfId="56662" xr:uid="{00000000-0005-0000-0000-0000767C0000}"/>
    <cellStyle name="Normal 24 4" xfId="5294" xr:uid="{00000000-0005-0000-0000-0000777C0000}"/>
    <cellStyle name="Normal 24 4 2" xfId="11786" xr:uid="{00000000-0005-0000-0000-0000787C0000}"/>
    <cellStyle name="Normal 24 4 2 2" xfId="26934" xr:uid="{00000000-0005-0000-0000-0000797C0000}"/>
    <cellStyle name="Normal 24 4 2 2 2" xfId="52902" xr:uid="{00000000-0005-0000-0000-00007A7C0000}"/>
    <cellStyle name="Normal 24 4 2 3" xfId="37754" xr:uid="{00000000-0005-0000-0000-00007B7C0000}"/>
    <cellStyle name="Normal 24 4 3" xfId="20442" xr:uid="{00000000-0005-0000-0000-00007C7C0000}"/>
    <cellStyle name="Normal 24 4 3 2" xfId="46410" xr:uid="{00000000-0005-0000-0000-00007D7C0000}"/>
    <cellStyle name="Normal 24 4 4" xfId="16114" xr:uid="{00000000-0005-0000-0000-00007E7C0000}"/>
    <cellStyle name="Normal 24 4 4 2" xfId="42082" xr:uid="{00000000-0005-0000-0000-00007F7C0000}"/>
    <cellStyle name="Normal 24 4 5" xfId="31262" xr:uid="{00000000-0005-0000-0000-0000807C0000}"/>
    <cellStyle name="Normal 24 4 6" xfId="57744" xr:uid="{00000000-0005-0000-0000-0000817C0000}"/>
    <cellStyle name="Normal 24 5" xfId="9622" xr:uid="{00000000-0005-0000-0000-0000827C0000}"/>
    <cellStyle name="Normal 24 5 2" xfId="24770" xr:uid="{00000000-0005-0000-0000-0000837C0000}"/>
    <cellStyle name="Normal 24 5 2 2" xfId="50738" xr:uid="{00000000-0005-0000-0000-0000847C0000}"/>
    <cellStyle name="Normal 24 5 3" xfId="35590" xr:uid="{00000000-0005-0000-0000-0000857C0000}"/>
    <cellStyle name="Normal 24 6" xfId="7458" xr:uid="{00000000-0005-0000-0000-0000867C0000}"/>
    <cellStyle name="Normal 24 6 2" xfId="22606" xr:uid="{00000000-0005-0000-0000-0000877C0000}"/>
    <cellStyle name="Normal 24 6 2 2" xfId="48574" xr:uid="{00000000-0005-0000-0000-0000887C0000}"/>
    <cellStyle name="Normal 24 6 3" xfId="33426" xr:uid="{00000000-0005-0000-0000-0000897C0000}"/>
    <cellStyle name="Normal 24 7" xfId="18278" xr:uid="{00000000-0005-0000-0000-00008A7C0000}"/>
    <cellStyle name="Normal 24 7 2" xfId="44246" xr:uid="{00000000-0005-0000-0000-00008B7C0000}"/>
    <cellStyle name="Normal 24 8" xfId="13950" xr:uid="{00000000-0005-0000-0000-00008C7C0000}"/>
    <cellStyle name="Normal 24 8 2" xfId="39918" xr:uid="{00000000-0005-0000-0000-00008D7C0000}"/>
    <cellStyle name="Normal 24 9" xfId="3130" xr:uid="{00000000-0005-0000-0000-00008E7C0000}"/>
    <cellStyle name="Normal 25" xfId="409" xr:uid="{00000000-0005-0000-0000-00008F7C0000}"/>
    <cellStyle name="Normal 25 10" xfId="29099" xr:uid="{00000000-0005-0000-0000-0000907C0000}"/>
    <cellStyle name="Normal 25 11" xfId="55051" xr:uid="{00000000-0005-0000-0000-0000917C0000}"/>
    <cellStyle name="Normal 25 12" xfId="55581" xr:uid="{00000000-0005-0000-0000-0000927C0000}"/>
    <cellStyle name="Normal 25 13" xfId="911" xr:uid="{00000000-0005-0000-0000-0000937C0000}"/>
    <cellStyle name="Normal 25 2" xfId="1508" xr:uid="{00000000-0005-0000-0000-0000947C0000}"/>
    <cellStyle name="Normal 25 2 10" xfId="56122" xr:uid="{00000000-0005-0000-0000-0000957C0000}"/>
    <cellStyle name="Normal 25 2 2" xfId="2590" xr:uid="{00000000-0005-0000-0000-0000967C0000}"/>
    <cellStyle name="Normal 25 2 2 2" xfId="6918" xr:uid="{00000000-0005-0000-0000-0000977C0000}"/>
    <cellStyle name="Normal 25 2 2 2 2" xfId="13410" xr:uid="{00000000-0005-0000-0000-0000987C0000}"/>
    <cellStyle name="Normal 25 2 2 2 2 2" xfId="28558" xr:uid="{00000000-0005-0000-0000-0000997C0000}"/>
    <cellStyle name="Normal 25 2 2 2 2 2 2" xfId="54526" xr:uid="{00000000-0005-0000-0000-00009A7C0000}"/>
    <cellStyle name="Normal 25 2 2 2 2 3" xfId="39378" xr:uid="{00000000-0005-0000-0000-00009B7C0000}"/>
    <cellStyle name="Normal 25 2 2 2 3" xfId="22066" xr:uid="{00000000-0005-0000-0000-00009C7C0000}"/>
    <cellStyle name="Normal 25 2 2 2 3 2" xfId="48034" xr:uid="{00000000-0005-0000-0000-00009D7C0000}"/>
    <cellStyle name="Normal 25 2 2 2 4" xfId="17738" xr:uid="{00000000-0005-0000-0000-00009E7C0000}"/>
    <cellStyle name="Normal 25 2 2 2 4 2" xfId="43706" xr:uid="{00000000-0005-0000-0000-00009F7C0000}"/>
    <cellStyle name="Normal 25 2 2 2 5" xfId="32886" xr:uid="{00000000-0005-0000-0000-0000A07C0000}"/>
    <cellStyle name="Normal 25 2 2 2 6" xfId="59368" xr:uid="{00000000-0005-0000-0000-0000A17C0000}"/>
    <cellStyle name="Normal 25 2 2 3" xfId="11246" xr:uid="{00000000-0005-0000-0000-0000A27C0000}"/>
    <cellStyle name="Normal 25 2 2 3 2" xfId="26394" xr:uid="{00000000-0005-0000-0000-0000A37C0000}"/>
    <cellStyle name="Normal 25 2 2 3 2 2" xfId="52362" xr:uid="{00000000-0005-0000-0000-0000A47C0000}"/>
    <cellStyle name="Normal 25 2 2 3 3" xfId="37214" xr:uid="{00000000-0005-0000-0000-0000A57C0000}"/>
    <cellStyle name="Normal 25 2 2 4" xfId="9082" xr:uid="{00000000-0005-0000-0000-0000A67C0000}"/>
    <cellStyle name="Normal 25 2 2 4 2" xfId="24230" xr:uid="{00000000-0005-0000-0000-0000A77C0000}"/>
    <cellStyle name="Normal 25 2 2 4 2 2" xfId="50198" xr:uid="{00000000-0005-0000-0000-0000A87C0000}"/>
    <cellStyle name="Normal 25 2 2 4 3" xfId="35050" xr:uid="{00000000-0005-0000-0000-0000A97C0000}"/>
    <cellStyle name="Normal 25 2 2 5" xfId="19902" xr:uid="{00000000-0005-0000-0000-0000AA7C0000}"/>
    <cellStyle name="Normal 25 2 2 5 2" xfId="45870" xr:uid="{00000000-0005-0000-0000-0000AB7C0000}"/>
    <cellStyle name="Normal 25 2 2 6" xfId="15574" xr:uid="{00000000-0005-0000-0000-0000AC7C0000}"/>
    <cellStyle name="Normal 25 2 2 6 2" xfId="41542" xr:uid="{00000000-0005-0000-0000-0000AD7C0000}"/>
    <cellStyle name="Normal 25 2 2 7" xfId="4754" xr:uid="{00000000-0005-0000-0000-0000AE7C0000}"/>
    <cellStyle name="Normal 25 2 2 8" xfId="30722" xr:uid="{00000000-0005-0000-0000-0000AF7C0000}"/>
    <cellStyle name="Normal 25 2 2 9" xfId="57204" xr:uid="{00000000-0005-0000-0000-0000B07C0000}"/>
    <cellStyle name="Normal 25 2 3" xfId="5836" xr:uid="{00000000-0005-0000-0000-0000B17C0000}"/>
    <cellStyle name="Normal 25 2 3 2" xfId="12328" xr:uid="{00000000-0005-0000-0000-0000B27C0000}"/>
    <cellStyle name="Normal 25 2 3 2 2" xfId="27476" xr:uid="{00000000-0005-0000-0000-0000B37C0000}"/>
    <cellStyle name="Normal 25 2 3 2 2 2" xfId="53444" xr:uid="{00000000-0005-0000-0000-0000B47C0000}"/>
    <cellStyle name="Normal 25 2 3 2 3" xfId="38296" xr:uid="{00000000-0005-0000-0000-0000B57C0000}"/>
    <cellStyle name="Normal 25 2 3 3" xfId="20984" xr:uid="{00000000-0005-0000-0000-0000B67C0000}"/>
    <cellStyle name="Normal 25 2 3 3 2" xfId="46952" xr:uid="{00000000-0005-0000-0000-0000B77C0000}"/>
    <cellStyle name="Normal 25 2 3 4" xfId="16656" xr:uid="{00000000-0005-0000-0000-0000B87C0000}"/>
    <cellStyle name="Normal 25 2 3 4 2" xfId="42624" xr:uid="{00000000-0005-0000-0000-0000B97C0000}"/>
    <cellStyle name="Normal 25 2 3 5" xfId="31804" xr:uid="{00000000-0005-0000-0000-0000BA7C0000}"/>
    <cellStyle name="Normal 25 2 3 6" xfId="58286" xr:uid="{00000000-0005-0000-0000-0000BB7C0000}"/>
    <cellStyle name="Normal 25 2 4" xfId="10164" xr:uid="{00000000-0005-0000-0000-0000BC7C0000}"/>
    <cellStyle name="Normal 25 2 4 2" xfId="25312" xr:uid="{00000000-0005-0000-0000-0000BD7C0000}"/>
    <cellStyle name="Normal 25 2 4 2 2" xfId="51280" xr:uid="{00000000-0005-0000-0000-0000BE7C0000}"/>
    <cellStyle name="Normal 25 2 4 3" xfId="36132" xr:uid="{00000000-0005-0000-0000-0000BF7C0000}"/>
    <cellStyle name="Normal 25 2 5" xfId="8000" xr:uid="{00000000-0005-0000-0000-0000C07C0000}"/>
    <cellStyle name="Normal 25 2 5 2" xfId="23148" xr:uid="{00000000-0005-0000-0000-0000C17C0000}"/>
    <cellStyle name="Normal 25 2 5 2 2" xfId="49116" xr:uid="{00000000-0005-0000-0000-0000C27C0000}"/>
    <cellStyle name="Normal 25 2 5 3" xfId="33968" xr:uid="{00000000-0005-0000-0000-0000C37C0000}"/>
    <cellStyle name="Normal 25 2 6" xfId="18820" xr:uid="{00000000-0005-0000-0000-0000C47C0000}"/>
    <cellStyle name="Normal 25 2 6 2" xfId="44788" xr:uid="{00000000-0005-0000-0000-0000C57C0000}"/>
    <cellStyle name="Normal 25 2 7" xfId="14492" xr:uid="{00000000-0005-0000-0000-0000C67C0000}"/>
    <cellStyle name="Normal 25 2 7 2" xfId="40460" xr:uid="{00000000-0005-0000-0000-0000C77C0000}"/>
    <cellStyle name="Normal 25 2 8" xfId="3672" xr:uid="{00000000-0005-0000-0000-0000C87C0000}"/>
    <cellStyle name="Normal 25 2 9" xfId="29640" xr:uid="{00000000-0005-0000-0000-0000C97C0000}"/>
    <cellStyle name="Normal 25 3" xfId="2049" xr:uid="{00000000-0005-0000-0000-0000CA7C0000}"/>
    <cellStyle name="Normal 25 3 2" xfId="6377" xr:uid="{00000000-0005-0000-0000-0000CB7C0000}"/>
    <cellStyle name="Normal 25 3 2 2" xfId="12869" xr:uid="{00000000-0005-0000-0000-0000CC7C0000}"/>
    <cellStyle name="Normal 25 3 2 2 2" xfId="28017" xr:uid="{00000000-0005-0000-0000-0000CD7C0000}"/>
    <cellStyle name="Normal 25 3 2 2 2 2" xfId="53985" xr:uid="{00000000-0005-0000-0000-0000CE7C0000}"/>
    <cellStyle name="Normal 25 3 2 2 3" xfId="38837" xr:uid="{00000000-0005-0000-0000-0000CF7C0000}"/>
    <cellStyle name="Normal 25 3 2 3" xfId="21525" xr:uid="{00000000-0005-0000-0000-0000D07C0000}"/>
    <cellStyle name="Normal 25 3 2 3 2" xfId="47493" xr:uid="{00000000-0005-0000-0000-0000D17C0000}"/>
    <cellStyle name="Normal 25 3 2 4" xfId="17197" xr:uid="{00000000-0005-0000-0000-0000D27C0000}"/>
    <cellStyle name="Normal 25 3 2 4 2" xfId="43165" xr:uid="{00000000-0005-0000-0000-0000D37C0000}"/>
    <cellStyle name="Normal 25 3 2 5" xfId="32345" xr:uid="{00000000-0005-0000-0000-0000D47C0000}"/>
    <cellStyle name="Normal 25 3 2 6" xfId="58827" xr:uid="{00000000-0005-0000-0000-0000D57C0000}"/>
    <cellStyle name="Normal 25 3 3" xfId="10705" xr:uid="{00000000-0005-0000-0000-0000D67C0000}"/>
    <cellStyle name="Normal 25 3 3 2" xfId="25853" xr:uid="{00000000-0005-0000-0000-0000D77C0000}"/>
    <cellStyle name="Normal 25 3 3 2 2" xfId="51821" xr:uid="{00000000-0005-0000-0000-0000D87C0000}"/>
    <cellStyle name="Normal 25 3 3 3" xfId="36673" xr:uid="{00000000-0005-0000-0000-0000D97C0000}"/>
    <cellStyle name="Normal 25 3 4" xfId="8541" xr:uid="{00000000-0005-0000-0000-0000DA7C0000}"/>
    <cellStyle name="Normal 25 3 4 2" xfId="23689" xr:uid="{00000000-0005-0000-0000-0000DB7C0000}"/>
    <cellStyle name="Normal 25 3 4 2 2" xfId="49657" xr:uid="{00000000-0005-0000-0000-0000DC7C0000}"/>
    <cellStyle name="Normal 25 3 4 3" xfId="34509" xr:uid="{00000000-0005-0000-0000-0000DD7C0000}"/>
    <cellStyle name="Normal 25 3 5" xfId="19361" xr:uid="{00000000-0005-0000-0000-0000DE7C0000}"/>
    <cellStyle name="Normal 25 3 5 2" xfId="45329" xr:uid="{00000000-0005-0000-0000-0000DF7C0000}"/>
    <cellStyle name="Normal 25 3 6" xfId="15033" xr:uid="{00000000-0005-0000-0000-0000E07C0000}"/>
    <cellStyle name="Normal 25 3 6 2" xfId="41001" xr:uid="{00000000-0005-0000-0000-0000E17C0000}"/>
    <cellStyle name="Normal 25 3 7" xfId="4213" xr:uid="{00000000-0005-0000-0000-0000E27C0000}"/>
    <cellStyle name="Normal 25 3 8" xfId="30181" xr:uid="{00000000-0005-0000-0000-0000E37C0000}"/>
    <cellStyle name="Normal 25 3 9" xfId="56663" xr:uid="{00000000-0005-0000-0000-0000E47C0000}"/>
    <cellStyle name="Normal 25 4" xfId="5295" xr:uid="{00000000-0005-0000-0000-0000E57C0000}"/>
    <cellStyle name="Normal 25 4 2" xfId="11787" xr:uid="{00000000-0005-0000-0000-0000E67C0000}"/>
    <cellStyle name="Normal 25 4 2 2" xfId="26935" xr:uid="{00000000-0005-0000-0000-0000E77C0000}"/>
    <cellStyle name="Normal 25 4 2 2 2" xfId="52903" xr:uid="{00000000-0005-0000-0000-0000E87C0000}"/>
    <cellStyle name="Normal 25 4 2 3" xfId="37755" xr:uid="{00000000-0005-0000-0000-0000E97C0000}"/>
    <cellStyle name="Normal 25 4 3" xfId="20443" xr:uid="{00000000-0005-0000-0000-0000EA7C0000}"/>
    <cellStyle name="Normal 25 4 3 2" xfId="46411" xr:uid="{00000000-0005-0000-0000-0000EB7C0000}"/>
    <cellStyle name="Normal 25 4 4" xfId="16115" xr:uid="{00000000-0005-0000-0000-0000EC7C0000}"/>
    <cellStyle name="Normal 25 4 4 2" xfId="42083" xr:uid="{00000000-0005-0000-0000-0000ED7C0000}"/>
    <cellStyle name="Normal 25 4 5" xfId="31263" xr:uid="{00000000-0005-0000-0000-0000EE7C0000}"/>
    <cellStyle name="Normal 25 4 6" xfId="57745" xr:uid="{00000000-0005-0000-0000-0000EF7C0000}"/>
    <cellStyle name="Normal 25 5" xfId="9623" xr:uid="{00000000-0005-0000-0000-0000F07C0000}"/>
    <cellStyle name="Normal 25 5 2" xfId="24771" xr:uid="{00000000-0005-0000-0000-0000F17C0000}"/>
    <cellStyle name="Normal 25 5 2 2" xfId="50739" xr:uid="{00000000-0005-0000-0000-0000F27C0000}"/>
    <cellStyle name="Normal 25 5 3" xfId="35591" xr:uid="{00000000-0005-0000-0000-0000F37C0000}"/>
    <cellStyle name="Normal 25 6" xfId="7459" xr:uid="{00000000-0005-0000-0000-0000F47C0000}"/>
    <cellStyle name="Normal 25 6 2" xfId="22607" xr:uid="{00000000-0005-0000-0000-0000F57C0000}"/>
    <cellStyle name="Normal 25 6 2 2" xfId="48575" xr:uid="{00000000-0005-0000-0000-0000F67C0000}"/>
    <cellStyle name="Normal 25 6 3" xfId="33427" xr:uid="{00000000-0005-0000-0000-0000F77C0000}"/>
    <cellStyle name="Normal 25 7" xfId="18279" xr:uid="{00000000-0005-0000-0000-0000F87C0000}"/>
    <cellStyle name="Normal 25 7 2" xfId="44247" xr:uid="{00000000-0005-0000-0000-0000F97C0000}"/>
    <cellStyle name="Normal 25 8" xfId="13951" xr:uid="{00000000-0005-0000-0000-0000FA7C0000}"/>
    <cellStyle name="Normal 25 8 2" xfId="39919" xr:uid="{00000000-0005-0000-0000-0000FB7C0000}"/>
    <cellStyle name="Normal 25 9" xfId="3131" xr:uid="{00000000-0005-0000-0000-0000FC7C0000}"/>
    <cellStyle name="Normal 26" xfId="410" xr:uid="{00000000-0005-0000-0000-0000FD7C0000}"/>
    <cellStyle name="Normal 26 10" xfId="29100" xr:uid="{00000000-0005-0000-0000-0000FE7C0000}"/>
    <cellStyle name="Normal 26 11" xfId="55052" xr:uid="{00000000-0005-0000-0000-0000FF7C0000}"/>
    <cellStyle name="Normal 26 12" xfId="55582" xr:uid="{00000000-0005-0000-0000-0000007D0000}"/>
    <cellStyle name="Normal 26 13" xfId="951" xr:uid="{00000000-0005-0000-0000-0000017D0000}"/>
    <cellStyle name="Normal 26 2" xfId="1509" xr:uid="{00000000-0005-0000-0000-0000027D0000}"/>
    <cellStyle name="Normal 26 2 10" xfId="56123" xr:uid="{00000000-0005-0000-0000-0000037D0000}"/>
    <cellStyle name="Normal 26 2 2" xfId="2591" xr:uid="{00000000-0005-0000-0000-0000047D0000}"/>
    <cellStyle name="Normal 26 2 2 2" xfId="6919" xr:uid="{00000000-0005-0000-0000-0000057D0000}"/>
    <cellStyle name="Normal 26 2 2 2 2" xfId="13411" xr:uid="{00000000-0005-0000-0000-0000067D0000}"/>
    <cellStyle name="Normal 26 2 2 2 2 2" xfId="28559" xr:uid="{00000000-0005-0000-0000-0000077D0000}"/>
    <cellStyle name="Normal 26 2 2 2 2 2 2" xfId="54527" xr:uid="{00000000-0005-0000-0000-0000087D0000}"/>
    <cellStyle name="Normal 26 2 2 2 2 3" xfId="39379" xr:uid="{00000000-0005-0000-0000-0000097D0000}"/>
    <cellStyle name="Normal 26 2 2 2 3" xfId="22067" xr:uid="{00000000-0005-0000-0000-00000A7D0000}"/>
    <cellStyle name="Normal 26 2 2 2 3 2" xfId="48035" xr:uid="{00000000-0005-0000-0000-00000B7D0000}"/>
    <cellStyle name="Normal 26 2 2 2 4" xfId="17739" xr:uid="{00000000-0005-0000-0000-00000C7D0000}"/>
    <cellStyle name="Normal 26 2 2 2 4 2" xfId="43707" xr:uid="{00000000-0005-0000-0000-00000D7D0000}"/>
    <cellStyle name="Normal 26 2 2 2 5" xfId="32887" xr:uid="{00000000-0005-0000-0000-00000E7D0000}"/>
    <cellStyle name="Normal 26 2 2 2 6" xfId="59369" xr:uid="{00000000-0005-0000-0000-00000F7D0000}"/>
    <cellStyle name="Normal 26 2 2 3" xfId="11247" xr:uid="{00000000-0005-0000-0000-0000107D0000}"/>
    <cellStyle name="Normal 26 2 2 3 2" xfId="26395" xr:uid="{00000000-0005-0000-0000-0000117D0000}"/>
    <cellStyle name="Normal 26 2 2 3 2 2" xfId="52363" xr:uid="{00000000-0005-0000-0000-0000127D0000}"/>
    <cellStyle name="Normal 26 2 2 3 3" xfId="37215" xr:uid="{00000000-0005-0000-0000-0000137D0000}"/>
    <cellStyle name="Normal 26 2 2 4" xfId="9083" xr:uid="{00000000-0005-0000-0000-0000147D0000}"/>
    <cellStyle name="Normal 26 2 2 4 2" xfId="24231" xr:uid="{00000000-0005-0000-0000-0000157D0000}"/>
    <cellStyle name="Normal 26 2 2 4 2 2" xfId="50199" xr:uid="{00000000-0005-0000-0000-0000167D0000}"/>
    <cellStyle name="Normal 26 2 2 4 3" xfId="35051" xr:uid="{00000000-0005-0000-0000-0000177D0000}"/>
    <cellStyle name="Normal 26 2 2 5" xfId="19903" xr:uid="{00000000-0005-0000-0000-0000187D0000}"/>
    <cellStyle name="Normal 26 2 2 5 2" xfId="45871" xr:uid="{00000000-0005-0000-0000-0000197D0000}"/>
    <cellStyle name="Normal 26 2 2 6" xfId="15575" xr:uid="{00000000-0005-0000-0000-00001A7D0000}"/>
    <cellStyle name="Normal 26 2 2 6 2" xfId="41543" xr:uid="{00000000-0005-0000-0000-00001B7D0000}"/>
    <cellStyle name="Normal 26 2 2 7" xfId="4755" xr:uid="{00000000-0005-0000-0000-00001C7D0000}"/>
    <cellStyle name="Normal 26 2 2 8" xfId="30723" xr:uid="{00000000-0005-0000-0000-00001D7D0000}"/>
    <cellStyle name="Normal 26 2 2 9" xfId="57205" xr:uid="{00000000-0005-0000-0000-00001E7D0000}"/>
    <cellStyle name="Normal 26 2 3" xfId="5837" xr:uid="{00000000-0005-0000-0000-00001F7D0000}"/>
    <cellStyle name="Normal 26 2 3 2" xfId="12329" xr:uid="{00000000-0005-0000-0000-0000207D0000}"/>
    <cellStyle name="Normal 26 2 3 2 2" xfId="27477" xr:uid="{00000000-0005-0000-0000-0000217D0000}"/>
    <cellStyle name="Normal 26 2 3 2 2 2" xfId="53445" xr:uid="{00000000-0005-0000-0000-0000227D0000}"/>
    <cellStyle name="Normal 26 2 3 2 3" xfId="38297" xr:uid="{00000000-0005-0000-0000-0000237D0000}"/>
    <cellStyle name="Normal 26 2 3 3" xfId="20985" xr:uid="{00000000-0005-0000-0000-0000247D0000}"/>
    <cellStyle name="Normal 26 2 3 3 2" xfId="46953" xr:uid="{00000000-0005-0000-0000-0000257D0000}"/>
    <cellStyle name="Normal 26 2 3 4" xfId="16657" xr:uid="{00000000-0005-0000-0000-0000267D0000}"/>
    <cellStyle name="Normal 26 2 3 4 2" xfId="42625" xr:uid="{00000000-0005-0000-0000-0000277D0000}"/>
    <cellStyle name="Normal 26 2 3 5" xfId="31805" xr:uid="{00000000-0005-0000-0000-0000287D0000}"/>
    <cellStyle name="Normal 26 2 3 6" xfId="58287" xr:uid="{00000000-0005-0000-0000-0000297D0000}"/>
    <cellStyle name="Normal 26 2 4" xfId="10165" xr:uid="{00000000-0005-0000-0000-00002A7D0000}"/>
    <cellStyle name="Normal 26 2 4 2" xfId="25313" xr:uid="{00000000-0005-0000-0000-00002B7D0000}"/>
    <cellStyle name="Normal 26 2 4 2 2" xfId="51281" xr:uid="{00000000-0005-0000-0000-00002C7D0000}"/>
    <cellStyle name="Normal 26 2 4 3" xfId="36133" xr:uid="{00000000-0005-0000-0000-00002D7D0000}"/>
    <cellStyle name="Normal 26 2 5" xfId="8001" xr:uid="{00000000-0005-0000-0000-00002E7D0000}"/>
    <cellStyle name="Normal 26 2 5 2" xfId="23149" xr:uid="{00000000-0005-0000-0000-00002F7D0000}"/>
    <cellStyle name="Normal 26 2 5 2 2" xfId="49117" xr:uid="{00000000-0005-0000-0000-0000307D0000}"/>
    <cellStyle name="Normal 26 2 5 3" xfId="33969" xr:uid="{00000000-0005-0000-0000-0000317D0000}"/>
    <cellStyle name="Normal 26 2 6" xfId="18821" xr:uid="{00000000-0005-0000-0000-0000327D0000}"/>
    <cellStyle name="Normal 26 2 6 2" xfId="44789" xr:uid="{00000000-0005-0000-0000-0000337D0000}"/>
    <cellStyle name="Normal 26 2 7" xfId="14493" xr:uid="{00000000-0005-0000-0000-0000347D0000}"/>
    <cellStyle name="Normal 26 2 7 2" xfId="40461" xr:uid="{00000000-0005-0000-0000-0000357D0000}"/>
    <cellStyle name="Normal 26 2 8" xfId="3673" xr:uid="{00000000-0005-0000-0000-0000367D0000}"/>
    <cellStyle name="Normal 26 2 9" xfId="29641" xr:uid="{00000000-0005-0000-0000-0000377D0000}"/>
    <cellStyle name="Normal 26 3" xfId="2050" xr:uid="{00000000-0005-0000-0000-0000387D0000}"/>
    <cellStyle name="Normal 26 3 2" xfId="6378" xr:uid="{00000000-0005-0000-0000-0000397D0000}"/>
    <cellStyle name="Normal 26 3 2 2" xfId="12870" xr:uid="{00000000-0005-0000-0000-00003A7D0000}"/>
    <cellStyle name="Normal 26 3 2 2 2" xfId="28018" xr:uid="{00000000-0005-0000-0000-00003B7D0000}"/>
    <cellStyle name="Normal 26 3 2 2 2 2" xfId="53986" xr:uid="{00000000-0005-0000-0000-00003C7D0000}"/>
    <cellStyle name="Normal 26 3 2 2 3" xfId="38838" xr:uid="{00000000-0005-0000-0000-00003D7D0000}"/>
    <cellStyle name="Normal 26 3 2 3" xfId="21526" xr:uid="{00000000-0005-0000-0000-00003E7D0000}"/>
    <cellStyle name="Normal 26 3 2 3 2" xfId="47494" xr:uid="{00000000-0005-0000-0000-00003F7D0000}"/>
    <cellStyle name="Normal 26 3 2 4" xfId="17198" xr:uid="{00000000-0005-0000-0000-0000407D0000}"/>
    <cellStyle name="Normal 26 3 2 4 2" xfId="43166" xr:uid="{00000000-0005-0000-0000-0000417D0000}"/>
    <cellStyle name="Normal 26 3 2 5" xfId="32346" xr:uid="{00000000-0005-0000-0000-0000427D0000}"/>
    <cellStyle name="Normal 26 3 2 6" xfId="58828" xr:uid="{00000000-0005-0000-0000-0000437D0000}"/>
    <cellStyle name="Normal 26 3 3" xfId="10706" xr:uid="{00000000-0005-0000-0000-0000447D0000}"/>
    <cellStyle name="Normal 26 3 3 2" xfId="25854" xr:uid="{00000000-0005-0000-0000-0000457D0000}"/>
    <cellStyle name="Normal 26 3 3 2 2" xfId="51822" xr:uid="{00000000-0005-0000-0000-0000467D0000}"/>
    <cellStyle name="Normal 26 3 3 3" xfId="36674" xr:uid="{00000000-0005-0000-0000-0000477D0000}"/>
    <cellStyle name="Normal 26 3 4" xfId="8542" xr:uid="{00000000-0005-0000-0000-0000487D0000}"/>
    <cellStyle name="Normal 26 3 4 2" xfId="23690" xr:uid="{00000000-0005-0000-0000-0000497D0000}"/>
    <cellStyle name="Normal 26 3 4 2 2" xfId="49658" xr:uid="{00000000-0005-0000-0000-00004A7D0000}"/>
    <cellStyle name="Normal 26 3 4 3" xfId="34510" xr:uid="{00000000-0005-0000-0000-00004B7D0000}"/>
    <cellStyle name="Normal 26 3 5" xfId="19362" xr:uid="{00000000-0005-0000-0000-00004C7D0000}"/>
    <cellStyle name="Normal 26 3 5 2" xfId="45330" xr:uid="{00000000-0005-0000-0000-00004D7D0000}"/>
    <cellStyle name="Normal 26 3 6" xfId="15034" xr:uid="{00000000-0005-0000-0000-00004E7D0000}"/>
    <cellStyle name="Normal 26 3 6 2" xfId="41002" xr:uid="{00000000-0005-0000-0000-00004F7D0000}"/>
    <cellStyle name="Normal 26 3 7" xfId="4214" xr:uid="{00000000-0005-0000-0000-0000507D0000}"/>
    <cellStyle name="Normal 26 3 8" xfId="30182" xr:uid="{00000000-0005-0000-0000-0000517D0000}"/>
    <cellStyle name="Normal 26 3 9" xfId="56664" xr:uid="{00000000-0005-0000-0000-0000527D0000}"/>
    <cellStyle name="Normal 26 4" xfId="5296" xr:uid="{00000000-0005-0000-0000-0000537D0000}"/>
    <cellStyle name="Normal 26 4 2" xfId="11788" xr:uid="{00000000-0005-0000-0000-0000547D0000}"/>
    <cellStyle name="Normal 26 4 2 2" xfId="26936" xr:uid="{00000000-0005-0000-0000-0000557D0000}"/>
    <cellStyle name="Normal 26 4 2 2 2" xfId="52904" xr:uid="{00000000-0005-0000-0000-0000567D0000}"/>
    <cellStyle name="Normal 26 4 2 3" xfId="37756" xr:uid="{00000000-0005-0000-0000-0000577D0000}"/>
    <cellStyle name="Normal 26 4 3" xfId="20444" xr:uid="{00000000-0005-0000-0000-0000587D0000}"/>
    <cellStyle name="Normal 26 4 3 2" xfId="46412" xr:uid="{00000000-0005-0000-0000-0000597D0000}"/>
    <cellStyle name="Normal 26 4 4" xfId="16116" xr:uid="{00000000-0005-0000-0000-00005A7D0000}"/>
    <cellStyle name="Normal 26 4 4 2" xfId="42084" xr:uid="{00000000-0005-0000-0000-00005B7D0000}"/>
    <cellStyle name="Normal 26 4 5" xfId="31264" xr:uid="{00000000-0005-0000-0000-00005C7D0000}"/>
    <cellStyle name="Normal 26 4 6" xfId="57746" xr:uid="{00000000-0005-0000-0000-00005D7D0000}"/>
    <cellStyle name="Normal 26 5" xfId="9624" xr:uid="{00000000-0005-0000-0000-00005E7D0000}"/>
    <cellStyle name="Normal 26 5 2" xfId="24772" xr:uid="{00000000-0005-0000-0000-00005F7D0000}"/>
    <cellStyle name="Normal 26 5 2 2" xfId="50740" xr:uid="{00000000-0005-0000-0000-0000607D0000}"/>
    <cellStyle name="Normal 26 5 3" xfId="35592" xr:uid="{00000000-0005-0000-0000-0000617D0000}"/>
    <cellStyle name="Normal 26 6" xfId="7460" xr:uid="{00000000-0005-0000-0000-0000627D0000}"/>
    <cellStyle name="Normal 26 6 2" xfId="22608" xr:uid="{00000000-0005-0000-0000-0000637D0000}"/>
    <cellStyle name="Normal 26 6 2 2" xfId="48576" xr:uid="{00000000-0005-0000-0000-0000647D0000}"/>
    <cellStyle name="Normal 26 6 3" xfId="33428" xr:uid="{00000000-0005-0000-0000-0000657D0000}"/>
    <cellStyle name="Normal 26 7" xfId="18280" xr:uid="{00000000-0005-0000-0000-0000667D0000}"/>
    <cellStyle name="Normal 26 7 2" xfId="44248" xr:uid="{00000000-0005-0000-0000-0000677D0000}"/>
    <cellStyle name="Normal 26 8" xfId="13952" xr:uid="{00000000-0005-0000-0000-0000687D0000}"/>
    <cellStyle name="Normal 26 8 2" xfId="39920" xr:uid="{00000000-0005-0000-0000-0000697D0000}"/>
    <cellStyle name="Normal 26 9" xfId="3132" xr:uid="{00000000-0005-0000-0000-00006A7D0000}"/>
    <cellStyle name="Normal 27" xfId="411" xr:uid="{00000000-0005-0000-0000-00006B7D0000}"/>
    <cellStyle name="Normal 27 10" xfId="29101" xr:uid="{00000000-0005-0000-0000-00006C7D0000}"/>
    <cellStyle name="Normal 27 11" xfId="55053" xr:uid="{00000000-0005-0000-0000-00006D7D0000}"/>
    <cellStyle name="Normal 27 12" xfId="55583" xr:uid="{00000000-0005-0000-0000-00006E7D0000}"/>
    <cellStyle name="Normal 27 13" xfId="991" xr:uid="{00000000-0005-0000-0000-00006F7D0000}"/>
    <cellStyle name="Normal 27 2" xfId="1510" xr:uid="{00000000-0005-0000-0000-0000707D0000}"/>
    <cellStyle name="Normal 27 2 10" xfId="56124" xr:uid="{00000000-0005-0000-0000-0000717D0000}"/>
    <cellStyle name="Normal 27 2 2" xfId="2592" xr:uid="{00000000-0005-0000-0000-0000727D0000}"/>
    <cellStyle name="Normal 27 2 2 2" xfId="6920" xr:uid="{00000000-0005-0000-0000-0000737D0000}"/>
    <cellStyle name="Normal 27 2 2 2 2" xfId="13412" xr:uid="{00000000-0005-0000-0000-0000747D0000}"/>
    <cellStyle name="Normal 27 2 2 2 2 2" xfId="28560" xr:uid="{00000000-0005-0000-0000-0000757D0000}"/>
    <cellStyle name="Normal 27 2 2 2 2 2 2" xfId="54528" xr:uid="{00000000-0005-0000-0000-0000767D0000}"/>
    <cellStyle name="Normal 27 2 2 2 2 3" xfId="39380" xr:uid="{00000000-0005-0000-0000-0000777D0000}"/>
    <cellStyle name="Normal 27 2 2 2 3" xfId="22068" xr:uid="{00000000-0005-0000-0000-0000787D0000}"/>
    <cellStyle name="Normal 27 2 2 2 3 2" xfId="48036" xr:uid="{00000000-0005-0000-0000-0000797D0000}"/>
    <cellStyle name="Normal 27 2 2 2 4" xfId="17740" xr:uid="{00000000-0005-0000-0000-00007A7D0000}"/>
    <cellStyle name="Normal 27 2 2 2 4 2" xfId="43708" xr:uid="{00000000-0005-0000-0000-00007B7D0000}"/>
    <cellStyle name="Normal 27 2 2 2 5" xfId="32888" xr:uid="{00000000-0005-0000-0000-00007C7D0000}"/>
    <cellStyle name="Normal 27 2 2 2 6" xfId="59370" xr:uid="{00000000-0005-0000-0000-00007D7D0000}"/>
    <cellStyle name="Normal 27 2 2 3" xfId="11248" xr:uid="{00000000-0005-0000-0000-00007E7D0000}"/>
    <cellStyle name="Normal 27 2 2 3 2" xfId="26396" xr:uid="{00000000-0005-0000-0000-00007F7D0000}"/>
    <cellStyle name="Normal 27 2 2 3 2 2" xfId="52364" xr:uid="{00000000-0005-0000-0000-0000807D0000}"/>
    <cellStyle name="Normal 27 2 2 3 3" xfId="37216" xr:uid="{00000000-0005-0000-0000-0000817D0000}"/>
    <cellStyle name="Normal 27 2 2 4" xfId="9084" xr:uid="{00000000-0005-0000-0000-0000827D0000}"/>
    <cellStyle name="Normal 27 2 2 4 2" xfId="24232" xr:uid="{00000000-0005-0000-0000-0000837D0000}"/>
    <cellStyle name="Normal 27 2 2 4 2 2" xfId="50200" xr:uid="{00000000-0005-0000-0000-0000847D0000}"/>
    <cellStyle name="Normal 27 2 2 4 3" xfId="35052" xr:uid="{00000000-0005-0000-0000-0000857D0000}"/>
    <cellStyle name="Normal 27 2 2 5" xfId="19904" xr:uid="{00000000-0005-0000-0000-0000867D0000}"/>
    <cellStyle name="Normal 27 2 2 5 2" xfId="45872" xr:uid="{00000000-0005-0000-0000-0000877D0000}"/>
    <cellStyle name="Normal 27 2 2 6" xfId="15576" xr:uid="{00000000-0005-0000-0000-0000887D0000}"/>
    <cellStyle name="Normal 27 2 2 6 2" xfId="41544" xr:uid="{00000000-0005-0000-0000-0000897D0000}"/>
    <cellStyle name="Normal 27 2 2 7" xfId="4756" xr:uid="{00000000-0005-0000-0000-00008A7D0000}"/>
    <cellStyle name="Normal 27 2 2 8" xfId="30724" xr:uid="{00000000-0005-0000-0000-00008B7D0000}"/>
    <cellStyle name="Normal 27 2 2 9" xfId="57206" xr:uid="{00000000-0005-0000-0000-00008C7D0000}"/>
    <cellStyle name="Normal 27 2 3" xfId="5838" xr:uid="{00000000-0005-0000-0000-00008D7D0000}"/>
    <cellStyle name="Normal 27 2 3 2" xfId="12330" xr:uid="{00000000-0005-0000-0000-00008E7D0000}"/>
    <cellStyle name="Normal 27 2 3 2 2" xfId="27478" xr:uid="{00000000-0005-0000-0000-00008F7D0000}"/>
    <cellStyle name="Normal 27 2 3 2 2 2" xfId="53446" xr:uid="{00000000-0005-0000-0000-0000907D0000}"/>
    <cellStyle name="Normal 27 2 3 2 3" xfId="38298" xr:uid="{00000000-0005-0000-0000-0000917D0000}"/>
    <cellStyle name="Normal 27 2 3 3" xfId="20986" xr:uid="{00000000-0005-0000-0000-0000927D0000}"/>
    <cellStyle name="Normal 27 2 3 3 2" xfId="46954" xr:uid="{00000000-0005-0000-0000-0000937D0000}"/>
    <cellStyle name="Normal 27 2 3 4" xfId="16658" xr:uid="{00000000-0005-0000-0000-0000947D0000}"/>
    <cellStyle name="Normal 27 2 3 4 2" xfId="42626" xr:uid="{00000000-0005-0000-0000-0000957D0000}"/>
    <cellStyle name="Normal 27 2 3 5" xfId="31806" xr:uid="{00000000-0005-0000-0000-0000967D0000}"/>
    <cellStyle name="Normal 27 2 3 6" xfId="58288" xr:uid="{00000000-0005-0000-0000-0000977D0000}"/>
    <cellStyle name="Normal 27 2 4" xfId="10166" xr:uid="{00000000-0005-0000-0000-0000987D0000}"/>
    <cellStyle name="Normal 27 2 4 2" xfId="25314" xr:uid="{00000000-0005-0000-0000-0000997D0000}"/>
    <cellStyle name="Normal 27 2 4 2 2" xfId="51282" xr:uid="{00000000-0005-0000-0000-00009A7D0000}"/>
    <cellStyle name="Normal 27 2 4 3" xfId="36134" xr:uid="{00000000-0005-0000-0000-00009B7D0000}"/>
    <cellStyle name="Normal 27 2 5" xfId="8002" xr:uid="{00000000-0005-0000-0000-00009C7D0000}"/>
    <cellStyle name="Normal 27 2 5 2" xfId="23150" xr:uid="{00000000-0005-0000-0000-00009D7D0000}"/>
    <cellStyle name="Normal 27 2 5 2 2" xfId="49118" xr:uid="{00000000-0005-0000-0000-00009E7D0000}"/>
    <cellStyle name="Normal 27 2 5 3" xfId="33970" xr:uid="{00000000-0005-0000-0000-00009F7D0000}"/>
    <cellStyle name="Normal 27 2 6" xfId="18822" xr:uid="{00000000-0005-0000-0000-0000A07D0000}"/>
    <cellStyle name="Normal 27 2 6 2" xfId="44790" xr:uid="{00000000-0005-0000-0000-0000A17D0000}"/>
    <cellStyle name="Normal 27 2 7" xfId="14494" xr:uid="{00000000-0005-0000-0000-0000A27D0000}"/>
    <cellStyle name="Normal 27 2 7 2" xfId="40462" xr:uid="{00000000-0005-0000-0000-0000A37D0000}"/>
    <cellStyle name="Normal 27 2 8" xfId="3674" xr:uid="{00000000-0005-0000-0000-0000A47D0000}"/>
    <cellStyle name="Normal 27 2 9" xfId="29642" xr:uid="{00000000-0005-0000-0000-0000A57D0000}"/>
    <cellStyle name="Normal 27 3" xfId="2051" xr:uid="{00000000-0005-0000-0000-0000A67D0000}"/>
    <cellStyle name="Normal 27 3 2" xfId="6379" xr:uid="{00000000-0005-0000-0000-0000A77D0000}"/>
    <cellStyle name="Normal 27 3 2 2" xfId="12871" xr:uid="{00000000-0005-0000-0000-0000A87D0000}"/>
    <cellStyle name="Normal 27 3 2 2 2" xfId="28019" xr:uid="{00000000-0005-0000-0000-0000A97D0000}"/>
    <cellStyle name="Normal 27 3 2 2 2 2" xfId="53987" xr:uid="{00000000-0005-0000-0000-0000AA7D0000}"/>
    <cellStyle name="Normal 27 3 2 2 3" xfId="38839" xr:uid="{00000000-0005-0000-0000-0000AB7D0000}"/>
    <cellStyle name="Normal 27 3 2 3" xfId="21527" xr:uid="{00000000-0005-0000-0000-0000AC7D0000}"/>
    <cellStyle name="Normal 27 3 2 3 2" xfId="47495" xr:uid="{00000000-0005-0000-0000-0000AD7D0000}"/>
    <cellStyle name="Normal 27 3 2 4" xfId="17199" xr:uid="{00000000-0005-0000-0000-0000AE7D0000}"/>
    <cellStyle name="Normal 27 3 2 4 2" xfId="43167" xr:uid="{00000000-0005-0000-0000-0000AF7D0000}"/>
    <cellStyle name="Normal 27 3 2 5" xfId="32347" xr:uid="{00000000-0005-0000-0000-0000B07D0000}"/>
    <cellStyle name="Normal 27 3 2 6" xfId="58829" xr:uid="{00000000-0005-0000-0000-0000B17D0000}"/>
    <cellStyle name="Normal 27 3 3" xfId="10707" xr:uid="{00000000-0005-0000-0000-0000B27D0000}"/>
    <cellStyle name="Normal 27 3 3 2" xfId="25855" xr:uid="{00000000-0005-0000-0000-0000B37D0000}"/>
    <cellStyle name="Normal 27 3 3 2 2" xfId="51823" xr:uid="{00000000-0005-0000-0000-0000B47D0000}"/>
    <cellStyle name="Normal 27 3 3 3" xfId="36675" xr:uid="{00000000-0005-0000-0000-0000B57D0000}"/>
    <cellStyle name="Normal 27 3 4" xfId="8543" xr:uid="{00000000-0005-0000-0000-0000B67D0000}"/>
    <cellStyle name="Normal 27 3 4 2" xfId="23691" xr:uid="{00000000-0005-0000-0000-0000B77D0000}"/>
    <cellStyle name="Normal 27 3 4 2 2" xfId="49659" xr:uid="{00000000-0005-0000-0000-0000B87D0000}"/>
    <cellStyle name="Normal 27 3 4 3" xfId="34511" xr:uid="{00000000-0005-0000-0000-0000B97D0000}"/>
    <cellStyle name="Normal 27 3 5" xfId="19363" xr:uid="{00000000-0005-0000-0000-0000BA7D0000}"/>
    <cellStyle name="Normal 27 3 5 2" xfId="45331" xr:uid="{00000000-0005-0000-0000-0000BB7D0000}"/>
    <cellStyle name="Normal 27 3 6" xfId="15035" xr:uid="{00000000-0005-0000-0000-0000BC7D0000}"/>
    <cellStyle name="Normal 27 3 6 2" xfId="41003" xr:uid="{00000000-0005-0000-0000-0000BD7D0000}"/>
    <cellStyle name="Normal 27 3 7" xfId="4215" xr:uid="{00000000-0005-0000-0000-0000BE7D0000}"/>
    <cellStyle name="Normal 27 3 8" xfId="30183" xr:uid="{00000000-0005-0000-0000-0000BF7D0000}"/>
    <cellStyle name="Normal 27 3 9" xfId="56665" xr:uid="{00000000-0005-0000-0000-0000C07D0000}"/>
    <cellStyle name="Normal 27 4" xfId="5297" xr:uid="{00000000-0005-0000-0000-0000C17D0000}"/>
    <cellStyle name="Normal 27 4 2" xfId="11789" xr:uid="{00000000-0005-0000-0000-0000C27D0000}"/>
    <cellStyle name="Normal 27 4 2 2" xfId="26937" xr:uid="{00000000-0005-0000-0000-0000C37D0000}"/>
    <cellStyle name="Normal 27 4 2 2 2" xfId="52905" xr:uid="{00000000-0005-0000-0000-0000C47D0000}"/>
    <cellStyle name="Normal 27 4 2 3" xfId="37757" xr:uid="{00000000-0005-0000-0000-0000C57D0000}"/>
    <cellStyle name="Normal 27 4 3" xfId="20445" xr:uid="{00000000-0005-0000-0000-0000C67D0000}"/>
    <cellStyle name="Normal 27 4 3 2" xfId="46413" xr:uid="{00000000-0005-0000-0000-0000C77D0000}"/>
    <cellStyle name="Normal 27 4 4" xfId="16117" xr:uid="{00000000-0005-0000-0000-0000C87D0000}"/>
    <cellStyle name="Normal 27 4 4 2" xfId="42085" xr:uid="{00000000-0005-0000-0000-0000C97D0000}"/>
    <cellStyle name="Normal 27 4 5" xfId="31265" xr:uid="{00000000-0005-0000-0000-0000CA7D0000}"/>
    <cellStyle name="Normal 27 4 6" xfId="57747" xr:uid="{00000000-0005-0000-0000-0000CB7D0000}"/>
    <cellStyle name="Normal 27 5" xfId="9625" xr:uid="{00000000-0005-0000-0000-0000CC7D0000}"/>
    <cellStyle name="Normal 27 5 2" xfId="24773" xr:uid="{00000000-0005-0000-0000-0000CD7D0000}"/>
    <cellStyle name="Normal 27 5 2 2" xfId="50741" xr:uid="{00000000-0005-0000-0000-0000CE7D0000}"/>
    <cellStyle name="Normal 27 5 3" xfId="35593" xr:uid="{00000000-0005-0000-0000-0000CF7D0000}"/>
    <cellStyle name="Normal 27 6" xfId="7461" xr:uid="{00000000-0005-0000-0000-0000D07D0000}"/>
    <cellStyle name="Normal 27 6 2" xfId="22609" xr:uid="{00000000-0005-0000-0000-0000D17D0000}"/>
    <cellStyle name="Normal 27 6 2 2" xfId="48577" xr:uid="{00000000-0005-0000-0000-0000D27D0000}"/>
    <cellStyle name="Normal 27 6 3" xfId="33429" xr:uid="{00000000-0005-0000-0000-0000D37D0000}"/>
    <cellStyle name="Normal 27 7" xfId="18281" xr:uid="{00000000-0005-0000-0000-0000D47D0000}"/>
    <cellStyle name="Normal 27 7 2" xfId="44249" xr:uid="{00000000-0005-0000-0000-0000D57D0000}"/>
    <cellStyle name="Normal 27 8" xfId="13953" xr:uid="{00000000-0005-0000-0000-0000D67D0000}"/>
    <cellStyle name="Normal 27 8 2" xfId="39921" xr:uid="{00000000-0005-0000-0000-0000D77D0000}"/>
    <cellStyle name="Normal 27 9" xfId="3133" xr:uid="{00000000-0005-0000-0000-0000D87D0000}"/>
    <cellStyle name="Normal 28" xfId="412" xr:uid="{00000000-0005-0000-0000-0000D97D0000}"/>
    <cellStyle name="Normal 28 10" xfId="29102" xr:uid="{00000000-0005-0000-0000-0000DA7D0000}"/>
    <cellStyle name="Normal 28 11" xfId="55054" xr:uid="{00000000-0005-0000-0000-0000DB7D0000}"/>
    <cellStyle name="Normal 28 12" xfId="55584" xr:uid="{00000000-0005-0000-0000-0000DC7D0000}"/>
    <cellStyle name="Normal 28 13" xfId="1031" xr:uid="{00000000-0005-0000-0000-0000DD7D0000}"/>
    <cellStyle name="Normal 28 2" xfId="1511" xr:uid="{00000000-0005-0000-0000-0000DE7D0000}"/>
    <cellStyle name="Normal 28 2 10" xfId="56125" xr:uid="{00000000-0005-0000-0000-0000DF7D0000}"/>
    <cellStyle name="Normal 28 2 2" xfId="2593" xr:uid="{00000000-0005-0000-0000-0000E07D0000}"/>
    <cellStyle name="Normal 28 2 2 2" xfId="6921" xr:uid="{00000000-0005-0000-0000-0000E17D0000}"/>
    <cellStyle name="Normal 28 2 2 2 2" xfId="13413" xr:uid="{00000000-0005-0000-0000-0000E27D0000}"/>
    <cellStyle name="Normal 28 2 2 2 2 2" xfId="28561" xr:uid="{00000000-0005-0000-0000-0000E37D0000}"/>
    <cellStyle name="Normal 28 2 2 2 2 2 2" xfId="54529" xr:uid="{00000000-0005-0000-0000-0000E47D0000}"/>
    <cellStyle name="Normal 28 2 2 2 2 3" xfId="39381" xr:uid="{00000000-0005-0000-0000-0000E57D0000}"/>
    <cellStyle name="Normal 28 2 2 2 3" xfId="22069" xr:uid="{00000000-0005-0000-0000-0000E67D0000}"/>
    <cellStyle name="Normal 28 2 2 2 3 2" xfId="48037" xr:uid="{00000000-0005-0000-0000-0000E77D0000}"/>
    <cellStyle name="Normal 28 2 2 2 4" xfId="17741" xr:uid="{00000000-0005-0000-0000-0000E87D0000}"/>
    <cellStyle name="Normal 28 2 2 2 4 2" xfId="43709" xr:uid="{00000000-0005-0000-0000-0000E97D0000}"/>
    <cellStyle name="Normal 28 2 2 2 5" xfId="32889" xr:uid="{00000000-0005-0000-0000-0000EA7D0000}"/>
    <cellStyle name="Normal 28 2 2 2 6" xfId="59371" xr:uid="{00000000-0005-0000-0000-0000EB7D0000}"/>
    <cellStyle name="Normal 28 2 2 3" xfId="11249" xr:uid="{00000000-0005-0000-0000-0000EC7D0000}"/>
    <cellStyle name="Normal 28 2 2 3 2" xfId="26397" xr:uid="{00000000-0005-0000-0000-0000ED7D0000}"/>
    <cellStyle name="Normal 28 2 2 3 2 2" xfId="52365" xr:uid="{00000000-0005-0000-0000-0000EE7D0000}"/>
    <cellStyle name="Normal 28 2 2 3 3" xfId="37217" xr:uid="{00000000-0005-0000-0000-0000EF7D0000}"/>
    <cellStyle name="Normal 28 2 2 4" xfId="9085" xr:uid="{00000000-0005-0000-0000-0000F07D0000}"/>
    <cellStyle name="Normal 28 2 2 4 2" xfId="24233" xr:uid="{00000000-0005-0000-0000-0000F17D0000}"/>
    <cellStyle name="Normal 28 2 2 4 2 2" xfId="50201" xr:uid="{00000000-0005-0000-0000-0000F27D0000}"/>
    <cellStyle name="Normal 28 2 2 4 3" xfId="35053" xr:uid="{00000000-0005-0000-0000-0000F37D0000}"/>
    <cellStyle name="Normal 28 2 2 5" xfId="19905" xr:uid="{00000000-0005-0000-0000-0000F47D0000}"/>
    <cellStyle name="Normal 28 2 2 5 2" xfId="45873" xr:uid="{00000000-0005-0000-0000-0000F57D0000}"/>
    <cellStyle name="Normal 28 2 2 6" xfId="15577" xr:uid="{00000000-0005-0000-0000-0000F67D0000}"/>
    <cellStyle name="Normal 28 2 2 6 2" xfId="41545" xr:uid="{00000000-0005-0000-0000-0000F77D0000}"/>
    <cellStyle name="Normal 28 2 2 7" xfId="4757" xr:uid="{00000000-0005-0000-0000-0000F87D0000}"/>
    <cellStyle name="Normal 28 2 2 8" xfId="30725" xr:uid="{00000000-0005-0000-0000-0000F97D0000}"/>
    <cellStyle name="Normal 28 2 2 9" xfId="57207" xr:uid="{00000000-0005-0000-0000-0000FA7D0000}"/>
    <cellStyle name="Normal 28 2 3" xfId="5839" xr:uid="{00000000-0005-0000-0000-0000FB7D0000}"/>
    <cellStyle name="Normal 28 2 3 2" xfId="12331" xr:uid="{00000000-0005-0000-0000-0000FC7D0000}"/>
    <cellStyle name="Normal 28 2 3 2 2" xfId="27479" xr:uid="{00000000-0005-0000-0000-0000FD7D0000}"/>
    <cellStyle name="Normal 28 2 3 2 2 2" xfId="53447" xr:uid="{00000000-0005-0000-0000-0000FE7D0000}"/>
    <cellStyle name="Normal 28 2 3 2 3" xfId="38299" xr:uid="{00000000-0005-0000-0000-0000FF7D0000}"/>
    <cellStyle name="Normal 28 2 3 3" xfId="20987" xr:uid="{00000000-0005-0000-0000-0000007E0000}"/>
    <cellStyle name="Normal 28 2 3 3 2" xfId="46955" xr:uid="{00000000-0005-0000-0000-0000017E0000}"/>
    <cellStyle name="Normal 28 2 3 4" xfId="16659" xr:uid="{00000000-0005-0000-0000-0000027E0000}"/>
    <cellStyle name="Normal 28 2 3 4 2" xfId="42627" xr:uid="{00000000-0005-0000-0000-0000037E0000}"/>
    <cellStyle name="Normal 28 2 3 5" xfId="31807" xr:uid="{00000000-0005-0000-0000-0000047E0000}"/>
    <cellStyle name="Normal 28 2 3 6" xfId="58289" xr:uid="{00000000-0005-0000-0000-0000057E0000}"/>
    <cellStyle name="Normal 28 2 4" xfId="10167" xr:uid="{00000000-0005-0000-0000-0000067E0000}"/>
    <cellStyle name="Normal 28 2 4 2" xfId="25315" xr:uid="{00000000-0005-0000-0000-0000077E0000}"/>
    <cellStyle name="Normal 28 2 4 2 2" xfId="51283" xr:uid="{00000000-0005-0000-0000-0000087E0000}"/>
    <cellStyle name="Normal 28 2 4 3" xfId="36135" xr:uid="{00000000-0005-0000-0000-0000097E0000}"/>
    <cellStyle name="Normal 28 2 5" xfId="8003" xr:uid="{00000000-0005-0000-0000-00000A7E0000}"/>
    <cellStyle name="Normal 28 2 5 2" xfId="23151" xr:uid="{00000000-0005-0000-0000-00000B7E0000}"/>
    <cellStyle name="Normal 28 2 5 2 2" xfId="49119" xr:uid="{00000000-0005-0000-0000-00000C7E0000}"/>
    <cellStyle name="Normal 28 2 5 3" xfId="33971" xr:uid="{00000000-0005-0000-0000-00000D7E0000}"/>
    <cellStyle name="Normal 28 2 6" xfId="18823" xr:uid="{00000000-0005-0000-0000-00000E7E0000}"/>
    <cellStyle name="Normal 28 2 6 2" xfId="44791" xr:uid="{00000000-0005-0000-0000-00000F7E0000}"/>
    <cellStyle name="Normal 28 2 7" xfId="14495" xr:uid="{00000000-0005-0000-0000-0000107E0000}"/>
    <cellStyle name="Normal 28 2 7 2" xfId="40463" xr:uid="{00000000-0005-0000-0000-0000117E0000}"/>
    <cellStyle name="Normal 28 2 8" xfId="3675" xr:uid="{00000000-0005-0000-0000-0000127E0000}"/>
    <cellStyle name="Normal 28 2 9" xfId="29643" xr:uid="{00000000-0005-0000-0000-0000137E0000}"/>
    <cellStyle name="Normal 28 3" xfId="2052" xr:uid="{00000000-0005-0000-0000-0000147E0000}"/>
    <cellStyle name="Normal 28 3 2" xfId="6380" xr:uid="{00000000-0005-0000-0000-0000157E0000}"/>
    <cellStyle name="Normal 28 3 2 2" xfId="12872" xr:uid="{00000000-0005-0000-0000-0000167E0000}"/>
    <cellStyle name="Normal 28 3 2 2 2" xfId="28020" xr:uid="{00000000-0005-0000-0000-0000177E0000}"/>
    <cellStyle name="Normal 28 3 2 2 2 2" xfId="53988" xr:uid="{00000000-0005-0000-0000-0000187E0000}"/>
    <cellStyle name="Normal 28 3 2 2 3" xfId="38840" xr:uid="{00000000-0005-0000-0000-0000197E0000}"/>
    <cellStyle name="Normal 28 3 2 3" xfId="21528" xr:uid="{00000000-0005-0000-0000-00001A7E0000}"/>
    <cellStyle name="Normal 28 3 2 3 2" xfId="47496" xr:uid="{00000000-0005-0000-0000-00001B7E0000}"/>
    <cellStyle name="Normal 28 3 2 4" xfId="17200" xr:uid="{00000000-0005-0000-0000-00001C7E0000}"/>
    <cellStyle name="Normal 28 3 2 4 2" xfId="43168" xr:uid="{00000000-0005-0000-0000-00001D7E0000}"/>
    <cellStyle name="Normal 28 3 2 5" xfId="32348" xr:uid="{00000000-0005-0000-0000-00001E7E0000}"/>
    <cellStyle name="Normal 28 3 2 6" xfId="58830" xr:uid="{00000000-0005-0000-0000-00001F7E0000}"/>
    <cellStyle name="Normal 28 3 3" xfId="10708" xr:uid="{00000000-0005-0000-0000-0000207E0000}"/>
    <cellStyle name="Normal 28 3 3 2" xfId="25856" xr:uid="{00000000-0005-0000-0000-0000217E0000}"/>
    <cellStyle name="Normal 28 3 3 2 2" xfId="51824" xr:uid="{00000000-0005-0000-0000-0000227E0000}"/>
    <cellStyle name="Normal 28 3 3 3" xfId="36676" xr:uid="{00000000-0005-0000-0000-0000237E0000}"/>
    <cellStyle name="Normal 28 3 4" xfId="8544" xr:uid="{00000000-0005-0000-0000-0000247E0000}"/>
    <cellStyle name="Normal 28 3 4 2" xfId="23692" xr:uid="{00000000-0005-0000-0000-0000257E0000}"/>
    <cellStyle name="Normal 28 3 4 2 2" xfId="49660" xr:uid="{00000000-0005-0000-0000-0000267E0000}"/>
    <cellStyle name="Normal 28 3 4 3" xfId="34512" xr:uid="{00000000-0005-0000-0000-0000277E0000}"/>
    <cellStyle name="Normal 28 3 5" xfId="19364" xr:uid="{00000000-0005-0000-0000-0000287E0000}"/>
    <cellStyle name="Normal 28 3 5 2" xfId="45332" xr:uid="{00000000-0005-0000-0000-0000297E0000}"/>
    <cellStyle name="Normal 28 3 6" xfId="15036" xr:uid="{00000000-0005-0000-0000-00002A7E0000}"/>
    <cellStyle name="Normal 28 3 6 2" xfId="41004" xr:uid="{00000000-0005-0000-0000-00002B7E0000}"/>
    <cellStyle name="Normal 28 3 7" xfId="4216" xr:uid="{00000000-0005-0000-0000-00002C7E0000}"/>
    <cellStyle name="Normal 28 3 8" xfId="30184" xr:uid="{00000000-0005-0000-0000-00002D7E0000}"/>
    <cellStyle name="Normal 28 3 9" xfId="56666" xr:uid="{00000000-0005-0000-0000-00002E7E0000}"/>
    <cellStyle name="Normal 28 4" xfId="5298" xr:uid="{00000000-0005-0000-0000-00002F7E0000}"/>
    <cellStyle name="Normal 28 4 2" xfId="11790" xr:uid="{00000000-0005-0000-0000-0000307E0000}"/>
    <cellStyle name="Normal 28 4 2 2" xfId="26938" xr:uid="{00000000-0005-0000-0000-0000317E0000}"/>
    <cellStyle name="Normal 28 4 2 2 2" xfId="52906" xr:uid="{00000000-0005-0000-0000-0000327E0000}"/>
    <cellStyle name="Normal 28 4 2 3" xfId="37758" xr:uid="{00000000-0005-0000-0000-0000337E0000}"/>
    <cellStyle name="Normal 28 4 3" xfId="20446" xr:uid="{00000000-0005-0000-0000-0000347E0000}"/>
    <cellStyle name="Normal 28 4 3 2" xfId="46414" xr:uid="{00000000-0005-0000-0000-0000357E0000}"/>
    <cellStyle name="Normal 28 4 4" xfId="16118" xr:uid="{00000000-0005-0000-0000-0000367E0000}"/>
    <cellStyle name="Normal 28 4 4 2" xfId="42086" xr:uid="{00000000-0005-0000-0000-0000377E0000}"/>
    <cellStyle name="Normal 28 4 5" xfId="31266" xr:uid="{00000000-0005-0000-0000-0000387E0000}"/>
    <cellStyle name="Normal 28 4 6" xfId="57748" xr:uid="{00000000-0005-0000-0000-0000397E0000}"/>
    <cellStyle name="Normal 28 5" xfId="9626" xr:uid="{00000000-0005-0000-0000-00003A7E0000}"/>
    <cellStyle name="Normal 28 5 2" xfId="24774" xr:uid="{00000000-0005-0000-0000-00003B7E0000}"/>
    <cellStyle name="Normal 28 5 2 2" xfId="50742" xr:uid="{00000000-0005-0000-0000-00003C7E0000}"/>
    <cellStyle name="Normal 28 5 3" xfId="35594" xr:uid="{00000000-0005-0000-0000-00003D7E0000}"/>
    <cellStyle name="Normal 28 6" xfId="7462" xr:uid="{00000000-0005-0000-0000-00003E7E0000}"/>
    <cellStyle name="Normal 28 6 2" xfId="22610" xr:uid="{00000000-0005-0000-0000-00003F7E0000}"/>
    <cellStyle name="Normal 28 6 2 2" xfId="48578" xr:uid="{00000000-0005-0000-0000-0000407E0000}"/>
    <cellStyle name="Normal 28 6 3" xfId="33430" xr:uid="{00000000-0005-0000-0000-0000417E0000}"/>
    <cellStyle name="Normal 28 7" xfId="18282" xr:uid="{00000000-0005-0000-0000-0000427E0000}"/>
    <cellStyle name="Normal 28 7 2" xfId="44250" xr:uid="{00000000-0005-0000-0000-0000437E0000}"/>
    <cellStyle name="Normal 28 8" xfId="13954" xr:uid="{00000000-0005-0000-0000-0000447E0000}"/>
    <cellStyle name="Normal 28 8 2" xfId="39922" xr:uid="{00000000-0005-0000-0000-0000457E0000}"/>
    <cellStyle name="Normal 28 9" xfId="3134" xr:uid="{00000000-0005-0000-0000-0000467E0000}"/>
    <cellStyle name="Normal 29" xfId="413" xr:uid="{00000000-0005-0000-0000-0000477E0000}"/>
    <cellStyle name="Normal 29 10" xfId="29103" xr:uid="{00000000-0005-0000-0000-0000487E0000}"/>
    <cellStyle name="Normal 29 11" xfId="55585" xr:uid="{00000000-0005-0000-0000-0000497E0000}"/>
    <cellStyle name="Normal 29 12" xfId="1071" xr:uid="{00000000-0005-0000-0000-00004A7E0000}"/>
    <cellStyle name="Normal 29 2" xfId="1512" xr:uid="{00000000-0005-0000-0000-00004B7E0000}"/>
    <cellStyle name="Normal 29 2 10" xfId="56126" xr:uid="{00000000-0005-0000-0000-00004C7E0000}"/>
    <cellStyle name="Normal 29 2 2" xfId="2594" xr:uid="{00000000-0005-0000-0000-00004D7E0000}"/>
    <cellStyle name="Normal 29 2 2 2" xfId="6922" xr:uid="{00000000-0005-0000-0000-00004E7E0000}"/>
    <cellStyle name="Normal 29 2 2 2 2" xfId="13414" xr:uid="{00000000-0005-0000-0000-00004F7E0000}"/>
    <cellStyle name="Normal 29 2 2 2 2 2" xfId="28562" xr:uid="{00000000-0005-0000-0000-0000507E0000}"/>
    <cellStyle name="Normal 29 2 2 2 2 2 2" xfId="54530" xr:uid="{00000000-0005-0000-0000-0000517E0000}"/>
    <cellStyle name="Normal 29 2 2 2 2 3" xfId="39382" xr:uid="{00000000-0005-0000-0000-0000527E0000}"/>
    <cellStyle name="Normal 29 2 2 2 3" xfId="22070" xr:uid="{00000000-0005-0000-0000-0000537E0000}"/>
    <cellStyle name="Normal 29 2 2 2 3 2" xfId="48038" xr:uid="{00000000-0005-0000-0000-0000547E0000}"/>
    <cellStyle name="Normal 29 2 2 2 4" xfId="17742" xr:uid="{00000000-0005-0000-0000-0000557E0000}"/>
    <cellStyle name="Normal 29 2 2 2 4 2" xfId="43710" xr:uid="{00000000-0005-0000-0000-0000567E0000}"/>
    <cellStyle name="Normal 29 2 2 2 5" xfId="32890" xr:uid="{00000000-0005-0000-0000-0000577E0000}"/>
    <cellStyle name="Normal 29 2 2 2 6" xfId="59372" xr:uid="{00000000-0005-0000-0000-0000587E0000}"/>
    <cellStyle name="Normal 29 2 2 3" xfId="11250" xr:uid="{00000000-0005-0000-0000-0000597E0000}"/>
    <cellStyle name="Normal 29 2 2 3 2" xfId="26398" xr:uid="{00000000-0005-0000-0000-00005A7E0000}"/>
    <cellStyle name="Normal 29 2 2 3 2 2" xfId="52366" xr:uid="{00000000-0005-0000-0000-00005B7E0000}"/>
    <cellStyle name="Normal 29 2 2 3 3" xfId="37218" xr:uid="{00000000-0005-0000-0000-00005C7E0000}"/>
    <cellStyle name="Normal 29 2 2 4" xfId="9086" xr:uid="{00000000-0005-0000-0000-00005D7E0000}"/>
    <cellStyle name="Normal 29 2 2 4 2" xfId="24234" xr:uid="{00000000-0005-0000-0000-00005E7E0000}"/>
    <cellStyle name="Normal 29 2 2 4 2 2" xfId="50202" xr:uid="{00000000-0005-0000-0000-00005F7E0000}"/>
    <cellStyle name="Normal 29 2 2 4 3" xfId="35054" xr:uid="{00000000-0005-0000-0000-0000607E0000}"/>
    <cellStyle name="Normal 29 2 2 5" xfId="19906" xr:uid="{00000000-0005-0000-0000-0000617E0000}"/>
    <cellStyle name="Normal 29 2 2 5 2" xfId="45874" xr:uid="{00000000-0005-0000-0000-0000627E0000}"/>
    <cellStyle name="Normal 29 2 2 6" xfId="15578" xr:uid="{00000000-0005-0000-0000-0000637E0000}"/>
    <cellStyle name="Normal 29 2 2 6 2" xfId="41546" xr:uid="{00000000-0005-0000-0000-0000647E0000}"/>
    <cellStyle name="Normal 29 2 2 7" xfId="4758" xr:uid="{00000000-0005-0000-0000-0000657E0000}"/>
    <cellStyle name="Normal 29 2 2 8" xfId="30726" xr:uid="{00000000-0005-0000-0000-0000667E0000}"/>
    <cellStyle name="Normal 29 2 2 9" xfId="57208" xr:uid="{00000000-0005-0000-0000-0000677E0000}"/>
    <cellStyle name="Normal 29 2 3" xfId="5840" xr:uid="{00000000-0005-0000-0000-0000687E0000}"/>
    <cellStyle name="Normal 29 2 3 2" xfId="12332" xr:uid="{00000000-0005-0000-0000-0000697E0000}"/>
    <cellStyle name="Normal 29 2 3 2 2" xfId="27480" xr:uid="{00000000-0005-0000-0000-00006A7E0000}"/>
    <cellStyle name="Normal 29 2 3 2 2 2" xfId="53448" xr:uid="{00000000-0005-0000-0000-00006B7E0000}"/>
    <cellStyle name="Normal 29 2 3 2 3" xfId="38300" xr:uid="{00000000-0005-0000-0000-00006C7E0000}"/>
    <cellStyle name="Normal 29 2 3 3" xfId="20988" xr:uid="{00000000-0005-0000-0000-00006D7E0000}"/>
    <cellStyle name="Normal 29 2 3 3 2" xfId="46956" xr:uid="{00000000-0005-0000-0000-00006E7E0000}"/>
    <cellStyle name="Normal 29 2 3 4" xfId="16660" xr:uid="{00000000-0005-0000-0000-00006F7E0000}"/>
    <cellStyle name="Normal 29 2 3 4 2" xfId="42628" xr:uid="{00000000-0005-0000-0000-0000707E0000}"/>
    <cellStyle name="Normal 29 2 3 5" xfId="31808" xr:uid="{00000000-0005-0000-0000-0000717E0000}"/>
    <cellStyle name="Normal 29 2 3 6" xfId="58290" xr:uid="{00000000-0005-0000-0000-0000727E0000}"/>
    <cellStyle name="Normal 29 2 4" xfId="10168" xr:uid="{00000000-0005-0000-0000-0000737E0000}"/>
    <cellStyle name="Normal 29 2 4 2" xfId="25316" xr:uid="{00000000-0005-0000-0000-0000747E0000}"/>
    <cellStyle name="Normal 29 2 4 2 2" xfId="51284" xr:uid="{00000000-0005-0000-0000-0000757E0000}"/>
    <cellStyle name="Normal 29 2 4 3" xfId="36136" xr:uid="{00000000-0005-0000-0000-0000767E0000}"/>
    <cellStyle name="Normal 29 2 5" xfId="8004" xr:uid="{00000000-0005-0000-0000-0000777E0000}"/>
    <cellStyle name="Normal 29 2 5 2" xfId="23152" xr:uid="{00000000-0005-0000-0000-0000787E0000}"/>
    <cellStyle name="Normal 29 2 5 2 2" xfId="49120" xr:uid="{00000000-0005-0000-0000-0000797E0000}"/>
    <cellStyle name="Normal 29 2 5 3" xfId="33972" xr:uid="{00000000-0005-0000-0000-00007A7E0000}"/>
    <cellStyle name="Normal 29 2 6" xfId="18824" xr:uid="{00000000-0005-0000-0000-00007B7E0000}"/>
    <cellStyle name="Normal 29 2 6 2" xfId="44792" xr:uid="{00000000-0005-0000-0000-00007C7E0000}"/>
    <cellStyle name="Normal 29 2 7" xfId="14496" xr:uid="{00000000-0005-0000-0000-00007D7E0000}"/>
    <cellStyle name="Normal 29 2 7 2" xfId="40464" xr:uid="{00000000-0005-0000-0000-00007E7E0000}"/>
    <cellStyle name="Normal 29 2 8" xfId="3676" xr:uid="{00000000-0005-0000-0000-00007F7E0000}"/>
    <cellStyle name="Normal 29 2 9" xfId="29644" xr:uid="{00000000-0005-0000-0000-0000807E0000}"/>
    <cellStyle name="Normal 29 3" xfId="2053" xr:uid="{00000000-0005-0000-0000-0000817E0000}"/>
    <cellStyle name="Normal 29 3 2" xfId="6381" xr:uid="{00000000-0005-0000-0000-0000827E0000}"/>
    <cellStyle name="Normal 29 3 2 2" xfId="12873" xr:uid="{00000000-0005-0000-0000-0000837E0000}"/>
    <cellStyle name="Normal 29 3 2 2 2" xfId="28021" xr:uid="{00000000-0005-0000-0000-0000847E0000}"/>
    <cellStyle name="Normal 29 3 2 2 2 2" xfId="53989" xr:uid="{00000000-0005-0000-0000-0000857E0000}"/>
    <cellStyle name="Normal 29 3 2 2 3" xfId="38841" xr:uid="{00000000-0005-0000-0000-0000867E0000}"/>
    <cellStyle name="Normal 29 3 2 3" xfId="21529" xr:uid="{00000000-0005-0000-0000-0000877E0000}"/>
    <cellStyle name="Normal 29 3 2 3 2" xfId="47497" xr:uid="{00000000-0005-0000-0000-0000887E0000}"/>
    <cellStyle name="Normal 29 3 2 4" xfId="17201" xr:uid="{00000000-0005-0000-0000-0000897E0000}"/>
    <cellStyle name="Normal 29 3 2 4 2" xfId="43169" xr:uid="{00000000-0005-0000-0000-00008A7E0000}"/>
    <cellStyle name="Normal 29 3 2 5" xfId="32349" xr:uid="{00000000-0005-0000-0000-00008B7E0000}"/>
    <cellStyle name="Normal 29 3 2 6" xfId="58831" xr:uid="{00000000-0005-0000-0000-00008C7E0000}"/>
    <cellStyle name="Normal 29 3 3" xfId="10709" xr:uid="{00000000-0005-0000-0000-00008D7E0000}"/>
    <cellStyle name="Normal 29 3 3 2" xfId="25857" xr:uid="{00000000-0005-0000-0000-00008E7E0000}"/>
    <cellStyle name="Normal 29 3 3 2 2" xfId="51825" xr:uid="{00000000-0005-0000-0000-00008F7E0000}"/>
    <cellStyle name="Normal 29 3 3 3" xfId="36677" xr:uid="{00000000-0005-0000-0000-0000907E0000}"/>
    <cellStyle name="Normal 29 3 4" xfId="8545" xr:uid="{00000000-0005-0000-0000-0000917E0000}"/>
    <cellStyle name="Normal 29 3 4 2" xfId="23693" xr:uid="{00000000-0005-0000-0000-0000927E0000}"/>
    <cellStyle name="Normal 29 3 4 2 2" xfId="49661" xr:uid="{00000000-0005-0000-0000-0000937E0000}"/>
    <cellStyle name="Normal 29 3 4 3" xfId="34513" xr:uid="{00000000-0005-0000-0000-0000947E0000}"/>
    <cellStyle name="Normal 29 3 5" xfId="19365" xr:uid="{00000000-0005-0000-0000-0000957E0000}"/>
    <cellStyle name="Normal 29 3 5 2" xfId="45333" xr:uid="{00000000-0005-0000-0000-0000967E0000}"/>
    <cellStyle name="Normal 29 3 6" xfId="15037" xr:uid="{00000000-0005-0000-0000-0000977E0000}"/>
    <cellStyle name="Normal 29 3 6 2" xfId="41005" xr:uid="{00000000-0005-0000-0000-0000987E0000}"/>
    <cellStyle name="Normal 29 3 7" xfId="4217" xr:uid="{00000000-0005-0000-0000-0000997E0000}"/>
    <cellStyle name="Normal 29 3 8" xfId="30185" xr:uid="{00000000-0005-0000-0000-00009A7E0000}"/>
    <cellStyle name="Normal 29 3 9" xfId="56667" xr:uid="{00000000-0005-0000-0000-00009B7E0000}"/>
    <cellStyle name="Normal 29 4" xfId="5299" xr:uid="{00000000-0005-0000-0000-00009C7E0000}"/>
    <cellStyle name="Normal 29 4 2" xfId="11791" xr:uid="{00000000-0005-0000-0000-00009D7E0000}"/>
    <cellStyle name="Normal 29 4 2 2" xfId="26939" xr:uid="{00000000-0005-0000-0000-00009E7E0000}"/>
    <cellStyle name="Normal 29 4 2 2 2" xfId="52907" xr:uid="{00000000-0005-0000-0000-00009F7E0000}"/>
    <cellStyle name="Normal 29 4 2 3" xfId="37759" xr:uid="{00000000-0005-0000-0000-0000A07E0000}"/>
    <cellStyle name="Normal 29 4 3" xfId="20447" xr:uid="{00000000-0005-0000-0000-0000A17E0000}"/>
    <cellStyle name="Normal 29 4 3 2" xfId="46415" xr:uid="{00000000-0005-0000-0000-0000A27E0000}"/>
    <cellStyle name="Normal 29 4 4" xfId="16119" xr:uid="{00000000-0005-0000-0000-0000A37E0000}"/>
    <cellStyle name="Normal 29 4 4 2" xfId="42087" xr:uid="{00000000-0005-0000-0000-0000A47E0000}"/>
    <cellStyle name="Normal 29 4 5" xfId="31267" xr:uid="{00000000-0005-0000-0000-0000A57E0000}"/>
    <cellStyle name="Normal 29 4 6" xfId="57749" xr:uid="{00000000-0005-0000-0000-0000A67E0000}"/>
    <cellStyle name="Normal 29 5" xfId="9627" xr:uid="{00000000-0005-0000-0000-0000A77E0000}"/>
    <cellStyle name="Normal 29 5 2" xfId="24775" xr:uid="{00000000-0005-0000-0000-0000A87E0000}"/>
    <cellStyle name="Normal 29 5 2 2" xfId="50743" xr:uid="{00000000-0005-0000-0000-0000A97E0000}"/>
    <cellStyle name="Normal 29 5 3" xfId="35595" xr:uid="{00000000-0005-0000-0000-0000AA7E0000}"/>
    <cellStyle name="Normal 29 6" xfId="7463" xr:uid="{00000000-0005-0000-0000-0000AB7E0000}"/>
    <cellStyle name="Normal 29 6 2" xfId="22611" xr:uid="{00000000-0005-0000-0000-0000AC7E0000}"/>
    <cellStyle name="Normal 29 6 2 2" xfId="48579" xr:uid="{00000000-0005-0000-0000-0000AD7E0000}"/>
    <cellStyle name="Normal 29 6 3" xfId="33431" xr:uid="{00000000-0005-0000-0000-0000AE7E0000}"/>
    <cellStyle name="Normal 29 7" xfId="18283" xr:uid="{00000000-0005-0000-0000-0000AF7E0000}"/>
    <cellStyle name="Normal 29 7 2" xfId="44251" xr:uid="{00000000-0005-0000-0000-0000B07E0000}"/>
    <cellStyle name="Normal 29 8" xfId="13955" xr:uid="{00000000-0005-0000-0000-0000B17E0000}"/>
    <cellStyle name="Normal 29 8 2" xfId="39923" xr:uid="{00000000-0005-0000-0000-0000B27E0000}"/>
    <cellStyle name="Normal 29 9" xfId="3135" xr:uid="{00000000-0005-0000-0000-0000B37E0000}"/>
    <cellStyle name="Normal 3" xfId="45" xr:uid="{00000000-0005-0000-0000-0000B47E0000}"/>
    <cellStyle name="Normal 3 10" xfId="415" xr:uid="{00000000-0005-0000-0000-0000B57E0000}"/>
    <cellStyle name="Normal 3 10 10" xfId="29104" xr:uid="{00000000-0005-0000-0000-0000B67E0000}"/>
    <cellStyle name="Normal 3 10 11" xfId="55055" xr:uid="{00000000-0005-0000-0000-0000B77E0000}"/>
    <cellStyle name="Normal 3 10 12" xfId="55586" xr:uid="{00000000-0005-0000-0000-0000B87E0000}"/>
    <cellStyle name="Normal 3 10 13" xfId="1032" xr:uid="{00000000-0005-0000-0000-0000B97E0000}"/>
    <cellStyle name="Normal 3 10 2" xfId="1513" xr:uid="{00000000-0005-0000-0000-0000BA7E0000}"/>
    <cellStyle name="Normal 3 10 2 10" xfId="56127" xr:uid="{00000000-0005-0000-0000-0000BB7E0000}"/>
    <cellStyle name="Normal 3 10 2 2" xfId="2595" xr:uid="{00000000-0005-0000-0000-0000BC7E0000}"/>
    <cellStyle name="Normal 3 10 2 2 2" xfId="6923" xr:uid="{00000000-0005-0000-0000-0000BD7E0000}"/>
    <cellStyle name="Normal 3 10 2 2 2 2" xfId="13415" xr:uid="{00000000-0005-0000-0000-0000BE7E0000}"/>
    <cellStyle name="Normal 3 10 2 2 2 2 2" xfId="28563" xr:uid="{00000000-0005-0000-0000-0000BF7E0000}"/>
    <cellStyle name="Normal 3 10 2 2 2 2 2 2" xfId="54531" xr:uid="{00000000-0005-0000-0000-0000C07E0000}"/>
    <cellStyle name="Normal 3 10 2 2 2 2 3" xfId="39383" xr:uid="{00000000-0005-0000-0000-0000C17E0000}"/>
    <cellStyle name="Normal 3 10 2 2 2 3" xfId="22071" xr:uid="{00000000-0005-0000-0000-0000C27E0000}"/>
    <cellStyle name="Normal 3 10 2 2 2 3 2" xfId="48039" xr:uid="{00000000-0005-0000-0000-0000C37E0000}"/>
    <cellStyle name="Normal 3 10 2 2 2 4" xfId="17743" xr:uid="{00000000-0005-0000-0000-0000C47E0000}"/>
    <cellStyle name="Normal 3 10 2 2 2 4 2" xfId="43711" xr:uid="{00000000-0005-0000-0000-0000C57E0000}"/>
    <cellStyle name="Normal 3 10 2 2 2 5" xfId="32891" xr:uid="{00000000-0005-0000-0000-0000C67E0000}"/>
    <cellStyle name="Normal 3 10 2 2 2 6" xfId="59373" xr:uid="{00000000-0005-0000-0000-0000C77E0000}"/>
    <cellStyle name="Normal 3 10 2 2 3" xfId="11251" xr:uid="{00000000-0005-0000-0000-0000C87E0000}"/>
    <cellStyle name="Normal 3 10 2 2 3 2" xfId="26399" xr:uid="{00000000-0005-0000-0000-0000C97E0000}"/>
    <cellStyle name="Normal 3 10 2 2 3 2 2" xfId="52367" xr:uid="{00000000-0005-0000-0000-0000CA7E0000}"/>
    <cellStyle name="Normal 3 10 2 2 3 3" xfId="37219" xr:uid="{00000000-0005-0000-0000-0000CB7E0000}"/>
    <cellStyle name="Normal 3 10 2 2 4" xfId="9087" xr:uid="{00000000-0005-0000-0000-0000CC7E0000}"/>
    <cellStyle name="Normal 3 10 2 2 4 2" xfId="24235" xr:uid="{00000000-0005-0000-0000-0000CD7E0000}"/>
    <cellStyle name="Normal 3 10 2 2 4 2 2" xfId="50203" xr:uid="{00000000-0005-0000-0000-0000CE7E0000}"/>
    <cellStyle name="Normal 3 10 2 2 4 3" xfId="35055" xr:uid="{00000000-0005-0000-0000-0000CF7E0000}"/>
    <cellStyle name="Normal 3 10 2 2 5" xfId="19907" xr:uid="{00000000-0005-0000-0000-0000D07E0000}"/>
    <cellStyle name="Normal 3 10 2 2 5 2" xfId="45875" xr:uid="{00000000-0005-0000-0000-0000D17E0000}"/>
    <cellStyle name="Normal 3 10 2 2 6" xfId="15579" xr:uid="{00000000-0005-0000-0000-0000D27E0000}"/>
    <cellStyle name="Normal 3 10 2 2 6 2" xfId="41547" xr:uid="{00000000-0005-0000-0000-0000D37E0000}"/>
    <cellStyle name="Normal 3 10 2 2 7" xfId="4759" xr:uid="{00000000-0005-0000-0000-0000D47E0000}"/>
    <cellStyle name="Normal 3 10 2 2 8" xfId="30727" xr:uid="{00000000-0005-0000-0000-0000D57E0000}"/>
    <cellStyle name="Normal 3 10 2 2 9" xfId="57209" xr:uid="{00000000-0005-0000-0000-0000D67E0000}"/>
    <cellStyle name="Normal 3 10 2 3" xfId="5841" xr:uid="{00000000-0005-0000-0000-0000D77E0000}"/>
    <cellStyle name="Normal 3 10 2 3 2" xfId="12333" xr:uid="{00000000-0005-0000-0000-0000D87E0000}"/>
    <cellStyle name="Normal 3 10 2 3 2 2" xfId="27481" xr:uid="{00000000-0005-0000-0000-0000D97E0000}"/>
    <cellStyle name="Normal 3 10 2 3 2 2 2" xfId="53449" xr:uid="{00000000-0005-0000-0000-0000DA7E0000}"/>
    <cellStyle name="Normal 3 10 2 3 2 3" xfId="38301" xr:uid="{00000000-0005-0000-0000-0000DB7E0000}"/>
    <cellStyle name="Normal 3 10 2 3 3" xfId="20989" xr:uid="{00000000-0005-0000-0000-0000DC7E0000}"/>
    <cellStyle name="Normal 3 10 2 3 3 2" xfId="46957" xr:uid="{00000000-0005-0000-0000-0000DD7E0000}"/>
    <cellStyle name="Normal 3 10 2 3 4" xfId="16661" xr:uid="{00000000-0005-0000-0000-0000DE7E0000}"/>
    <cellStyle name="Normal 3 10 2 3 4 2" xfId="42629" xr:uid="{00000000-0005-0000-0000-0000DF7E0000}"/>
    <cellStyle name="Normal 3 10 2 3 5" xfId="31809" xr:uid="{00000000-0005-0000-0000-0000E07E0000}"/>
    <cellStyle name="Normal 3 10 2 3 6" xfId="58291" xr:uid="{00000000-0005-0000-0000-0000E17E0000}"/>
    <cellStyle name="Normal 3 10 2 4" xfId="10169" xr:uid="{00000000-0005-0000-0000-0000E27E0000}"/>
    <cellStyle name="Normal 3 10 2 4 2" xfId="25317" xr:uid="{00000000-0005-0000-0000-0000E37E0000}"/>
    <cellStyle name="Normal 3 10 2 4 2 2" xfId="51285" xr:uid="{00000000-0005-0000-0000-0000E47E0000}"/>
    <cellStyle name="Normal 3 10 2 4 3" xfId="36137" xr:uid="{00000000-0005-0000-0000-0000E57E0000}"/>
    <cellStyle name="Normal 3 10 2 5" xfId="8005" xr:uid="{00000000-0005-0000-0000-0000E67E0000}"/>
    <cellStyle name="Normal 3 10 2 5 2" xfId="23153" xr:uid="{00000000-0005-0000-0000-0000E77E0000}"/>
    <cellStyle name="Normal 3 10 2 5 2 2" xfId="49121" xr:uid="{00000000-0005-0000-0000-0000E87E0000}"/>
    <cellStyle name="Normal 3 10 2 5 3" xfId="33973" xr:uid="{00000000-0005-0000-0000-0000E97E0000}"/>
    <cellStyle name="Normal 3 10 2 6" xfId="18825" xr:uid="{00000000-0005-0000-0000-0000EA7E0000}"/>
    <cellStyle name="Normal 3 10 2 6 2" xfId="44793" xr:uid="{00000000-0005-0000-0000-0000EB7E0000}"/>
    <cellStyle name="Normal 3 10 2 7" xfId="14497" xr:uid="{00000000-0005-0000-0000-0000EC7E0000}"/>
    <cellStyle name="Normal 3 10 2 7 2" xfId="40465" xr:uid="{00000000-0005-0000-0000-0000ED7E0000}"/>
    <cellStyle name="Normal 3 10 2 8" xfId="3677" xr:uid="{00000000-0005-0000-0000-0000EE7E0000}"/>
    <cellStyle name="Normal 3 10 2 9" xfId="29645" xr:uid="{00000000-0005-0000-0000-0000EF7E0000}"/>
    <cellStyle name="Normal 3 10 3" xfId="2054" xr:uid="{00000000-0005-0000-0000-0000F07E0000}"/>
    <cellStyle name="Normal 3 10 3 2" xfId="6382" xr:uid="{00000000-0005-0000-0000-0000F17E0000}"/>
    <cellStyle name="Normal 3 10 3 2 2" xfId="12874" xr:uid="{00000000-0005-0000-0000-0000F27E0000}"/>
    <cellStyle name="Normal 3 10 3 2 2 2" xfId="28022" xr:uid="{00000000-0005-0000-0000-0000F37E0000}"/>
    <cellStyle name="Normal 3 10 3 2 2 2 2" xfId="53990" xr:uid="{00000000-0005-0000-0000-0000F47E0000}"/>
    <cellStyle name="Normal 3 10 3 2 2 3" xfId="38842" xr:uid="{00000000-0005-0000-0000-0000F57E0000}"/>
    <cellStyle name="Normal 3 10 3 2 3" xfId="21530" xr:uid="{00000000-0005-0000-0000-0000F67E0000}"/>
    <cellStyle name="Normal 3 10 3 2 3 2" xfId="47498" xr:uid="{00000000-0005-0000-0000-0000F77E0000}"/>
    <cellStyle name="Normal 3 10 3 2 4" xfId="17202" xr:uid="{00000000-0005-0000-0000-0000F87E0000}"/>
    <cellStyle name="Normal 3 10 3 2 4 2" xfId="43170" xr:uid="{00000000-0005-0000-0000-0000F97E0000}"/>
    <cellStyle name="Normal 3 10 3 2 5" xfId="32350" xr:uid="{00000000-0005-0000-0000-0000FA7E0000}"/>
    <cellStyle name="Normal 3 10 3 2 6" xfId="58832" xr:uid="{00000000-0005-0000-0000-0000FB7E0000}"/>
    <cellStyle name="Normal 3 10 3 3" xfId="10710" xr:uid="{00000000-0005-0000-0000-0000FC7E0000}"/>
    <cellStyle name="Normal 3 10 3 3 2" xfId="25858" xr:uid="{00000000-0005-0000-0000-0000FD7E0000}"/>
    <cellStyle name="Normal 3 10 3 3 2 2" xfId="51826" xr:uid="{00000000-0005-0000-0000-0000FE7E0000}"/>
    <cellStyle name="Normal 3 10 3 3 3" xfId="36678" xr:uid="{00000000-0005-0000-0000-0000FF7E0000}"/>
    <cellStyle name="Normal 3 10 3 4" xfId="8546" xr:uid="{00000000-0005-0000-0000-0000007F0000}"/>
    <cellStyle name="Normal 3 10 3 4 2" xfId="23694" xr:uid="{00000000-0005-0000-0000-0000017F0000}"/>
    <cellStyle name="Normal 3 10 3 4 2 2" xfId="49662" xr:uid="{00000000-0005-0000-0000-0000027F0000}"/>
    <cellStyle name="Normal 3 10 3 4 3" xfId="34514" xr:uid="{00000000-0005-0000-0000-0000037F0000}"/>
    <cellStyle name="Normal 3 10 3 5" xfId="19366" xr:uid="{00000000-0005-0000-0000-0000047F0000}"/>
    <cellStyle name="Normal 3 10 3 5 2" xfId="45334" xr:uid="{00000000-0005-0000-0000-0000057F0000}"/>
    <cellStyle name="Normal 3 10 3 6" xfId="15038" xr:uid="{00000000-0005-0000-0000-0000067F0000}"/>
    <cellStyle name="Normal 3 10 3 6 2" xfId="41006" xr:uid="{00000000-0005-0000-0000-0000077F0000}"/>
    <cellStyle name="Normal 3 10 3 7" xfId="4218" xr:uid="{00000000-0005-0000-0000-0000087F0000}"/>
    <cellStyle name="Normal 3 10 3 8" xfId="30186" xr:uid="{00000000-0005-0000-0000-0000097F0000}"/>
    <cellStyle name="Normal 3 10 3 9" xfId="56668" xr:uid="{00000000-0005-0000-0000-00000A7F0000}"/>
    <cellStyle name="Normal 3 10 4" xfId="5300" xr:uid="{00000000-0005-0000-0000-00000B7F0000}"/>
    <cellStyle name="Normal 3 10 4 2" xfId="11792" xr:uid="{00000000-0005-0000-0000-00000C7F0000}"/>
    <cellStyle name="Normal 3 10 4 2 2" xfId="26940" xr:uid="{00000000-0005-0000-0000-00000D7F0000}"/>
    <cellStyle name="Normal 3 10 4 2 2 2" xfId="52908" xr:uid="{00000000-0005-0000-0000-00000E7F0000}"/>
    <cellStyle name="Normal 3 10 4 2 3" xfId="37760" xr:uid="{00000000-0005-0000-0000-00000F7F0000}"/>
    <cellStyle name="Normal 3 10 4 3" xfId="20448" xr:uid="{00000000-0005-0000-0000-0000107F0000}"/>
    <cellStyle name="Normal 3 10 4 3 2" xfId="46416" xr:uid="{00000000-0005-0000-0000-0000117F0000}"/>
    <cellStyle name="Normal 3 10 4 4" xfId="16120" xr:uid="{00000000-0005-0000-0000-0000127F0000}"/>
    <cellStyle name="Normal 3 10 4 4 2" xfId="42088" xr:uid="{00000000-0005-0000-0000-0000137F0000}"/>
    <cellStyle name="Normal 3 10 4 5" xfId="31268" xr:uid="{00000000-0005-0000-0000-0000147F0000}"/>
    <cellStyle name="Normal 3 10 4 6" xfId="57750" xr:uid="{00000000-0005-0000-0000-0000157F0000}"/>
    <cellStyle name="Normal 3 10 5" xfId="9628" xr:uid="{00000000-0005-0000-0000-0000167F0000}"/>
    <cellStyle name="Normal 3 10 5 2" xfId="24776" xr:uid="{00000000-0005-0000-0000-0000177F0000}"/>
    <cellStyle name="Normal 3 10 5 2 2" xfId="50744" xr:uid="{00000000-0005-0000-0000-0000187F0000}"/>
    <cellStyle name="Normal 3 10 5 3" xfId="35596" xr:uid="{00000000-0005-0000-0000-0000197F0000}"/>
    <cellStyle name="Normal 3 10 6" xfId="7464" xr:uid="{00000000-0005-0000-0000-00001A7F0000}"/>
    <cellStyle name="Normal 3 10 6 2" xfId="22612" xr:uid="{00000000-0005-0000-0000-00001B7F0000}"/>
    <cellStyle name="Normal 3 10 6 2 2" xfId="48580" xr:uid="{00000000-0005-0000-0000-00001C7F0000}"/>
    <cellStyle name="Normal 3 10 6 3" xfId="33432" xr:uid="{00000000-0005-0000-0000-00001D7F0000}"/>
    <cellStyle name="Normal 3 10 7" xfId="18284" xr:uid="{00000000-0005-0000-0000-00001E7F0000}"/>
    <cellStyle name="Normal 3 10 7 2" xfId="44252" xr:uid="{00000000-0005-0000-0000-00001F7F0000}"/>
    <cellStyle name="Normal 3 10 8" xfId="13956" xr:uid="{00000000-0005-0000-0000-0000207F0000}"/>
    <cellStyle name="Normal 3 10 8 2" xfId="39924" xr:uid="{00000000-0005-0000-0000-0000217F0000}"/>
    <cellStyle name="Normal 3 10 9" xfId="3136" xr:uid="{00000000-0005-0000-0000-0000227F0000}"/>
    <cellStyle name="Normal 3 11" xfId="416" xr:uid="{00000000-0005-0000-0000-0000237F0000}"/>
    <cellStyle name="Normal 3 11 10" xfId="29105" xr:uid="{00000000-0005-0000-0000-0000247F0000}"/>
    <cellStyle name="Normal 3 11 11" xfId="55056" xr:uid="{00000000-0005-0000-0000-0000257F0000}"/>
    <cellStyle name="Normal 3 11 12" xfId="55587" xr:uid="{00000000-0005-0000-0000-0000267F0000}"/>
    <cellStyle name="Normal 3 11 13" xfId="1072" xr:uid="{00000000-0005-0000-0000-0000277F0000}"/>
    <cellStyle name="Normal 3 11 2" xfId="1514" xr:uid="{00000000-0005-0000-0000-0000287F0000}"/>
    <cellStyle name="Normal 3 11 2 10" xfId="56128" xr:uid="{00000000-0005-0000-0000-0000297F0000}"/>
    <cellStyle name="Normal 3 11 2 2" xfId="2596" xr:uid="{00000000-0005-0000-0000-00002A7F0000}"/>
    <cellStyle name="Normal 3 11 2 2 2" xfId="6924" xr:uid="{00000000-0005-0000-0000-00002B7F0000}"/>
    <cellStyle name="Normal 3 11 2 2 2 2" xfId="13416" xr:uid="{00000000-0005-0000-0000-00002C7F0000}"/>
    <cellStyle name="Normal 3 11 2 2 2 2 2" xfId="28564" xr:uid="{00000000-0005-0000-0000-00002D7F0000}"/>
    <cellStyle name="Normal 3 11 2 2 2 2 2 2" xfId="54532" xr:uid="{00000000-0005-0000-0000-00002E7F0000}"/>
    <cellStyle name="Normal 3 11 2 2 2 2 3" xfId="39384" xr:uid="{00000000-0005-0000-0000-00002F7F0000}"/>
    <cellStyle name="Normal 3 11 2 2 2 3" xfId="22072" xr:uid="{00000000-0005-0000-0000-0000307F0000}"/>
    <cellStyle name="Normal 3 11 2 2 2 3 2" xfId="48040" xr:uid="{00000000-0005-0000-0000-0000317F0000}"/>
    <cellStyle name="Normal 3 11 2 2 2 4" xfId="17744" xr:uid="{00000000-0005-0000-0000-0000327F0000}"/>
    <cellStyle name="Normal 3 11 2 2 2 4 2" xfId="43712" xr:uid="{00000000-0005-0000-0000-0000337F0000}"/>
    <cellStyle name="Normal 3 11 2 2 2 5" xfId="32892" xr:uid="{00000000-0005-0000-0000-0000347F0000}"/>
    <cellStyle name="Normal 3 11 2 2 2 6" xfId="59374" xr:uid="{00000000-0005-0000-0000-0000357F0000}"/>
    <cellStyle name="Normal 3 11 2 2 3" xfId="11252" xr:uid="{00000000-0005-0000-0000-0000367F0000}"/>
    <cellStyle name="Normal 3 11 2 2 3 2" xfId="26400" xr:uid="{00000000-0005-0000-0000-0000377F0000}"/>
    <cellStyle name="Normal 3 11 2 2 3 2 2" xfId="52368" xr:uid="{00000000-0005-0000-0000-0000387F0000}"/>
    <cellStyle name="Normal 3 11 2 2 3 3" xfId="37220" xr:uid="{00000000-0005-0000-0000-0000397F0000}"/>
    <cellStyle name="Normal 3 11 2 2 4" xfId="9088" xr:uid="{00000000-0005-0000-0000-00003A7F0000}"/>
    <cellStyle name="Normal 3 11 2 2 4 2" xfId="24236" xr:uid="{00000000-0005-0000-0000-00003B7F0000}"/>
    <cellStyle name="Normal 3 11 2 2 4 2 2" xfId="50204" xr:uid="{00000000-0005-0000-0000-00003C7F0000}"/>
    <cellStyle name="Normal 3 11 2 2 4 3" xfId="35056" xr:uid="{00000000-0005-0000-0000-00003D7F0000}"/>
    <cellStyle name="Normal 3 11 2 2 5" xfId="19908" xr:uid="{00000000-0005-0000-0000-00003E7F0000}"/>
    <cellStyle name="Normal 3 11 2 2 5 2" xfId="45876" xr:uid="{00000000-0005-0000-0000-00003F7F0000}"/>
    <cellStyle name="Normal 3 11 2 2 6" xfId="15580" xr:uid="{00000000-0005-0000-0000-0000407F0000}"/>
    <cellStyle name="Normal 3 11 2 2 6 2" xfId="41548" xr:uid="{00000000-0005-0000-0000-0000417F0000}"/>
    <cellStyle name="Normal 3 11 2 2 7" xfId="4760" xr:uid="{00000000-0005-0000-0000-0000427F0000}"/>
    <cellStyle name="Normal 3 11 2 2 8" xfId="30728" xr:uid="{00000000-0005-0000-0000-0000437F0000}"/>
    <cellStyle name="Normal 3 11 2 2 9" xfId="57210" xr:uid="{00000000-0005-0000-0000-0000447F0000}"/>
    <cellStyle name="Normal 3 11 2 3" xfId="5842" xr:uid="{00000000-0005-0000-0000-0000457F0000}"/>
    <cellStyle name="Normal 3 11 2 3 2" xfId="12334" xr:uid="{00000000-0005-0000-0000-0000467F0000}"/>
    <cellStyle name="Normal 3 11 2 3 2 2" xfId="27482" xr:uid="{00000000-0005-0000-0000-0000477F0000}"/>
    <cellStyle name="Normal 3 11 2 3 2 2 2" xfId="53450" xr:uid="{00000000-0005-0000-0000-0000487F0000}"/>
    <cellStyle name="Normal 3 11 2 3 2 3" xfId="38302" xr:uid="{00000000-0005-0000-0000-0000497F0000}"/>
    <cellStyle name="Normal 3 11 2 3 3" xfId="20990" xr:uid="{00000000-0005-0000-0000-00004A7F0000}"/>
    <cellStyle name="Normal 3 11 2 3 3 2" xfId="46958" xr:uid="{00000000-0005-0000-0000-00004B7F0000}"/>
    <cellStyle name="Normal 3 11 2 3 4" xfId="16662" xr:uid="{00000000-0005-0000-0000-00004C7F0000}"/>
    <cellStyle name="Normal 3 11 2 3 4 2" xfId="42630" xr:uid="{00000000-0005-0000-0000-00004D7F0000}"/>
    <cellStyle name="Normal 3 11 2 3 5" xfId="31810" xr:uid="{00000000-0005-0000-0000-00004E7F0000}"/>
    <cellStyle name="Normal 3 11 2 3 6" xfId="58292" xr:uid="{00000000-0005-0000-0000-00004F7F0000}"/>
    <cellStyle name="Normal 3 11 2 4" xfId="10170" xr:uid="{00000000-0005-0000-0000-0000507F0000}"/>
    <cellStyle name="Normal 3 11 2 4 2" xfId="25318" xr:uid="{00000000-0005-0000-0000-0000517F0000}"/>
    <cellStyle name="Normal 3 11 2 4 2 2" xfId="51286" xr:uid="{00000000-0005-0000-0000-0000527F0000}"/>
    <cellStyle name="Normal 3 11 2 4 3" xfId="36138" xr:uid="{00000000-0005-0000-0000-0000537F0000}"/>
    <cellStyle name="Normal 3 11 2 5" xfId="8006" xr:uid="{00000000-0005-0000-0000-0000547F0000}"/>
    <cellStyle name="Normal 3 11 2 5 2" xfId="23154" xr:uid="{00000000-0005-0000-0000-0000557F0000}"/>
    <cellStyle name="Normal 3 11 2 5 2 2" xfId="49122" xr:uid="{00000000-0005-0000-0000-0000567F0000}"/>
    <cellStyle name="Normal 3 11 2 5 3" xfId="33974" xr:uid="{00000000-0005-0000-0000-0000577F0000}"/>
    <cellStyle name="Normal 3 11 2 6" xfId="18826" xr:uid="{00000000-0005-0000-0000-0000587F0000}"/>
    <cellStyle name="Normal 3 11 2 6 2" xfId="44794" xr:uid="{00000000-0005-0000-0000-0000597F0000}"/>
    <cellStyle name="Normal 3 11 2 7" xfId="14498" xr:uid="{00000000-0005-0000-0000-00005A7F0000}"/>
    <cellStyle name="Normal 3 11 2 7 2" xfId="40466" xr:uid="{00000000-0005-0000-0000-00005B7F0000}"/>
    <cellStyle name="Normal 3 11 2 8" xfId="3678" xr:uid="{00000000-0005-0000-0000-00005C7F0000}"/>
    <cellStyle name="Normal 3 11 2 9" xfId="29646" xr:uid="{00000000-0005-0000-0000-00005D7F0000}"/>
    <cellStyle name="Normal 3 11 3" xfId="2055" xr:uid="{00000000-0005-0000-0000-00005E7F0000}"/>
    <cellStyle name="Normal 3 11 3 2" xfId="6383" xr:uid="{00000000-0005-0000-0000-00005F7F0000}"/>
    <cellStyle name="Normal 3 11 3 2 2" xfId="12875" xr:uid="{00000000-0005-0000-0000-0000607F0000}"/>
    <cellStyle name="Normal 3 11 3 2 2 2" xfId="28023" xr:uid="{00000000-0005-0000-0000-0000617F0000}"/>
    <cellStyle name="Normal 3 11 3 2 2 2 2" xfId="53991" xr:uid="{00000000-0005-0000-0000-0000627F0000}"/>
    <cellStyle name="Normal 3 11 3 2 2 3" xfId="38843" xr:uid="{00000000-0005-0000-0000-0000637F0000}"/>
    <cellStyle name="Normal 3 11 3 2 3" xfId="21531" xr:uid="{00000000-0005-0000-0000-0000647F0000}"/>
    <cellStyle name="Normal 3 11 3 2 3 2" xfId="47499" xr:uid="{00000000-0005-0000-0000-0000657F0000}"/>
    <cellStyle name="Normal 3 11 3 2 4" xfId="17203" xr:uid="{00000000-0005-0000-0000-0000667F0000}"/>
    <cellStyle name="Normal 3 11 3 2 4 2" xfId="43171" xr:uid="{00000000-0005-0000-0000-0000677F0000}"/>
    <cellStyle name="Normal 3 11 3 2 5" xfId="32351" xr:uid="{00000000-0005-0000-0000-0000687F0000}"/>
    <cellStyle name="Normal 3 11 3 2 6" xfId="58833" xr:uid="{00000000-0005-0000-0000-0000697F0000}"/>
    <cellStyle name="Normal 3 11 3 3" xfId="10711" xr:uid="{00000000-0005-0000-0000-00006A7F0000}"/>
    <cellStyle name="Normal 3 11 3 3 2" xfId="25859" xr:uid="{00000000-0005-0000-0000-00006B7F0000}"/>
    <cellStyle name="Normal 3 11 3 3 2 2" xfId="51827" xr:uid="{00000000-0005-0000-0000-00006C7F0000}"/>
    <cellStyle name="Normal 3 11 3 3 3" xfId="36679" xr:uid="{00000000-0005-0000-0000-00006D7F0000}"/>
    <cellStyle name="Normal 3 11 3 4" xfId="8547" xr:uid="{00000000-0005-0000-0000-00006E7F0000}"/>
    <cellStyle name="Normal 3 11 3 4 2" xfId="23695" xr:uid="{00000000-0005-0000-0000-00006F7F0000}"/>
    <cellStyle name="Normal 3 11 3 4 2 2" xfId="49663" xr:uid="{00000000-0005-0000-0000-0000707F0000}"/>
    <cellStyle name="Normal 3 11 3 4 3" xfId="34515" xr:uid="{00000000-0005-0000-0000-0000717F0000}"/>
    <cellStyle name="Normal 3 11 3 5" xfId="19367" xr:uid="{00000000-0005-0000-0000-0000727F0000}"/>
    <cellStyle name="Normal 3 11 3 5 2" xfId="45335" xr:uid="{00000000-0005-0000-0000-0000737F0000}"/>
    <cellStyle name="Normal 3 11 3 6" xfId="15039" xr:uid="{00000000-0005-0000-0000-0000747F0000}"/>
    <cellStyle name="Normal 3 11 3 6 2" xfId="41007" xr:uid="{00000000-0005-0000-0000-0000757F0000}"/>
    <cellStyle name="Normal 3 11 3 7" xfId="4219" xr:uid="{00000000-0005-0000-0000-0000767F0000}"/>
    <cellStyle name="Normal 3 11 3 8" xfId="30187" xr:uid="{00000000-0005-0000-0000-0000777F0000}"/>
    <cellStyle name="Normal 3 11 3 9" xfId="56669" xr:uid="{00000000-0005-0000-0000-0000787F0000}"/>
    <cellStyle name="Normal 3 11 4" xfId="5301" xr:uid="{00000000-0005-0000-0000-0000797F0000}"/>
    <cellStyle name="Normal 3 11 4 2" xfId="11793" xr:uid="{00000000-0005-0000-0000-00007A7F0000}"/>
    <cellStyle name="Normal 3 11 4 2 2" xfId="26941" xr:uid="{00000000-0005-0000-0000-00007B7F0000}"/>
    <cellStyle name="Normal 3 11 4 2 2 2" xfId="52909" xr:uid="{00000000-0005-0000-0000-00007C7F0000}"/>
    <cellStyle name="Normal 3 11 4 2 3" xfId="37761" xr:uid="{00000000-0005-0000-0000-00007D7F0000}"/>
    <cellStyle name="Normal 3 11 4 3" xfId="20449" xr:uid="{00000000-0005-0000-0000-00007E7F0000}"/>
    <cellStyle name="Normal 3 11 4 3 2" xfId="46417" xr:uid="{00000000-0005-0000-0000-00007F7F0000}"/>
    <cellStyle name="Normal 3 11 4 4" xfId="16121" xr:uid="{00000000-0005-0000-0000-0000807F0000}"/>
    <cellStyle name="Normal 3 11 4 4 2" xfId="42089" xr:uid="{00000000-0005-0000-0000-0000817F0000}"/>
    <cellStyle name="Normal 3 11 4 5" xfId="31269" xr:uid="{00000000-0005-0000-0000-0000827F0000}"/>
    <cellStyle name="Normal 3 11 4 6" xfId="57751" xr:uid="{00000000-0005-0000-0000-0000837F0000}"/>
    <cellStyle name="Normal 3 11 5" xfId="9629" xr:uid="{00000000-0005-0000-0000-0000847F0000}"/>
    <cellStyle name="Normal 3 11 5 2" xfId="24777" xr:uid="{00000000-0005-0000-0000-0000857F0000}"/>
    <cellStyle name="Normal 3 11 5 2 2" xfId="50745" xr:uid="{00000000-0005-0000-0000-0000867F0000}"/>
    <cellStyle name="Normal 3 11 5 3" xfId="35597" xr:uid="{00000000-0005-0000-0000-0000877F0000}"/>
    <cellStyle name="Normal 3 11 6" xfId="7465" xr:uid="{00000000-0005-0000-0000-0000887F0000}"/>
    <cellStyle name="Normal 3 11 6 2" xfId="22613" xr:uid="{00000000-0005-0000-0000-0000897F0000}"/>
    <cellStyle name="Normal 3 11 6 2 2" xfId="48581" xr:uid="{00000000-0005-0000-0000-00008A7F0000}"/>
    <cellStyle name="Normal 3 11 6 3" xfId="33433" xr:uid="{00000000-0005-0000-0000-00008B7F0000}"/>
    <cellStyle name="Normal 3 11 7" xfId="18285" xr:uid="{00000000-0005-0000-0000-00008C7F0000}"/>
    <cellStyle name="Normal 3 11 7 2" xfId="44253" xr:uid="{00000000-0005-0000-0000-00008D7F0000}"/>
    <cellStyle name="Normal 3 11 8" xfId="13957" xr:uid="{00000000-0005-0000-0000-00008E7F0000}"/>
    <cellStyle name="Normal 3 11 8 2" xfId="39925" xr:uid="{00000000-0005-0000-0000-00008F7F0000}"/>
    <cellStyle name="Normal 3 11 9" xfId="3137" xr:uid="{00000000-0005-0000-0000-0000907F0000}"/>
    <cellStyle name="Normal 3 12" xfId="417" xr:uid="{00000000-0005-0000-0000-0000917F0000}"/>
    <cellStyle name="Normal 3 12 10" xfId="29106" xr:uid="{00000000-0005-0000-0000-0000927F0000}"/>
    <cellStyle name="Normal 3 12 11" xfId="55057" xr:uid="{00000000-0005-0000-0000-0000937F0000}"/>
    <cellStyle name="Normal 3 12 12" xfId="55588" xr:uid="{00000000-0005-0000-0000-0000947F0000}"/>
    <cellStyle name="Normal 3 12 13" xfId="1112" xr:uid="{00000000-0005-0000-0000-0000957F0000}"/>
    <cellStyle name="Normal 3 12 2" xfId="1515" xr:uid="{00000000-0005-0000-0000-0000967F0000}"/>
    <cellStyle name="Normal 3 12 2 10" xfId="56129" xr:uid="{00000000-0005-0000-0000-0000977F0000}"/>
    <cellStyle name="Normal 3 12 2 2" xfId="2597" xr:uid="{00000000-0005-0000-0000-0000987F0000}"/>
    <cellStyle name="Normal 3 12 2 2 2" xfId="6925" xr:uid="{00000000-0005-0000-0000-0000997F0000}"/>
    <cellStyle name="Normal 3 12 2 2 2 2" xfId="13417" xr:uid="{00000000-0005-0000-0000-00009A7F0000}"/>
    <cellStyle name="Normal 3 12 2 2 2 2 2" xfId="28565" xr:uid="{00000000-0005-0000-0000-00009B7F0000}"/>
    <cellStyle name="Normal 3 12 2 2 2 2 2 2" xfId="54533" xr:uid="{00000000-0005-0000-0000-00009C7F0000}"/>
    <cellStyle name="Normal 3 12 2 2 2 2 3" xfId="39385" xr:uid="{00000000-0005-0000-0000-00009D7F0000}"/>
    <cellStyle name="Normal 3 12 2 2 2 3" xfId="22073" xr:uid="{00000000-0005-0000-0000-00009E7F0000}"/>
    <cellStyle name="Normal 3 12 2 2 2 3 2" xfId="48041" xr:uid="{00000000-0005-0000-0000-00009F7F0000}"/>
    <cellStyle name="Normal 3 12 2 2 2 4" xfId="17745" xr:uid="{00000000-0005-0000-0000-0000A07F0000}"/>
    <cellStyle name="Normal 3 12 2 2 2 4 2" xfId="43713" xr:uid="{00000000-0005-0000-0000-0000A17F0000}"/>
    <cellStyle name="Normal 3 12 2 2 2 5" xfId="32893" xr:uid="{00000000-0005-0000-0000-0000A27F0000}"/>
    <cellStyle name="Normal 3 12 2 2 2 6" xfId="59375" xr:uid="{00000000-0005-0000-0000-0000A37F0000}"/>
    <cellStyle name="Normal 3 12 2 2 3" xfId="11253" xr:uid="{00000000-0005-0000-0000-0000A47F0000}"/>
    <cellStyle name="Normal 3 12 2 2 3 2" xfId="26401" xr:uid="{00000000-0005-0000-0000-0000A57F0000}"/>
    <cellStyle name="Normal 3 12 2 2 3 2 2" xfId="52369" xr:uid="{00000000-0005-0000-0000-0000A67F0000}"/>
    <cellStyle name="Normal 3 12 2 2 3 3" xfId="37221" xr:uid="{00000000-0005-0000-0000-0000A77F0000}"/>
    <cellStyle name="Normal 3 12 2 2 4" xfId="9089" xr:uid="{00000000-0005-0000-0000-0000A87F0000}"/>
    <cellStyle name="Normal 3 12 2 2 4 2" xfId="24237" xr:uid="{00000000-0005-0000-0000-0000A97F0000}"/>
    <cellStyle name="Normal 3 12 2 2 4 2 2" xfId="50205" xr:uid="{00000000-0005-0000-0000-0000AA7F0000}"/>
    <cellStyle name="Normal 3 12 2 2 4 3" xfId="35057" xr:uid="{00000000-0005-0000-0000-0000AB7F0000}"/>
    <cellStyle name="Normal 3 12 2 2 5" xfId="19909" xr:uid="{00000000-0005-0000-0000-0000AC7F0000}"/>
    <cellStyle name="Normal 3 12 2 2 5 2" xfId="45877" xr:uid="{00000000-0005-0000-0000-0000AD7F0000}"/>
    <cellStyle name="Normal 3 12 2 2 6" xfId="15581" xr:uid="{00000000-0005-0000-0000-0000AE7F0000}"/>
    <cellStyle name="Normal 3 12 2 2 6 2" xfId="41549" xr:uid="{00000000-0005-0000-0000-0000AF7F0000}"/>
    <cellStyle name="Normal 3 12 2 2 7" xfId="4761" xr:uid="{00000000-0005-0000-0000-0000B07F0000}"/>
    <cellStyle name="Normal 3 12 2 2 8" xfId="30729" xr:uid="{00000000-0005-0000-0000-0000B17F0000}"/>
    <cellStyle name="Normal 3 12 2 2 9" xfId="57211" xr:uid="{00000000-0005-0000-0000-0000B27F0000}"/>
    <cellStyle name="Normal 3 12 2 3" xfId="5843" xr:uid="{00000000-0005-0000-0000-0000B37F0000}"/>
    <cellStyle name="Normal 3 12 2 3 2" xfId="12335" xr:uid="{00000000-0005-0000-0000-0000B47F0000}"/>
    <cellStyle name="Normal 3 12 2 3 2 2" xfId="27483" xr:uid="{00000000-0005-0000-0000-0000B57F0000}"/>
    <cellStyle name="Normal 3 12 2 3 2 2 2" xfId="53451" xr:uid="{00000000-0005-0000-0000-0000B67F0000}"/>
    <cellStyle name="Normal 3 12 2 3 2 3" xfId="38303" xr:uid="{00000000-0005-0000-0000-0000B77F0000}"/>
    <cellStyle name="Normal 3 12 2 3 3" xfId="20991" xr:uid="{00000000-0005-0000-0000-0000B87F0000}"/>
    <cellStyle name="Normal 3 12 2 3 3 2" xfId="46959" xr:uid="{00000000-0005-0000-0000-0000B97F0000}"/>
    <cellStyle name="Normal 3 12 2 3 4" xfId="16663" xr:uid="{00000000-0005-0000-0000-0000BA7F0000}"/>
    <cellStyle name="Normal 3 12 2 3 4 2" xfId="42631" xr:uid="{00000000-0005-0000-0000-0000BB7F0000}"/>
    <cellStyle name="Normal 3 12 2 3 5" xfId="31811" xr:uid="{00000000-0005-0000-0000-0000BC7F0000}"/>
    <cellStyle name="Normal 3 12 2 3 6" xfId="58293" xr:uid="{00000000-0005-0000-0000-0000BD7F0000}"/>
    <cellStyle name="Normal 3 12 2 4" xfId="10171" xr:uid="{00000000-0005-0000-0000-0000BE7F0000}"/>
    <cellStyle name="Normal 3 12 2 4 2" xfId="25319" xr:uid="{00000000-0005-0000-0000-0000BF7F0000}"/>
    <cellStyle name="Normal 3 12 2 4 2 2" xfId="51287" xr:uid="{00000000-0005-0000-0000-0000C07F0000}"/>
    <cellStyle name="Normal 3 12 2 4 3" xfId="36139" xr:uid="{00000000-0005-0000-0000-0000C17F0000}"/>
    <cellStyle name="Normal 3 12 2 5" xfId="8007" xr:uid="{00000000-0005-0000-0000-0000C27F0000}"/>
    <cellStyle name="Normal 3 12 2 5 2" xfId="23155" xr:uid="{00000000-0005-0000-0000-0000C37F0000}"/>
    <cellStyle name="Normal 3 12 2 5 2 2" xfId="49123" xr:uid="{00000000-0005-0000-0000-0000C47F0000}"/>
    <cellStyle name="Normal 3 12 2 5 3" xfId="33975" xr:uid="{00000000-0005-0000-0000-0000C57F0000}"/>
    <cellStyle name="Normal 3 12 2 6" xfId="18827" xr:uid="{00000000-0005-0000-0000-0000C67F0000}"/>
    <cellStyle name="Normal 3 12 2 6 2" xfId="44795" xr:uid="{00000000-0005-0000-0000-0000C77F0000}"/>
    <cellStyle name="Normal 3 12 2 7" xfId="14499" xr:uid="{00000000-0005-0000-0000-0000C87F0000}"/>
    <cellStyle name="Normal 3 12 2 7 2" xfId="40467" xr:uid="{00000000-0005-0000-0000-0000C97F0000}"/>
    <cellStyle name="Normal 3 12 2 8" xfId="3679" xr:uid="{00000000-0005-0000-0000-0000CA7F0000}"/>
    <cellStyle name="Normal 3 12 2 9" xfId="29647" xr:uid="{00000000-0005-0000-0000-0000CB7F0000}"/>
    <cellStyle name="Normal 3 12 3" xfId="2056" xr:uid="{00000000-0005-0000-0000-0000CC7F0000}"/>
    <cellStyle name="Normal 3 12 3 2" xfId="6384" xr:uid="{00000000-0005-0000-0000-0000CD7F0000}"/>
    <cellStyle name="Normal 3 12 3 2 2" xfId="12876" xr:uid="{00000000-0005-0000-0000-0000CE7F0000}"/>
    <cellStyle name="Normal 3 12 3 2 2 2" xfId="28024" xr:uid="{00000000-0005-0000-0000-0000CF7F0000}"/>
    <cellStyle name="Normal 3 12 3 2 2 2 2" xfId="53992" xr:uid="{00000000-0005-0000-0000-0000D07F0000}"/>
    <cellStyle name="Normal 3 12 3 2 2 3" xfId="38844" xr:uid="{00000000-0005-0000-0000-0000D17F0000}"/>
    <cellStyle name="Normal 3 12 3 2 3" xfId="21532" xr:uid="{00000000-0005-0000-0000-0000D27F0000}"/>
    <cellStyle name="Normal 3 12 3 2 3 2" xfId="47500" xr:uid="{00000000-0005-0000-0000-0000D37F0000}"/>
    <cellStyle name="Normal 3 12 3 2 4" xfId="17204" xr:uid="{00000000-0005-0000-0000-0000D47F0000}"/>
    <cellStyle name="Normal 3 12 3 2 4 2" xfId="43172" xr:uid="{00000000-0005-0000-0000-0000D57F0000}"/>
    <cellStyle name="Normal 3 12 3 2 5" xfId="32352" xr:uid="{00000000-0005-0000-0000-0000D67F0000}"/>
    <cellStyle name="Normal 3 12 3 2 6" xfId="58834" xr:uid="{00000000-0005-0000-0000-0000D77F0000}"/>
    <cellStyle name="Normal 3 12 3 3" xfId="10712" xr:uid="{00000000-0005-0000-0000-0000D87F0000}"/>
    <cellStyle name="Normal 3 12 3 3 2" xfId="25860" xr:uid="{00000000-0005-0000-0000-0000D97F0000}"/>
    <cellStyle name="Normal 3 12 3 3 2 2" xfId="51828" xr:uid="{00000000-0005-0000-0000-0000DA7F0000}"/>
    <cellStyle name="Normal 3 12 3 3 3" xfId="36680" xr:uid="{00000000-0005-0000-0000-0000DB7F0000}"/>
    <cellStyle name="Normal 3 12 3 4" xfId="8548" xr:uid="{00000000-0005-0000-0000-0000DC7F0000}"/>
    <cellStyle name="Normal 3 12 3 4 2" xfId="23696" xr:uid="{00000000-0005-0000-0000-0000DD7F0000}"/>
    <cellStyle name="Normal 3 12 3 4 2 2" xfId="49664" xr:uid="{00000000-0005-0000-0000-0000DE7F0000}"/>
    <cellStyle name="Normal 3 12 3 4 3" xfId="34516" xr:uid="{00000000-0005-0000-0000-0000DF7F0000}"/>
    <cellStyle name="Normal 3 12 3 5" xfId="19368" xr:uid="{00000000-0005-0000-0000-0000E07F0000}"/>
    <cellStyle name="Normal 3 12 3 5 2" xfId="45336" xr:uid="{00000000-0005-0000-0000-0000E17F0000}"/>
    <cellStyle name="Normal 3 12 3 6" xfId="15040" xr:uid="{00000000-0005-0000-0000-0000E27F0000}"/>
    <cellStyle name="Normal 3 12 3 6 2" xfId="41008" xr:uid="{00000000-0005-0000-0000-0000E37F0000}"/>
    <cellStyle name="Normal 3 12 3 7" xfId="4220" xr:uid="{00000000-0005-0000-0000-0000E47F0000}"/>
    <cellStyle name="Normal 3 12 3 8" xfId="30188" xr:uid="{00000000-0005-0000-0000-0000E57F0000}"/>
    <cellStyle name="Normal 3 12 3 9" xfId="56670" xr:uid="{00000000-0005-0000-0000-0000E67F0000}"/>
    <cellStyle name="Normal 3 12 4" xfId="5302" xr:uid="{00000000-0005-0000-0000-0000E77F0000}"/>
    <cellStyle name="Normal 3 12 4 2" xfId="11794" xr:uid="{00000000-0005-0000-0000-0000E87F0000}"/>
    <cellStyle name="Normal 3 12 4 2 2" xfId="26942" xr:uid="{00000000-0005-0000-0000-0000E97F0000}"/>
    <cellStyle name="Normal 3 12 4 2 2 2" xfId="52910" xr:uid="{00000000-0005-0000-0000-0000EA7F0000}"/>
    <cellStyle name="Normal 3 12 4 2 3" xfId="37762" xr:uid="{00000000-0005-0000-0000-0000EB7F0000}"/>
    <cellStyle name="Normal 3 12 4 3" xfId="20450" xr:uid="{00000000-0005-0000-0000-0000EC7F0000}"/>
    <cellStyle name="Normal 3 12 4 3 2" xfId="46418" xr:uid="{00000000-0005-0000-0000-0000ED7F0000}"/>
    <cellStyle name="Normal 3 12 4 4" xfId="16122" xr:uid="{00000000-0005-0000-0000-0000EE7F0000}"/>
    <cellStyle name="Normal 3 12 4 4 2" xfId="42090" xr:uid="{00000000-0005-0000-0000-0000EF7F0000}"/>
    <cellStyle name="Normal 3 12 4 5" xfId="31270" xr:uid="{00000000-0005-0000-0000-0000F07F0000}"/>
    <cellStyle name="Normal 3 12 4 6" xfId="57752" xr:uid="{00000000-0005-0000-0000-0000F17F0000}"/>
    <cellStyle name="Normal 3 12 5" xfId="9630" xr:uid="{00000000-0005-0000-0000-0000F27F0000}"/>
    <cellStyle name="Normal 3 12 5 2" xfId="24778" xr:uid="{00000000-0005-0000-0000-0000F37F0000}"/>
    <cellStyle name="Normal 3 12 5 2 2" xfId="50746" xr:uid="{00000000-0005-0000-0000-0000F47F0000}"/>
    <cellStyle name="Normal 3 12 5 3" xfId="35598" xr:uid="{00000000-0005-0000-0000-0000F57F0000}"/>
    <cellStyle name="Normal 3 12 6" xfId="7466" xr:uid="{00000000-0005-0000-0000-0000F67F0000}"/>
    <cellStyle name="Normal 3 12 6 2" xfId="22614" xr:uid="{00000000-0005-0000-0000-0000F77F0000}"/>
    <cellStyle name="Normal 3 12 6 2 2" xfId="48582" xr:uid="{00000000-0005-0000-0000-0000F87F0000}"/>
    <cellStyle name="Normal 3 12 6 3" xfId="33434" xr:uid="{00000000-0005-0000-0000-0000F97F0000}"/>
    <cellStyle name="Normal 3 12 7" xfId="18286" xr:uid="{00000000-0005-0000-0000-0000FA7F0000}"/>
    <cellStyle name="Normal 3 12 7 2" xfId="44254" xr:uid="{00000000-0005-0000-0000-0000FB7F0000}"/>
    <cellStyle name="Normal 3 12 8" xfId="13958" xr:uid="{00000000-0005-0000-0000-0000FC7F0000}"/>
    <cellStyle name="Normal 3 12 8 2" xfId="39926" xr:uid="{00000000-0005-0000-0000-0000FD7F0000}"/>
    <cellStyle name="Normal 3 12 9" xfId="3138" xr:uid="{00000000-0005-0000-0000-0000FE7F0000}"/>
    <cellStyle name="Normal 3 13" xfId="418" xr:uid="{00000000-0005-0000-0000-0000FF7F0000}"/>
    <cellStyle name="Normal 3 13 10" xfId="29107" xr:uid="{00000000-0005-0000-0000-000000800000}"/>
    <cellStyle name="Normal 3 13 11" xfId="55058" xr:uid="{00000000-0005-0000-0000-000001800000}"/>
    <cellStyle name="Normal 3 13 12" xfId="55589" xr:uid="{00000000-0005-0000-0000-000002800000}"/>
    <cellStyle name="Normal 3 13 13" xfId="1152" xr:uid="{00000000-0005-0000-0000-000003800000}"/>
    <cellStyle name="Normal 3 13 2" xfId="1516" xr:uid="{00000000-0005-0000-0000-000004800000}"/>
    <cellStyle name="Normal 3 13 2 10" xfId="56130" xr:uid="{00000000-0005-0000-0000-000005800000}"/>
    <cellStyle name="Normal 3 13 2 2" xfId="2598" xr:uid="{00000000-0005-0000-0000-000006800000}"/>
    <cellStyle name="Normal 3 13 2 2 2" xfId="6926" xr:uid="{00000000-0005-0000-0000-000007800000}"/>
    <cellStyle name="Normal 3 13 2 2 2 2" xfId="13418" xr:uid="{00000000-0005-0000-0000-000008800000}"/>
    <cellStyle name="Normal 3 13 2 2 2 2 2" xfId="28566" xr:uid="{00000000-0005-0000-0000-000009800000}"/>
    <cellStyle name="Normal 3 13 2 2 2 2 2 2" xfId="54534" xr:uid="{00000000-0005-0000-0000-00000A800000}"/>
    <cellStyle name="Normal 3 13 2 2 2 2 3" xfId="39386" xr:uid="{00000000-0005-0000-0000-00000B800000}"/>
    <cellStyle name="Normal 3 13 2 2 2 3" xfId="22074" xr:uid="{00000000-0005-0000-0000-00000C800000}"/>
    <cellStyle name="Normal 3 13 2 2 2 3 2" xfId="48042" xr:uid="{00000000-0005-0000-0000-00000D800000}"/>
    <cellStyle name="Normal 3 13 2 2 2 4" xfId="17746" xr:uid="{00000000-0005-0000-0000-00000E800000}"/>
    <cellStyle name="Normal 3 13 2 2 2 4 2" xfId="43714" xr:uid="{00000000-0005-0000-0000-00000F800000}"/>
    <cellStyle name="Normal 3 13 2 2 2 5" xfId="32894" xr:uid="{00000000-0005-0000-0000-000010800000}"/>
    <cellStyle name="Normal 3 13 2 2 2 6" xfId="59376" xr:uid="{00000000-0005-0000-0000-000011800000}"/>
    <cellStyle name="Normal 3 13 2 2 3" xfId="11254" xr:uid="{00000000-0005-0000-0000-000012800000}"/>
    <cellStyle name="Normal 3 13 2 2 3 2" xfId="26402" xr:uid="{00000000-0005-0000-0000-000013800000}"/>
    <cellStyle name="Normal 3 13 2 2 3 2 2" xfId="52370" xr:uid="{00000000-0005-0000-0000-000014800000}"/>
    <cellStyle name="Normal 3 13 2 2 3 3" xfId="37222" xr:uid="{00000000-0005-0000-0000-000015800000}"/>
    <cellStyle name="Normal 3 13 2 2 4" xfId="9090" xr:uid="{00000000-0005-0000-0000-000016800000}"/>
    <cellStyle name="Normal 3 13 2 2 4 2" xfId="24238" xr:uid="{00000000-0005-0000-0000-000017800000}"/>
    <cellStyle name="Normal 3 13 2 2 4 2 2" xfId="50206" xr:uid="{00000000-0005-0000-0000-000018800000}"/>
    <cellStyle name="Normal 3 13 2 2 4 3" xfId="35058" xr:uid="{00000000-0005-0000-0000-000019800000}"/>
    <cellStyle name="Normal 3 13 2 2 5" xfId="19910" xr:uid="{00000000-0005-0000-0000-00001A800000}"/>
    <cellStyle name="Normal 3 13 2 2 5 2" xfId="45878" xr:uid="{00000000-0005-0000-0000-00001B800000}"/>
    <cellStyle name="Normal 3 13 2 2 6" xfId="15582" xr:uid="{00000000-0005-0000-0000-00001C800000}"/>
    <cellStyle name="Normal 3 13 2 2 6 2" xfId="41550" xr:uid="{00000000-0005-0000-0000-00001D800000}"/>
    <cellStyle name="Normal 3 13 2 2 7" xfId="4762" xr:uid="{00000000-0005-0000-0000-00001E800000}"/>
    <cellStyle name="Normal 3 13 2 2 8" xfId="30730" xr:uid="{00000000-0005-0000-0000-00001F800000}"/>
    <cellStyle name="Normal 3 13 2 2 9" xfId="57212" xr:uid="{00000000-0005-0000-0000-000020800000}"/>
    <cellStyle name="Normal 3 13 2 3" xfId="5844" xr:uid="{00000000-0005-0000-0000-000021800000}"/>
    <cellStyle name="Normal 3 13 2 3 2" xfId="12336" xr:uid="{00000000-0005-0000-0000-000022800000}"/>
    <cellStyle name="Normal 3 13 2 3 2 2" xfId="27484" xr:uid="{00000000-0005-0000-0000-000023800000}"/>
    <cellStyle name="Normal 3 13 2 3 2 2 2" xfId="53452" xr:uid="{00000000-0005-0000-0000-000024800000}"/>
    <cellStyle name="Normal 3 13 2 3 2 3" xfId="38304" xr:uid="{00000000-0005-0000-0000-000025800000}"/>
    <cellStyle name="Normal 3 13 2 3 3" xfId="20992" xr:uid="{00000000-0005-0000-0000-000026800000}"/>
    <cellStyle name="Normal 3 13 2 3 3 2" xfId="46960" xr:uid="{00000000-0005-0000-0000-000027800000}"/>
    <cellStyle name="Normal 3 13 2 3 4" xfId="16664" xr:uid="{00000000-0005-0000-0000-000028800000}"/>
    <cellStyle name="Normal 3 13 2 3 4 2" xfId="42632" xr:uid="{00000000-0005-0000-0000-000029800000}"/>
    <cellStyle name="Normal 3 13 2 3 5" xfId="31812" xr:uid="{00000000-0005-0000-0000-00002A800000}"/>
    <cellStyle name="Normal 3 13 2 3 6" xfId="58294" xr:uid="{00000000-0005-0000-0000-00002B800000}"/>
    <cellStyle name="Normal 3 13 2 4" xfId="10172" xr:uid="{00000000-0005-0000-0000-00002C800000}"/>
    <cellStyle name="Normal 3 13 2 4 2" xfId="25320" xr:uid="{00000000-0005-0000-0000-00002D800000}"/>
    <cellStyle name="Normal 3 13 2 4 2 2" xfId="51288" xr:uid="{00000000-0005-0000-0000-00002E800000}"/>
    <cellStyle name="Normal 3 13 2 4 3" xfId="36140" xr:uid="{00000000-0005-0000-0000-00002F800000}"/>
    <cellStyle name="Normal 3 13 2 5" xfId="8008" xr:uid="{00000000-0005-0000-0000-000030800000}"/>
    <cellStyle name="Normal 3 13 2 5 2" xfId="23156" xr:uid="{00000000-0005-0000-0000-000031800000}"/>
    <cellStyle name="Normal 3 13 2 5 2 2" xfId="49124" xr:uid="{00000000-0005-0000-0000-000032800000}"/>
    <cellStyle name="Normal 3 13 2 5 3" xfId="33976" xr:uid="{00000000-0005-0000-0000-000033800000}"/>
    <cellStyle name="Normal 3 13 2 6" xfId="18828" xr:uid="{00000000-0005-0000-0000-000034800000}"/>
    <cellStyle name="Normal 3 13 2 6 2" xfId="44796" xr:uid="{00000000-0005-0000-0000-000035800000}"/>
    <cellStyle name="Normal 3 13 2 7" xfId="14500" xr:uid="{00000000-0005-0000-0000-000036800000}"/>
    <cellStyle name="Normal 3 13 2 7 2" xfId="40468" xr:uid="{00000000-0005-0000-0000-000037800000}"/>
    <cellStyle name="Normal 3 13 2 8" xfId="3680" xr:uid="{00000000-0005-0000-0000-000038800000}"/>
    <cellStyle name="Normal 3 13 2 9" xfId="29648" xr:uid="{00000000-0005-0000-0000-000039800000}"/>
    <cellStyle name="Normal 3 13 3" xfId="2057" xr:uid="{00000000-0005-0000-0000-00003A800000}"/>
    <cellStyle name="Normal 3 13 3 2" xfId="6385" xr:uid="{00000000-0005-0000-0000-00003B800000}"/>
    <cellStyle name="Normal 3 13 3 2 2" xfId="12877" xr:uid="{00000000-0005-0000-0000-00003C800000}"/>
    <cellStyle name="Normal 3 13 3 2 2 2" xfId="28025" xr:uid="{00000000-0005-0000-0000-00003D800000}"/>
    <cellStyle name="Normal 3 13 3 2 2 2 2" xfId="53993" xr:uid="{00000000-0005-0000-0000-00003E800000}"/>
    <cellStyle name="Normal 3 13 3 2 2 3" xfId="38845" xr:uid="{00000000-0005-0000-0000-00003F800000}"/>
    <cellStyle name="Normal 3 13 3 2 3" xfId="21533" xr:uid="{00000000-0005-0000-0000-000040800000}"/>
    <cellStyle name="Normal 3 13 3 2 3 2" xfId="47501" xr:uid="{00000000-0005-0000-0000-000041800000}"/>
    <cellStyle name="Normal 3 13 3 2 4" xfId="17205" xr:uid="{00000000-0005-0000-0000-000042800000}"/>
    <cellStyle name="Normal 3 13 3 2 4 2" xfId="43173" xr:uid="{00000000-0005-0000-0000-000043800000}"/>
    <cellStyle name="Normal 3 13 3 2 5" xfId="32353" xr:uid="{00000000-0005-0000-0000-000044800000}"/>
    <cellStyle name="Normal 3 13 3 2 6" xfId="58835" xr:uid="{00000000-0005-0000-0000-000045800000}"/>
    <cellStyle name="Normal 3 13 3 3" xfId="10713" xr:uid="{00000000-0005-0000-0000-000046800000}"/>
    <cellStyle name="Normal 3 13 3 3 2" xfId="25861" xr:uid="{00000000-0005-0000-0000-000047800000}"/>
    <cellStyle name="Normal 3 13 3 3 2 2" xfId="51829" xr:uid="{00000000-0005-0000-0000-000048800000}"/>
    <cellStyle name="Normal 3 13 3 3 3" xfId="36681" xr:uid="{00000000-0005-0000-0000-000049800000}"/>
    <cellStyle name="Normal 3 13 3 4" xfId="8549" xr:uid="{00000000-0005-0000-0000-00004A800000}"/>
    <cellStyle name="Normal 3 13 3 4 2" xfId="23697" xr:uid="{00000000-0005-0000-0000-00004B800000}"/>
    <cellStyle name="Normal 3 13 3 4 2 2" xfId="49665" xr:uid="{00000000-0005-0000-0000-00004C800000}"/>
    <cellStyle name="Normal 3 13 3 4 3" xfId="34517" xr:uid="{00000000-0005-0000-0000-00004D800000}"/>
    <cellStyle name="Normal 3 13 3 5" xfId="19369" xr:uid="{00000000-0005-0000-0000-00004E800000}"/>
    <cellStyle name="Normal 3 13 3 5 2" xfId="45337" xr:uid="{00000000-0005-0000-0000-00004F800000}"/>
    <cellStyle name="Normal 3 13 3 6" xfId="15041" xr:uid="{00000000-0005-0000-0000-000050800000}"/>
    <cellStyle name="Normal 3 13 3 6 2" xfId="41009" xr:uid="{00000000-0005-0000-0000-000051800000}"/>
    <cellStyle name="Normal 3 13 3 7" xfId="4221" xr:uid="{00000000-0005-0000-0000-000052800000}"/>
    <cellStyle name="Normal 3 13 3 8" xfId="30189" xr:uid="{00000000-0005-0000-0000-000053800000}"/>
    <cellStyle name="Normal 3 13 3 9" xfId="56671" xr:uid="{00000000-0005-0000-0000-000054800000}"/>
    <cellStyle name="Normal 3 13 4" xfId="5303" xr:uid="{00000000-0005-0000-0000-000055800000}"/>
    <cellStyle name="Normal 3 13 4 2" xfId="11795" xr:uid="{00000000-0005-0000-0000-000056800000}"/>
    <cellStyle name="Normal 3 13 4 2 2" xfId="26943" xr:uid="{00000000-0005-0000-0000-000057800000}"/>
    <cellStyle name="Normal 3 13 4 2 2 2" xfId="52911" xr:uid="{00000000-0005-0000-0000-000058800000}"/>
    <cellStyle name="Normal 3 13 4 2 3" xfId="37763" xr:uid="{00000000-0005-0000-0000-000059800000}"/>
    <cellStyle name="Normal 3 13 4 3" xfId="20451" xr:uid="{00000000-0005-0000-0000-00005A800000}"/>
    <cellStyle name="Normal 3 13 4 3 2" xfId="46419" xr:uid="{00000000-0005-0000-0000-00005B800000}"/>
    <cellStyle name="Normal 3 13 4 4" xfId="16123" xr:uid="{00000000-0005-0000-0000-00005C800000}"/>
    <cellStyle name="Normal 3 13 4 4 2" xfId="42091" xr:uid="{00000000-0005-0000-0000-00005D800000}"/>
    <cellStyle name="Normal 3 13 4 5" xfId="31271" xr:uid="{00000000-0005-0000-0000-00005E800000}"/>
    <cellStyle name="Normal 3 13 4 6" xfId="57753" xr:uid="{00000000-0005-0000-0000-00005F800000}"/>
    <cellStyle name="Normal 3 13 5" xfId="9631" xr:uid="{00000000-0005-0000-0000-000060800000}"/>
    <cellStyle name="Normal 3 13 5 2" xfId="24779" xr:uid="{00000000-0005-0000-0000-000061800000}"/>
    <cellStyle name="Normal 3 13 5 2 2" xfId="50747" xr:uid="{00000000-0005-0000-0000-000062800000}"/>
    <cellStyle name="Normal 3 13 5 3" xfId="35599" xr:uid="{00000000-0005-0000-0000-000063800000}"/>
    <cellStyle name="Normal 3 13 6" xfId="7467" xr:uid="{00000000-0005-0000-0000-000064800000}"/>
    <cellStyle name="Normal 3 13 6 2" xfId="22615" xr:uid="{00000000-0005-0000-0000-000065800000}"/>
    <cellStyle name="Normal 3 13 6 2 2" xfId="48583" xr:uid="{00000000-0005-0000-0000-000066800000}"/>
    <cellStyle name="Normal 3 13 6 3" xfId="33435" xr:uid="{00000000-0005-0000-0000-000067800000}"/>
    <cellStyle name="Normal 3 13 7" xfId="18287" xr:uid="{00000000-0005-0000-0000-000068800000}"/>
    <cellStyle name="Normal 3 13 7 2" xfId="44255" xr:uid="{00000000-0005-0000-0000-000069800000}"/>
    <cellStyle name="Normal 3 13 8" xfId="13959" xr:uid="{00000000-0005-0000-0000-00006A800000}"/>
    <cellStyle name="Normal 3 13 8 2" xfId="39927" xr:uid="{00000000-0005-0000-0000-00006B800000}"/>
    <cellStyle name="Normal 3 13 9" xfId="3139" xr:uid="{00000000-0005-0000-0000-00006C800000}"/>
    <cellStyle name="Normal 3 14" xfId="414" xr:uid="{00000000-0005-0000-0000-00006D800000}"/>
    <cellStyle name="Normal 3 15" xfId="672" xr:uid="{00000000-0005-0000-0000-00006E800000}"/>
    <cellStyle name="Normal 3 2" xfId="419" xr:uid="{00000000-0005-0000-0000-00006F800000}"/>
    <cellStyle name="Normal 3 2 2" xfId="420" xr:uid="{00000000-0005-0000-0000-000070800000}"/>
    <cellStyle name="Normal 3 2 3" xfId="421" xr:uid="{00000000-0005-0000-0000-000071800000}"/>
    <cellStyle name="Normal 3 2 3 10" xfId="29108" xr:uid="{00000000-0005-0000-0000-000072800000}"/>
    <cellStyle name="Normal 3 2 3 11" xfId="55590" xr:uid="{00000000-0005-0000-0000-000073800000}"/>
    <cellStyle name="Normal 3 2 3 12" xfId="712" xr:uid="{00000000-0005-0000-0000-000074800000}"/>
    <cellStyle name="Normal 3 2 3 2" xfId="1517" xr:uid="{00000000-0005-0000-0000-000075800000}"/>
    <cellStyle name="Normal 3 2 3 2 10" xfId="56131" xr:uid="{00000000-0005-0000-0000-000076800000}"/>
    <cellStyle name="Normal 3 2 3 2 2" xfId="2599" xr:uid="{00000000-0005-0000-0000-000077800000}"/>
    <cellStyle name="Normal 3 2 3 2 2 2" xfId="6927" xr:uid="{00000000-0005-0000-0000-000078800000}"/>
    <cellStyle name="Normal 3 2 3 2 2 2 2" xfId="13419" xr:uid="{00000000-0005-0000-0000-000079800000}"/>
    <cellStyle name="Normal 3 2 3 2 2 2 2 2" xfId="28567" xr:uid="{00000000-0005-0000-0000-00007A800000}"/>
    <cellStyle name="Normal 3 2 3 2 2 2 2 2 2" xfId="54535" xr:uid="{00000000-0005-0000-0000-00007B800000}"/>
    <cellStyle name="Normal 3 2 3 2 2 2 2 3" xfId="39387" xr:uid="{00000000-0005-0000-0000-00007C800000}"/>
    <cellStyle name="Normal 3 2 3 2 2 2 3" xfId="22075" xr:uid="{00000000-0005-0000-0000-00007D800000}"/>
    <cellStyle name="Normal 3 2 3 2 2 2 3 2" xfId="48043" xr:uid="{00000000-0005-0000-0000-00007E800000}"/>
    <cellStyle name="Normal 3 2 3 2 2 2 4" xfId="17747" xr:uid="{00000000-0005-0000-0000-00007F800000}"/>
    <cellStyle name="Normal 3 2 3 2 2 2 4 2" xfId="43715" xr:uid="{00000000-0005-0000-0000-000080800000}"/>
    <cellStyle name="Normal 3 2 3 2 2 2 5" xfId="32895" xr:uid="{00000000-0005-0000-0000-000081800000}"/>
    <cellStyle name="Normal 3 2 3 2 2 2 6" xfId="59377" xr:uid="{00000000-0005-0000-0000-000082800000}"/>
    <cellStyle name="Normal 3 2 3 2 2 3" xfId="11255" xr:uid="{00000000-0005-0000-0000-000083800000}"/>
    <cellStyle name="Normal 3 2 3 2 2 3 2" xfId="26403" xr:uid="{00000000-0005-0000-0000-000084800000}"/>
    <cellStyle name="Normal 3 2 3 2 2 3 2 2" xfId="52371" xr:uid="{00000000-0005-0000-0000-000085800000}"/>
    <cellStyle name="Normal 3 2 3 2 2 3 3" xfId="37223" xr:uid="{00000000-0005-0000-0000-000086800000}"/>
    <cellStyle name="Normal 3 2 3 2 2 4" xfId="9091" xr:uid="{00000000-0005-0000-0000-000087800000}"/>
    <cellStyle name="Normal 3 2 3 2 2 4 2" xfId="24239" xr:uid="{00000000-0005-0000-0000-000088800000}"/>
    <cellStyle name="Normal 3 2 3 2 2 4 2 2" xfId="50207" xr:uid="{00000000-0005-0000-0000-000089800000}"/>
    <cellStyle name="Normal 3 2 3 2 2 4 3" xfId="35059" xr:uid="{00000000-0005-0000-0000-00008A800000}"/>
    <cellStyle name="Normal 3 2 3 2 2 5" xfId="19911" xr:uid="{00000000-0005-0000-0000-00008B800000}"/>
    <cellStyle name="Normal 3 2 3 2 2 5 2" xfId="45879" xr:uid="{00000000-0005-0000-0000-00008C800000}"/>
    <cellStyle name="Normal 3 2 3 2 2 6" xfId="15583" xr:uid="{00000000-0005-0000-0000-00008D800000}"/>
    <cellStyle name="Normal 3 2 3 2 2 6 2" xfId="41551" xr:uid="{00000000-0005-0000-0000-00008E800000}"/>
    <cellStyle name="Normal 3 2 3 2 2 7" xfId="4763" xr:uid="{00000000-0005-0000-0000-00008F800000}"/>
    <cellStyle name="Normal 3 2 3 2 2 8" xfId="30731" xr:uid="{00000000-0005-0000-0000-000090800000}"/>
    <cellStyle name="Normal 3 2 3 2 2 9" xfId="57213" xr:uid="{00000000-0005-0000-0000-000091800000}"/>
    <cellStyle name="Normal 3 2 3 2 3" xfId="5845" xr:uid="{00000000-0005-0000-0000-000092800000}"/>
    <cellStyle name="Normal 3 2 3 2 3 2" xfId="12337" xr:uid="{00000000-0005-0000-0000-000093800000}"/>
    <cellStyle name="Normal 3 2 3 2 3 2 2" xfId="27485" xr:uid="{00000000-0005-0000-0000-000094800000}"/>
    <cellStyle name="Normal 3 2 3 2 3 2 2 2" xfId="53453" xr:uid="{00000000-0005-0000-0000-000095800000}"/>
    <cellStyle name="Normal 3 2 3 2 3 2 3" xfId="38305" xr:uid="{00000000-0005-0000-0000-000096800000}"/>
    <cellStyle name="Normal 3 2 3 2 3 3" xfId="20993" xr:uid="{00000000-0005-0000-0000-000097800000}"/>
    <cellStyle name="Normal 3 2 3 2 3 3 2" xfId="46961" xr:uid="{00000000-0005-0000-0000-000098800000}"/>
    <cellStyle name="Normal 3 2 3 2 3 4" xfId="16665" xr:uid="{00000000-0005-0000-0000-000099800000}"/>
    <cellStyle name="Normal 3 2 3 2 3 4 2" xfId="42633" xr:uid="{00000000-0005-0000-0000-00009A800000}"/>
    <cellStyle name="Normal 3 2 3 2 3 5" xfId="31813" xr:uid="{00000000-0005-0000-0000-00009B800000}"/>
    <cellStyle name="Normal 3 2 3 2 3 6" xfId="58295" xr:uid="{00000000-0005-0000-0000-00009C800000}"/>
    <cellStyle name="Normal 3 2 3 2 4" xfId="10173" xr:uid="{00000000-0005-0000-0000-00009D800000}"/>
    <cellStyle name="Normal 3 2 3 2 4 2" xfId="25321" xr:uid="{00000000-0005-0000-0000-00009E800000}"/>
    <cellStyle name="Normal 3 2 3 2 4 2 2" xfId="51289" xr:uid="{00000000-0005-0000-0000-00009F800000}"/>
    <cellStyle name="Normal 3 2 3 2 4 3" xfId="36141" xr:uid="{00000000-0005-0000-0000-0000A0800000}"/>
    <cellStyle name="Normal 3 2 3 2 5" xfId="8009" xr:uid="{00000000-0005-0000-0000-0000A1800000}"/>
    <cellStyle name="Normal 3 2 3 2 5 2" xfId="23157" xr:uid="{00000000-0005-0000-0000-0000A2800000}"/>
    <cellStyle name="Normal 3 2 3 2 5 2 2" xfId="49125" xr:uid="{00000000-0005-0000-0000-0000A3800000}"/>
    <cellStyle name="Normal 3 2 3 2 5 3" xfId="33977" xr:uid="{00000000-0005-0000-0000-0000A4800000}"/>
    <cellStyle name="Normal 3 2 3 2 6" xfId="18829" xr:uid="{00000000-0005-0000-0000-0000A5800000}"/>
    <cellStyle name="Normal 3 2 3 2 6 2" xfId="44797" xr:uid="{00000000-0005-0000-0000-0000A6800000}"/>
    <cellStyle name="Normal 3 2 3 2 7" xfId="14501" xr:uid="{00000000-0005-0000-0000-0000A7800000}"/>
    <cellStyle name="Normal 3 2 3 2 7 2" xfId="40469" xr:uid="{00000000-0005-0000-0000-0000A8800000}"/>
    <cellStyle name="Normal 3 2 3 2 8" xfId="3681" xr:uid="{00000000-0005-0000-0000-0000A9800000}"/>
    <cellStyle name="Normal 3 2 3 2 9" xfId="29649" xr:uid="{00000000-0005-0000-0000-0000AA800000}"/>
    <cellStyle name="Normal 3 2 3 3" xfId="2058" xr:uid="{00000000-0005-0000-0000-0000AB800000}"/>
    <cellStyle name="Normal 3 2 3 3 2" xfId="6386" xr:uid="{00000000-0005-0000-0000-0000AC800000}"/>
    <cellStyle name="Normal 3 2 3 3 2 2" xfId="12878" xr:uid="{00000000-0005-0000-0000-0000AD800000}"/>
    <cellStyle name="Normal 3 2 3 3 2 2 2" xfId="28026" xr:uid="{00000000-0005-0000-0000-0000AE800000}"/>
    <cellStyle name="Normal 3 2 3 3 2 2 2 2" xfId="53994" xr:uid="{00000000-0005-0000-0000-0000AF800000}"/>
    <cellStyle name="Normal 3 2 3 3 2 2 3" xfId="38846" xr:uid="{00000000-0005-0000-0000-0000B0800000}"/>
    <cellStyle name="Normal 3 2 3 3 2 3" xfId="21534" xr:uid="{00000000-0005-0000-0000-0000B1800000}"/>
    <cellStyle name="Normal 3 2 3 3 2 3 2" xfId="47502" xr:uid="{00000000-0005-0000-0000-0000B2800000}"/>
    <cellStyle name="Normal 3 2 3 3 2 4" xfId="17206" xr:uid="{00000000-0005-0000-0000-0000B3800000}"/>
    <cellStyle name="Normal 3 2 3 3 2 4 2" xfId="43174" xr:uid="{00000000-0005-0000-0000-0000B4800000}"/>
    <cellStyle name="Normal 3 2 3 3 2 5" xfId="32354" xr:uid="{00000000-0005-0000-0000-0000B5800000}"/>
    <cellStyle name="Normal 3 2 3 3 2 6" xfId="58836" xr:uid="{00000000-0005-0000-0000-0000B6800000}"/>
    <cellStyle name="Normal 3 2 3 3 3" xfId="10714" xr:uid="{00000000-0005-0000-0000-0000B7800000}"/>
    <cellStyle name="Normal 3 2 3 3 3 2" xfId="25862" xr:uid="{00000000-0005-0000-0000-0000B8800000}"/>
    <cellStyle name="Normal 3 2 3 3 3 2 2" xfId="51830" xr:uid="{00000000-0005-0000-0000-0000B9800000}"/>
    <cellStyle name="Normal 3 2 3 3 3 3" xfId="36682" xr:uid="{00000000-0005-0000-0000-0000BA800000}"/>
    <cellStyle name="Normal 3 2 3 3 4" xfId="8550" xr:uid="{00000000-0005-0000-0000-0000BB800000}"/>
    <cellStyle name="Normal 3 2 3 3 4 2" xfId="23698" xr:uid="{00000000-0005-0000-0000-0000BC800000}"/>
    <cellStyle name="Normal 3 2 3 3 4 2 2" xfId="49666" xr:uid="{00000000-0005-0000-0000-0000BD800000}"/>
    <cellStyle name="Normal 3 2 3 3 4 3" xfId="34518" xr:uid="{00000000-0005-0000-0000-0000BE800000}"/>
    <cellStyle name="Normal 3 2 3 3 5" xfId="19370" xr:uid="{00000000-0005-0000-0000-0000BF800000}"/>
    <cellStyle name="Normal 3 2 3 3 5 2" xfId="45338" xr:uid="{00000000-0005-0000-0000-0000C0800000}"/>
    <cellStyle name="Normal 3 2 3 3 6" xfId="15042" xr:uid="{00000000-0005-0000-0000-0000C1800000}"/>
    <cellStyle name="Normal 3 2 3 3 6 2" xfId="41010" xr:uid="{00000000-0005-0000-0000-0000C2800000}"/>
    <cellStyle name="Normal 3 2 3 3 7" xfId="4222" xr:uid="{00000000-0005-0000-0000-0000C3800000}"/>
    <cellStyle name="Normal 3 2 3 3 8" xfId="30190" xr:uid="{00000000-0005-0000-0000-0000C4800000}"/>
    <cellStyle name="Normal 3 2 3 3 9" xfId="56672" xr:uid="{00000000-0005-0000-0000-0000C5800000}"/>
    <cellStyle name="Normal 3 2 3 4" xfId="5304" xr:uid="{00000000-0005-0000-0000-0000C6800000}"/>
    <cellStyle name="Normal 3 2 3 4 2" xfId="11796" xr:uid="{00000000-0005-0000-0000-0000C7800000}"/>
    <cellStyle name="Normal 3 2 3 4 2 2" xfId="26944" xr:uid="{00000000-0005-0000-0000-0000C8800000}"/>
    <cellStyle name="Normal 3 2 3 4 2 2 2" xfId="52912" xr:uid="{00000000-0005-0000-0000-0000C9800000}"/>
    <cellStyle name="Normal 3 2 3 4 2 3" xfId="37764" xr:uid="{00000000-0005-0000-0000-0000CA800000}"/>
    <cellStyle name="Normal 3 2 3 4 3" xfId="20452" xr:uid="{00000000-0005-0000-0000-0000CB800000}"/>
    <cellStyle name="Normal 3 2 3 4 3 2" xfId="46420" xr:uid="{00000000-0005-0000-0000-0000CC800000}"/>
    <cellStyle name="Normal 3 2 3 4 4" xfId="16124" xr:uid="{00000000-0005-0000-0000-0000CD800000}"/>
    <cellStyle name="Normal 3 2 3 4 4 2" xfId="42092" xr:uid="{00000000-0005-0000-0000-0000CE800000}"/>
    <cellStyle name="Normal 3 2 3 4 5" xfId="31272" xr:uid="{00000000-0005-0000-0000-0000CF800000}"/>
    <cellStyle name="Normal 3 2 3 4 6" xfId="57754" xr:uid="{00000000-0005-0000-0000-0000D0800000}"/>
    <cellStyle name="Normal 3 2 3 5" xfId="9632" xr:uid="{00000000-0005-0000-0000-0000D1800000}"/>
    <cellStyle name="Normal 3 2 3 5 2" xfId="24780" xr:uid="{00000000-0005-0000-0000-0000D2800000}"/>
    <cellStyle name="Normal 3 2 3 5 2 2" xfId="50748" xr:uid="{00000000-0005-0000-0000-0000D3800000}"/>
    <cellStyle name="Normal 3 2 3 5 3" xfId="35600" xr:uid="{00000000-0005-0000-0000-0000D4800000}"/>
    <cellStyle name="Normal 3 2 3 6" xfId="7468" xr:uid="{00000000-0005-0000-0000-0000D5800000}"/>
    <cellStyle name="Normal 3 2 3 6 2" xfId="22616" xr:uid="{00000000-0005-0000-0000-0000D6800000}"/>
    <cellStyle name="Normal 3 2 3 6 2 2" xfId="48584" xr:uid="{00000000-0005-0000-0000-0000D7800000}"/>
    <cellStyle name="Normal 3 2 3 6 3" xfId="33436" xr:uid="{00000000-0005-0000-0000-0000D8800000}"/>
    <cellStyle name="Normal 3 2 3 7" xfId="18288" xr:uid="{00000000-0005-0000-0000-0000D9800000}"/>
    <cellStyle name="Normal 3 2 3 7 2" xfId="44256" xr:uid="{00000000-0005-0000-0000-0000DA800000}"/>
    <cellStyle name="Normal 3 2 3 8" xfId="13960" xr:uid="{00000000-0005-0000-0000-0000DB800000}"/>
    <cellStyle name="Normal 3 2 3 8 2" xfId="39928" xr:uid="{00000000-0005-0000-0000-0000DC800000}"/>
    <cellStyle name="Normal 3 2 3 9" xfId="3140" xr:uid="{00000000-0005-0000-0000-0000DD800000}"/>
    <cellStyle name="Normal 3 3" xfId="422" xr:uid="{00000000-0005-0000-0000-0000DE800000}"/>
    <cellStyle name="Normal 3 3 10" xfId="29109" xr:uid="{00000000-0005-0000-0000-0000DF800000}"/>
    <cellStyle name="Normal 3 3 11" xfId="55059" xr:uid="{00000000-0005-0000-0000-0000E0800000}"/>
    <cellStyle name="Normal 3 3 12" xfId="55591" xr:uid="{00000000-0005-0000-0000-0000E1800000}"/>
    <cellStyle name="Normal 3 3 13" xfId="752" xr:uid="{00000000-0005-0000-0000-0000E2800000}"/>
    <cellStyle name="Normal 3 3 2" xfId="1518" xr:uid="{00000000-0005-0000-0000-0000E3800000}"/>
    <cellStyle name="Normal 3 3 2 10" xfId="56132" xr:uid="{00000000-0005-0000-0000-0000E4800000}"/>
    <cellStyle name="Normal 3 3 2 2" xfId="2600" xr:uid="{00000000-0005-0000-0000-0000E5800000}"/>
    <cellStyle name="Normal 3 3 2 2 2" xfId="6928" xr:uid="{00000000-0005-0000-0000-0000E6800000}"/>
    <cellStyle name="Normal 3 3 2 2 2 2" xfId="13420" xr:uid="{00000000-0005-0000-0000-0000E7800000}"/>
    <cellStyle name="Normal 3 3 2 2 2 2 2" xfId="28568" xr:uid="{00000000-0005-0000-0000-0000E8800000}"/>
    <cellStyle name="Normal 3 3 2 2 2 2 2 2" xfId="54536" xr:uid="{00000000-0005-0000-0000-0000E9800000}"/>
    <cellStyle name="Normal 3 3 2 2 2 2 3" xfId="39388" xr:uid="{00000000-0005-0000-0000-0000EA800000}"/>
    <cellStyle name="Normal 3 3 2 2 2 3" xfId="22076" xr:uid="{00000000-0005-0000-0000-0000EB800000}"/>
    <cellStyle name="Normal 3 3 2 2 2 3 2" xfId="48044" xr:uid="{00000000-0005-0000-0000-0000EC800000}"/>
    <cellStyle name="Normal 3 3 2 2 2 4" xfId="17748" xr:uid="{00000000-0005-0000-0000-0000ED800000}"/>
    <cellStyle name="Normal 3 3 2 2 2 4 2" xfId="43716" xr:uid="{00000000-0005-0000-0000-0000EE800000}"/>
    <cellStyle name="Normal 3 3 2 2 2 5" xfId="32896" xr:uid="{00000000-0005-0000-0000-0000EF800000}"/>
    <cellStyle name="Normal 3 3 2 2 2 6" xfId="59378" xr:uid="{00000000-0005-0000-0000-0000F0800000}"/>
    <cellStyle name="Normal 3 3 2 2 3" xfId="11256" xr:uid="{00000000-0005-0000-0000-0000F1800000}"/>
    <cellStyle name="Normal 3 3 2 2 3 2" xfId="26404" xr:uid="{00000000-0005-0000-0000-0000F2800000}"/>
    <cellStyle name="Normal 3 3 2 2 3 2 2" xfId="52372" xr:uid="{00000000-0005-0000-0000-0000F3800000}"/>
    <cellStyle name="Normal 3 3 2 2 3 3" xfId="37224" xr:uid="{00000000-0005-0000-0000-0000F4800000}"/>
    <cellStyle name="Normal 3 3 2 2 4" xfId="9092" xr:uid="{00000000-0005-0000-0000-0000F5800000}"/>
    <cellStyle name="Normal 3 3 2 2 4 2" xfId="24240" xr:uid="{00000000-0005-0000-0000-0000F6800000}"/>
    <cellStyle name="Normal 3 3 2 2 4 2 2" xfId="50208" xr:uid="{00000000-0005-0000-0000-0000F7800000}"/>
    <cellStyle name="Normal 3 3 2 2 4 3" xfId="35060" xr:uid="{00000000-0005-0000-0000-0000F8800000}"/>
    <cellStyle name="Normal 3 3 2 2 5" xfId="19912" xr:uid="{00000000-0005-0000-0000-0000F9800000}"/>
    <cellStyle name="Normal 3 3 2 2 5 2" xfId="45880" xr:uid="{00000000-0005-0000-0000-0000FA800000}"/>
    <cellStyle name="Normal 3 3 2 2 6" xfId="15584" xr:uid="{00000000-0005-0000-0000-0000FB800000}"/>
    <cellStyle name="Normal 3 3 2 2 6 2" xfId="41552" xr:uid="{00000000-0005-0000-0000-0000FC800000}"/>
    <cellStyle name="Normal 3 3 2 2 7" xfId="4764" xr:uid="{00000000-0005-0000-0000-0000FD800000}"/>
    <cellStyle name="Normal 3 3 2 2 8" xfId="30732" xr:uid="{00000000-0005-0000-0000-0000FE800000}"/>
    <cellStyle name="Normal 3 3 2 2 9" xfId="57214" xr:uid="{00000000-0005-0000-0000-0000FF800000}"/>
    <cellStyle name="Normal 3 3 2 3" xfId="5846" xr:uid="{00000000-0005-0000-0000-000000810000}"/>
    <cellStyle name="Normal 3 3 2 3 2" xfId="12338" xr:uid="{00000000-0005-0000-0000-000001810000}"/>
    <cellStyle name="Normal 3 3 2 3 2 2" xfId="27486" xr:uid="{00000000-0005-0000-0000-000002810000}"/>
    <cellStyle name="Normal 3 3 2 3 2 2 2" xfId="53454" xr:uid="{00000000-0005-0000-0000-000003810000}"/>
    <cellStyle name="Normal 3 3 2 3 2 3" xfId="38306" xr:uid="{00000000-0005-0000-0000-000004810000}"/>
    <cellStyle name="Normal 3 3 2 3 3" xfId="20994" xr:uid="{00000000-0005-0000-0000-000005810000}"/>
    <cellStyle name="Normal 3 3 2 3 3 2" xfId="46962" xr:uid="{00000000-0005-0000-0000-000006810000}"/>
    <cellStyle name="Normal 3 3 2 3 4" xfId="16666" xr:uid="{00000000-0005-0000-0000-000007810000}"/>
    <cellStyle name="Normal 3 3 2 3 4 2" xfId="42634" xr:uid="{00000000-0005-0000-0000-000008810000}"/>
    <cellStyle name="Normal 3 3 2 3 5" xfId="31814" xr:uid="{00000000-0005-0000-0000-000009810000}"/>
    <cellStyle name="Normal 3 3 2 3 6" xfId="58296" xr:uid="{00000000-0005-0000-0000-00000A810000}"/>
    <cellStyle name="Normal 3 3 2 4" xfId="10174" xr:uid="{00000000-0005-0000-0000-00000B810000}"/>
    <cellStyle name="Normal 3 3 2 4 2" xfId="25322" xr:uid="{00000000-0005-0000-0000-00000C810000}"/>
    <cellStyle name="Normal 3 3 2 4 2 2" xfId="51290" xr:uid="{00000000-0005-0000-0000-00000D810000}"/>
    <cellStyle name="Normal 3 3 2 4 3" xfId="36142" xr:uid="{00000000-0005-0000-0000-00000E810000}"/>
    <cellStyle name="Normal 3 3 2 5" xfId="8010" xr:uid="{00000000-0005-0000-0000-00000F810000}"/>
    <cellStyle name="Normal 3 3 2 5 2" xfId="23158" xr:uid="{00000000-0005-0000-0000-000010810000}"/>
    <cellStyle name="Normal 3 3 2 5 2 2" xfId="49126" xr:uid="{00000000-0005-0000-0000-000011810000}"/>
    <cellStyle name="Normal 3 3 2 5 3" xfId="33978" xr:uid="{00000000-0005-0000-0000-000012810000}"/>
    <cellStyle name="Normal 3 3 2 6" xfId="18830" xr:uid="{00000000-0005-0000-0000-000013810000}"/>
    <cellStyle name="Normal 3 3 2 6 2" xfId="44798" xr:uid="{00000000-0005-0000-0000-000014810000}"/>
    <cellStyle name="Normal 3 3 2 7" xfId="14502" xr:uid="{00000000-0005-0000-0000-000015810000}"/>
    <cellStyle name="Normal 3 3 2 7 2" xfId="40470" xr:uid="{00000000-0005-0000-0000-000016810000}"/>
    <cellStyle name="Normal 3 3 2 8" xfId="3682" xr:uid="{00000000-0005-0000-0000-000017810000}"/>
    <cellStyle name="Normal 3 3 2 9" xfId="29650" xr:uid="{00000000-0005-0000-0000-000018810000}"/>
    <cellStyle name="Normal 3 3 3" xfId="2059" xr:uid="{00000000-0005-0000-0000-000019810000}"/>
    <cellStyle name="Normal 3 3 3 2" xfId="6387" xr:uid="{00000000-0005-0000-0000-00001A810000}"/>
    <cellStyle name="Normal 3 3 3 2 2" xfId="12879" xr:uid="{00000000-0005-0000-0000-00001B810000}"/>
    <cellStyle name="Normal 3 3 3 2 2 2" xfId="28027" xr:uid="{00000000-0005-0000-0000-00001C810000}"/>
    <cellStyle name="Normal 3 3 3 2 2 2 2" xfId="53995" xr:uid="{00000000-0005-0000-0000-00001D810000}"/>
    <cellStyle name="Normal 3 3 3 2 2 3" xfId="38847" xr:uid="{00000000-0005-0000-0000-00001E810000}"/>
    <cellStyle name="Normal 3 3 3 2 3" xfId="21535" xr:uid="{00000000-0005-0000-0000-00001F810000}"/>
    <cellStyle name="Normal 3 3 3 2 3 2" xfId="47503" xr:uid="{00000000-0005-0000-0000-000020810000}"/>
    <cellStyle name="Normal 3 3 3 2 4" xfId="17207" xr:uid="{00000000-0005-0000-0000-000021810000}"/>
    <cellStyle name="Normal 3 3 3 2 4 2" xfId="43175" xr:uid="{00000000-0005-0000-0000-000022810000}"/>
    <cellStyle name="Normal 3 3 3 2 5" xfId="32355" xr:uid="{00000000-0005-0000-0000-000023810000}"/>
    <cellStyle name="Normal 3 3 3 2 6" xfId="58837" xr:uid="{00000000-0005-0000-0000-000024810000}"/>
    <cellStyle name="Normal 3 3 3 3" xfId="10715" xr:uid="{00000000-0005-0000-0000-000025810000}"/>
    <cellStyle name="Normal 3 3 3 3 2" xfId="25863" xr:uid="{00000000-0005-0000-0000-000026810000}"/>
    <cellStyle name="Normal 3 3 3 3 2 2" xfId="51831" xr:uid="{00000000-0005-0000-0000-000027810000}"/>
    <cellStyle name="Normal 3 3 3 3 3" xfId="36683" xr:uid="{00000000-0005-0000-0000-000028810000}"/>
    <cellStyle name="Normal 3 3 3 4" xfId="8551" xr:uid="{00000000-0005-0000-0000-000029810000}"/>
    <cellStyle name="Normal 3 3 3 4 2" xfId="23699" xr:uid="{00000000-0005-0000-0000-00002A810000}"/>
    <cellStyle name="Normal 3 3 3 4 2 2" xfId="49667" xr:uid="{00000000-0005-0000-0000-00002B810000}"/>
    <cellStyle name="Normal 3 3 3 4 3" xfId="34519" xr:uid="{00000000-0005-0000-0000-00002C810000}"/>
    <cellStyle name="Normal 3 3 3 5" xfId="19371" xr:uid="{00000000-0005-0000-0000-00002D810000}"/>
    <cellStyle name="Normal 3 3 3 5 2" xfId="45339" xr:uid="{00000000-0005-0000-0000-00002E810000}"/>
    <cellStyle name="Normal 3 3 3 6" xfId="15043" xr:uid="{00000000-0005-0000-0000-00002F810000}"/>
    <cellStyle name="Normal 3 3 3 6 2" xfId="41011" xr:uid="{00000000-0005-0000-0000-000030810000}"/>
    <cellStyle name="Normal 3 3 3 7" xfId="4223" xr:uid="{00000000-0005-0000-0000-000031810000}"/>
    <cellStyle name="Normal 3 3 3 8" xfId="30191" xr:uid="{00000000-0005-0000-0000-000032810000}"/>
    <cellStyle name="Normal 3 3 3 9" xfId="56673" xr:uid="{00000000-0005-0000-0000-000033810000}"/>
    <cellStyle name="Normal 3 3 4" xfId="5305" xr:uid="{00000000-0005-0000-0000-000034810000}"/>
    <cellStyle name="Normal 3 3 4 2" xfId="11797" xr:uid="{00000000-0005-0000-0000-000035810000}"/>
    <cellStyle name="Normal 3 3 4 2 2" xfId="26945" xr:uid="{00000000-0005-0000-0000-000036810000}"/>
    <cellStyle name="Normal 3 3 4 2 2 2" xfId="52913" xr:uid="{00000000-0005-0000-0000-000037810000}"/>
    <cellStyle name="Normal 3 3 4 2 3" xfId="37765" xr:uid="{00000000-0005-0000-0000-000038810000}"/>
    <cellStyle name="Normal 3 3 4 3" xfId="20453" xr:uid="{00000000-0005-0000-0000-000039810000}"/>
    <cellStyle name="Normal 3 3 4 3 2" xfId="46421" xr:uid="{00000000-0005-0000-0000-00003A810000}"/>
    <cellStyle name="Normal 3 3 4 4" xfId="16125" xr:uid="{00000000-0005-0000-0000-00003B810000}"/>
    <cellStyle name="Normal 3 3 4 4 2" xfId="42093" xr:uid="{00000000-0005-0000-0000-00003C810000}"/>
    <cellStyle name="Normal 3 3 4 5" xfId="31273" xr:uid="{00000000-0005-0000-0000-00003D810000}"/>
    <cellStyle name="Normal 3 3 4 6" xfId="57755" xr:uid="{00000000-0005-0000-0000-00003E810000}"/>
    <cellStyle name="Normal 3 3 5" xfId="9633" xr:uid="{00000000-0005-0000-0000-00003F810000}"/>
    <cellStyle name="Normal 3 3 5 2" xfId="24781" xr:uid="{00000000-0005-0000-0000-000040810000}"/>
    <cellStyle name="Normal 3 3 5 2 2" xfId="50749" xr:uid="{00000000-0005-0000-0000-000041810000}"/>
    <cellStyle name="Normal 3 3 5 3" xfId="35601" xr:uid="{00000000-0005-0000-0000-000042810000}"/>
    <cellStyle name="Normal 3 3 6" xfId="7469" xr:uid="{00000000-0005-0000-0000-000043810000}"/>
    <cellStyle name="Normal 3 3 6 2" xfId="22617" xr:uid="{00000000-0005-0000-0000-000044810000}"/>
    <cellStyle name="Normal 3 3 6 2 2" xfId="48585" xr:uid="{00000000-0005-0000-0000-000045810000}"/>
    <cellStyle name="Normal 3 3 6 3" xfId="33437" xr:uid="{00000000-0005-0000-0000-000046810000}"/>
    <cellStyle name="Normal 3 3 7" xfId="18289" xr:uid="{00000000-0005-0000-0000-000047810000}"/>
    <cellStyle name="Normal 3 3 7 2" xfId="44257" xr:uid="{00000000-0005-0000-0000-000048810000}"/>
    <cellStyle name="Normal 3 3 8" xfId="13961" xr:uid="{00000000-0005-0000-0000-000049810000}"/>
    <cellStyle name="Normal 3 3 8 2" xfId="39929" xr:uid="{00000000-0005-0000-0000-00004A810000}"/>
    <cellStyle name="Normal 3 3 9" xfId="3141" xr:uid="{00000000-0005-0000-0000-00004B810000}"/>
    <cellStyle name="Normal 3 4" xfId="423" xr:uid="{00000000-0005-0000-0000-00004C810000}"/>
    <cellStyle name="Normal 3 4 10" xfId="29110" xr:uid="{00000000-0005-0000-0000-00004D810000}"/>
    <cellStyle name="Normal 3 4 11" xfId="55060" xr:uid="{00000000-0005-0000-0000-00004E810000}"/>
    <cellStyle name="Normal 3 4 12" xfId="55592" xr:uid="{00000000-0005-0000-0000-00004F810000}"/>
    <cellStyle name="Normal 3 4 13" xfId="792" xr:uid="{00000000-0005-0000-0000-000050810000}"/>
    <cellStyle name="Normal 3 4 2" xfId="1519" xr:uid="{00000000-0005-0000-0000-000051810000}"/>
    <cellStyle name="Normal 3 4 2 10" xfId="56133" xr:uid="{00000000-0005-0000-0000-000052810000}"/>
    <cellStyle name="Normal 3 4 2 2" xfId="2601" xr:uid="{00000000-0005-0000-0000-000053810000}"/>
    <cellStyle name="Normal 3 4 2 2 2" xfId="6929" xr:uid="{00000000-0005-0000-0000-000054810000}"/>
    <cellStyle name="Normal 3 4 2 2 2 2" xfId="13421" xr:uid="{00000000-0005-0000-0000-000055810000}"/>
    <cellStyle name="Normal 3 4 2 2 2 2 2" xfId="28569" xr:uid="{00000000-0005-0000-0000-000056810000}"/>
    <cellStyle name="Normal 3 4 2 2 2 2 2 2" xfId="54537" xr:uid="{00000000-0005-0000-0000-000057810000}"/>
    <cellStyle name="Normal 3 4 2 2 2 2 3" xfId="39389" xr:uid="{00000000-0005-0000-0000-000058810000}"/>
    <cellStyle name="Normal 3 4 2 2 2 3" xfId="22077" xr:uid="{00000000-0005-0000-0000-000059810000}"/>
    <cellStyle name="Normal 3 4 2 2 2 3 2" xfId="48045" xr:uid="{00000000-0005-0000-0000-00005A810000}"/>
    <cellStyle name="Normal 3 4 2 2 2 4" xfId="17749" xr:uid="{00000000-0005-0000-0000-00005B810000}"/>
    <cellStyle name="Normal 3 4 2 2 2 4 2" xfId="43717" xr:uid="{00000000-0005-0000-0000-00005C810000}"/>
    <cellStyle name="Normal 3 4 2 2 2 5" xfId="32897" xr:uid="{00000000-0005-0000-0000-00005D810000}"/>
    <cellStyle name="Normal 3 4 2 2 2 6" xfId="59379" xr:uid="{00000000-0005-0000-0000-00005E810000}"/>
    <cellStyle name="Normal 3 4 2 2 3" xfId="11257" xr:uid="{00000000-0005-0000-0000-00005F810000}"/>
    <cellStyle name="Normal 3 4 2 2 3 2" xfId="26405" xr:uid="{00000000-0005-0000-0000-000060810000}"/>
    <cellStyle name="Normal 3 4 2 2 3 2 2" xfId="52373" xr:uid="{00000000-0005-0000-0000-000061810000}"/>
    <cellStyle name="Normal 3 4 2 2 3 3" xfId="37225" xr:uid="{00000000-0005-0000-0000-000062810000}"/>
    <cellStyle name="Normal 3 4 2 2 4" xfId="9093" xr:uid="{00000000-0005-0000-0000-000063810000}"/>
    <cellStyle name="Normal 3 4 2 2 4 2" xfId="24241" xr:uid="{00000000-0005-0000-0000-000064810000}"/>
    <cellStyle name="Normal 3 4 2 2 4 2 2" xfId="50209" xr:uid="{00000000-0005-0000-0000-000065810000}"/>
    <cellStyle name="Normal 3 4 2 2 4 3" xfId="35061" xr:uid="{00000000-0005-0000-0000-000066810000}"/>
    <cellStyle name="Normal 3 4 2 2 5" xfId="19913" xr:uid="{00000000-0005-0000-0000-000067810000}"/>
    <cellStyle name="Normal 3 4 2 2 5 2" xfId="45881" xr:uid="{00000000-0005-0000-0000-000068810000}"/>
    <cellStyle name="Normal 3 4 2 2 6" xfId="15585" xr:uid="{00000000-0005-0000-0000-000069810000}"/>
    <cellStyle name="Normal 3 4 2 2 6 2" xfId="41553" xr:uid="{00000000-0005-0000-0000-00006A810000}"/>
    <cellStyle name="Normal 3 4 2 2 7" xfId="4765" xr:uid="{00000000-0005-0000-0000-00006B810000}"/>
    <cellStyle name="Normal 3 4 2 2 8" xfId="30733" xr:uid="{00000000-0005-0000-0000-00006C810000}"/>
    <cellStyle name="Normal 3 4 2 2 9" xfId="57215" xr:uid="{00000000-0005-0000-0000-00006D810000}"/>
    <cellStyle name="Normal 3 4 2 3" xfId="5847" xr:uid="{00000000-0005-0000-0000-00006E810000}"/>
    <cellStyle name="Normal 3 4 2 3 2" xfId="12339" xr:uid="{00000000-0005-0000-0000-00006F810000}"/>
    <cellStyle name="Normal 3 4 2 3 2 2" xfId="27487" xr:uid="{00000000-0005-0000-0000-000070810000}"/>
    <cellStyle name="Normal 3 4 2 3 2 2 2" xfId="53455" xr:uid="{00000000-0005-0000-0000-000071810000}"/>
    <cellStyle name="Normal 3 4 2 3 2 3" xfId="38307" xr:uid="{00000000-0005-0000-0000-000072810000}"/>
    <cellStyle name="Normal 3 4 2 3 3" xfId="20995" xr:uid="{00000000-0005-0000-0000-000073810000}"/>
    <cellStyle name="Normal 3 4 2 3 3 2" xfId="46963" xr:uid="{00000000-0005-0000-0000-000074810000}"/>
    <cellStyle name="Normal 3 4 2 3 4" xfId="16667" xr:uid="{00000000-0005-0000-0000-000075810000}"/>
    <cellStyle name="Normal 3 4 2 3 4 2" xfId="42635" xr:uid="{00000000-0005-0000-0000-000076810000}"/>
    <cellStyle name="Normal 3 4 2 3 5" xfId="31815" xr:uid="{00000000-0005-0000-0000-000077810000}"/>
    <cellStyle name="Normal 3 4 2 3 6" xfId="58297" xr:uid="{00000000-0005-0000-0000-000078810000}"/>
    <cellStyle name="Normal 3 4 2 4" xfId="10175" xr:uid="{00000000-0005-0000-0000-000079810000}"/>
    <cellStyle name="Normal 3 4 2 4 2" xfId="25323" xr:uid="{00000000-0005-0000-0000-00007A810000}"/>
    <cellStyle name="Normal 3 4 2 4 2 2" xfId="51291" xr:uid="{00000000-0005-0000-0000-00007B810000}"/>
    <cellStyle name="Normal 3 4 2 4 3" xfId="36143" xr:uid="{00000000-0005-0000-0000-00007C810000}"/>
    <cellStyle name="Normal 3 4 2 5" xfId="8011" xr:uid="{00000000-0005-0000-0000-00007D810000}"/>
    <cellStyle name="Normal 3 4 2 5 2" xfId="23159" xr:uid="{00000000-0005-0000-0000-00007E810000}"/>
    <cellStyle name="Normal 3 4 2 5 2 2" xfId="49127" xr:uid="{00000000-0005-0000-0000-00007F810000}"/>
    <cellStyle name="Normal 3 4 2 5 3" xfId="33979" xr:uid="{00000000-0005-0000-0000-000080810000}"/>
    <cellStyle name="Normal 3 4 2 6" xfId="18831" xr:uid="{00000000-0005-0000-0000-000081810000}"/>
    <cellStyle name="Normal 3 4 2 6 2" xfId="44799" xr:uid="{00000000-0005-0000-0000-000082810000}"/>
    <cellStyle name="Normal 3 4 2 7" xfId="14503" xr:uid="{00000000-0005-0000-0000-000083810000}"/>
    <cellStyle name="Normal 3 4 2 7 2" xfId="40471" xr:uid="{00000000-0005-0000-0000-000084810000}"/>
    <cellStyle name="Normal 3 4 2 8" xfId="3683" xr:uid="{00000000-0005-0000-0000-000085810000}"/>
    <cellStyle name="Normal 3 4 2 9" xfId="29651" xr:uid="{00000000-0005-0000-0000-000086810000}"/>
    <cellStyle name="Normal 3 4 3" xfId="2060" xr:uid="{00000000-0005-0000-0000-000087810000}"/>
    <cellStyle name="Normal 3 4 3 2" xfId="6388" xr:uid="{00000000-0005-0000-0000-000088810000}"/>
    <cellStyle name="Normal 3 4 3 2 2" xfId="12880" xr:uid="{00000000-0005-0000-0000-000089810000}"/>
    <cellStyle name="Normal 3 4 3 2 2 2" xfId="28028" xr:uid="{00000000-0005-0000-0000-00008A810000}"/>
    <cellStyle name="Normal 3 4 3 2 2 2 2" xfId="53996" xr:uid="{00000000-0005-0000-0000-00008B810000}"/>
    <cellStyle name="Normal 3 4 3 2 2 3" xfId="38848" xr:uid="{00000000-0005-0000-0000-00008C810000}"/>
    <cellStyle name="Normal 3 4 3 2 3" xfId="21536" xr:uid="{00000000-0005-0000-0000-00008D810000}"/>
    <cellStyle name="Normal 3 4 3 2 3 2" xfId="47504" xr:uid="{00000000-0005-0000-0000-00008E810000}"/>
    <cellStyle name="Normal 3 4 3 2 4" xfId="17208" xr:uid="{00000000-0005-0000-0000-00008F810000}"/>
    <cellStyle name="Normal 3 4 3 2 4 2" xfId="43176" xr:uid="{00000000-0005-0000-0000-000090810000}"/>
    <cellStyle name="Normal 3 4 3 2 5" xfId="32356" xr:uid="{00000000-0005-0000-0000-000091810000}"/>
    <cellStyle name="Normal 3 4 3 2 6" xfId="58838" xr:uid="{00000000-0005-0000-0000-000092810000}"/>
    <cellStyle name="Normal 3 4 3 3" xfId="10716" xr:uid="{00000000-0005-0000-0000-000093810000}"/>
    <cellStyle name="Normal 3 4 3 3 2" xfId="25864" xr:uid="{00000000-0005-0000-0000-000094810000}"/>
    <cellStyle name="Normal 3 4 3 3 2 2" xfId="51832" xr:uid="{00000000-0005-0000-0000-000095810000}"/>
    <cellStyle name="Normal 3 4 3 3 3" xfId="36684" xr:uid="{00000000-0005-0000-0000-000096810000}"/>
    <cellStyle name="Normal 3 4 3 4" xfId="8552" xr:uid="{00000000-0005-0000-0000-000097810000}"/>
    <cellStyle name="Normal 3 4 3 4 2" xfId="23700" xr:uid="{00000000-0005-0000-0000-000098810000}"/>
    <cellStyle name="Normal 3 4 3 4 2 2" xfId="49668" xr:uid="{00000000-0005-0000-0000-000099810000}"/>
    <cellStyle name="Normal 3 4 3 4 3" xfId="34520" xr:uid="{00000000-0005-0000-0000-00009A810000}"/>
    <cellStyle name="Normal 3 4 3 5" xfId="19372" xr:uid="{00000000-0005-0000-0000-00009B810000}"/>
    <cellStyle name="Normal 3 4 3 5 2" xfId="45340" xr:uid="{00000000-0005-0000-0000-00009C810000}"/>
    <cellStyle name="Normal 3 4 3 6" xfId="15044" xr:uid="{00000000-0005-0000-0000-00009D810000}"/>
    <cellStyle name="Normal 3 4 3 6 2" xfId="41012" xr:uid="{00000000-0005-0000-0000-00009E810000}"/>
    <cellStyle name="Normal 3 4 3 7" xfId="4224" xr:uid="{00000000-0005-0000-0000-00009F810000}"/>
    <cellStyle name="Normal 3 4 3 8" xfId="30192" xr:uid="{00000000-0005-0000-0000-0000A0810000}"/>
    <cellStyle name="Normal 3 4 3 9" xfId="56674" xr:uid="{00000000-0005-0000-0000-0000A1810000}"/>
    <cellStyle name="Normal 3 4 4" xfId="5306" xr:uid="{00000000-0005-0000-0000-0000A2810000}"/>
    <cellStyle name="Normal 3 4 4 2" xfId="11798" xr:uid="{00000000-0005-0000-0000-0000A3810000}"/>
    <cellStyle name="Normal 3 4 4 2 2" xfId="26946" xr:uid="{00000000-0005-0000-0000-0000A4810000}"/>
    <cellStyle name="Normal 3 4 4 2 2 2" xfId="52914" xr:uid="{00000000-0005-0000-0000-0000A5810000}"/>
    <cellStyle name="Normal 3 4 4 2 3" xfId="37766" xr:uid="{00000000-0005-0000-0000-0000A6810000}"/>
    <cellStyle name="Normal 3 4 4 3" xfId="20454" xr:uid="{00000000-0005-0000-0000-0000A7810000}"/>
    <cellStyle name="Normal 3 4 4 3 2" xfId="46422" xr:uid="{00000000-0005-0000-0000-0000A8810000}"/>
    <cellStyle name="Normal 3 4 4 4" xfId="16126" xr:uid="{00000000-0005-0000-0000-0000A9810000}"/>
    <cellStyle name="Normal 3 4 4 4 2" xfId="42094" xr:uid="{00000000-0005-0000-0000-0000AA810000}"/>
    <cellStyle name="Normal 3 4 4 5" xfId="31274" xr:uid="{00000000-0005-0000-0000-0000AB810000}"/>
    <cellStyle name="Normal 3 4 4 6" xfId="57756" xr:uid="{00000000-0005-0000-0000-0000AC810000}"/>
    <cellStyle name="Normal 3 4 5" xfId="9634" xr:uid="{00000000-0005-0000-0000-0000AD810000}"/>
    <cellStyle name="Normal 3 4 5 2" xfId="24782" xr:uid="{00000000-0005-0000-0000-0000AE810000}"/>
    <cellStyle name="Normal 3 4 5 2 2" xfId="50750" xr:uid="{00000000-0005-0000-0000-0000AF810000}"/>
    <cellStyle name="Normal 3 4 5 3" xfId="35602" xr:uid="{00000000-0005-0000-0000-0000B0810000}"/>
    <cellStyle name="Normal 3 4 6" xfId="7470" xr:uid="{00000000-0005-0000-0000-0000B1810000}"/>
    <cellStyle name="Normal 3 4 6 2" xfId="22618" xr:uid="{00000000-0005-0000-0000-0000B2810000}"/>
    <cellStyle name="Normal 3 4 6 2 2" xfId="48586" xr:uid="{00000000-0005-0000-0000-0000B3810000}"/>
    <cellStyle name="Normal 3 4 6 3" xfId="33438" xr:uid="{00000000-0005-0000-0000-0000B4810000}"/>
    <cellStyle name="Normal 3 4 7" xfId="18290" xr:uid="{00000000-0005-0000-0000-0000B5810000}"/>
    <cellStyle name="Normal 3 4 7 2" xfId="44258" xr:uid="{00000000-0005-0000-0000-0000B6810000}"/>
    <cellStyle name="Normal 3 4 8" xfId="13962" xr:uid="{00000000-0005-0000-0000-0000B7810000}"/>
    <cellStyle name="Normal 3 4 8 2" xfId="39930" xr:uid="{00000000-0005-0000-0000-0000B8810000}"/>
    <cellStyle name="Normal 3 4 9" xfId="3142" xr:uid="{00000000-0005-0000-0000-0000B9810000}"/>
    <cellStyle name="Normal 3 5" xfId="424" xr:uid="{00000000-0005-0000-0000-0000BA810000}"/>
    <cellStyle name="Normal 3 5 10" xfId="29111" xr:uid="{00000000-0005-0000-0000-0000BB810000}"/>
    <cellStyle name="Normal 3 5 11" xfId="55061" xr:uid="{00000000-0005-0000-0000-0000BC810000}"/>
    <cellStyle name="Normal 3 5 12" xfId="55593" xr:uid="{00000000-0005-0000-0000-0000BD810000}"/>
    <cellStyle name="Normal 3 5 13" xfId="832" xr:uid="{00000000-0005-0000-0000-0000BE810000}"/>
    <cellStyle name="Normal 3 5 2" xfId="1520" xr:uid="{00000000-0005-0000-0000-0000BF810000}"/>
    <cellStyle name="Normal 3 5 2 10" xfId="56134" xr:uid="{00000000-0005-0000-0000-0000C0810000}"/>
    <cellStyle name="Normal 3 5 2 2" xfId="2602" xr:uid="{00000000-0005-0000-0000-0000C1810000}"/>
    <cellStyle name="Normal 3 5 2 2 2" xfId="6930" xr:uid="{00000000-0005-0000-0000-0000C2810000}"/>
    <cellStyle name="Normal 3 5 2 2 2 2" xfId="13422" xr:uid="{00000000-0005-0000-0000-0000C3810000}"/>
    <cellStyle name="Normal 3 5 2 2 2 2 2" xfId="28570" xr:uid="{00000000-0005-0000-0000-0000C4810000}"/>
    <cellStyle name="Normal 3 5 2 2 2 2 2 2" xfId="54538" xr:uid="{00000000-0005-0000-0000-0000C5810000}"/>
    <cellStyle name="Normal 3 5 2 2 2 2 3" xfId="39390" xr:uid="{00000000-0005-0000-0000-0000C6810000}"/>
    <cellStyle name="Normal 3 5 2 2 2 3" xfId="22078" xr:uid="{00000000-0005-0000-0000-0000C7810000}"/>
    <cellStyle name="Normal 3 5 2 2 2 3 2" xfId="48046" xr:uid="{00000000-0005-0000-0000-0000C8810000}"/>
    <cellStyle name="Normal 3 5 2 2 2 4" xfId="17750" xr:uid="{00000000-0005-0000-0000-0000C9810000}"/>
    <cellStyle name="Normal 3 5 2 2 2 4 2" xfId="43718" xr:uid="{00000000-0005-0000-0000-0000CA810000}"/>
    <cellStyle name="Normal 3 5 2 2 2 5" xfId="32898" xr:uid="{00000000-0005-0000-0000-0000CB810000}"/>
    <cellStyle name="Normal 3 5 2 2 2 6" xfId="59380" xr:uid="{00000000-0005-0000-0000-0000CC810000}"/>
    <cellStyle name="Normal 3 5 2 2 3" xfId="11258" xr:uid="{00000000-0005-0000-0000-0000CD810000}"/>
    <cellStyle name="Normal 3 5 2 2 3 2" xfId="26406" xr:uid="{00000000-0005-0000-0000-0000CE810000}"/>
    <cellStyle name="Normal 3 5 2 2 3 2 2" xfId="52374" xr:uid="{00000000-0005-0000-0000-0000CF810000}"/>
    <cellStyle name="Normal 3 5 2 2 3 3" xfId="37226" xr:uid="{00000000-0005-0000-0000-0000D0810000}"/>
    <cellStyle name="Normal 3 5 2 2 4" xfId="9094" xr:uid="{00000000-0005-0000-0000-0000D1810000}"/>
    <cellStyle name="Normal 3 5 2 2 4 2" xfId="24242" xr:uid="{00000000-0005-0000-0000-0000D2810000}"/>
    <cellStyle name="Normal 3 5 2 2 4 2 2" xfId="50210" xr:uid="{00000000-0005-0000-0000-0000D3810000}"/>
    <cellStyle name="Normal 3 5 2 2 4 3" xfId="35062" xr:uid="{00000000-0005-0000-0000-0000D4810000}"/>
    <cellStyle name="Normal 3 5 2 2 5" xfId="19914" xr:uid="{00000000-0005-0000-0000-0000D5810000}"/>
    <cellStyle name="Normal 3 5 2 2 5 2" xfId="45882" xr:uid="{00000000-0005-0000-0000-0000D6810000}"/>
    <cellStyle name="Normal 3 5 2 2 6" xfId="15586" xr:uid="{00000000-0005-0000-0000-0000D7810000}"/>
    <cellStyle name="Normal 3 5 2 2 6 2" xfId="41554" xr:uid="{00000000-0005-0000-0000-0000D8810000}"/>
    <cellStyle name="Normal 3 5 2 2 7" xfId="4766" xr:uid="{00000000-0005-0000-0000-0000D9810000}"/>
    <cellStyle name="Normal 3 5 2 2 8" xfId="30734" xr:uid="{00000000-0005-0000-0000-0000DA810000}"/>
    <cellStyle name="Normal 3 5 2 2 9" xfId="57216" xr:uid="{00000000-0005-0000-0000-0000DB810000}"/>
    <cellStyle name="Normal 3 5 2 3" xfId="5848" xr:uid="{00000000-0005-0000-0000-0000DC810000}"/>
    <cellStyle name="Normal 3 5 2 3 2" xfId="12340" xr:uid="{00000000-0005-0000-0000-0000DD810000}"/>
    <cellStyle name="Normal 3 5 2 3 2 2" xfId="27488" xr:uid="{00000000-0005-0000-0000-0000DE810000}"/>
    <cellStyle name="Normal 3 5 2 3 2 2 2" xfId="53456" xr:uid="{00000000-0005-0000-0000-0000DF810000}"/>
    <cellStyle name="Normal 3 5 2 3 2 3" xfId="38308" xr:uid="{00000000-0005-0000-0000-0000E0810000}"/>
    <cellStyle name="Normal 3 5 2 3 3" xfId="20996" xr:uid="{00000000-0005-0000-0000-0000E1810000}"/>
    <cellStyle name="Normal 3 5 2 3 3 2" xfId="46964" xr:uid="{00000000-0005-0000-0000-0000E2810000}"/>
    <cellStyle name="Normal 3 5 2 3 4" xfId="16668" xr:uid="{00000000-0005-0000-0000-0000E3810000}"/>
    <cellStyle name="Normal 3 5 2 3 4 2" xfId="42636" xr:uid="{00000000-0005-0000-0000-0000E4810000}"/>
    <cellStyle name="Normal 3 5 2 3 5" xfId="31816" xr:uid="{00000000-0005-0000-0000-0000E5810000}"/>
    <cellStyle name="Normal 3 5 2 3 6" xfId="58298" xr:uid="{00000000-0005-0000-0000-0000E6810000}"/>
    <cellStyle name="Normal 3 5 2 4" xfId="10176" xr:uid="{00000000-0005-0000-0000-0000E7810000}"/>
    <cellStyle name="Normal 3 5 2 4 2" xfId="25324" xr:uid="{00000000-0005-0000-0000-0000E8810000}"/>
    <cellStyle name="Normal 3 5 2 4 2 2" xfId="51292" xr:uid="{00000000-0005-0000-0000-0000E9810000}"/>
    <cellStyle name="Normal 3 5 2 4 3" xfId="36144" xr:uid="{00000000-0005-0000-0000-0000EA810000}"/>
    <cellStyle name="Normal 3 5 2 5" xfId="8012" xr:uid="{00000000-0005-0000-0000-0000EB810000}"/>
    <cellStyle name="Normal 3 5 2 5 2" xfId="23160" xr:uid="{00000000-0005-0000-0000-0000EC810000}"/>
    <cellStyle name="Normal 3 5 2 5 2 2" xfId="49128" xr:uid="{00000000-0005-0000-0000-0000ED810000}"/>
    <cellStyle name="Normal 3 5 2 5 3" xfId="33980" xr:uid="{00000000-0005-0000-0000-0000EE810000}"/>
    <cellStyle name="Normal 3 5 2 6" xfId="18832" xr:uid="{00000000-0005-0000-0000-0000EF810000}"/>
    <cellStyle name="Normal 3 5 2 6 2" xfId="44800" xr:uid="{00000000-0005-0000-0000-0000F0810000}"/>
    <cellStyle name="Normal 3 5 2 7" xfId="14504" xr:uid="{00000000-0005-0000-0000-0000F1810000}"/>
    <cellStyle name="Normal 3 5 2 7 2" xfId="40472" xr:uid="{00000000-0005-0000-0000-0000F2810000}"/>
    <cellStyle name="Normal 3 5 2 8" xfId="3684" xr:uid="{00000000-0005-0000-0000-0000F3810000}"/>
    <cellStyle name="Normal 3 5 2 9" xfId="29652" xr:uid="{00000000-0005-0000-0000-0000F4810000}"/>
    <cellStyle name="Normal 3 5 3" xfId="2061" xr:uid="{00000000-0005-0000-0000-0000F5810000}"/>
    <cellStyle name="Normal 3 5 3 2" xfId="6389" xr:uid="{00000000-0005-0000-0000-0000F6810000}"/>
    <cellStyle name="Normal 3 5 3 2 2" xfId="12881" xr:uid="{00000000-0005-0000-0000-0000F7810000}"/>
    <cellStyle name="Normal 3 5 3 2 2 2" xfId="28029" xr:uid="{00000000-0005-0000-0000-0000F8810000}"/>
    <cellStyle name="Normal 3 5 3 2 2 2 2" xfId="53997" xr:uid="{00000000-0005-0000-0000-0000F9810000}"/>
    <cellStyle name="Normal 3 5 3 2 2 3" xfId="38849" xr:uid="{00000000-0005-0000-0000-0000FA810000}"/>
    <cellStyle name="Normal 3 5 3 2 3" xfId="21537" xr:uid="{00000000-0005-0000-0000-0000FB810000}"/>
    <cellStyle name="Normal 3 5 3 2 3 2" xfId="47505" xr:uid="{00000000-0005-0000-0000-0000FC810000}"/>
    <cellStyle name="Normal 3 5 3 2 4" xfId="17209" xr:uid="{00000000-0005-0000-0000-0000FD810000}"/>
    <cellStyle name="Normal 3 5 3 2 4 2" xfId="43177" xr:uid="{00000000-0005-0000-0000-0000FE810000}"/>
    <cellStyle name="Normal 3 5 3 2 5" xfId="32357" xr:uid="{00000000-0005-0000-0000-0000FF810000}"/>
    <cellStyle name="Normal 3 5 3 2 6" xfId="58839" xr:uid="{00000000-0005-0000-0000-000000820000}"/>
    <cellStyle name="Normal 3 5 3 3" xfId="10717" xr:uid="{00000000-0005-0000-0000-000001820000}"/>
    <cellStyle name="Normal 3 5 3 3 2" xfId="25865" xr:uid="{00000000-0005-0000-0000-000002820000}"/>
    <cellStyle name="Normal 3 5 3 3 2 2" xfId="51833" xr:uid="{00000000-0005-0000-0000-000003820000}"/>
    <cellStyle name="Normal 3 5 3 3 3" xfId="36685" xr:uid="{00000000-0005-0000-0000-000004820000}"/>
    <cellStyle name="Normal 3 5 3 4" xfId="8553" xr:uid="{00000000-0005-0000-0000-000005820000}"/>
    <cellStyle name="Normal 3 5 3 4 2" xfId="23701" xr:uid="{00000000-0005-0000-0000-000006820000}"/>
    <cellStyle name="Normal 3 5 3 4 2 2" xfId="49669" xr:uid="{00000000-0005-0000-0000-000007820000}"/>
    <cellStyle name="Normal 3 5 3 4 3" xfId="34521" xr:uid="{00000000-0005-0000-0000-000008820000}"/>
    <cellStyle name="Normal 3 5 3 5" xfId="19373" xr:uid="{00000000-0005-0000-0000-000009820000}"/>
    <cellStyle name="Normal 3 5 3 5 2" xfId="45341" xr:uid="{00000000-0005-0000-0000-00000A820000}"/>
    <cellStyle name="Normal 3 5 3 6" xfId="15045" xr:uid="{00000000-0005-0000-0000-00000B820000}"/>
    <cellStyle name="Normal 3 5 3 6 2" xfId="41013" xr:uid="{00000000-0005-0000-0000-00000C820000}"/>
    <cellStyle name="Normal 3 5 3 7" xfId="4225" xr:uid="{00000000-0005-0000-0000-00000D820000}"/>
    <cellStyle name="Normal 3 5 3 8" xfId="30193" xr:uid="{00000000-0005-0000-0000-00000E820000}"/>
    <cellStyle name="Normal 3 5 3 9" xfId="56675" xr:uid="{00000000-0005-0000-0000-00000F820000}"/>
    <cellStyle name="Normal 3 5 4" xfId="5307" xr:uid="{00000000-0005-0000-0000-000010820000}"/>
    <cellStyle name="Normal 3 5 4 2" xfId="11799" xr:uid="{00000000-0005-0000-0000-000011820000}"/>
    <cellStyle name="Normal 3 5 4 2 2" xfId="26947" xr:uid="{00000000-0005-0000-0000-000012820000}"/>
    <cellStyle name="Normal 3 5 4 2 2 2" xfId="52915" xr:uid="{00000000-0005-0000-0000-000013820000}"/>
    <cellStyle name="Normal 3 5 4 2 3" xfId="37767" xr:uid="{00000000-0005-0000-0000-000014820000}"/>
    <cellStyle name="Normal 3 5 4 3" xfId="20455" xr:uid="{00000000-0005-0000-0000-000015820000}"/>
    <cellStyle name="Normal 3 5 4 3 2" xfId="46423" xr:uid="{00000000-0005-0000-0000-000016820000}"/>
    <cellStyle name="Normal 3 5 4 4" xfId="16127" xr:uid="{00000000-0005-0000-0000-000017820000}"/>
    <cellStyle name="Normal 3 5 4 4 2" xfId="42095" xr:uid="{00000000-0005-0000-0000-000018820000}"/>
    <cellStyle name="Normal 3 5 4 5" xfId="31275" xr:uid="{00000000-0005-0000-0000-000019820000}"/>
    <cellStyle name="Normal 3 5 4 6" xfId="57757" xr:uid="{00000000-0005-0000-0000-00001A820000}"/>
    <cellStyle name="Normal 3 5 5" xfId="9635" xr:uid="{00000000-0005-0000-0000-00001B820000}"/>
    <cellStyle name="Normal 3 5 5 2" xfId="24783" xr:uid="{00000000-0005-0000-0000-00001C820000}"/>
    <cellStyle name="Normal 3 5 5 2 2" xfId="50751" xr:uid="{00000000-0005-0000-0000-00001D820000}"/>
    <cellStyle name="Normal 3 5 5 3" xfId="35603" xr:uid="{00000000-0005-0000-0000-00001E820000}"/>
    <cellStyle name="Normal 3 5 6" xfId="7471" xr:uid="{00000000-0005-0000-0000-00001F820000}"/>
    <cellStyle name="Normal 3 5 6 2" xfId="22619" xr:uid="{00000000-0005-0000-0000-000020820000}"/>
    <cellStyle name="Normal 3 5 6 2 2" xfId="48587" xr:uid="{00000000-0005-0000-0000-000021820000}"/>
    <cellStyle name="Normal 3 5 6 3" xfId="33439" xr:uid="{00000000-0005-0000-0000-000022820000}"/>
    <cellStyle name="Normal 3 5 7" xfId="18291" xr:uid="{00000000-0005-0000-0000-000023820000}"/>
    <cellStyle name="Normal 3 5 7 2" xfId="44259" xr:uid="{00000000-0005-0000-0000-000024820000}"/>
    <cellStyle name="Normal 3 5 8" xfId="13963" xr:uid="{00000000-0005-0000-0000-000025820000}"/>
    <cellStyle name="Normal 3 5 8 2" xfId="39931" xr:uid="{00000000-0005-0000-0000-000026820000}"/>
    <cellStyle name="Normal 3 5 9" xfId="3143" xr:uid="{00000000-0005-0000-0000-000027820000}"/>
    <cellStyle name="Normal 3 6" xfId="425" xr:uid="{00000000-0005-0000-0000-000028820000}"/>
    <cellStyle name="Normal 3 6 10" xfId="29112" xr:uid="{00000000-0005-0000-0000-000029820000}"/>
    <cellStyle name="Normal 3 6 11" xfId="55062" xr:uid="{00000000-0005-0000-0000-00002A820000}"/>
    <cellStyle name="Normal 3 6 12" xfId="55594" xr:uid="{00000000-0005-0000-0000-00002B820000}"/>
    <cellStyle name="Normal 3 6 13" xfId="872" xr:uid="{00000000-0005-0000-0000-00002C820000}"/>
    <cellStyle name="Normal 3 6 2" xfId="1521" xr:uid="{00000000-0005-0000-0000-00002D820000}"/>
    <cellStyle name="Normal 3 6 2 10" xfId="56135" xr:uid="{00000000-0005-0000-0000-00002E820000}"/>
    <cellStyle name="Normal 3 6 2 2" xfId="2603" xr:uid="{00000000-0005-0000-0000-00002F820000}"/>
    <cellStyle name="Normal 3 6 2 2 2" xfId="6931" xr:uid="{00000000-0005-0000-0000-000030820000}"/>
    <cellStyle name="Normal 3 6 2 2 2 2" xfId="13423" xr:uid="{00000000-0005-0000-0000-000031820000}"/>
    <cellStyle name="Normal 3 6 2 2 2 2 2" xfId="28571" xr:uid="{00000000-0005-0000-0000-000032820000}"/>
    <cellStyle name="Normal 3 6 2 2 2 2 2 2" xfId="54539" xr:uid="{00000000-0005-0000-0000-000033820000}"/>
    <cellStyle name="Normal 3 6 2 2 2 2 3" xfId="39391" xr:uid="{00000000-0005-0000-0000-000034820000}"/>
    <cellStyle name="Normal 3 6 2 2 2 3" xfId="22079" xr:uid="{00000000-0005-0000-0000-000035820000}"/>
    <cellStyle name="Normal 3 6 2 2 2 3 2" xfId="48047" xr:uid="{00000000-0005-0000-0000-000036820000}"/>
    <cellStyle name="Normal 3 6 2 2 2 4" xfId="17751" xr:uid="{00000000-0005-0000-0000-000037820000}"/>
    <cellStyle name="Normal 3 6 2 2 2 4 2" xfId="43719" xr:uid="{00000000-0005-0000-0000-000038820000}"/>
    <cellStyle name="Normal 3 6 2 2 2 5" xfId="32899" xr:uid="{00000000-0005-0000-0000-000039820000}"/>
    <cellStyle name="Normal 3 6 2 2 2 6" xfId="59381" xr:uid="{00000000-0005-0000-0000-00003A820000}"/>
    <cellStyle name="Normal 3 6 2 2 3" xfId="11259" xr:uid="{00000000-0005-0000-0000-00003B820000}"/>
    <cellStyle name="Normal 3 6 2 2 3 2" xfId="26407" xr:uid="{00000000-0005-0000-0000-00003C820000}"/>
    <cellStyle name="Normal 3 6 2 2 3 2 2" xfId="52375" xr:uid="{00000000-0005-0000-0000-00003D820000}"/>
    <cellStyle name="Normal 3 6 2 2 3 3" xfId="37227" xr:uid="{00000000-0005-0000-0000-00003E820000}"/>
    <cellStyle name="Normal 3 6 2 2 4" xfId="9095" xr:uid="{00000000-0005-0000-0000-00003F820000}"/>
    <cellStyle name="Normal 3 6 2 2 4 2" xfId="24243" xr:uid="{00000000-0005-0000-0000-000040820000}"/>
    <cellStyle name="Normal 3 6 2 2 4 2 2" xfId="50211" xr:uid="{00000000-0005-0000-0000-000041820000}"/>
    <cellStyle name="Normal 3 6 2 2 4 3" xfId="35063" xr:uid="{00000000-0005-0000-0000-000042820000}"/>
    <cellStyle name="Normal 3 6 2 2 5" xfId="19915" xr:uid="{00000000-0005-0000-0000-000043820000}"/>
    <cellStyle name="Normal 3 6 2 2 5 2" xfId="45883" xr:uid="{00000000-0005-0000-0000-000044820000}"/>
    <cellStyle name="Normal 3 6 2 2 6" xfId="15587" xr:uid="{00000000-0005-0000-0000-000045820000}"/>
    <cellStyle name="Normal 3 6 2 2 6 2" xfId="41555" xr:uid="{00000000-0005-0000-0000-000046820000}"/>
    <cellStyle name="Normal 3 6 2 2 7" xfId="4767" xr:uid="{00000000-0005-0000-0000-000047820000}"/>
    <cellStyle name="Normal 3 6 2 2 8" xfId="30735" xr:uid="{00000000-0005-0000-0000-000048820000}"/>
    <cellStyle name="Normal 3 6 2 2 9" xfId="57217" xr:uid="{00000000-0005-0000-0000-000049820000}"/>
    <cellStyle name="Normal 3 6 2 3" xfId="5849" xr:uid="{00000000-0005-0000-0000-00004A820000}"/>
    <cellStyle name="Normal 3 6 2 3 2" xfId="12341" xr:uid="{00000000-0005-0000-0000-00004B820000}"/>
    <cellStyle name="Normal 3 6 2 3 2 2" xfId="27489" xr:uid="{00000000-0005-0000-0000-00004C820000}"/>
    <cellStyle name="Normal 3 6 2 3 2 2 2" xfId="53457" xr:uid="{00000000-0005-0000-0000-00004D820000}"/>
    <cellStyle name="Normal 3 6 2 3 2 3" xfId="38309" xr:uid="{00000000-0005-0000-0000-00004E820000}"/>
    <cellStyle name="Normal 3 6 2 3 3" xfId="20997" xr:uid="{00000000-0005-0000-0000-00004F820000}"/>
    <cellStyle name="Normal 3 6 2 3 3 2" xfId="46965" xr:uid="{00000000-0005-0000-0000-000050820000}"/>
    <cellStyle name="Normal 3 6 2 3 4" xfId="16669" xr:uid="{00000000-0005-0000-0000-000051820000}"/>
    <cellStyle name="Normal 3 6 2 3 4 2" xfId="42637" xr:uid="{00000000-0005-0000-0000-000052820000}"/>
    <cellStyle name="Normal 3 6 2 3 5" xfId="31817" xr:uid="{00000000-0005-0000-0000-000053820000}"/>
    <cellStyle name="Normal 3 6 2 3 6" xfId="58299" xr:uid="{00000000-0005-0000-0000-000054820000}"/>
    <cellStyle name="Normal 3 6 2 4" xfId="10177" xr:uid="{00000000-0005-0000-0000-000055820000}"/>
    <cellStyle name="Normal 3 6 2 4 2" xfId="25325" xr:uid="{00000000-0005-0000-0000-000056820000}"/>
    <cellStyle name="Normal 3 6 2 4 2 2" xfId="51293" xr:uid="{00000000-0005-0000-0000-000057820000}"/>
    <cellStyle name="Normal 3 6 2 4 3" xfId="36145" xr:uid="{00000000-0005-0000-0000-000058820000}"/>
    <cellStyle name="Normal 3 6 2 5" xfId="8013" xr:uid="{00000000-0005-0000-0000-000059820000}"/>
    <cellStyle name="Normal 3 6 2 5 2" xfId="23161" xr:uid="{00000000-0005-0000-0000-00005A820000}"/>
    <cellStyle name="Normal 3 6 2 5 2 2" xfId="49129" xr:uid="{00000000-0005-0000-0000-00005B820000}"/>
    <cellStyle name="Normal 3 6 2 5 3" xfId="33981" xr:uid="{00000000-0005-0000-0000-00005C820000}"/>
    <cellStyle name="Normal 3 6 2 6" xfId="18833" xr:uid="{00000000-0005-0000-0000-00005D820000}"/>
    <cellStyle name="Normal 3 6 2 6 2" xfId="44801" xr:uid="{00000000-0005-0000-0000-00005E820000}"/>
    <cellStyle name="Normal 3 6 2 7" xfId="14505" xr:uid="{00000000-0005-0000-0000-00005F820000}"/>
    <cellStyle name="Normal 3 6 2 7 2" xfId="40473" xr:uid="{00000000-0005-0000-0000-000060820000}"/>
    <cellStyle name="Normal 3 6 2 8" xfId="3685" xr:uid="{00000000-0005-0000-0000-000061820000}"/>
    <cellStyle name="Normal 3 6 2 9" xfId="29653" xr:uid="{00000000-0005-0000-0000-000062820000}"/>
    <cellStyle name="Normal 3 6 3" xfId="2062" xr:uid="{00000000-0005-0000-0000-000063820000}"/>
    <cellStyle name="Normal 3 6 3 2" xfId="6390" xr:uid="{00000000-0005-0000-0000-000064820000}"/>
    <cellStyle name="Normal 3 6 3 2 2" xfId="12882" xr:uid="{00000000-0005-0000-0000-000065820000}"/>
    <cellStyle name="Normal 3 6 3 2 2 2" xfId="28030" xr:uid="{00000000-0005-0000-0000-000066820000}"/>
    <cellStyle name="Normal 3 6 3 2 2 2 2" xfId="53998" xr:uid="{00000000-0005-0000-0000-000067820000}"/>
    <cellStyle name="Normal 3 6 3 2 2 3" xfId="38850" xr:uid="{00000000-0005-0000-0000-000068820000}"/>
    <cellStyle name="Normal 3 6 3 2 3" xfId="21538" xr:uid="{00000000-0005-0000-0000-000069820000}"/>
    <cellStyle name="Normal 3 6 3 2 3 2" xfId="47506" xr:uid="{00000000-0005-0000-0000-00006A820000}"/>
    <cellStyle name="Normal 3 6 3 2 4" xfId="17210" xr:uid="{00000000-0005-0000-0000-00006B820000}"/>
    <cellStyle name="Normal 3 6 3 2 4 2" xfId="43178" xr:uid="{00000000-0005-0000-0000-00006C820000}"/>
    <cellStyle name="Normal 3 6 3 2 5" xfId="32358" xr:uid="{00000000-0005-0000-0000-00006D820000}"/>
    <cellStyle name="Normal 3 6 3 2 6" xfId="58840" xr:uid="{00000000-0005-0000-0000-00006E820000}"/>
    <cellStyle name="Normal 3 6 3 3" xfId="10718" xr:uid="{00000000-0005-0000-0000-00006F820000}"/>
    <cellStyle name="Normal 3 6 3 3 2" xfId="25866" xr:uid="{00000000-0005-0000-0000-000070820000}"/>
    <cellStyle name="Normal 3 6 3 3 2 2" xfId="51834" xr:uid="{00000000-0005-0000-0000-000071820000}"/>
    <cellStyle name="Normal 3 6 3 3 3" xfId="36686" xr:uid="{00000000-0005-0000-0000-000072820000}"/>
    <cellStyle name="Normal 3 6 3 4" xfId="8554" xr:uid="{00000000-0005-0000-0000-000073820000}"/>
    <cellStyle name="Normal 3 6 3 4 2" xfId="23702" xr:uid="{00000000-0005-0000-0000-000074820000}"/>
    <cellStyle name="Normal 3 6 3 4 2 2" xfId="49670" xr:uid="{00000000-0005-0000-0000-000075820000}"/>
    <cellStyle name="Normal 3 6 3 4 3" xfId="34522" xr:uid="{00000000-0005-0000-0000-000076820000}"/>
    <cellStyle name="Normal 3 6 3 5" xfId="19374" xr:uid="{00000000-0005-0000-0000-000077820000}"/>
    <cellStyle name="Normal 3 6 3 5 2" xfId="45342" xr:uid="{00000000-0005-0000-0000-000078820000}"/>
    <cellStyle name="Normal 3 6 3 6" xfId="15046" xr:uid="{00000000-0005-0000-0000-000079820000}"/>
    <cellStyle name="Normal 3 6 3 6 2" xfId="41014" xr:uid="{00000000-0005-0000-0000-00007A820000}"/>
    <cellStyle name="Normal 3 6 3 7" xfId="4226" xr:uid="{00000000-0005-0000-0000-00007B820000}"/>
    <cellStyle name="Normal 3 6 3 8" xfId="30194" xr:uid="{00000000-0005-0000-0000-00007C820000}"/>
    <cellStyle name="Normal 3 6 3 9" xfId="56676" xr:uid="{00000000-0005-0000-0000-00007D820000}"/>
    <cellStyle name="Normal 3 6 4" xfId="5308" xr:uid="{00000000-0005-0000-0000-00007E820000}"/>
    <cellStyle name="Normal 3 6 4 2" xfId="11800" xr:uid="{00000000-0005-0000-0000-00007F820000}"/>
    <cellStyle name="Normal 3 6 4 2 2" xfId="26948" xr:uid="{00000000-0005-0000-0000-000080820000}"/>
    <cellStyle name="Normal 3 6 4 2 2 2" xfId="52916" xr:uid="{00000000-0005-0000-0000-000081820000}"/>
    <cellStyle name="Normal 3 6 4 2 3" xfId="37768" xr:uid="{00000000-0005-0000-0000-000082820000}"/>
    <cellStyle name="Normal 3 6 4 3" xfId="20456" xr:uid="{00000000-0005-0000-0000-000083820000}"/>
    <cellStyle name="Normal 3 6 4 3 2" xfId="46424" xr:uid="{00000000-0005-0000-0000-000084820000}"/>
    <cellStyle name="Normal 3 6 4 4" xfId="16128" xr:uid="{00000000-0005-0000-0000-000085820000}"/>
    <cellStyle name="Normal 3 6 4 4 2" xfId="42096" xr:uid="{00000000-0005-0000-0000-000086820000}"/>
    <cellStyle name="Normal 3 6 4 5" xfId="31276" xr:uid="{00000000-0005-0000-0000-000087820000}"/>
    <cellStyle name="Normal 3 6 4 6" xfId="57758" xr:uid="{00000000-0005-0000-0000-000088820000}"/>
    <cellStyle name="Normal 3 6 5" xfId="9636" xr:uid="{00000000-0005-0000-0000-000089820000}"/>
    <cellStyle name="Normal 3 6 5 2" xfId="24784" xr:uid="{00000000-0005-0000-0000-00008A820000}"/>
    <cellStyle name="Normal 3 6 5 2 2" xfId="50752" xr:uid="{00000000-0005-0000-0000-00008B820000}"/>
    <cellStyle name="Normal 3 6 5 3" xfId="35604" xr:uid="{00000000-0005-0000-0000-00008C820000}"/>
    <cellStyle name="Normal 3 6 6" xfId="7472" xr:uid="{00000000-0005-0000-0000-00008D820000}"/>
    <cellStyle name="Normal 3 6 6 2" xfId="22620" xr:uid="{00000000-0005-0000-0000-00008E820000}"/>
    <cellStyle name="Normal 3 6 6 2 2" xfId="48588" xr:uid="{00000000-0005-0000-0000-00008F820000}"/>
    <cellStyle name="Normal 3 6 6 3" xfId="33440" xr:uid="{00000000-0005-0000-0000-000090820000}"/>
    <cellStyle name="Normal 3 6 7" xfId="18292" xr:uid="{00000000-0005-0000-0000-000091820000}"/>
    <cellStyle name="Normal 3 6 7 2" xfId="44260" xr:uid="{00000000-0005-0000-0000-000092820000}"/>
    <cellStyle name="Normal 3 6 8" xfId="13964" xr:uid="{00000000-0005-0000-0000-000093820000}"/>
    <cellStyle name="Normal 3 6 8 2" xfId="39932" xr:uid="{00000000-0005-0000-0000-000094820000}"/>
    <cellStyle name="Normal 3 6 9" xfId="3144" xr:uid="{00000000-0005-0000-0000-000095820000}"/>
    <cellStyle name="Normal 3 7" xfId="426" xr:uid="{00000000-0005-0000-0000-000096820000}"/>
    <cellStyle name="Normal 3 7 10" xfId="29113" xr:uid="{00000000-0005-0000-0000-000097820000}"/>
    <cellStyle name="Normal 3 7 11" xfId="55063" xr:uid="{00000000-0005-0000-0000-000098820000}"/>
    <cellStyle name="Normal 3 7 12" xfId="55595" xr:uid="{00000000-0005-0000-0000-000099820000}"/>
    <cellStyle name="Normal 3 7 13" xfId="912" xr:uid="{00000000-0005-0000-0000-00009A820000}"/>
    <cellStyle name="Normal 3 7 2" xfId="1522" xr:uid="{00000000-0005-0000-0000-00009B820000}"/>
    <cellStyle name="Normal 3 7 2 10" xfId="56136" xr:uid="{00000000-0005-0000-0000-00009C820000}"/>
    <cellStyle name="Normal 3 7 2 2" xfId="2604" xr:uid="{00000000-0005-0000-0000-00009D820000}"/>
    <cellStyle name="Normal 3 7 2 2 2" xfId="6932" xr:uid="{00000000-0005-0000-0000-00009E820000}"/>
    <cellStyle name="Normal 3 7 2 2 2 2" xfId="13424" xr:uid="{00000000-0005-0000-0000-00009F820000}"/>
    <cellStyle name="Normal 3 7 2 2 2 2 2" xfId="28572" xr:uid="{00000000-0005-0000-0000-0000A0820000}"/>
    <cellStyle name="Normal 3 7 2 2 2 2 2 2" xfId="54540" xr:uid="{00000000-0005-0000-0000-0000A1820000}"/>
    <cellStyle name="Normal 3 7 2 2 2 2 3" xfId="39392" xr:uid="{00000000-0005-0000-0000-0000A2820000}"/>
    <cellStyle name="Normal 3 7 2 2 2 3" xfId="22080" xr:uid="{00000000-0005-0000-0000-0000A3820000}"/>
    <cellStyle name="Normal 3 7 2 2 2 3 2" xfId="48048" xr:uid="{00000000-0005-0000-0000-0000A4820000}"/>
    <cellStyle name="Normal 3 7 2 2 2 4" xfId="17752" xr:uid="{00000000-0005-0000-0000-0000A5820000}"/>
    <cellStyle name="Normal 3 7 2 2 2 4 2" xfId="43720" xr:uid="{00000000-0005-0000-0000-0000A6820000}"/>
    <cellStyle name="Normal 3 7 2 2 2 5" xfId="32900" xr:uid="{00000000-0005-0000-0000-0000A7820000}"/>
    <cellStyle name="Normal 3 7 2 2 2 6" xfId="59382" xr:uid="{00000000-0005-0000-0000-0000A8820000}"/>
    <cellStyle name="Normal 3 7 2 2 3" xfId="11260" xr:uid="{00000000-0005-0000-0000-0000A9820000}"/>
    <cellStyle name="Normal 3 7 2 2 3 2" xfId="26408" xr:uid="{00000000-0005-0000-0000-0000AA820000}"/>
    <cellStyle name="Normal 3 7 2 2 3 2 2" xfId="52376" xr:uid="{00000000-0005-0000-0000-0000AB820000}"/>
    <cellStyle name="Normal 3 7 2 2 3 3" xfId="37228" xr:uid="{00000000-0005-0000-0000-0000AC820000}"/>
    <cellStyle name="Normal 3 7 2 2 4" xfId="9096" xr:uid="{00000000-0005-0000-0000-0000AD820000}"/>
    <cellStyle name="Normal 3 7 2 2 4 2" xfId="24244" xr:uid="{00000000-0005-0000-0000-0000AE820000}"/>
    <cellStyle name="Normal 3 7 2 2 4 2 2" xfId="50212" xr:uid="{00000000-0005-0000-0000-0000AF820000}"/>
    <cellStyle name="Normal 3 7 2 2 4 3" xfId="35064" xr:uid="{00000000-0005-0000-0000-0000B0820000}"/>
    <cellStyle name="Normal 3 7 2 2 5" xfId="19916" xr:uid="{00000000-0005-0000-0000-0000B1820000}"/>
    <cellStyle name="Normal 3 7 2 2 5 2" xfId="45884" xr:uid="{00000000-0005-0000-0000-0000B2820000}"/>
    <cellStyle name="Normal 3 7 2 2 6" xfId="15588" xr:uid="{00000000-0005-0000-0000-0000B3820000}"/>
    <cellStyle name="Normal 3 7 2 2 6 2" xfId="41556" xr:uid="{00000000-0005-0000-0000-0000B4820000}"/>
    <cellStyle name="Normal 3 7 2 2 7" xfId="4768" xr:uid="{00000000-0005-0000-0000-0000B5820000}"/>
    <cellStyle name="Normal 3 7 2 2 8" xfId="30736" xr:uid="{00000000-0005-0000-0000-0000B6820000}"/>
    <cellStyle name="Normal 3 7 2 2 9" xfId="57218" xr:uid="{00000000-0005-0000-0000-0000B7820000}"/>
    <cellStyle name="Normal 3 7 2 3" xfId="5850" xr:uid="{00000000-0005-0000-0000-0000B8820000}"/>
    <cellStyle name="Normal 3 7 2 3 2" xfId="12342" xr:uid="{00000000-0005-0000-0000-0000B9820000}"/>
    <cellStyle name="Normal 3 7 2 3 2 2" xfId="27490" xr:uid="{00000000-0005-0000-0000-0000BA820000}"/>
    <cellStyle name="Normal 3 7 2 3 2 2 2" xfId="53458" xr:uid="{00000000-0005-0000-0000-0000BB820000}"/>
    <cellStyle name="Normal 3 7 2 3 2 3" xfId="38310" xr:uid="{00000000-0005-0000-0000-0000BC820000}"/>
    <cellStyle name="Normal 3 7 2 3 3" xfId="20998" xr:uid="{00000000-0005-0000-0000-0000BD820000}"/>
    <cellStyle name="Normal 3 7 2 3 3 2" xfId="46966" xr:uid="{00000000-0005-0000-0000-0000BE820000}"/>
    <cellStyle name="Normal 3 7 2 3 4" xfId="16670" xr:uid="{00000000-0005-0000-0000-0000BF820000}"/>
    <cellStyle name="Normal 3 7 2 3 4 2" xfId="42638" xr:uid="{00000000-0005-0000-0000-0000C0820000}"/>
    <cellStyle name="Normal 3 7 2 3 5" xfId="31818" xr:uid="{00000000-0005-0000-0000-0000C1820000}"/>
    <cellStyle name="Normal 3 7 2 3 6" xfId="58300" xr:uid="{00000000-0005-0000-0000-0000C2820000}"/>
    <cellStyle name="Normal 3 7 2 4" xfId="10178" xr:uid="{00000000-0005-0000-0000-0000C3820000}"/>
    <cellStyle name="Normal 3 7 2 4 2" xfId="25326" xr:uid="{00000000-0005-0000-0000-0000C4820000}"/>
    <cellStyle name="Normal 3 7 2 4 2 2" xfId="51294" xr:uid="{00000000-0005-0000-0000-0000C5820000}"/>
    <cellStyle name="Normal 3 7 2 4 3" xfId="36146" xr:uid="{00000000-0005-0000-0000-0000C6820000}"/>
    <cellStyle name="Normal 3 7 2 5" xfId="8014" xr:uid="{00000000-0005-0000-0000-0000C7820000}"/>
    <cellStyle name="Normal 3 7 2 5 2" xfId="23162" xr:uid="{00000000-0005-0000-0000-0000C8820000}"/>
    <cellStyle name="Normal 3 7 2 5 2 2" xfId="49130" xr:uid="{00000000-0005-0000-0000-0000C9820000}"/>
    <cellStyle name="Normal 3 7 2 5 3" xfId="33982" xr:uid="{00000000-0005-0000-0000-0000CA820000}"/>
    <cellStyle name="Normal 3 7 2 6" xfId="18834" xr:uid="{00000000-0005-0000-0000-0000CB820000}"/>
    <cellStyle name="Normal 3 7 2 6 2" xfId="44802" xr:uid="{00000000-0005-0000-0000-0000CC820000}"/>
    <cellStyle name="Normal 3 7 2 7" xfId="14506" xr:uid="{00000000-0005-0000-0000-0000CD820000}"/>
    <cellStyle name="Normal 3 7 2 7 2" xfId="40474" xr:uid="{00000000-0005-0000-0000-0000CE820000}"/>
    <cellStyle name="Normal 3 7 2 8" xfId="3686" xr:uid="{00000000-0005-0000-0000-0000CF820000}"/>
    <cellStyle name="Normal 3 7 2 9" xfId="29654" xr:uid="{00000000-0005-0000-0000-0000D0820000}"/>
    <cellStyle name="Normal 3 7 3" xfId="2063" xr:uid="{00000000-0005-0000-0000-0000D1820000}"/>
    <cellStyle name="Normal 3 7 3 2" xfId="6391" xr:uid="{00000000-0005-0000-0000-0000D2820000}"/>
    <cellStyle name="Normal 3 7 3 2 2" xfId="12883" xr:uid="{00000000-0005-0000-0000-0000D3820000}"/>
    <cellStyle name="Normal 3 7 3 2 2 2" xfId="28031" xr:uid="{00000000-0005-0000-0000-0000D4820000}"/>
    <cellStyle name="Normal 3 7 3 2 2 2 2" xfId="53999" xr:uid="{00000000-0005-0000-0000-0000D5820000}"/>
    <cellStyle name="Normal 3 7 3 2 2 3" xfId="38851" xr:uid="{00000000-0005-0000-0000-0000D6820000}"/>
    <cellStyle name="Normal 3 7 3 2 3" xfId="21539" xr:uid="{00000000-0005-0000-0000-0000D7820000}"/>
    <cellStyle name="Normal 3 7 3 2 3 2" xfId="47507" xr:uid="{00000000-0005-0000-0000-0000D8820000}"/>
    <cellStyle name="Normal 3 7 3 2 4" xfId="17211" xr:uid="{00000000-0005-0000-0000-0000D9820000}"/>
    <cellStyle name="Normal 3 7 3 2 4 2" xfId="43179" xr:uid="{00000000-0005-0000-0000-0000DA820000}"/>
    <cellStyle name="Normal 3 7 3 2 5" xfId="32359" xr:uid="{00000000-0005-0000-0000-0000DB820000}"/>
    <cellStyle name="Normal 3 7 3 2 6" xfId="58841" xr:uid="{00000000-0005-0000-0000-0000DC820000}"/>
    <cellStyle name="Normal 3 7 3 3" xfId="10719" xr:uid="{00000000-0005-0000-0000-0000DD820000}"/>
    <cellStyle name="Normal 3 7 3 3 2" xfId="25867" xr:uid="{00000000-0005-0000-0000-0000DE820000}"/>
    <cellStyle name="Normal 3 7 3 3 2 2" xfId="51835" xr:uid="{00000000-0005-0000-0000-0000DF820000}"/>
    <cellStyle name="Normal 3 7 3 3 3" xfId="36687" xr:uid="{00000000-0005-0000-0000-0000E0820000}"/>
    <cellStyle name="Normal 3 7 3 4" xfId="8555" xr:uid="{00000000-0005-0000-0000-0000E1820000}"/>
    <cellStyle name="Normal 3 7 3 4 2" xfId="23703" xr:uid="{00000000-0005-0000-0000-0000E2820000}"/>
    <cellStyle name="Normal 3 7 3 4 2 2" xfId="49671" xr:uid="{00000000-0005-0000-0000-0000E3820000}"/>
    <cellStyle name="Normal 3 7 3 4 3" xfId="34523" xr:uid="{00000000-0005-0000-0000-0000E4820000}"/>
    <cellStyle name="Normal 3 7 3 5" xfId="19375" xr:uid="{00000000-0005-0000-0000-0000E5820000}"/>
    <cellStyle name="Normal 3 7 3 5 2" xfId="45343" xr:uid="{00000000-0005-0000-0000-0000E6820000}"/>
    <cellStyle name="Normal 3 7 3 6" xfId="15047" xr:uid="{00000000-0005-0000-0000-0000E7820000}"/>
    <cellStyle name="Normal 3 7 3 6 2" xfId="41015" xr:uid="{00000000-0005-0000-0000-0000E8820000}"/>
    <cellStyle name="Normal 3 7 3 7" xfId="4227" xr:uid="{00000000-0005-0000-0000-0000E9820000}"/>
    <cellStyle name="Normal 3 7 3 8" xfId="30195" xr:uid="{00000000-0005-0000-0000-0000EA820000}"/>
    <cellStyle name="Normal 3 7 3 9" xfId="56677" xr:uid="{00000000-0005-0000-0000-0000EB820000}"/>
    <cellStyle name="Normal 3 7 4" xfId="5309" xr:uid="{00000000-0005-0000-0000-0000EC820000}"/>
    <cellStyle name="Normal 3 7 4 2" xfId="11801" xr:uid="{00000000-0005-0000-0000-0000ED820000}"/>
    <cellStyle name="Normal 3 7 4 2 2" xfId="26949" xr:uid="{00000000-0005-0000-0000-0000EE820000}"/>
    <cellStyle name="Normal 3 7 4 2 2 2" xfId="52917" xr:uid="{00000000-0005-0000-0000-0000EF820000}"/>
    <cellStyle name="Normal 3 7 4 2 3" xfId="37769" xr:uid="{00000000-0005-0000-0000-0000F0820000}"/>
    <cellStyle name="Normal 3 7 4 3" xfId="20457" xr:uid="{00000000-0005-0000-0000-0000F1820000}"/>
    <cellStyle name="Normal 3 7 4 3 2" xfId="46425" xr:uid="{00000000-0005-0000-0000-0000F2820000}"/>
    <cellStyle name="Normal 3 7 4 4" xfId="16129" xr:uid="{00000000-0005-0000-0000-0000F3820000}"/>
    <cellStyle name="Normal 3 7 4 4 2" xfId="42097" xr:uid="{00000000-0005-0000-0000-0000F4820000}"/>
    <cellStyle name="Normal 3 7 4 5" xfId="31277" xr:uid="{00000000-0005-0000-0000-0000F5820000}"/>
    <cellStyle name="Normal 3 7 4 6" xfId="57759" xr:uid="{00000000-0005-0000-0000-0000F6820000}"/>
    <cellStyle name="Normal 3 7 5" xfId="9637" xr:uid="{00000000-0005-0000-0000-0000F7820000}"/>
    <cellStyle name="Normal 3 7 5 2" xfId="24785" xr:uid="{00000000-0005-0000-0000-0000F8820000}"/>
    <cellStyle name="Normal 3 7 5 2 2" xfId="50753" xr:uid="{00000000-0005-0000-0000-0000F9820000}"/>
    <cellStyle name="Normal 3 7 5 3" xfId="35605" xr:uid="{00000000-0005-0000-0000-0000FA820000}"/>
    <cellStyle name="Normal 3 7 6" xfId="7473" xr:uid="{00000000-0005-0000-0000-0000FB820000}"/>
    <cellStyle name="Normal 3 7 6 2" xfId="22621" xr:uid="{00000000-0005-0000-0000-0000FC820000}"/>
    <cellStyle name="Normal 3 7 6 2 2" xfId="48589" xr:uid="{00000000-0005-0000-0000-0000FD820000}"/>
    <cellStyle name="Normal 3 7 6 3" xfId="33441" xr:uid="{00000000-0005-0000-0000-0000FE820000}"/>
    <cellStyle name="Normal 3 7 7" xfId="18293" xr:uid="{00000000-0005-0000-0000-0000FF820000}"/>
    <cellStyle name="Normal 3 7 7 2" xfId="44261" xr:uid="{00000000-0005-0000-0000-000000830000}"/>
    <cellStyle name="Normal 3 7 8" xfId="13965" xr:uid="{00000000-0005-0000-0000-000001830000}"/>
    <cellStyle name="Normal 3 7 8 2" xfId="39933" xr:uid="{00000000-0005-0000-0000-000002830000}"/>
    <cellStyle name="Normal 3 7 9" xfId="3145" xr:uid="{00000000-0005-0000-0000-000003830000}"/>
    <cellStyle name="Normal 3 8" xfId="427" xr:uid="{00000000-0005-0000-0000-000004830000}"/>
    <cellStyle name="Normal 3 8 10" xfId="29114" xr:uid="{00000000-0005-0000-0000-000005830000}"/>
    <cellStyle name="Normal 3 8 11" xfId="55064" xr:uid="{00000000-0005-0000-0000-000006830000}"/>
    <cellStyle name="Normal 3 8 12" xfId="55596" xr:uid="{00000000-0005-0000-0000-000007830000}"/>
    <cellStyle name="Normal 3 8 13" xfId="952" xr:uid="{00000000-0005-0000-0000-000008830000}"/>
    <cellStyle name="Normal 3 8 2" xfId="1523" xr:uid="{00000000-0005-0000-0000-000009830000}"/>
    <cellStyle name="Normal 3 8 2 10" xfId="56137" xr:uid="{00000000-0005-0000-0000-00000A830000}"/>
    <cellStyle name="Normal 3 8 2 2" xfId="2605" xr:uid="{00000000-0005-0000-0000-00000B830000}"/>
    <cellStyle name="Normal 3 8 2 2 2" xfId="6933" xr:uid="{00000000-0005-0000-0000-00000C830000}"/>
    <cellStyle name="Normal 3 8 2 2 2 2" xfId="13425" xr:uid="{00000000-0005-0000-0000-00000D830000}"/>
    <cellStyle name="Normal 3 8 2 2 2 2 2" xfId="28573" xr:uid="{00000000-0005-0000-0000-00000E830000}"/>
    <cellStyle name="Normal 3 8 2 2 2 2 2 2" xfId="54541" xr:uid="{00000000-0005-0000-0000-00000F830000}"/>
    <cellStyle name="Normal 3 8 2 2 2 2 3" xfId="39393" xr:uid="{00000000-0005-0000-0000-000010830000}"/>
    <cellStyle name="Normal 3 8 2 2 2 3" xfId="22081" xr:uid="{00000000-0005-0000-0000-000011830000}"/>
    <cellStyle name="Normal 3 8 2 2 2 3 2" xfId="48049" xr:uid="{00000000-0005-0000-0000-000012830000}"/>
    <cellStyle name="Normal 3 8 2 2 2 4" xfId="17753" xr:uid="{00000000-0005-0000-0000-000013830000}"/>
    <cellStyle name="Normal 3 8 2 2 2 4 2" xfId="43721" xr:uid="{00000000-0005-0000-0000-000014830000}"/>
    <cellStyle name="Normal 3 8 2 2 2 5" xfId="32901" xr:uid="{00000000-0005-0000-0000-000015830000}"/>
    <cellStyle name="Normal 3 8 2 2 2 6" xfId="59383" xr:uid="{00000000-0005-0000-0000-000016830000}"/>
    <cellStyle name="Normal 3 8 2 2 3" xfId="11261" xr:uid="{00000000-0005-0000-0000-000017830000}"/>
    <cellStyle name="Normal 3 8 2 2 3 2" xfId="26409" xr:uid="{00000000-0005-0000-0000-000018830000}"/>
    <cellStyle name="Normal 3 8 2 2 3 2 2" xfId="52377" xr:uid="{00000000-0005-0000-0000-000019830000}"/>
    <cellStyle name="Normal 3 8 2 2 3 3" xfId="37229" xr:uid="{00000000-0005-0000-0000-00001A830000}"/>
    <cellStyle name="Normal 3 8 2 2 4" xfId="9097" xr:uid="{00000000-0005-0000-0000-00001B830000}"/>
    <cellStyle name="Normal 3 8 2 2 4 2" xfId="24245" xr:uid="{00000000-0005-0000-0000-00001C830000}"/>
    <cellStyle name="Normal 3 8 2 2 4 2 2" xfId="50213" xr:uid="{00000000-0005-0000-0000-00001D830000}"/>
    <cellStyle name="Normal 3 8 2 2 4 3" xfId="35065" xr:uid="{00000000-0005-0000-0000-00001E830000}"/>
    <cellStyle name="Normal 3 8 2 2 5" xfId="19917" xr:uid="{00000000-0005-0000-0000-00001F830000}"/>
    <cellStyle name="Normal 3 8 2 2 5 2" xfId="45885" xr:uid="{00000000-0005-0000-0000-000020830000}"/>
    <cellStyle name="Normal 3 8 2 2 6" xfId="15589" xr:uid="{00000000-0005-0000-0000-000021830000}"/>
    <cellStyle name="Normal 3 8 2 2 6 2" xfId="41557" xr:uid="{00000000-0005-0000-0000-000022830000}"/>
    <cellStyle name="Normal 3 8 2 2 7" xfId="4769" xr:uid="{00000000-0005-0000-0000-000023830000}"/>
    <cellStyle name="Normal 3 8 2 2 8" xfId="30737" xr:uid="{00000000-0005-0000-0000-000024830000}"/>
    <cellStyle name="Normal 3 8 2 2 9" xfId="57219" xr:uid="{00000000-0005-0000-0000-000025830000}"/>
    <cellStyle name="Normal 3 8 2 3" xfId="5851" xr:uid="{00000000-0005-0000-0000-000026830000}"/>
    <cellStyle name="Normal 3 8 2 3 2" xfId="12343" xr:uid="{00000000-0005-0000-0000-000027830000}"/>
    <cellStyle name="Normal 3 8 2 3 2 2" xfId="27491" xr:uid="{00000000-0005-0000-0000-000028830000}"/>
    <cellStyle name="Normal 3 8 2 3 2 2 2" xfId="53459" xr:uid="{00000000-0005-0000-0000-000029830000}"/>
    <cellStyle name="Normal 3 8 2 3 2 3" xfId="38311" xr:uid="{00000000-0005-0000-0000-00002A830000}"/>
    <cellStyle name="Normal 3 8 2 3 3" xfId="20999" xr:uid="{00000000-0005-0000-0000-00002B830000}"/>
    <cellStyle name="Normal 3 8 2 3 3 2" xfId="46967" xr:uid="{00000000-0005-0000-0000-00002C830000}"/>
    <cellStyle name="Normal 3 8 2 3 4" xfId="16671" xr:uid="{00000000-0005-0000-0000-00002D830000}"/>
    <cellStyle name="Normal 3 8 2 3 4 2" xfId="42639" xr:uid="{00000000-0005-0000-0000-00002E830000}"/>
    <cellStyle name="Normal 3 8 2 3 5" xfId="31819" xr:uid="{00000000-0005-0000-0000-00002F830000}"/>
    <cellStyle name="Normal 3 8 2 3 6" xfId="58301" xr:uid="{00000000-0005-0000-0000-000030830000}"/>
    <cellStyle name="Normal 3 8 2 4" xfId="10179" xr:uid="{00000000-0005-0000-0000-000031830000}"/>
    <cellStyle name="Normal 3 8 2 4 2" xfId="25327" xr:uid="{00000000-0005-0000-0000-000032830000}"/>
    <cellStyle name="Normal 3 8 2 4 2 2" xfId="51295" xr:uid="{00000000-0005-0000-0000-000033830000}"/>
    <cellStyle name="Normal 3 8 2 4 3" xfId="36147" xr:uid="{00000000-0005-0000-0000-000034830000}"/>
    <cellStyle name="Normal 3 8 2 5" xfId="8015" xr:uid="{00000000-0005-0000-0000-000035830000}"/>
    <cellStyle name="Normal 3 8 2 5 2" xfId="23163" xr:uid="{00000000-0005-0000-0000-000036830000}"/>
    <cellStyle name="Normal 3 8 2 5 2 2" xfId="49131" xr:uid="{00000000-0005-0000-0000-000037830000}"/>
    <cellStyle name="Normal 3 8 2 5 3" xfId="33983" xr:uid="{00000000-0005-0000-0000-000038830000}"/>
    <cellStyle name="Normal 3 8 2 6" xfId="18835" xr:uid="{00000000-0005-0000-0000-000039830000}"/>
    <cellStyle name="Normal 3 8 2 6 2" xfId="44803" xr:uid="{00000000-0005-0000-0000-00003A830000}"/>
    <cellStyle name="Normal 3 8 2 7" xfId="14507" xr:uid="{00000000-0005-0000-0000-00003B830000}"/>
    <cellStyle name="Normal 3 8 2 7 2" xfId="40475" xr:uid="{00000000-0005-0000-0000-00003C830000}"/>
    <cellStyle name="Normal 3 8 2 8" xfId="3687" xr:uid="{00000000-0005-0000-0000-00003D830000}"/>
    <cellStyle name="Normal 3 8 2 9" xfId="29655" xr:uid="{00000000-0005-0000-0000-00003E830000}"/>
    <cellStyle name="Normal 3 8 3" xfId="2064" xr:uid="{00000000-0005-0000-0000-00003F830000}"/>
    <cellStyle name="Normal 3 8 3 2" xfId="6392" xr:uid="{00000000-0005-0000-0000-000040830000}"/>
    <cellStyle name="Normal 3 8 3 2 2" xfId="12884" xr:uid="{00000000-0005-0000-0000-000041830000}"/>
    <cellStyle name="Normal 3 8 3 2 2 2" xfId="28032" xr:uid="{00000000-0005-0000-0000-000042830000}"/>
    <cellStyle name="Normal 3 8 3 2 2 2 2" xfId="54000" xr:uid="{00000000-0005-0000-0000-000043830000}"/>
    <cellStyle name="Normal 3 8 3 2 2 3" xfId="38852" xr:uid="{00000000-0005-0000-0000-000044830000}"/>
    <cellStyle name="Normal 3 8 3 2 3" xfId="21540" xr:uid="{00000000-0005-0000-0000-000045830000}"/>
    <cellStyle name="Normal 3 8 3 2 3 2" xfId="47508" xr:uid="{00000000-0005-0000-0000-000046830000}"/>
    <cellStyle name="Normal 3 8 3 2 4" xfId="17212" xr:uid="{00000000-0005-0000-0000-000047830000}"/>
    <cellStyle name="Normal 3 8 3 2 4 2" xfId="43180" xr:uid="{00000000-0005-0000-0000-000048830000}"/>
    <cellStyle name="Normal 3 8 3 2 5" xfId="32360" xr:uid="{00000000-0005-0000-0000-000049830000}"/>
    <cellStyle name="Normal 3 8 3 2 6" xfId="58842" xr:uid="{00000000-0005-0000-0000-00004A830000}"/>
    <cellStyle name="Normal 3 8 3 3" xfId="10720" xr:uid="{00000000-0005-0000-0000-00004B830000}"/>
    <cellStyle name="Normal 3 8 3 3 2" xfId="25868" xr:uid="{00000000-0005-0000-0000-00004C830000}"/>
    <cellStyle name="Normal 3 8 3 3 2 2" xfId="51836" xr:uid="{00000000-0005-0000-0000-00004D830000}"/>
    <cellStyle name="Normal 3 8 3 3 3" xfId="36688" xr:uid="{00000000-0005-0000-0000-00004E830000}"/>
    <cellStyle name="Normal 3 8 3 4" xfId="8556" xr:uid="{00000000-0005-0000-0000-00004F830000}"/>
    <cellStyle name="Normal 3 8 3 4 2" xfId="23704" xr:uid="{00000000-0005-0000-0000-000050830000}"/>
    <cellStyle name="Normal 3 8 3 4 2 2" xfId="49672" xr:uid="{00000000-0005-0000-0000-000051830000}"/>
    <cellStyle name="Normal 3 8 3 4 3" xfId="34524" xr:uid="{00000000-0005-0000-0000-000052830000}"/>
    <cellStyle name="Normal 3 8 3 5" xfId="19376" xr:uid="{00000000-0005-0000-0000-000053830000}"/>
    <cellStyle name="Normal 3 8 3 5 2" xfId="45344" xr:uid="{00000000-0005-0000-0000-000054830000}"/>
    <cellStyle name="Normal 3 8 3 6" xfId="15048" xr:uid="{00000000-0005-0000-0000-000055830000}"/>
    <cellStyle name="Normal 3 8 3 6 2" xfId="41016" xr:uid="{00000000-0005-0000-0000-000056830000}"/>
    <cellStyle name="Normal 3 8 3 7" xfId="4228" xr:uid="{00000000-0005-0000-0000-000057830000}"/>
    <cellStyle name="Normal 3 8 3 8" xfId="30196" xr:uid="{00000000-0005-0000-0000-000058830000}"/>
    <cellStyle name="Normal 3 8 3 9" xfId="56678" xr:uid="{00000000-0005-0000-0000-000059830000}"/>
    <cellStyle name="Normal 3 8 4" xfId="5310" xr:uid="{00000000-0005-0000-0000-00005A830000}"/>
    <cellStyle name="Normal 3 8 4 2" xfId="11802" xr:uid="{00000000-0005-0000-0000-00005B830000}"/>
    <cellStyle name="Normal 3 8 4 2 2" xfId="26950" xr:uid="{00000000-0005-0000-0000-00005C830000}"/>
    <cellStyle name="Normal 3 8 4 2 2 2" xfId="52918" xr:uid="{00000000-0005-0000-0000-00005D830000}"/>
    <cellStyle name="Normal 3 8 4 2 3" xfId="37770" xr:uid="{00000000-0005-0000-0000-00005E830000}"/>
    <cellStyle name="Normal 3 8 4 3" xfId="20458" xr:uid="{00000000-0005-0000-0000-00005F830000}"/>
    <cellStyle name="Normal 3 8 4 3 2" xfId="46426" xr:uid="{00000000-0005-0000-0000-000060830000}"/>
    <cellStyle name="Normal 3 8 4 4" xfId="16130" xr:uid="{00000000-0005-0000-0000-000061830000}"/>
    <cellStyle name="Normal 3 8 4 4 2" xfId="42098" xr:uid="{00000000-0005-0000-0000-000062830000}"/>
    <cellStyle name="Normal 3 8 4 5" xfId="31278" xr:uid="{00000000-0005-0000-0000-000063830000}"/>
    <cellStyle name="Normal 3 8 4 6" xfId="57760" xr:uid="{00000000-0005-0000-0000-000064830000}"/>
    <cellStyle name="Normal 3 8 5" xfId="9638" xr:uid="{00000000-0005-0000-0000-000065830000}"/>
    <cellStyle name="Normal 3 8 5 2" xfId="24786" xr:uid="{00000000-0005-0000-0000-000066830000}"/>
    <cellStyle name="Normal 3 8 5 2 2" xfId="50754" xr:uid="{00000000-0005-0000-0000-000067830000}"/>
    <cellStyle name="Normal 3 8 5 3" xfId="35606" xr:uid="{00000000-0005-0000-0000-000068830000}"/>
    <cellStyle name="Normal 3 8 6" xfId="7474" xr:uid="{00000000-0005-0000-0000-000069830000}"/>
    <cellStyle name="Normal 3 8 6 2" xfId="22622" xr:uid="{00000000-0005-0000-0000-00006A830000}"/>
    <cellStyle name="Normal 3 8 6 2 2" xfId="48590" xr:uid="{00000000-0005-0000-0000-00006B830000}"/>
    <cellStyle name="Normal 3 8 6 3" xfId="33442" xr:uid="{00000000-0005-0000-0000-00006C830000}"/>
    <cellStyle name="Normal 3 8 7" xfId="18294" xr:uid="{00000000-0005-0000-0000-00006D830000}"/>
    <cellStyle name="Normal 3 8 7 2" xfId="44262" xr:uid="{00000000-0005-0000-0000-00006E830000}"/>
    <cellStyle name="Normal 3 8 8" xfId="13966" xr:uid="{00000000-0005-0000-0000-00006F830000}"/>
    <cellStyle name="Normal 3 8 8 2" xfId="39934" xr:uid="{00000000-0005-0000-0000-000070830000}"/>
    <cellStyle name="Normal 3 8 9" xfId="3146" xr:uid="{00000000-0005-0000-0000-000071830000}"/>
    <cellStyle name="Normal 3 9" xfId="428" xr:uid="{00000000-0005-0000-0000-000072830000}"/>
    <cellStyle name="Normal 3 9 10" xfId="29115" xr:uid="{00000000-0005-0000-0000-000073830000}"/>
    <cellStyle name="Normal 3 9 11" xfId="55065" xr:uid="{00000000-0005-0000-0000-000074830000}"/>
    <cellStyle name="Normal 3 9 12" xfId="55597" xr:uid="{00000000-0005-0000-0000-000075830000}"/>
    <cellStyle name="Normal 3 9 13" xfId="992" xr:uid="{00000000-0005-0000-0000-000076830000}"/>
    <cellStyle name="Normal 3 9 2" xfId="1524" xr:uid="{00000000-0005-0000-0000-000077830000}"/>
    <cellStyle name="Normal 3 9 2 10" xfId="56138" xr:uid="{00000000-0005-0000-0000-000078830000}"/>
    <cellStyle name="Normal 3 9 2 2" xfId="2606" xr:uid="{00000000-0005-0000-0000-000079830000}"/>
    <cellStyle name="Normal 3 9 2 2 2" xfId="6934" xr:uid="{00000000-0005-0000-0000-00007A830000}"/>
    <cellStyle name="Normal 3 9 2 2 2 2" xfId="13426" xr:uid="{00000000-0005-0000-0000-00007B830000}"/>
    <cellStyle name="Normal 3 9 2 2 2 2 2" xfId="28574" xr:uid="{00000000-0005-0000-0000-00007C830000}"/>
    <cellStyle name="Normal 3 9 2 2 2 2 2 2" xfId="54542" xr:uid="{00000000-0005-0000-0000-00007D830000}"/>
    <cellStyle name="Normal 3 9 2 2 2 2 3" xfId="39394" xr:uid="{00000000-0005-0000-0000-00007E830000}"/>
    <cellStyle name="Normal 3 9 2 2 2 3" xfId="22082" xr:uid="{00000000-0005-0000-0000-00007F830000}"/>
    <cellStyle name="Normal 3 9 2 2 2 3 2" xfId="48050" xr:uid="{00000000-0005-0000-0000-000080830000}"/>
    <cellStyle name="Normal 3 9 2 2 2 4" xfId="17754" xr:uid="{00000000-0005-0000-0000-000081830000}"/>
    <cellStyle name="Normal 3 9 2 2 2 4 2" xfId="43722" xr:uid="{00000000-0005-0000-0000-000082830000}"/>
    <cellStyle name="Normal 3 9 2 2 2 5" xfId="32902" xr:uid="{00000000-0005-0000-0000-000083830000}"/>
    <cellStyle name="Normal 3 9 2 2 2 6" xfId="59384" xr:uid="{00000000-0005-0000-0000-000084830000}"/>
    <cellStyle name="Normal 3 9 2 2 3" xfId="11262" xr:uid="{00000000-0005-0000-0000-000085830000}"/>
    <cellStyle name="Normal 3 9 2 2 3 2" xfId="26410" xr:uid="{00000000-0005-0000-0000-000086830000}"/>
    <cellStyle name="Normal 3 9 2 2 3 2 2" xfId="52378" xr:uid="{00000000-0005-0000-0000-000087830000}"/>
    <cellStyle name="Normal 3 9 2 2 3 3" xfId="37230" xr:uid="{00000000-0005-0000-0000-000088830000}"/>
    <cellStyle name="Normal 3 9 2 2 4" xfId="9098" xr:uid="{00000000-0005-0000-0000-000089830000}"/>
    <cellStyle name="Normal 3 9 2 2 4 2" xfId="24246" xr:uid="{00000000-0005-0000-0000-00008A830000}"/>
    <cellStyle name="Normal 3 9 2 2 4 2 2" xfId="50214" xr:uid="{00000000-0005-0000-0000-00008B830000}"/>
    <cellStyle name="Normal 3 9 2 2 4 3" xfId="35066" xr:uid="{00000000-0005-0000-0000-00008C830000}"/>
    <cellStyle name="Normal 3 9 2 2 5" xfId="19918" xr:uid="{00000000-0005-0000-0000-00008D830000}"/>
    <cellStyle name="Normal 3 9 2 2 5 2" xfId="45886" xr:uid="{00000000-0005-0000-0000-00008E830000}"/>
    <cellStyle name="Normal 3 9 2 2 6" xfId="15590" xr:uid="{00000000-0005-0000-0000-00008F830000}"/>
    <cellStyle name="Normal 3 9 2 2 6 2" xfId="41558" xr:uid="{00000000-0005-0000-0000-000090830000}"/>
    <cellStyle name="Normal 3 9 2 2 7" xfId="4770" xr:uid="{00000000-0005-0000-0000-000091830000}"/>
    <cellStyle name="Normal 3 9 2 2 8" xfId="30738" xr:uid="{00000000-0005-0000-0000-000092830000}"/>
    <cellStyle name="Normal 3 9 2 2 9" xfId="57220" xr:uid="{00000000-0005-0000-0000-000093830000}"/>
    <cellStyle name="Normal 3 9 2 3" xfId="5852" xr:uid="{00000000-0005-0000-0000-000094830000}"/>
    <cellStyle name="Normal 3 9 2 3 2" xfId="12344" xr:uid="{00000000-0005-0000-0000-000095830000}"/>
    <cellStyle name="Normal 3 9 2 3 2 2" xfId="27492" xr:uid="{00000000-0005-0000-0000-000096830000}"/>
    <cellStyle name="Normal 3 9 2 3 2 2 2" xfId="53460" xr:uid="{00000000-0005-0000-0000-000097830000}"/>
    <cellStyle name="Normal 3 9 2 3 2 3" xfId="38312" xr:uid="{00000000-0005-0000-0000-000098830000}"/>
    <cellStyle name="Normal 3 9 2 3 3" xfId="21000" xr:uid="{00000000-0005-0000-0000-000099830000}"/>
    <cellStyle name="Normal 3 9 2 3 3 2" xfId="46968" xr:uid="{00000000-0005-0000-0000-00009A830000}"/>
    <cellStyle name="Normal 3 9 2 3 4" xfId="16672" xr:uid="{00000000-0005-0000-0000-00009B830000}"/>
    <cellStyle name="Normal 3 9 2 3 4 2" xfId="42640" xr:uid="{00000000-0005-0000-0000-00009C830000}"/>
    <cellStyle name="Normal 3 9 2 3 5" xfId="31820" xr:uid="{00000000-0005-0000-0000-00009D830000}"/>
    <cellStyle name="Normal 3 9 2 3 6" xfId="58302" xr:uid="{00000000-0005-0000-0000-00009E830000}"/>
    <cellStyle name="Normal 3 9 2 4" xfId="10180" xr:uid="{00000000-0005-0000-0000-00009F830000}"/>
    <cellStyle name="Normal 3 9 2 4 2" xfId="25328" xr:uid="{00000000-0005-0000-0000-0000A0830000}"/>
    <cellStyle name="Normal 3 9 2 4 2 2" xfId="51296" xr:uid="{00000000-0005-0000-0000-0000A1830000}"/>
    <cellStyle name="Normal 3 9 2 4 3" xfId="36148" xr:uid="{00000000-0005-0000-0000-0000A2830000}"/>
    <cellStyle name="Normal 3 9 2 5" xfId="8016" xr:uid="{00000000-0005-0000-0000-0000A3830000}"/>
    <cellStyle name="Normal 3 9 2 5 2" xfId="23164" xr:uid="{00000000-0005-0000-0000-0000A4830000}"/>
    <cellStyle name="Normal 3 9 2 5 2 2" xfId="49132" xr:uid="{00000000-0005-0000-0000-0000A5830000}"/>
    <cellStyle name="Normal 3 9 2 5 3" xfId="33984" xr:uid="{00000000-0005-0000-0000-0000A6830000}"/>
    <cellStyle name="Normal 3 9 2 6" xfId="18836" xr:uid="{00000000-0005-0000-0000-0000A7830000}"/>
    <cellStyle name="Normal 3 9 2 6 2" xfId="44804" xr:uid="{00000000-0005-0000-0000-0000A8830000}"/>
    <cellStyle name="Normal 3 9 2 7" xfId="14508" xr:uid="{00000000-0005-0000-0000-0000A9830000}"/>
    <cellStyle name="Normal 3 9 2 7 2" xfId="40476" xr:uid="{00000000-0005-0000-0000-0000AA830000}"/>
    <cellStyle name="Normal 3 9 2 8" xfId="3688" xr:uid="{00000000-0005-0000-0000-0000AB830000}"/>
    <cellStyle name="Normal 3 9 2 9" xfId="29656" xr:uid="{00000000-0005-0000-0000-0000AC830000}"/>
    <cellStyle name="Normal 3 9 3" xfId="2065" xr:uid="{00000000-0005-0000-0000-0000AD830000}"/>
    <cellStyle name="Normal 3 9 3 2" xfId="6393" xr:uid="{00000000-0005-0000-0000-0000AE830000}"/>
    <cellStyle name="Normal 3 9 3 2 2" xfId="12885" xr:uid="{00000000-0005-0000-0000-0000AF830000}"/>
    <cellStyle name="Normal 3 9 3 2 2 2" xfId="28033" xr:uid="{00000000-0005-0000-0000-0000B0830000}"/>
    <cellStyle name="Normal 3 9 3 2 2 2 2" xfId="54001" xr:uid="{00000000-0005-0000-0000-0000B1830000}"/>
    <cellStyle name="Normal 3 9 3 2 2 3" xfId="38853" xr:uid="{00000000-0005-0000-0000-0000B2830000}"/>
    <cellStyle name="Normal 3 9 3 2 3" xfId="21541" xr:uid="{00000000-0005-0000-0000-0000B3830000}"/>
    <cellStyle name="Normal 3 9 3 2 3 2" xfId="47509" xr:uid="{00000000-0005-0000-0000-0000B4830000}"/>
    <cellStyle name="Normal 3 9 3 2 4" xfId="17213" xr:uid="{00000000-0005-0000-0000-0000B5830000}"/>
    <cellStyle name="Normal 3 9 3 2 4 2" xfId="43181" xr:uid="{00000000-0005-0000-0000-0000B6830000}"/>
    <cellStyle name="Normal 3 9 3 2 5" xfId="32361" xr:uid="{00000000-0005-0000-0000-0000B7830000}"/>
    <cellStyle name="Normal 3 9 3 2 6" xfId="58843" xr:uid="{00000000-0005-0000-0000-0000B8830000}"/>
    <cellStyle name="Normal 3 9 3 3" xfId="10721" xr:uid="{00000000-0005-0000-0000-0000B9830000}"/>
    <cellStyle name="Normal 3 9 3 3 2" xfId="25869" xr:uid="{00000000-0005-0000-0000-0000BA830000}"/>
    <cellStyle name="Normal 3 9 3 3 2 2" xfId="51837" xr:uid="{00000000-0005-0000-0000-0000BB830000}"/>
    <cellStyle name="Normal 3 9 3 3 3" xfId="36689" xr:uid="{00000000-0005-0000-0000-0000BC830000}"/>
    <cellStyle name="Normal 3 9 3 4" xfId="8557" xr:uid="{00000000-0005-0000-0000-0000BD830000}"/>
    <cellStyle name="Normal 3 9 3 4 2" xfId="23705" xr:uid="{00000000-0005-0000-0000-0000BE830000}"/>
    <cellStyle name="Normal 3 9 3 4 2 2" xfId="49673" xr:uid="{00000000-0005-0000-0000-0000BF830000}"/>
    <cellStyle name="Normal 3 9 3 4 3" xfId="34525" xr:uid="{00000000-0005-0000-0000-0000C0830000}"/>
    <cellStyle name="Normal 3 9 3 5" xfId="19377" xr:uid="{00000000-0005-0000-0000-0000C1830000}"/>
    <cellStyle name="Normal 3 9 3 5 2" xfId="45345" xr:uid="{00000000-0005-0000-0000-0000C2830000}"/>
    <cellStyle name="Normal 3 9 3 6" xfId="15049" xr:uid="{00000000-0005-0000-0000-0000C3830000}"/>
    <cellStyle name="Normal 3 9 3 6 2" xfId="41017" xr:uid="{00000000-0005-0000-0000-0000C4830000}"/>
    <cellStyle name="Normal 3 9 3 7" xfId="4229" xr:uid="{00000000-0005-0000-0000-0000C5830000}"/>
    <cellStyle name="Normal 3 9 3 8" xfId="30197" xr:uid="{00000000-0005-0000-0000-0000C6830000}"/>
    <cellStyle name="Normal 3 9 3 9" xfId="56679" xr:uid="{00000000-0005-0000-0000-0000C7830000}"/>
    <cellStyle name="Normal 3 9 4" xfId="5311" xr:uid="{00000000-0005-0000-0000-0000C8830000}"/>
    <cellStyle name="Normal 3 9 4 2" xfId="11803" xr:uid="{00000000-0005-0000-0000-0000C9830000}"/>
    <cellStyle name="Normal 3 9 4 2 2" xfId="26951" xr:uid="{00000000-0005-0000-0000-0000CA830000}"/>
    <cellStyle name="Normal 3 9 4 2 2 2" xfId="52919" xr:uid="{00000000-0005-0000-0000-0000CB830000}"/>
    <cellStyle name="Normal 3 9 4 2 3" xfId="37771" xr:uid="{00000000-0005-0000-0000-0000CC830000}"/>
    <cellStyle name="Normal 3 9 4 3" xfId="20459" xr:uid="{00000000-0005-0000-0000-0000CD830000}"/>
    <cellStyle name="Normal 3 9 4 3 2" xfId="46427" xr:uid="{00000000-0005-0000-0000-0000CE830000}"/>
    <cellStyle name="Normal 3 9 4 4" xfId="16131" xr:uid="{00000000-0005-0000-0000-0000CF830000}"/>
    <cellStyle name="Normal 3 9 4 4 2" xfId="42099" xr:uid="{00000000-0005-0000-0000-0000D0830000}"/>
    <cellStyle name="Normal 3 9 4 5" xfId="31279" xr:uid="{00000000-0005-0000-0000-0000D1830000}"/>
    <cellStyle name="Normal 3 9 4 6" xfId="57761" xr:uid="{00000000-0005-0000-0000-0000D2830000}"/>
    <cellStyle name="Normal 3 9 5" xfId="9639" xr:uid="{00000000-0005-0000-0000-0000D3830000}"/>
    <cellStyle name="Normal 3 9 5 2" xfId="24787" xr:uid="{00000000-0005-0000-0000-0000D4830000}"/>
    <cellStyle name="Normal 3 9 5 2 2" xfId="50755" xr:uid="{00000000-0005-0000-0000-0000D5830000}"/>
    <cellStyle name="Normal 3 9 5 3" xfId="35607" xr:uid="{00000000-0005-0000-0000-0000D6830000}"/>
    <cellStyle name="Normal 3 9 6" xfId="7475" xr:uid="{00000000-0005-0000-0000-0000D7830000}"/>
    <cellStyle name="Normal 3 9 6 2" xfId="22623" xr:uid="{00000000-0005-0000-0000-0000D8830000}"/>
    <cellStyle name="Normal 3 9 6 2 2" xfId="48591" xr:uid="{00000000-0005-0000-0000-0000D9830000}"/>
    <cellStyle name="Normal 3 9 6 3" xfId="33443" xr:uid="{00000000-0005-0000-0000-0000DA830000}"/>
    <cellStyle name="Normal 3 9 7" xfId="18295" xr:uid="{00000000-0005-0000-0000-0000DB830000}"/>
    <cellStyle name="Normal 3 9 7 2" xfId="44263" xr:uid="{00000000-0005-0000-0000-0000DC830000}"/>
    <cellStyle name="Normal 3 9 8" xfId="13967" xr:uid="{00000000-0005-0000-0000-0000DD830000}"/>
    <cellStyle name="Normal 3 9 8 2" xfId="39935" xr:uid="{00000000-0005-0000-0000-0000DE830000}"/>
    <cellStyle name="Normal 3 9 9" xfId="3147" xr:uid="{00000000-0005-0000-0000-0000DF830000}"/>
    <cellStyle name="Normal 30" xfId="429" xr:uid="{00000000-0005-0000-0000-0000E0830000}"/>
    <cellStyle name="Normal 30 10" xfId="29116" xr:uid="{00000000-0005-0000-0000-0000E1830000}"/>
    <cellStyle name="Normal 30 11" xfId="55598" xr:uid="{00000000-0005-0000-0000-0000E2830000}"/>
    <cellStyle name="Normal 30 12" xfId="1111" xr:uid="{00000000-0005-0000-0000-0000E3830000}"/>
    <cellStyle name="Normal 30 2" xfId="1525" xr:uid="{00000000-0005-0000-0000-0000E4830000}"/>
    <cellStyle name="Normal 30 2 10" xfId="56139" xr:uid="{00000000-0005-0000-0000-0000E5830000}"/>
    <cellStyle name="Normal 30 2 2" xfId="2607" xr:uid="{00000000-0005-0000-0000-0000E6830000}"/>
    <cellStyle name="Normal 30 2 2 2" xfId="6935" xr:uid="{00000000-0005-0000-0000-0000E7830000}"/>
    <cellStyle name="Normal 30 2 2 2 2" xfId="13427" xr:uid="{00000000-0005-0000-0000-0000E8830000}"/>
    <cellStyle name="Normal 30 2 2 2 2 2" xfId="28575" xr:uid="{00000000-0005-0000-0000-0000E9830000}"/>
    <cellStyle name="Normal 30 2 2 2 2 2 2" xfId="54543" xr:uid="{00000000-0005-0000-0000-0000EA830000}"/>
    <cellStyle name="Normal 30 2 2 2 2 3" xfId="39395" xr:uid="{00000000-0005-0000-0000-0000EB830000}"/>
    <cellStyle name="Normal 30 2 2 2 3" xfId="22083" xr:uid="{00000000-0005-0000-0000-0000EC830000}"/>
    <cellStyle name="Normal 30 2 2 2 3 2" xfId="48051" xr:uid="{00000000-0005-0000-0000-0000ED830000}"/>
    <cellStyle name="Normal 30 2 2 2 4" xfId="17755" xr:uid="{00000000-0005-0000-0000-0000EE830000}"/>
    <cellStyle name="Normal 30 2 2 2 4 2" xfId="43723" xr:uid="{00000000-0005-0000-0000-0000EF830000}"/>
    <cellStyle name="Normal 30 2 2 2 5" xfId="32903" xr:uid="{00000000-0005-0000-0000-0000F0830000}"/>
    <cellStyle name="Normal 30 2 2 2 6" xfId="59385" xr:uid="{00000000-0005-0000-0000-0000F1830000}"/>
    <cellStyle name="Normal 30 2 2 3" xfId="11263" xr:uid="{00000000-0005-0000-0000-0000F2830000}"/>
    <cellStyle name="Normal 30 2 2 3 2" xfId="26411" xr:uid="{00000000-0005-0000-0000-0000F3830000}"/>
    <cellStyle name="Normal 30 2 2 3 2 2" xfId="52379" xr:uid="{00000000-0005-0000-0000-0000F4830000}"/>
    <cellStyle name="Normal 30 2 2 3 3" xfId="37231" xr:uid="{00000000-0005-0000-0000-0000F5830000}"/>
    <cellStyle name="Normal 30 2 2 4" xfId="9099" xr:uid="{00000000-0005-0000-0000-0000F6830000}"/>
    <cellStyle name="Normal 30 2 2 4 2" xfId="24247" xr:uid="{00000000-0005-0000-0000-0000F7830000}"/>
    <cellStyle name="Normal 30 2 2 4 2 2" xfId="50215" xr:uid="{00000000-0005-0000-0000-0000F8830000}"/>
    <cellStyle name="Normal 30 2 2 4 3" xfId="35067" xr:uid="{00000000-0005-0000-0000-0000F9830000}"/>
    <cellStyle name="Normal 30 2 2 5" xfId="19919" xr:uid="{00000000-0005-0000-0000-0000FA830000}"/>
    <cellStyle name="Normal 30 2 2 5 2" xfId="45887" xr:uid="{00000000-0005-0000-0000-0000FB830000}"/>
    <cellStyle name="Normal 30 2 2 6" xfId="15591" xr:uid="{00000000-0005-0000-0000-0000FC830000}"/>
    <cellStyle name="Normal 30 2 2 6 2" xfId="41559" xr:uid="{00000000-0005-0000-0000-0000FD830000}"/>
    <cellStyle name="Normal 30 2 2 7" xfId="4771" xr:uid="{00000000-0005-0000-0000-0000FE830000}"/>
    <cellStyle name="Normal 30 2 2 8" xfId="30739" xr:uid="{00000000-0005-0000-0000-0000FF830000}"/>
    <cellStyle name="Normal 30 2 2 9" xfId="57221" xr:uid="{00000000-0005-0000-0000-000000840000}"/>
    <cellStyle name="Normal 30 2 3" xfId="5853" xr:uid="{00000000-0005-0000-0000-000001840000}"/>
    <cellStyle name="Normal 30 2 3 2" xfId="12345" xr:uid="{00000000-0005-0000-0000-000002840000}"/>
    <cellStyle name="Normal 30 2 3 2 2" xfId="27493" xr:uid="{00000000-0005-0000-0000-000003840000}"/>
    <cellStyle name="Normal 30 2 3 2 2 2" xfId="53461" xr:uid="{00000000-0005-0000-0000-000004840000}"/>
    <cellStyle name="Normal 30 2 3 2 3" xfId="38313" xr:uid="{00000000-0005-0000-0000-000005840000}"/>
    <cellStyle name="Normal 30 2 3 3" xfId="21001" xr:uid="{00000000-0005-0000-0000-000006840000}"/>
    <cellStyle name="Normal 30 2 3 3 2" xfId="46969" xr:uid="{00000000-0005-0000-0000-000007840000}"/>
    <cellStyle name="Normal 30 2 3 4" xfId="16673" xr:uid="{00000000-0005-0000-0000-000008840000}"/>
    <cellStyle name="Normal 30 2 3 4 2" xfId="42641" xr:uid="{00000000-0005-0000-0000-000009840000}"/>
    <cellStyle name="Normal 30 2 3 5" xfId="31821" xr:uid="{00000000-0005-0000-0000-00000A840000}"/>
    <cellStyle name="Normal 30 2 3 6" xfId="58303" xr:uid="{00000000-0005-0000-0000-00000B840000}"/>
    <cellStyle name="Normal 30 2 4" xfId="10181" xr:uid="{00000000-0005-0000-0000-00000C840000}"/>
    <cellStyle name="Normal 30 2 4 2" xfId="25329" xr:uid="{00000000-0005-0000-0000-00000D840000}"/>
    <cellStyle name="Normal 30 2 4 2 2" xfId="51297" xr:uid="{00000000-0005-0000-0000-00000E840000}"/>
    <cellStyle name="Normal 30 2 4 3" xfId="36149" xr:uid="{00000000-0005-0000-0000-00000F840000}"/>
    <cellStyle name="Normal 30 2 5" xfId="8017" xr:uid="{00000000-0005-0000-0000-000010840000}"/>
    <cellStyle name="Normal 30 2 5 2" xfId="23165" xr:uid="{00000000-0005-0000-0000-000011840000}"/>
    <cellStyle name="Normal 30 2 5 2 2" xfId="49133" xr:uid="{00000000-0005-0000-0000-000012840000}"/>
    <cellStyle name="Normal 30 2 5 3" xfId="33985" xr:uid="{00000000-0005-0000-0000-000013840000}"/>
    <cellStyle name="Normal 30 2 6" xfId="18837" xr:uid="{00000000-0005-0000-0000-000014840000}"/>
    <cellStyle name="Normal 30 2 6 2" xfId="44805" xr:uid="{00000000-0005-0000-0000-000015840000}"/>
    <cellStyle name="Normal 30 2 7" xfId="14509" xr:uid="{00000000-0005-0000-0000-000016840000}"/>
    <cellStyle name="Normal 30 2 7 2" xfId="40477" xr:uid="{00000000-0005-0000-0000-000017840000}"/>
    <cellStyle name="Normal 30 2 8" xfId="3689" xr:uid="{00000000-0005-0000-0000-000018840000}"/>
    <cellStyle name="Normal 30 2 9" xfId="29657" xr:uid="{00000000-0005-0000-0000-000019840000}"/>
    <cellStyle name="Normal 30 3" xfId="2066" xr:uid="{00000000-0005-0000-0000-00001A840000}"/>
    <cellStyle name="Normal 30 3 2" xfId="6394" xr:uid="{00000000-0005-0000-0000-00001B840000}"/>
    <cellStyle name="Normal 30 3 2 2" xfId="12886" xr:uid="{00000000-0005-0000-0000-00001C840000}"/>
    <cellStyle name="Normal 30 3 2 2 2" xfId="28034" xr:uid="{00000000-0005-0000-0000-00001D840000}"/>
    <cellStyle name="Normal 30 3 2 2 2 2" xfId="54002" xr:uid="{00000000-0005-0000-0000-00001E840000}"/>
    <cellStyle name="Normal 30 3 2 2 3" xfId="38854" xr:uid="{00000000-0005-0000-0000-00001F840000}"/>
    <cellStyle name="Normal 30 3 2 3" xfId="21542" xr:uid="{00000000-0005-0000-0000-000020840000}"/>
    <cellStyle name="Normal 30 3 2 3 2" xfId="47510" xr:uid="{00000000-0005-0000-0000-000021840000}"/>
    <cellStyle name="Normal 30 3 2 4" xfId="17214" xr:uid="{00000000-0005-0000-0000-000022840000}"/>
    <cellStyle name="Normal 30 3 2 4 2" xfId="43182" xr:uid="{00000000-0005-0000-0000-000023840000}"/>
    <cellStyle name="Normal 30 3 2 5" xfId="32362" xr:uid="{00000000-0005-0000-0000-000024840000}"/>
    <cellStyle name="Normal 30 3 2 6" xfId="58844" xr:uid="{00000000-0005-0000-0000-000025840000}"/>
    <cellStyle name="Normal 30 3 3" xfId="10722" xr:uid="{00000000-0005-0000-0000-000026840000}"/>
    <cellStyle name="Normal 30 3 3 2" xfId="25870" xr:uid="{00000000-0005-0000-0000-000027840000}"/>
    <cellStyle name="Normal 30 3 3 2 2" xfId="51838" xr:uid="{00000000-0005-0000-0000-000028840000}"/>
    <cellStyle name="Normal 30 3 3 3" xfId="36690" xr:uid="{00000000-0005-0000-0000-000029840000}"/>
    <cellStyle name="Normal 30 3 4" xfId="8558" xr:uid="{00000000-0005-0000-0000-00002A840000}"/>
    <cellStyle name="Normal 30 3 4 2" xfId="23706" xr:uid="{00000000-0005-0000-0000-00002B840000}"/>
    <cellStyle name="Normal 30 3 4 2 2" xfId="49674" xr:uid="{00000000-0005-0000-0000-00002C840000}"/>
    <cellStyle name="Normal 30 3 4 3" xfId="34526" xr:uid="{00000000-0005-0000-0000-00002D840000}"/>
    <cellStyle name="Normal 30 3 5" xfId="19378" xr:uid="{00000000-0005-0000-0000-00002E840000}"/>
    <cellStyle name="Normal 30 3 5 2" xfId="45346" xr:uid="{00000000-0005-0000-0000-00002F840000}"/>
    <cellStyle name="Normal 30 3 6" xfId="15050" xr:uid="{00000000-0005-0000-0000-000030840000}"/>
    <cellStyle name="Normal 30 3 6 2" xfId="41018" xr:uid="{00000000-0005-0000-0000-000031840000}"/>
    <cellStyle name="Normal 30 3 7" xfId="4230" xr:uid="{00000000-0005-0000-0000-000032840000}"/>
    <cellStyle name="Normal 30 3 8" xfId="30198" xr:uid="{00000000-0005-0000-0000-000033840000}"/>
    <cellStyle name="Normal 30 3 9" xfId="56680" xr:uid="{00000000-0005-0000-0000-000034840000}"/>
    <cellStyle name="Normal 30 4" xfId="5312" xr:uid="{00000000-0005-0000-0000-000035840000}"/>
    <cellStyle name="Normal 30 4 2" xfId="11804" xr:uid="{00000000-0005-0000-0000-000036840000}"/>
    <cellStyle name="Normal 30 4 2 2" xfId="26952" xr:uid="{00000000-0005-0000-0000-000037840000}"/>
    <cellStyle name="Normal 30 4 2 2 2" xfId="52920" xr:uid="{00000000-0005-0000-0000-000038840000}"/>
    <cellStyle name="Normal 30 4 2 3" xfId="37772" xr:uid="{00000000-0005-0000-0000-000039840000}"/>
    <cellStyle name="Normal 30 4 3" xfId="20460" xr:uid="{00000000-0005-0000-0000-00003A840000}"/>
    <cellStyle name="Normal 30 4 3 2" xfId="46428" xr:uid="{00000000-0005-0000-0000-00003B840000}"/>
    <cellStyle name="Normal 30 4 4" xfId="16132" xr:uid="{00000000-0005-0000-0000-00003C840000}"/>
    <cellStyle name="Normal 30 4 4 2" xfId="42100" xr:uid="{00000000-0005-0000-0000-00003D840000}"/>
    <cellStyle name="Normal 30 4 5" xfId="31280" xr:uid="{00000000-0005-0000-0000-00003E840000}"/>
    <cellStyle name="Normal 30 4 6" xfId="57762" xr:uid="{00000000-0005-0000-0000-00003F840000}"/>
    <cellStyle name="Normal 30 5" xfId="9640" xr:uid="{00000000-0005-0000-0000-000040840000}"/>
    <cellStyle name="Normal 30 5 2" xfId="24788" xr:uid="{00000000-0005-0000-0000-000041840000}"/>
    <cellStyle name="Normal 30 5 2 2" xfId="50756" xr:uid="{00000000-0005-0000-0000-000042840000}"/>
    <cellStyle name="Normal 30 5 3" xfId="35608" xr:uid="{00000000-0005-0000-0000-000043840000}"/>
    <cellStyle name="Normal 30 6" xfId="7476" xr:uid="{00000000-0005-0000-0000-000044840000}"/>
    <cellStyle name="Normal 30 6 2" xfId="22624" xr:uid="{00000000-0005-0000-0000-000045840000}"/>
    <cellStyle name="Normal 30 6 2 2" xfId="48592" xr:uid="{00000000-0005-0000-0000-000046840000}"/>
    <cellStyle name="Normal 30 6 3" xfId="33444" xr:uid="{00000000-0005-0000-0000-000047840000}"/>
    <cellStyle name="Normal 30 7" xfId="18296" xr:uid="{00000000-0005-0000-0000-000048840000}"/>
    <cellStyle name="Normal 30 7 2" xfId="44264" xr:uid="{00000000-0005-0000-0000-000049840000}"/>
    <cellStyle name="Normal 30 8" xfId="13968" xr:uid="{00000000-0005-0000-0000-00004A840000}"/>
    <cellStyle name="Normal 30 8 2" xfId="39936" xr:uid="{00000000-0005-0000-0000-00004B840000}"/>
    <cellStyle name="Normal 30 9" xfId="3148" xr:uid="{00000000-0005-0000-0000-00004C840000}"/>
    <cellStyle name="Normal 31" xfId="430" xr:uid="{00000000-0005-0000-0000-00004D840000}"/>
    <cellStyle name="Normal 31 10" xfId="29117" xr:uid="{00000000-0005-0000-0000-00004E840000}"/>
    <cellStyle name="Normal 31 11" xfId="55599" xr:uid="{00000000-0005-0000-0000-00004F840000}"/>
    <cellStyle name="Normal 31 12" xfId="1151" xr:uid="{00000000-0005-0000-0000-000050840000}"/>
    <cellStyle name="Normal 31 2" xfId="1526" xr:uid="{00000000-0005-0000-0000-000051840000}"/>
    <cellStyle name="Normal 31 2 10" xfId="56140" xr:uid="{00000000-0005-0000-0000-000052840000}"/>
    <cellStyle name="Normal 31 2 2" xfId="2608" xr:uid="{00000000-0005-0000-0000-000053840000}"/>
    <cellStyle name="Normal 31 2 2 2" xfId="6936" xr:uid="{00000000-0005-0000-0000-000054840000}"/>
    <cellStyle name="Normal 31 2 2 2 2" xfId="13428" xr:uid="{00000000-0005-0000-0000-000055840000}"/>
    <cellStyle name="Normal 31 2 2 2 2 2" xfId="28576" xr:uid="{00000000-0005-0000-0000-000056840000}"/>
    <cellStyle name="Normal 31 2 2 2 2 2 2" xfId="54544" xr:uid="{00000000-0005-0000-0000-000057840000}"/>
    <cellStyle name="Normal 31 2 2 2 2 3" xfId="39396" xr:uid="{00000000-0005-0000-0000-000058840000}"/>
    <cellStyle name="Normal 31 2 2 2 3" xfId="22084" xr:uid="{00000000-0005-0000-0000-000059840000}"/>
    <cellStyle name="Normal 31 2 2 2 3 2" xfId="48052" xr:uid="{00000000-0005-0000-0000-00005A840000}"/>
    <cellStyle name="Normal 31 2 2 2 4" xfId="17756" xr:uid="{00000000-0005-0000-0000-00005B840000}"/>
    <cellStyle name="Normal 31 2 2 2 4 2" xfId="43724" xr:uid="{00000000-0005-0000-0000-00005C840000}"/>
    <cellStyle name="Normal 31 2 2 2 5" xfId="32904" xr:uid="{00000000-0005-0000-0000-00005D840000}"/>
    <cellStyle name="Normal 31 2 2 2 6" xfId="59386" xr:uid="{00000000-0005-0000-0000-00005E840000}"/>
    <cellStyle name="Normal 31 2 2 3" xfId="11264" xr:uid="{00000000-0005-0000-0000-00005F840000}"/>
    <cellStyle name="Normal 31 2 2 3 2" xfId="26412" xr:uid="{00000000-0005-0000-0000-000060840000}"/>
    <cellStyle name="Normal 31 2 2 3 2 2" xfId="52380" xr:uid="{00000000-0005-0000-0000-000061840000}"/>
    <cellStyle name="Normal 31 2 2 3 3" xfId="37232" xr:uid="{00000000-0005-0000-0000-000062840000}"/>
    <cellStyle name="Normal 31 2 2 4" xfId="9100" xr:uid="{00000000-0005-0000-0000-000063840000}"/>
    <cellStyle name="Normal 31 2 2 4 2" xfId="24248" xr:uid="{00000000-0005-0000-0000-000064840000}"/>
    <cellStyle name="Normal 31 2 2 4 2 2" xfId="50216" xr:uid="{00000000-0005-0000-0000-000065840000}"/>
    <cellStyle name="Normal 31 2 2 4 3" xfId="35068" xr:uid="{00000000-0005-0000-0000-000066840000}"/>
    <cellStyle name="Normal 31 2 2 5" xfId="19920" xr:uid="{00000000-0005-0000-0000-000067840000}"/>
    <cellStyle name="Normal 31 2 2 5 2" xfId="45888" xr:uid="{00000000-0005-0000-0000-000068840000}"/>
    <cellStyle name="Normal 31 2 2 6" xfId="15592" xr:uid="{00000000-0005-0000-0000-000069840000}"/>
    <cellStyle name="Normal 31 2 2 6 2" xfId="41560" xr:uid="{00000000-0005-0000-0000-00006A840000}"/>
    <cellStyle name="Normal 31 2 2 7" xfId="4772" xr:uid="{00000000-0005-0000-0000-00006B840000}"/>
    <cellStyle name="Normal 31 2 2 8" xfId="30740" xr:uid="{00000000-0005-0000-0000-00006C840000}"/>
    <cellStyle name="Normal 31 2 2 9" xfId="57222" xr:uid="{00000000-0005-0000-0000-00006D840000}"/>
    <cellStyle name="Normal 31 2 3" xfId="5854" xr:uid="{00000000-0005-0000-0000-00006E840000}"/>
    <cellStyle name="Normal 31 2 3 2" xfId="12346" xr:uid="{00000000-0005-0000-0000-00006F840000}"/>
    <cellStyle name="Normal 31 2 3 2 2" xfId="27494" xr:uid="{00000000-0005-0000-0000-000070840000}"/>
    <cellStyle name="Normal 31 2 3 2 2 2" xfId="53462" xr:uid="{00000000-0005-0000-0000-000071840000}"/>
    <cellStyle name="Normal 31 2 3 2 3" xfId="38314" xr:uid="{00000000-0005-0000-0000-000072840000}"/>
    <cellStyle name="Normal 31 2 3 3" xfId="21002" xr:uid="{00000000-0005-0000-0000-000073840000}"/>
    <cellStyle name="Normal 31 2 3 3 2" xfId="46970" xr:uid="{00000000-0005-0000-0000-000074840000}"/>
    <cellStyle name="Normal 31 2 3 4" xfId="16674" xr:uid="{00000000-0005-0000-0000-000075840000}"/>
    <cellStyle name="Normal 31 2 3 4 2" xfId="42642" xr:uid="{00000000-0005-0000-0000-000076840000}"/>
    <cellStyle name="Normal 31 2 3 5" xfId="31822" xr:uid="{00000000-0005-0000-0000-000077840000}"/>
    <cellStyle name="Normal 31 2 3 6" xfId="58304" xr:uid="{00000000-0005-0000-0000-000078840000}"/>
    <cellStyle name="Normal 31 2 4" xfId="10182" xr:uid="{00000000-0005-0000-0000-000079840000}"/>
    <cellStyle name="Normal 31 2 4 2" xfId="25330" xr:uid="{00000000-0005-0000-0000-00007A840000}"/>
    <cellStyle name="Normal 31 2 4 2 2" xfId="51298" xr:uid="{00000000-0005-0000-0000-00007B840000}"/>
    <cellStyle name="Normal 31 2 4 3" xfId="36150" xr:uid="{00000000-0005-0000-0000-00007C840000}"/>
    <cellStyle name="Normal 31 2 5" xfId="8018" xr:uid="{00000000-0005-0000-0000-00007D840000}"/>
    <cellStyle name="Normal 31 2 5 2" xfId="23166" xr:uid="{00000000-0005-0000-0000-00007E840000}"/>
    <cellStyle name="Normal 31 2 5 2 2" xfId="49134" xr:uid="{00000000-0005-0000-0000-00007F840000}"/>
    <cellStyle name="Normal 31 2 5 3" xfId="33986" xr:uid="{00000000-0005-0000-0000-000080840000}"/>
    <cellStyle name="Normal 31 2 6" xfId="18838" xr:uid="{00000000-0005-0000-0000-000081840000}"/>
    <cellStyle name="Normal 31 2 6 2" xfId="44806" xr:uid="{00000000-0005-0000-0000-000082840000}"/>
    <cellStyle name="Normal 31 2 7" xfId="14510" xr:uid="{00000000-0005-0000-0000-000083840000}"/>
    <cellStyle name="Normal 31 2 7 2" xfId="40478" xr:uid="{00000000-0005-0000-0000-000084840000}"/>
    <cellStyle name="Normal 31 2 8" xfId="3690" xr:uid="{00000000-0005-0000-0000-000085840000}"/>
    <cellStyle name="Normal 31 2 9" xfId="29658" xr:uid="{00000000-0005-0000-0000-000086840000}"/>
    <cellStyle name="Normal 31 3" xfId="2067" xr:uid="{00000000-0005-0000-0000-000087840000}"/>
    <cellStyle name="Normal 31 3 2" xfId="6395" xr:uid="{00000000-0005-0000-0000-000088840000}"/>
    <cellStyle name="Normal 31 3 2 2" xfId="12887" xr:uid="{00000000-0005-0000-0000-000089840000}"/>
    <cellStyle name="Normal 31 3 2 2 2" xfId="28035" xr:uid="{00000000-0005-0000-0000-00008A840000}"/>
    <cellStyle name="Normal 31 3 2 2 2 2" xfId="54003" xr:uid="{00000000-0005-0000-0000-00008B840000}"/>
    <cellStyle name="Normal 31 3 2 2 3" xfId="38855" xr:uid="{00000000-0005-0000-0000-00008C840000}"/>
    <cellStyle name="Normal 31 3 2 3" xfId="21543" xr:uid="{00000000-0005-0000-0000-00008D840000}"/>
    <cellStyle name="Normal 31 3 2 3 2" xfId="47511" xr:uid="{00000000-0005-0000-0000-00008E840000}"/>
    <cellStyle name="Normal 31 3 2 4" xfId="17215" xr:uid="{00000000-0005-0000-0000-00008F840000}"/>
    <cellStyle name="Normal 31 3 2 4 2" xfId="43183" xr:uid="{00000000-0005-0000-0000-000090840000}"/>
    <cellStyle name="Normal 31 3 2 5" xfId="32363" xr:uid="{00000000-0005-0000-0000-000091840000}"/>
    <cellStyle name="Normal 31 3 2 6" xfId="58845" xr:uid="{00000000-0005-0000-0000-000092840000}"/>
    <cellStyle name="Normal 31 3 3" xfId="10723" xr:uid="{00000000-0005-0000-0000-000093840000}"/>
    <cellStyle name="Normal 31 3 3 2" xfId="25871" xr:uid="{00000000-0005-0000-0000-000094840000}"/>
    <cellStyle name="Normal 31 3 3 2 2" xfId="51839" xr:uid="{00000000-0005-0000-0000-000095840000}"/>
    <cellStyle name="Normal 31 3 3 3" xfId="36691" xr:uid="{00000000-0005-0000-0000-000096840000}"/>
    <cellStyle name="Normal 31 3 4" xfId="8559" xr:uid="{00000000-0005-0000-0000-000097840000}"/>
    <cellStyle name="Normal 31 3 4 2" xfId="23707" xr:uid="{00000000-0005-0000-0000-000098840000}"/>
    <cellStyle name="Normal 31 3 4 2 2" xfId="49675" xr:uid="{00000000-0005-0000-0000-000099840000}"/>
    <cellStyle name="Normal 31 3 4 3" xfId="34527" xr:uid="{00000000-0005-0000-0000-00009A840000}"/>
    <cellStyle name="Normal 31 3 5" xfId="19379" xr:uid="{00000000-0005-0000-0000-00009B840000}"/>
    <cellStyle name="Normal 31 3 5 2" xfId="45347" xr:uid="{00000000-0005-0000-0000-00009C840000}"/>
    <cellStyle name="Normal 31 3 6" xfId="15051" xr:uid="{00000000-0005-0000-0000-00009D840000}"/>
    <cellStyle name="Normal 31 3 6 2" xfId="41019" xr:uid="{00000000-0005-0000-0000-00009E840000}"/>
    <cellStyle name="Normal 31 3 7" xfId="4231" xr:uid="{00000000-0005-0000-0000-00009F840000}"/>
    <cellStyle name="Normal 31 3 8" xfId="30199" xr:uid="{00000000-0005-0000-0000-0000A0840000}"/>
    <cellStyle name="Normal 31 3 9" xfId="56681" xr:uid="{00000000-0005-0000-0000-0000A1840000}"/>
    <cellStyle name="Normal 31 4" xfId="5313" xr:uid="{00000000-0005-0000-0000-0000A2840000}"/>
    <cellStyle name="Normal 31 4 2" xfId="11805" xr:uid="{00000000-0005-0000-0000-0000A3840000}"/>
    <cellStyle name="Normal 31 4 2 2" xfId="26953" xr:uid="{00000000-0005-0000-0000-0000A4840000}"/>
    <cellStyle name="Normal 31 4 2 2 2" xfId="52921" xr:uid="{00000000-0005-0000-0000-0000A5840000}"/>
    <cellStyle name="Normal 31 4 2 3" xfId="37773" xr:uid="{00000000-0005-0000-0000-0000A6840000}"/>
    <cellStyle name="Normal 31 4 3" xfId="20461" xr:uid="{00000000-0005-0000-0000-0000A7840000}"/>
    <cellStyle name="Normal 31 4 3 2" xfId="46429" xr:uid="{00000000-0005-0000-0000-0000A8840000}"/>
    <cellStyle name="Normal 31 4 4" xfId="16133" xr:uid="{00000000-0005-0000-0000-0000A9840000}"/>
    <cellStyle name="Normal 31 4 4 2" xfId="42101" xr:uid="{00000000-0005-0000-0000-0000AA840000}"/>
    <cellStyle name="Normal 31 4 5" xfId="31281" xr:uid="{00000000-0005-0000-0000-0000AB840000}"/>
    <cellStyle name="Normal 31 4 6" xfId="57763" xr:uid="{00000000-0005-0000-0000-0000AC840000}"/>
    <cellStyle name="Normal 31 5" xfId="9641" xr:uid="{00000000-0005-0000-0000-0000AD840000}"/>
    <cellStyle name="Normal 31 5 2" xfId="24789" xr:uid="{00000000-0005-0000-0000-0000AE840000}"/>
    <cellStyle name="Normal 31 5 2 2" xfId="50757" xr:uid="{00000000-0005-0000-0000-0000AF840000}"/>
    <cellStyle name="Normal 31 5 3" xfId="35609" xr:uid="{00000000-0005-0000-0000-0000B0840000}"/>
    <cellStyle name="Normal 31 6" xfId="7477" xr:uid="{00000000-0005-0000-0000-0000B1840000}"/>
    <cellStyle name="Normal 31 6 2" xfId="22625" xr:uid="{00000000-0005-0000-0000-0000B2840000}"/>
    <cellStyle name="Normal 31 6 2 2" xfId="48593" xr:uid="{00000000-0005-0000-0000-0000B3840000}"/>
    <cellStyle name="Normal 31 6 3" xfId="33445" xr:uid="{00000000-0005-0000-0000-0000B4840000}"/>
    <cellStyle name="Normal 31 7" xfId="18297" xr:uid="{00000000-0005-0000-0000-0000B5840000}"/>
    <cellStyle name="Normal 31 7 2" xfId="44265" xr:uid="{00000000-0005-0000-0000-0000B6840000}"/>
    <cellStyle name="Normal 31 8" xfId="13969" xr:uid="{00000000-0005-0000-0000-0000B7840000}"/>
    <cellStyle name="Normal 31 8 2" xfId="39937" xr:uid="{00000000-0005-0000-0000-0000B8840000}"/>
    <cellStyle name="Normal 31 9" xfId="3149" xr:uid="{00000000-0005-0000-0000-0000B9840000}"/>
    <cellStyle name="Normal 32" xfId="671" xr:uid="{00000000-0005-0000-0000-0000BA840000}"/>
    <cellStyle name="Normal 33" xfId="59620" xr:uid="{00000000-0005-0000-0000-0000BB840000}"/>
    <cellStyle name="Normal 4" xfId="42" xr:uid="{00000000-0005-0000-0000-0000BC840000}"/>
    <cellStyle name="Normal 4 10" xfId="432" xr:uid="{00000000-0005-0000-0000-0000BD840000}"/>
    <cellStyle name="Normal 4 10 10" xfId="29119" xr:uid="{00000000-0005-0000-0000-0000BE840000}"/>
    <cellStyle name="Normal 4 10 11" xfId="55067" xr:uid="{00000000-0005-0000-0000-0000BF840000}"/>
    <cellStyle name="Normal 4 10 12" xfId="55601" xr:uid="{00000000-0005-0000-0000-0000C0840000}"/>
    <cellStyle name="Normal 4 10 13" xfId="1035" xr:uid="{00000000-0005-0000-0000-0000C1840000}"/>
    <cellStyle name="Normal 4 10 2" xfId="1528" xr:uid="{00000000-0005-0000-0000-0000C2840000}"/>
    <cellStyle name="Normal 4 10 2 10" xfId="56142" xr:uid="{00000000-0005-0000-0000-0000C3840000}"/>
    <cellStyle name="Normal 4 10 2 2" xfId="2610" xr:uid="{00000000-0005-0000-0000-0000C4840000}"/>
    <cellStyle name="Normal 4 10 2 2 2" xfId="6938" xr:uid="{00000000-0005-0000-0000-0000C5840000}"/>
    <cellStyle name="Normal 4 10 2 2 2 2" xfId="13430" xr:uid="{00000000-0005-0000-0000-0000C6840000}"/>
    <cellStyle name="Normal 4 10 2 2 2 2 2" xfId="28578" xr:uid="{00000000-0005-0000-0000-0000C7840000}"/>
    <cellStyle name="Normal 4 10 2 2 2 2 2 2" xfId="54546" xr:uid="{00000000-0005-0000-0000-0000C8840000}"/>
    <cellStyle name="Normal 4 10 2 2 2 2 3" xfId="39398" xr:uid="{00000000-0005-0000-0000-0000C9840000}"/>
    <cellStyle name="Normal 4 10 2 2 2 3" xfId="22086" xr:uid="{00000000-0005-0000-0000-0000CA840000}"/>
    <cellStyle name="Normal 4 10 2 2 2 3 2" xfId="48054" xr:uid="{00000000-0005-0000-0000-0000CB840000}"/>
    <cellStyle name="Normal 4 10 2 2 2 4" xfId="17758" xr:uid="{00000000-0005-0000-0000-0000CC840000}"/>
    <cellStyle name="Normal 4 10 2 2 2 4 2" xfId="43726" xr:uid="{00000000-0005-0000-0000-0000CD840000}"/>
    <cellStyle name="Normal 4 10 2 2 2 5" xfId="32906" xr:uid="{00000000-0005-0000-0000-0000CE840000}"/>
    <cellStyle name="Normal 4 10 2 2 2 6" xfId="59388" xr:uid="{00000000-0005-0000-0000-0000CF840000}"/>
    <cellStyle name="Normal 4 10 2 2 3" xfId="11266" xr:uid="{00000000-0005-0000-0000-0000D0840000}"/>
    <cellStyle name="Normal 4 10 2 2 3 2" xfId="26414" xr:uid="{00000000-0005-0000-0000-0000D1840000}"/>
    <cellStyle name="Normal 4 10 2 2 3 2 2" xfId="52382" xr:uid="{00000000-0005-0000-0000-0000D2840000}"/>
    <cellStyle name="Normal 4 10 2 2 3 3" xfId="37234" xr:uid="{00000000-0005-0000-0000-0000D3840000}"/>
    <cellStyle name="Normal 4 10 2 2 4" xfId="9102" xr:uid="{00000000-0005-0000-0000-0000D4840000}"/>
    <cellStyle name="Normal 4 10 2 2 4 2" xfId="24250" xr:uid="{00000000-0005-0000-0000-0000D5840000}"/>
    <cellStyle name="Normal 4 10 2 2 4 2 2" xfId="50218" xr:uid="{00000000-0005-0000-0000-0000D6840000}"/>
    <cellStyle name="Normal 4 10 2 2 4 3" xfId="35070" xr:uid="{00000000-0005-0000-0000-0000D7840000}"/>
    <cellStyle name="Normal 4 10 2 2 5" xfId="19922" xr:uid="{00000000-0005-0000-0000-0000D8840000}"/>
    <cellStyle name="Normal 4 10 2 2 5 2" xfId="45890" xr:uid="{00000000-0005-0000-0000-0000D9840000}"/>
    <cellStyle name="Normal 4 10 2 2 6" xfId="15594" xr:uid="{00000000-0005-0000-0000-0000DA840000}"/>
    <cellStyle name="Normal 4 10 2 2 6 2" xfId="41562" xr:uid="{00000000-0005-0000-0000-0000DB840000}"/>
    <cellStyle name="Normal 4 10 2 2 7" xfId="4774" xr:uid="{00000000-0005-0000-0000-0000DC840000}"/>
    <cellStyle name="Normal 4 10 2 2 8" xfId="30742" xr:uid="{00000000-0005-0000-0000-0000DD840000}"/>
    <cellStyle name="Normal 4 10 2 2 9" xfId="57224" xr:uid="{00000000-0005-0000-0000-0000DE840000}"/>
    <cellStyle name="Normal 4 10 2 3" xfId="5856" xr:uid="{00000000-0005-0000-0000-0000DF840000}"/>
    <cellStyle name="Normal 4 10 2 3 2" xfId="12348" xr:uid="{00000000-0005-0000-0000-0000E0840000}"/>
    <cellStyle name="Normal 4 10 2 3 2 2" xfId="27496" xr:uid="{00000000-0005-0000-0000-0000E1840000}"/>
    <cellStyle name="Normal 4 10 2 3 2 2 2" xfId="53464" xr:uid="{00000000-0005-0000-0000-0000E2840000}"/>
    <cellStyle name="Normal 4 10 2 3 2 3" xfId="38316" xr:uid="{00000000-0005-0000-0000-0000E3840000}"/>
    <cellStyle name="Normal 4 10 2 3 3" xfId="21004" xr:uid="{00000000-0005-0000-0000-0000E4840000}"/>
    <cellStyle name="Normal 4 10 2 3 3 2" xfId="46972" xr:uid="{00000000-0005-0000-0000-0000E5840000}"/>
    <cellStyle name="Normal 4 10 2 3 4" xfId="16676" xr:uid="{00000000-0005-0000-0000-0000E6840000}"/>
    <cellStyle name="Normal 4 10 2 3 4 2" xfId="42644" xr:uid="{00000000-0005-0000-0000-0000E7840000}"/>
    <cellStyle name="Normal 4 10 2 3 5" xfId="31824" xr:uid="{00000000-0005-0000-0000-0000E8840000}"/>
    <cellStyle name="Normal 4 10 2 3 6" xfId="58306" xr:uid="{00000000-0005-0000-0000-0000E9840000}"/>
    <cellStyle name="Normal 4 10 2 4" xfId="10184" xr:uid="{00000000-0005-0000-0000-0000EA840000}"/>
    <cellStyle name="Normal 4 10 2 4 2" xfId="25332" xr:uid="{00000000-0005-0000-0000-0000EB840000}"/>
    <cellStyle name="Normal 4 10 2 4 2 2" xfId="51300" xr:uid="{00000000-0005-0000-0000-0000EC840000}"/>
    <cellStyle name="Normal 4 10 2 4 3" xfId="36152" xr:uid="{00000000-0005-0000-0000-0000ED840000}"/>
    <cellStyle name="Normal 4 10 2 5" xfId="8020" xr:uid="{00000000-0005-0000-0000-0000EE840000}"/>
    <cellStyle name="Normal 4 10 2 5 2" xfId="23168" xr:uid="{00000000-0005-0000-0000-0000EF840000}"/>
    <cellStyle name="Normal 4 10 2 5 2 2" xfId="49136" xr:uid="{00000000-0005-0000-0000-0000F0840000}"/>
    <cellStyle name="Normal 4 10 2 5 3" xfId="33988" xr:uid="{00000000-0005-0000-0000-0000F1840000}"/>
    <cellStyle name="Normal 4 10 2 6" xfId="18840" xr:uid="{00000000-0005-0000-0000-0000F2840000}"/>
    <cellStyle name="Normal 4 10 2 6 2" xfId="44808" xr:uid="{00000000-0005-0000-0000-0000F3840000}"/>
    <cellStyle name="Normal 4 10 2 7" xfId="14512" xr:uid="{00000000-0005-0000-0000-0000F4840000}"/>
    <cellStyle name="Normal 4 10 2 7 2" xfId="40480" xr:uid="{00000000-0005-0000-0000-0000F5840000}"/>
    <cellStyle name="Normal 4 10 2 8" xfId="3692" xr:uid="{00000000-0005-0000-0000-0000F6840000}"/>
    <cellStyle name="Normal 4 10 2 9" xfId="29660" xr:uid="{00000000-0005-0000-0000-0000F7840000}"/>
    <cellStyle name="Normal 4 10 3" xfId="2069" xr:uid="{00000000-0005-0000-0000-0000F8840000}"/>
    <cellStyle name="Normal 4 10 3 2" xfId="6397" xr:uid="{00000000-0005-0000-0000-0000F9840000}"/>
    <cellStyle name="Normal 4 10 3 2 2" xfId="12889" xr:uid="{00000000-0005-0000-0000-0000FA840000}"/>
    <cellStyle name="Normal 4 10 3 2 2 2" xfId="28037" xr:uid="{00000000-0005-0000-0000-0000FB840000}"/>
    <cellStyle name="Normal 4 10 3 2 2 2 2" xfId="54005" xr:uid="{00000000-0005-0000-0000-0000FC840000}"/>
    <cellStyle name="Normal 4 10 3 2 2 3" xfId="38857" xr:uid="{00000000-0005-0000-0000-0000FD840000}"/>
    <cellStyle name="Normal 4 10 3 2 3" xfId="21545" xr:uid="{00000000-0005-0000-0000-0000FE840000}"/>
    <cellStyle name="Normal 4 10 3 2 3 2" xfId="47513" xr:uid="{00000000-0005-0000-0000-0000FF840000}"/>
    <cellStyle name="Normal 4 10 3 2 4" xfId="17217" xr:uid="{00000000-0005-0000-0000-000000850000}"/>
    <cellStyle name="Normal 4 10 3 2 4 2" xfId="43185" xr:uid="{00000000-0005-0000-0000-000001850000}"/>
    <cellStyle name="Normal 4 10 3 2 5" xfId="32365" xr:uid="{00000000-0005-0000-0000-000002850000}"/>
    <cellStyle name="Normal 4 10 3 2 6" xfId="58847" xr:uid="{00000000-0005-0000-0000-000003850000}"/>
    <cellStyle name="Normal 4 10 3 3" xfId="10725" xr:uid="{00000000-0005-0000-0000-000004850000}"/>
    <cellStyle name="Normal 4 10 3 3 2" xfId="25873" xr:uid="{00000000-0005-0000-0000-000005850000}"/>
    <cellStyle name="Normal 4 10 3 3 2 2" xfId="51841" xr:uid="{00000000-0005-0000-0000-000006850000}"/>
    <cellStyle name="Normal 4 10 3 3 3" xfId="36693" xr:uid="{00000000-0005-0000-0000-000007850000}"/>
    <cellStyle name="Normal 4 10 3 4" xfId="8561" xr:uid="{00000000-0005-0000-0000-000008850000}"/>
    <cellStyle name="Normal 4 10 3 4 2" xfId="23709" xr:uid="{00000000-0005-0000-0000-000009850000}"/>
    <cellStyle name="Normal 4 10 3 4 2 2" xfId="49677" xr:uid="{00000000-0005-0000-0000-00000A850000}"/>
    <cellStyle name="Normal 4 10 3 4 3" xfId="34529" xr:uid="{00000000-0005-0000-0000-00000B850000}"/>
    <cellStyle name="Normal 4 10 3 5" xfId="19381" xr:uid="{00000000-0005-0000-0000-00000C850000}"/>
    <cellStyle name="Normal 4 10 3 5 2" xfId="45349" xr:uid="{00000000-0005-0000-0000-00000D850000}"/>
    <cellStyle name="Normal 4 10 3 6" xfId="15053" xr:uid="{00000000-0005-0000-0000-00000E850000}"/>
    <cellStyle name="Normal 4 10 3 6 2" xfId="41021" xr:uid="{00000000-0005-0000-0000-00000F850000}"/>
    <cellStyle name="Normal 4 10 3 7" xfId="4233" xr:uid="{00000000-0005-0000-0000-000010850000}"/>
    <cellStyle name="Normal 4 10 3 8" xfId="30201" xr:uid="{00000000-0005-0000-0000-000011850000}"/>
    <cellStyle name="Normal 4 10 3 9" xfId="56683" xr:uid="{00000000-0005-0000-0000-000012850000}"/>
    <cellStyle name="Normal 4 10 4" xfId="5315" xr:uid="{00000000-0005-0000-0000-000013850000}"/>
    <cellStyle name="Normal 4 10 4 2" xfId="11807" xr:uid="{00000000-0005-0000-0000-000014850000}"/>
    <cellStyle name="Normal 4 10 4 2 2" xfId="26955" xr:uid="{00000000-0005-0000-0000-000015850000}"/>
    <cellStyle name="Normal 4 10 4 2 2 2" xfId="52923" xr:uid="{00000000-0005-0000-0000-000016850000}"/>
    <cellStyle name="Normal 4 10 4 2 3" xfId="37775" xr:uid="{00000000-0005-0000-0000-000017850000}"/>
    <cellStyle name="Normal 4 10 4 3" xfId="20463" xr:uid="{00000000-0005-0000-0000-000018850000}"/>
    <cellStyle name="Normal 4 10 4 3 2" xfId="46431" xr:uid="{00000000-0005-0000-0000-000019850000}"/>
    <cellStyle name="Normal 4 10 4 4" xfId="16135" xr:uid="{00000000-0005-0000-0000-00001A850000}"/>
    <cellStyle name="Normal 4 10 4 4 2" xfId="42103" xr:uid="{00000000-0005-0000-0000-00001B850000}"/>
    <cellStyle name="Normal 4 10 4 5" xfId="31283" xr:uid="{00000000-0005-0000-0000-00001C850000}"/>
    <cellStyle name="Normal 4 10 4 6" xfId="57765" xr:uid="{00000000-0005-0000-0000-00001D850000}"/>
    <cellStyle name="Normal 4 10 5" xfId="9643" xr:uid="{00000000-0005-0000-0000-00001E850000}"/>
    <cellStyle name="Normal 4 10 5 2" xfId="24791" xr:uid="{00000000-0005-0000-0000-00001F850000}"/>
    <cellStyle name="Normal 4 10 5 2 2" xfId="50759" xr:uid="{00000000-0005-0000-0000-000020850000}"/>
    <cellStyle name="Normal 4 10 5 3" xfId="35611" xr:uid="{00000000-0005-0000-0000-000021850000}"/>
    <cellStyle name="Normal 4 10 6" xfId="7479" xr:uid="{00000000-0005-0000-0000-000022850000}"/>
    <cellStyle name="Normal 4 10 6 2" xfId="22627" xr:uid="{00000000-0005-0000-0000-000023850000}"/>
    <cellStyle name="Normal 4 10 6 2 2" xfId="48595" xr:uid="{00000000-0005-0000-0000-000024850000}"/>
    <cellStyle name="Normal 4 10 6 3" xfId="33447" xr:uid="{00000000-0005-0000-0000-000025850000}"/>
    <cellStyle name="Normal 4 10 7" xfId="18299" xr:uid="{00000000-0005-0000-0000-000026850000}"/>
    <cellStyle name="Normal 4 10 7 2" xfId="44267" xr:uid="{00000000-0005-0000-0000-000027850000}"/>
    <cellStyle name="Normal 4 10 8" xfId="13971" xr:uid="{00000000-0005-0000-0000-000028850000}"/>
    <cellStyle name="Normal 4 10 8 2" xfId="39939" xr:uid="{00000000-0005-0000-0000-000029850000}"/>
    <cellStyle name="Normal 4 10 9" xfId="3151" xr:uid="{00000000-0005-0000-0000-00002A850000}"/>
    <cellStyle name="Normal 4 11" xfId="433" xr:uid="{00000000-0005-0000-0000-00002B850000}"/>
    <cellStyle name="Normal 4 11 10" xfId="29120" xr:uid="{00000000-0005-0000-0000-00002C850000}"/>
    <cellStyle name="Normal 4 11 11" xfId="55068" xr:uid="{00000000-0005-0000-0000-00002D850000}"/>
    <cellStyle name="Normal 4 11 12" xfId="55602" xr:uid="{00000000-0005-0000-0000-00002E850000}"/>
    <cellStyle name="Normal 4 11 13" xfId="1075" xr:uid="{00000000-0005-0000-0000-00002F850000}"/>
    <cellStyle name="Normal 4 11 2" xfId="1529" xr:uid="{00000000-0005-0000-0000-000030850000}"/>
    <cellStyle name="Normal 4 11 2 10" xfId="56143" xr:uid="{00000000-0005-0000-0000-000031850000}"/>
    <cellStyle name="Normal 4 11 2 2" xfId="2611" xr:uid="{00000000-0005-0000-0000-000032850000}"/>
    <cellStyle name="Normal 4 11 2 2 2" xfId="6939" xr:uid="{00000000-0005-0000-0000-000033850000}"/>
    <cellStyle name="Normal 4 11 2 2 2 2" xfId="13431" xr:uid="{00000000-0005-0000-0000-000034850000}"/>
    <cellStyle name="Normal 4 11 2 2 2 2 2" xfId="28579" xr:uid="{00000000-0005-0000-0000-000035850000}"/>
    <cellStyle name="Normal 4 11 2 2 2 2 2 2" xfId="54547" xr:uid="{00000000-0005-0000-0000-000036850000}"/>
    <cellStyle name="Normal 4 11 2 2 2 2 3" xfId="39399" xr:uid="{00000000-0005-0000-0000-000037850000}"/>
    <cellStyle name="Normal 4 11 2 2 2 3" xfId="22087" xr:uid="{00000000-0005-0000-0000-000038850000}"/>
    <cellStyle name="Normal 4 11 2 2 2 3 2" xfId="48055" xr:uid="{00000000-0005-0000-0000-000039850000}"/>
    <cellStyle name="Normal 4 11 2 2 2 4" xfId="17759" xr:uid="{00000000-0005-0000-0000-00003A850000}"/>
    <cellStyle name="Normal 4 11 2 2 2 4 2" xfId="43727" xr:uid="{00000000-0005-0000-0000-00003B850000}"/>
    <cellStyle name="Normal 4 11 2 2 2 5" xfId="32907" xr:uid="{00000000-0005-0000-0000-00003C850000}"/>
    <cellStyle name="Normal 4 11 2 2 2 6" xfId="59389" xr:uid="{00000000-0005-0000-0000-00003D850000}"/>
    <cellStyle name="Normal 4 11 2 2 3" xfId="11267" xr:uid="{00000000-0005-0000-0000-00003E850000}"/>
    <cellStyle name="Normal 4 11 2 2 3 2" xfId="26415" xr:uid="{00000000-0005-0000-0000-00003F850000}"/>
    <cellStyle name="Normal 4 11 2 2 3 2 2" xfId="52383" xr:uid="{00000000-0005-0000-0000-000040850000}"/>
    <cellStyle name="Normal 4 11 2 2 3 3" xfId="37235" xr:uid="{00000000-0005-0000-0000-000041850000}"/>
    <cellStyle name="Normal 4 11 2 2 4" xfId="9103" xr:uid="{00000000-0005-0000-0000-000042850000}"/>
    <cellStyle name="Normal 4 11 2 2 4 2" xfId="24251" xr:uid="{00000000-0005-0000-0000-000043850000}"/>
    <cellStyle name="Normal 4 11 2 2 4 2 2" xfId="50219" xr:uid="{00000000-0005-0000-0000-000044850000}"/>
    <cellStyle name="Normal 4 11 2 2 4 3" xfId="35071" xr:uid="{00000000-0005-0000-0000-000045850000}"/>
    <cellStyle name="Normal 4 11 2 2 5" xfId="19923" xr:uid="{00000000-0005-0000-0000-000046850000}"/>
    <cellStyle name="Normal 4 11 2 2 5 2" xfId="45891" xr:uid="{00000000-0005-0000-0000-000047850000}"/>
    <cellStyle name="Normal 4 11 2 2 6" xfId="15595" xr:uid="{00000000-0005-0000-0000-000048850000}"/>
    <cellStyle name="Normal 4 11 2 2 6 2" xfId="41563" xr:uid="{00000000-0005-0000-0000-000049850000}"/>
    <cellStyle name="Normal 4 11 2 2 7" xfId="4775" xr:uid="{00000000-0005-0000-0000-00004A850000}"/>
    <cellStyle name="Normal 4 11 2 2 8" xfId="30743" xr:uid="{00000000-0005-0000-0000-00004B850000}"/>
    <cellStyle name="Normal 4 11 2 2 9" xfId="57225" xr:uid="{00000000-0005-0000-0000-00004C850000}"/>
    <cellStyle name="Normal 4 11 2 3" xfId="5857" xr:uid="{00000000-0005-0000-0000-00004D850000}"/>
    <cellStyle name="Normal 4 11 2 3 2" xfId="12349" xr:uid="{00000000-0005-0000-0000-00004E850000}"/>
    <cellStyle name="Normal 4 11 2 3 2 2" xfId="27497" xr:uid="{00000000-0005-0000-0000-00004F850000}"/>
    <cellStyle name="Normal 4 11 2 3 2 2 2" xfId="53465" xr:uid="{00000000-0005-0000-0000-000050850000}"/>
    <cellStyle name="Normal 4 11 2 3 2 3" xfId="38317" xr:uid="{00000000-0005-0000-0000-000051850000}"/>
    <cellStyle name="Normal 4 11 2 3 3" xfId="21005" xr:uid="{00000000-0005-0000-0000-000052850000}"/>
    <cellStyle name="Normal 4 11 2 3 3 2" xfId="46973" xr:uid="{00000000-0005-0000-0000-000053850000}"/>
    <cellStyle name="Normal 4 11 2 3 4" xfId="16677" xr:uid="{00000000-0005-0000-0000-000054850000}"/>
    <cellStyle name="Normal 4 11 2 3 4 2" xfId="42645" xr:uid="{00000000-0005-0000-0000-000055850000}"/>
    <cellStyle name="Normal 4 11 2 3 5" xfId="31825" xr:uid="{00000000-0005-0000-0000-000056850000}"/>
    <cellStyle name="Normal 4 11 2 3 6" xfId="58307" xr:uid="{00000000-0005-0000-0000-000057850000}"/>
    <cellStyle name="Normal 4 11 2 4" xfId="10185" xr:uid="{00000000-0005-0000-0000-000058850000}"/>
    <cellStyle name="Normal 4 11 2 4 2" xfId="25333" xr:uid="{00000000-0005-0000-0000-000059850000}"/>
    <cellStyle name="Normal 4 11 2 4 2 2" xfId="51301" xr:uid="{00000000-0005-0000-0000-00005A850000}"/>
    <cellStyle name="Normal 4 11 2 4 3" xfId="36153" xr:uid="{00000000-0005-0000-0000-00005B850000}"/>
    <cellStyle name="Normal 4 11 2 5" xfId="8021" xr:uid="{00000000-0005-0000-0000-00005C850000}"/>
    <cellStyle name="Normal 4 11 2 5 2" xfId="23169" xr:uid="{00000000-0005-0000-0000-00005D850000}"/>
    <cellStyle name="Normal 4 11 2 5 2 2" xfId="49137" xr:uid="{00000000-0005-0000-0000-00005E850000}"/>
    <cellStyle name="Normal 4 11 2 5 3" xfId="33989" xr:uid="{00000000-0005-0000-0000-00005F850000}"/>
    <cellStyle name="Normal 4 11 2 6" xfId="18841" xr:uid="{00000000-0005-0000-0000-000060850000}"/>
    <cellStyle name="Normal 4 11 2 6 2" xfId="44809" xr:uid="{00000000-0005-0000-0000-000061850000}"/>
    <cellStyle name="Normal 4 11 2 7" xfId="14513" xr:uid="{00000000-0005-0000-0000-000062850000}"/>
    <cellStyle name="Normal 4 11 2 7 2" xfId="40481" xr:uid="{00000000-0005-0000-0000-000063850000}"/>
    <cellStyle name="Normal 4 11 2 8" xfId="3693" xr:uid="{00000000-0005-0000-0000-000064850000}"/>
    <cellStyle name="Normal 4 11 2 9" xfId="29661" xr:uid="{00000000-0005-0000-0000-000065850000}"/>
    <cellStyle name="Normal 4 11 3" xfId="2070" xr:uid="{00000000-0005-0000-0000-000066850000}"/>
    <cellStyle name="Normal 4 11 3 2" xfId="6398" xr:uid="{00000000-0005-0000-0000-000067850000}"/>
    <cellStyle name="Normal 4 11 3 2 2" xfId="12890" xr:uid="{00000000-0005-0000-0000-000068850000}"/>
    <cellStyle name="Normal 4 11 3 2 2 2" xfId="28038" xr:uid="{00000000-0005-0000-0000-000069850000}"/>
    <cellStyle name="Normal 4 11 3 2 2 2 2" xfId="54006" xr:uid="{00000000-0005-0000-0000-00006A850000}"/>
    <cellStyle name="Normal 4 11 3 2 2 3" xfId="38858" xr:uid="{00000000-0005-0000-0000-00006B850000}"/>
    <cellStyle name="Normal 4 11 3 2 3" xfId="21546" xr:uid="{00000000-0005-0000-0000-00006C850000}"/>
    <cellStyle name="Normal 4 11 3 2 3 2" xfId="47514" xr:uid="{00000000-0005-0000-0000-00006D850000}"/>
    <cellStyle name="Normal 4 11 3 2 4" xfId="17218" xr:uid="{00000000-0005-0000-0000-00006E850000}"/>
    <cellStyle name="Normal 4 11 3 2 4 2" xfId="43186" xr:uid="{00000000-0005-0000-0000-00006F850000}"/>
    <cellStyle name="Normal 4 11 3 2 5" xfId="32366" xr:uid="{00000000-0005-0000-0000-000070850000}"/>
    <cellStyle name="Normal 4 11 3 2 6" xfId="58848" xr:uid="{00000000-0005-0000-0000-000071850000}"/>
    <cellStyle name="Normal 4 11 3 3" xfId="10726" xr:uid="{00000000-0005-0000-0000-000072850000}"/>
    <cellStyle name="Normal 4 11 3 3 2" xfId="25874" xr:uid="{00000000-0005-0000-0000-000073850000}"/>
    <cellStyle name="Normal 4 11 3 3 2 2" xfId="51842" xr:uid="{00000000-0005-0000-0000-000074850000}"/>
    <cellStyle name="Normal 4 11 3 3 3" xfId="36694" xr:uid="{00000000-0005-0000-0000-000075850000}"/>
    <cellStyle name="Normal 4 11 3 4" xfId="8562" xr:uid="{00000000-0005-0000-0000-000076850000}"/>
    <cellStyle name="Normal 4 11 3 4 2" xfId="23710" xr:uid="{00000000-0005-0000-0000-000077850000}"/>
    <cellStyle name="Normal 4 11 3 4 2 2" xfId="49678" xr:uid="{00000000-0005-0000-0000-000078850000}"/>
    <cellStyle name="Normal 4 11 3 4 3" xfId="34530" xr:uid="{00000000-0005-0000-0000-000079850000}"/>
    <cellStyle name="Normal 4 11 3 5" xfId="19382" xr:uid="{00000000-0005-0000-0000-00007A850000}"/>
    <cellStyle name="Normal 4 11 3 5 2" xfId="45350" xr:uid="{00000000-0005-0000-0000-00007B850000}"/>
    <cellStyle name="Normal 4 11 3 6" xfId="15054" xr:uid="{00000000-0005-0000-0000-00007C850000}"/>
    <cellStyle name="Normal 4 11 3 6 2" xfId="41022" xr:uid="{00000000-0005-0000-0000-00007D850000}"/>
    <cellStyle name="Normal 4 11 3 7" xfId="4234" xr:uid="{00000000-0005-0000-0000-00007E850000}"/>
    <cellStyle name="Normal 4 11 3 8" xfId="30202" xr:uid="{00000000-0005-0000-0000-00007F850000}"/>
    <cellStyle name="Normal 4 11 3 9" xfId="56684" xr:uid="{00000000-0005-0000-0000-000080850000}"/>
    <cellStyle name="Normal 4 11 4" xfId="5316" xr:uid="{00000000-0005-0000-0000-000081850000}"/>
    <cellStyle name="Normal 4 11 4 2" xfId="11808" xr:uid="{00000000-0005-0000-0000-000082850000}"/>
    <cellStyle name="Normal 4 11 4 2 2" xfId="26956" xr:uid="{00000000-0005-0000-0000-000083850000}"/>
    <cellStyle name="Normal 4 11 4 2 2 2" xfId="52924" xr:uid="{00000000-0005-0000-0000-000084850000}"/>
    <cellStyle name="Normal 4 11 4 2 3" xfId="37776" xr:uid="{00000000-0005-0000-0000-000085850000}"/>
    <cellStyle name="Normal 4 11 4 3" xfId="20464" xr:uid="{00000000-0005-0000-0000-000086850000}"/>
    <cellStyle name="Normal 4 11 4 3 2" xfId="46432" xr:uid="{00000000-0005-0000-0000-000087850000}"/>
    <cellStyle name="Normal 4 11 4 4" xfId="16136" xr:uid="{00000000-0005-0000-0000-000088850000}"/>
    <cellStyle name="Normal 4 11 4 4 2" xfId="42104" xr:uid="{00000000-0005-0000-0000-000089850000}"/>
    <cellStyle name="Normal 4 11 4 5" xfId="31284" xr:uid="{00000000-0005-0000-0000-00008A850000}"/>
    <cellStyle name="Normal 4 11 4 6" xfId="57766" xr:uid="{00000000-0005-0000-0000-00008B850000}"/>
    <cellStyle name="Normal 4 11 5" xfId="9644" xr:uid="{00000000-0005-0000-0000-00008C850000}"/>
    <cellStyle name="Normal 4 11 5 2" xfId="24792" xr:uid="{00000000-0005-0000-0000-00008D850000}"/>
    <cellStyle name="Normal 4 11 5 2 2" xfId="50760" xr:uid="{00000000-0005-0000-0000-00008E850000}"/>
    <cellStyle name="Normal 4 11 5 3" xfId="35612" xr:uid="{00000000-0005-0000-0000-00008F850000}"/>
    <cellStyle name="Normal 4 11 6" xfId="7480" xr:uid="{00000000-0005-0000-0000-000090850000}"/>
    <cellStyle name="Normal 4 11 6 2" xfId="22628" xr:uid="{00000000-0005-0000-0000-000091850000}"/>
    <cellStyle name="Normal 4 11 6 2 2" xfId="48596" xr:uid="{00000000-0005-0000-0000-000092850000}"/>
    <cellStyle name="Normal 4 11 6 3" xfId="33448" xr:uid="{00000000-0005-0000-0000-000093850000}"/>
    <cellStyle name="Normal 4 11 7" xfId="18300" xr:uid="{00000000-0005-0000-0000-000094850000}"/>
    <cellStyle name="Normal 4 11 7 2" xfId="44268" xr:uid="{00000000-0005-0000-0000-000095850000}"/>
    <cellStyle name="Normal 4 11 8" xfId="13972" xr:uid="{00000000-0005-0000-0000-000096850000}"/>
    <cellStyle name="Normal 4 11 8 2" xfId="39940" xr:uid="{00000000-0005-0000-0000-000097850000}"/>
    <cellStyle name="Normal 4 11 9" xfId="3152" xr:uid="{00000000-0005-0000-0000-000098850000}"/>
    <cellStyle name="Normal 4 12" xfId="434" xr:uid="{00000000-0005-0000-0000-000099850000}"/>
    <cellStyle name="Normal 4 12 10" xfId="29121" xr:uid="{00000000-0005-0000-0000-00009A850000}"/>
    <cellStyle name="Normal 4 12 11" xfId="55069" xr:uid="{00000000-0005-0000-0000-00009B850000}"/>
    <cellStyle name="Normal 4 12 12" xfId="55603" xr:uid="{00000000-0005-0000-0000-00009C850000}"/>
    <cellStyle name="Normal 4 12 13" xfId="1115" xr:uid="{00000000-0005-0000-0000-00009D850000}"/>
    <cellStyle name="Normal 4 12 2" xfId="1530" xr:uid="{00000000-0005-0000-0000-00009E850000}"/>
    <cellStyle name="Normal 4 12 2 10" xfId="56144" xr:uid="{00000000-0005-0000-0000-00009F850000}"/>
    <cellStyle name="Normal 4 12 2 2" xfId="2612" xr:uid="{00000000-0005-0000-0000-0000A0850000}"/>
    <cellStyle name="Normal 4 12 2 2 2" xfId="6940" xr:uid="{00000000-0005-0000-0000-0000A1850000}"/>
    <cellStyle name="Normal 4 12 2 2 2 2" xfId="13432" xr:uid="{00000000-0005-0000-0000-0000A2850000}"/>
    <cellStyle name="Normal 4 12 2 2 2 2 2" xfId="28580" xr:uid="{00000000-0005-0000-0000-0000A3850000}"/>
    <cellStyle name="Normal 4 12 2 2 2 2 2 2" xfId="54548" xr:uid="{00000000-0005-0000-0000-0000A4850000}"/>
    <cellStyle name="Normal 4 12 2 2 2 2 3" xfId="39400" xr:uid="{00000000-0005-0000-0000-0000A5850000}"/>
    <cellStyle name="Normal 4 12 2 2 2 3" xfId="22088" xr:uid="{00000000-0005-0000-0000-0000A6850000}"/>
    <cellStyle name="Normal 4 12 2 2 2 3 2" xfId="48056" xr:uid="{00000000-0005-0000-0000-0000A7850000}"/>
    <cellStyle name="Normal 4 12 2 2 2 4" xfId="17760" xr:uid="{00000000-0005-0000-0000-0000A8850000}"/>
    <cellStyle name="Normal 4 12 2 2 2 4 2" xfId="43728" xr:uid="{00000000-0005-0000-0000-0000A9850000}"/>
    <cellStyle name="Normal 4 12 2 2 2 5" xfId="32908" xr:uid="{00000000-0005-0000-0000-0000AA850000}"/>
    <cellStyle name="Normal 4 12 2 2 2 6" xfId="59390" xr:uid="{00000000-0005-0000-0000-0000AB850000}"/>
    <cellStyle name="Normal 4 12 2 2 3" xfId="11268" xr:uid="{00000000-0005-0000-0000-0000AC850000}"/>
    <cellStyle name="Normal 4 12 2 2 3 2" xfId="26416" xr:uid="{00000000-0005-0000-0000-0000AD850000}"/>
    <cellStyle name="Normal 4 12 2 2 3 2 2" xfId="52384" xr:uid="{00000000-0005-0000-0000-0000AE850000}"/>
    <cellStyle name="Normal 4 12 2 2 3 3" xfId="37236" xr:uid="{00000000-0005-0000-0000-0000AF850000}"/>
    <cellStyle name="Normal 4 12 2 2 4" xfId="9104" xr:uid="{00000000-0005-0000-0000-0000B0850000}"/>
    <cellStyle name="Normal 4 12 2 2 4 2" xfId="24252" xr:uid="{00000000-0005-0000-0000-0000B1850000}"/>
    <cellStyle name="Normal 4 12 2 2 4 2 2" xfId="50220" xr:uid="{00000000-0005-0000-0000-0000B2850000}"/>
    <cellStyle name="Normal 4 12 2 2 4 3" xfId="35072" xr:uid="{00000000-0005-0000-0000-0000B3850000}"/>
    <cellStyle name="Normal 4 12 2 2 5" xfId="19924" xr:uid="{00000000-0005-0000-0000-0000B4850000}"/>
    <cellStyle name="Normal 4 12 2 2 5 2" xfId="45892" xr:uid="{00000000-0005-0000-0000-0000B5850000}"/>
    <cellStyle name="Normal 4 12 2 2 6" xfId="15596" xr:uid="{00000000-0005-0000-0000-0000B6850000}"/>
    <cellStyle name="Normal 4 12 2 2 6 2" xfId="41564" xr:uid="{00000000-0005-0000-0000-0000B7850000}"/>
    <cellStyle name="Normal 4 12 2 2 7" xfId="4776" xr:uid="{00000000-0005-0000-0000-0000B8850000}"/>
    <cellStyle name="Normal 4 12 2 2 8" xfId="30744" xr:uid="{00000000-0005-0000-0000-0000B9850000}"/>
    <cellStyle name="Normal 4 12 2 2 9" xfId="57226" xr:uid="{00000000-0005-0000-0000-0000BA850000}"/>
    <cellStyle name="Normal 4 12 2 3" xfId="5858" xr:uid="{00000000-0005-0000-0000-0000BB850000}"/>
    <cellStyle name="Normal 4 12 2 3 2" xfId="12350" xr:uid="{00000000-0005-0000-0000-0000BC850000}"/>
    <cellStyle name="Normal 4 12 2 3 2 2" xfId="27498" xr:uid="{00000000-0005-0000-0000-0000BD850000}"/>
    <cellStyle name="Normal 4 12 2 3 2 2 2" xfId="53466" xr:uid="{00000000-0005-0000-0000-0000BE850000}"/>
    <cellStyle name="Normal 4 12 2 3 2 3" xfId="38318" xr:uid="{00000000-0005-0000-0000-0000BF850000}"/>
    <cellStyle name="Normal 4 12 2 3 3" xfId="21006" xr:uid="{00000000-0005-0000-0000-0000C0850000}"/>
    <cellStyle name="Normal 4 12 2 3 3 2" xfId="46974" xr:uid="{00000000-0005-0000-0000-0000C1850000}"/>
    <cellStyle name="Normal 4 12 2 3 4" xfId="16678" xr:uid="{00000000-0005-0000-0000-0000C2850000}"/>
    <cellStyle name="Normal 4 12 2 3 4 2" xfId="42646" xr:uid="{00000000-0005-0000-0000-0000C3850000}"/>
    <cellStyle name="Normal 4 12 2 3 5" xfId="31826" xr:uid="{00000000-0005-0000-0000-0000C4850000}"/>
    <cellStyle name="Normal 4 12 2 3 6" xfId="58308" xr:uid="{00000000-0005-0000-0000-0000C5850000}"/>
    <cellStyle name="Normal 4 12 2 4" xfId="10186" xr:uid="{00000000-0005-0000-0000-0000C6850000}"/>
    <cellStyle name="Normal 4 12 2 4 2" xfId="25334" xr:uid="{00000000-0005-0000-0000-0000C7850000}"/>
    <cellStyle name="Normal 4 12 2 4 2 2" xfId="51302" xr:uid="{00000000-0005-0000-0000-0000C8850000}"/>
    <cellStyle name="Normal 4 12 2 4 3" xfId="36154" xr:uid="{00000000-0005-0000-0000-0000C9850000}"/>
    <cellStyle name="Normal 4 12 2 5" xfId="8022" xr:uid="{00000000-0005-0000-0000-0000CA850000}"/>
    <cellStyle name="Normal 4 12 2 5 2" xfId="23170" xr:uid="{00000000-0005-0000-0000-0000CB850000}"/>
    <cellStyle name="Normal 4 12 2 5 2 2" xfId="49138" xr:uid="{00000000-0005-0000-0000-0000CC850000}"/>
    <cellStyle name="Normal 4 12 2 5 3" xfId="33990" xr:uid="{00000000-0005-0000-0000-0000CD850000}"/>
    <cellStyle name="Normal 4 12 2 6" xfId="18842" xr:uid="{00000000-0005-0000-0000-0000CE850000}"/>
    <cellStyle name="Normal 4 12 2 6 2" xfId="44810" xr:uid="{00000000-0005-0000-0000-0000CF850000}"/>
    <cellStyle name="Normal 4 12 2 7" xfId="14514" xr:uid="{00000000-0005-0000-0000-0000D0850000}"/>
    <cellStyle name="Normal 4 12 2 7 2" xfId="40482" xr:uid="{00000000-0005-0000-0000-0000D1850000}"/>
    <cellStyle name="Normal 4 12 2 8" xfId="3694" xr:uid="{00000000-0005-0000-0000-0000D2850000}"/>
    <cellStyle name="Normal 4 12 2 9" xfId="29662" xr:uid="{00000000-0005-0000-0000-0000D3850000}"/>
    <cellStyle name="Normal 4 12 3" xfId="2071" xr:uid="{00000000-0005-0000-0000-0000D4850000}"/>
    <cellStyle name="Normal 4 12 3 2" xfId="6399" xr:uid="{00000000-0005-0000-0000-0000D5850000}"/>
    <cellStyle name="Normal 4 12 3 2 2" xfId="12891" xr:uid="{00000000-0005-0000-0000-0000D6850000}"/>
    <cellStyle name="Normal 4 12 3 2 2 2" xfId="28039" xr:uid="{00000000-0005-0000-0000-0000D7850000}"/>
    <cellStyle name="Normal 4 12 3 2 2 2 2" xfId="54007" xr:uid="{00000000-0005-0000-0000-0000D8850000}"/>
    <cellStyle name="Normal 4 12 3 2 2 3" xfId="38859" xr:uid="{00000000-0005-0000-0000-0000D9850000}"/>
    <cellStyle name="Normal 4 12 3 2 3" xfId="21547" xr:uid="{00000000-0005-0000-0000-0000DA850000}"/>
    <cellStyle name="Normal 4 12 3 2 3 2" xfId="47515" xr:uid="{00000000-0005-0000-0000-0000DB850000}"/>
    <cellStyle name="Normal 4 12 3 2 4" xfId="17219" xr:uid="{00000000-0005-0000-0000-0000DC850000}"/>
    <cellStyle name="Normal 4 12 3 2 4 2" xfId="43187" xr:uid="{00000000-0005-0000-0000-0000DD850000}"/>
    <cellStyle name="Normal 4 12 3 2 5" xfId="32367" xr:uid="{00000000-0005-0000-0000-0000DE850000}"/>
    <cellStyle name="Normal 4 12 3 2 6" xfId="58849" xr:uid="{00000000-0005-0000-0000-0000DF850000}"/>
    <cellStyle name="Normal 4 12 3 3" xfId="10727" xr:uid="{00000000-0005-0000-0000-0000E0850000}"/>
    <cellStyle name="Normal 4 12 3 3 2" xfId="25875" xr:uid="{00000000-0005-0000-0000-0000E1850000}"/>
    <cellStyle name="Normal 4 12 3 3 2 2" xfId="51843" xr:uid="{00000000-0005-0000-0000-0000E2850000}"/>
    <cellStyle name="Normal 4 12 3 3 3" xfId="36695" xr:uid="{00000000-0005-0000-0000-0000E3850000}"/>
    <cellStyle name="Normal 4 12 3 4" xfId="8563" xr:uid="{00000000-0005-0000-0000-0000E4850000}"/>
    <cellStyle name="Normal 4 12 3 4 2" xfId="23711" xr:uid="{00000000-0005-0000-0000-0000E5850000}"/>
    <cellStyle name="Normal 4 12 3 4 2 2" xfId="49679" xr:uid="{00000000-0005-0000-0000-0000E6850000}"/>
    <cellStyle name="Normal 4 12 3 4 3" xfId="34531" xr:uid="{00000000-0005-0000-0000-0000E7850000}"/>
    <cellStyle name="Normal 4 12 3 5" xfId="19383" xr:uid="{00000000-0005-0000-0000-0000E8850000}"/>
    <cellStyle name="Normal 4 12 3 5 2" xfId="45351" xr:uid="{00000000-0005-0000-0000-0000E9850000}"/>
    <cellStyle name="Normal 4 12 3 6" xfId="15055" xr:uid="{00000000-0005-0000-0000-0000EA850000}"/>
    <cellStyle name="Normal 4 12 3 6 2" xfId="41023" xr:uid="{00000000-0005-0000-0000-0000EB850000}"/>
    <cellStyle name="Normal 4 12 3 7" xfId="4235" xr:uid="{00000000-0005-0000-0000-0000EC850000}"/>
    <cellStyle name="Normal 4 12 3 8" xfId="30203" xr:uid="{00000000-0005-0000-0000-0000ED850000}"/>
    <cellStyle name="Normal 4 12 3 9" xfId="56685" xr:uid="{00000000-0005-0000-0000-0000EE850000}"/>
    <cellStyle name="Normal 4 12 4" xfId="5317" xr:uid="{00000000-0005-0000-0000-0000EF850000}"/>
    <cellStyle name="Normal 4 12 4 2" xfId="11809" xr:uid="{00000000-0005-0000-0000-0000F0850000}"/>
    <cellStyle name="Normal 4 12 4 2 2" xfId="26957" xr:uid="{00000000-0005-0000-0000-0000F1850000}"/>
    <cellStyle name="Normal 4 12 4 2 2 2" xfId="52925" xr:uid="{00000000-0005-0000-0000-0000F2850000}"/>
    <cellStyle name="Normal 4 12 4 2 3" xfId="37777" xr:uid="{00000000-0005-0000-0000-0000F3850000}"/>
    <cellStyle name="Normal 4 12 4 3" xfId="20465" xr:uid="{00000000-0005-0000-0000-0000F4850000}"/>
    <cellStyle name="Normal 4 12 4 3 2" xfId="46433" xr:uid="{00000000-0005-0000-0000-0000F5850000}"/>
    <cellStyle name="Normal 4 12 4 4" xfId="16137" xr:uid="{00000000-0005-0000-0000-0000F6850000}"/>
    <cellStyle name="Normal 4 12 4 4 2" xfId="42105" xr:uid="{00000000-0005-0000-0000-0000F7850000}"/>
    <cellStyle name="Normal 4 12 4 5" xfId="31285" xr:uid="{00000000-0005-0000-0000-0000F8850000}"/>
    <cellStyle name="Normal 4 12 4 6" xfId="57767" xr:uid="{00000000-0005-0000-0000-0000F9850000}"/>
    <cellStyle name="Normal 4 12 5" xfId="9645" xr:uid="{00000000-0005-0000-0000-0000FA850000}"/>
    <cellStyle name="Normal 4 12 5 2" xfId="24793" xr:uid="{00000000-0005-0000-0000-0000FB850000}"/>
    <cellStyle name="Normal 4 12 5 2 2" xfId="50761" xr:uid="{00000000-0005-0000-0000-0000FC850000}"/>
    <cellStyle name="Normal 4 12 5 3" xfId="35613" xr:uid="{00000000-0005-0000-0000-0000FD850000}"/>
    <cellStyle name="Normal 4 12 6" xfId="7481" xr:uid="{00000000-0005-0000-0000-0000FE850000}"/>
    <cellStyle name="Normal 4 12 6 2" xfId="22629" xr:uid="{00000000-0005-0000-0000-0000FF850000}"/>
    <cellStyle name="Normal 4 12 6 2 2" xfId="48597" xr:uid="{00000000-0005-0000-0000-000000860000}"/>
    <cellStyle name="Normal 4 12 6 3" xfId="33449" xr:uid="{00000000-0005-0000-0000-000001860000}"/>
    <cellStyle name="Normal 4 12 7" xfId="18301" xr:uid="{00000000-0005-0000-0000-000002860000}"/>
    <cellStyle name="Normal 4 12 7 2" xfId="44269" xr:uid="{00000000-0005-0000-0000-000003860000}"/>
    <cellStyle name="Normal 4 12 8" xfId="13973" xr:uid="{00000000-0005-0000-0000-000004860000}"/>
    <cellStyle name="Normal 4 12 8 2" xfId="39941" xr:uid="{00000000-0005-0000-0000-000005860000}"/>
    <cellStyle name="Normal 4 12 9" xfId="3153" xr:uid="{00000000-0005-0000-0000-000006860000}"/>
    <cellStyle name="Normal 4 13" xfId="435" xr:uid="{00000000-0005-0000-0000-000007860000}"/>
    <cellStyle name="Normal 4 13 10" xfId="29122" xr:uid="{00000000-0005-0000-0000-000008860000}"/>
    <cellStyle name="Normal 4 13 11" xfId="55070" xr:uid="{00000000-0005-0000-0000-000009860000}"/>
    <cellStyle name="Normal 4 13 12" xfId="55604" xr:uid="{00000000-0005-0000-0000-00000A860000}"/>
    <cellStyle name="Normal 4 13 13" xfId="1155" xr:uid="{00000000-0005-0000-0000-00000B860000}"/>
    <cellStyle name="Normal 4 13 2" xfId="1531" xr:uid="{00000000-0005-0000-0000-00000C860000}"/>
    <cellStyle name="Normal 4 13 2 10" xfId="56145" xr:uid="{00000000-0005-0000-0000-00000D860000}"/>
    <cellStyle name="Normal 4 13 2 2" xfId="2613" xr:uid="{00000000-0005-0000-0000-00000E860000}"/>
    <cellStyle name="Normal 4 13 2 2 2" xfId="6941" xr:uid="{00000000-0005-0000-0000-00000F860000}"/>
    <cellStyle name="Normal 4 13 2 2 2 2" xfId="13433" xr:uid="{00000000-0005-0000-0000-000010860000}"/>
    <cellStyle name="Normal 4 13 2 2 2 2 2" xfId="28581" xr:uid="{00000000-0005-0000-0000-000011860000}"/>
    <cellStyle name="Normal 4 13 2 2 2 2 2 2" xfId="54549" xr:uid="{00000000-0005-0000-0000-000012860000}"/>
    <cellStyle name="Normal 4 13 2 2 2 2 3" xfId="39401" xr:uid="{00000000-0005-0000-0000-000013860000}"/>
    <cellStyle name="Normal 4 13 2 2 2 3" xfId="22089" xr:uid="{00000000-0005-0000-0000-000014860000}"/>
    <cellStyle name="Normal 4 13 2 2 2 3 2" xfId="48057" xr:uid="{00000000-0005-0000-0000-000015860000}"/>
    <cellStyle name="Normal 4 13 2 2 2 4" xfId="17761" xr:uid="{00000000-0005-0000-0000-000016860000}"/>
    <cellStyle name="Normal 4 13 2 2 2 4 2" xfId="43729" xr:uid="{00000000-0005-0000-0000-000017860000}"/>
    <cellStyle name="Normal 4 13 2 2 2 5" xfId="32909" xr:uid="{00000000-0005-0000-0000-000018860000}"/>
    <cellStyle name="Normal 4 13 2 2 2 6" xfId="59391" xr:uid="{00000000-0005-0000-0000-000019860000}"/>
    <cellStyle name="Normal 4 13 2 2 3" xfId="11269" xr:uid="{00000000-0005-0000-0000-00001A860000}"/>
    <cellStyle name="Normal 4 13 2 2 3 2" xfId="26417" xr:uid="{00000000-0005-0000-0000-00001B860000}"/>
    <cellStyle name="Normal 4 13 2 2 3 2 2" xfId="52385" xr:uid="{00000000-0005-0000-0000-00001C860000}"/>
    <cellStyle name="Normal 4 13 2 2 3 3" xfId="37237" xr:uid="{00000000-0005-0000-0000-00001D860000}"/>
    <cellStyle name="Normal 4 13 2 2 4" xfId="9105" xr:uid="{00000000-0005-0000-0000-00001E860000}"/>
    <cellStyle name="Normal 4 13 2 2 4 2" xfId="24253" xr:uid="{00000000-0005-0000-0000-00001F860000}"/>
    <cellStyle name="Normal 4 13 2 2 4 2 2" xfId="50221" xr:uid="{00000000-0005-0000-0000-000020860000}"/>
    <cellStyle name="Normal 4 13 2 2 4 3" xfId="35073" xr:uid="{00000000-0005-0000-0000-000021860000}"/>
    <cellStyle name="Normal 4 13 2 2 5" xfId="19925" xr:uid="{00000000-0005-0000-0000-000022860000}"/>
    <cellStyle name="Normal 4 13 2 2 5 2" xfId="45893" xr:uid="{00000000-0005-0000-0000-000023860000}"/>
    <cellStyle name="Normal 4 13 2 2 6" xfId="15597" xr:uid="{00000000-0005-0000-0000-000024860000}"/>
    <cellStyle name="Normal 4 13 2 2 6 2" xfId="41565" xr:uid="{00000000-0005-0000-0000-000025860000}"/>
    <cellStyle name="Normal 4 13 2 2 7" xfId="4777" xr:uid="{00000000-0005-0000-0000-000026860000}"/>
    <cellStyle name="Normal 4 13 2 2 8" xfId="30745" xr:uid="{00000000-0005-0000-0000-000027860000}"/>
    <cellStyle name="Normal 4 13 2 2 9" xfId="57227" xr:uid="{00000000-0005-0000-0000-000028860000}"/>
    <cellStyle name="Normal 4 13 2 3" xfId="5859" xr:uid="{00000000-0005-0000-0000-000029860000}"/>
    <cellStyle name="Normal 4 13 2 3 2" xfId="12351" xr:uid="{00000000-0005-0000-0000-00002A860000}"/>
    <cellStyle name="Normal 4 13 2 3 2 2" xfId="27499" xr:uid="{00000000-0005-0000-0000-00002B860000}"/>
    <cellStyle name="Normal 4 13 2 3 2 2 2" xfId="53467" xr:uid="{00000000-0005-0000-0000-00002C860000}"/>
    <cellStyle name="Normal 4 13 2 3 2 3" xfId="38319" xr:uid="{00000000-0005-0000-0000-00002D860000}"/>
    <cellStyle name="Normal 4 13 2 3 3" xfId="21007" xr:uid="{00000000-0005-0000-0000-00002E860000}"/>
    <cellStyle name="Normal 4 13 2 3 3 2" xfId="46975" xr:uid="{00000000-0005-0000-0000-00002F860000}"/>
    <cellStyle name="Normal 4 13 2 3 4" xfId="16679" xr:uid="{00000000-0005-0000-0000-000030860000}"/>
    <cellStyle name="Normal 4 13 2 3 4 2" xfId="42647" xr:uid="{00000000-0005-0000-0000-000031860000}"/>
    <cellStyle name="Normal 4 13 2 3 5" xfId="31827" xr:uid="{00000000-0005-0000-0000-000032860000}"/>
    <cellStyle name="Normal 4 13 2 3 6" xfId="58309" xr:uid="{00000000-0005-0000-0000-000033860000}"/>
    <cellStyle name="Normal 4 13 2 4" xfId="10187" xr:uid="{00000000-0005-0000-0000-000034860000}"/>
    <cellStyle name="Normal 4 13 2 4 2" xfId="25335" xr:uid="{00000000-0005-0000-0000-000035860000}"/>
    <cellStyle name="Normal 4 13 2 4 2 2" xfId="51303" xr:uid="{00000000-0005-0000-0000-000036860000}"/>
    <cellStyle name="Normal 4 13 2 4 3" xfId="36155" xr:uid="{00000000-0005-0000-0000-000037860000}"/>
    <cellStyle name="Normal 4 13 2 5" xfId="8023" xr:uid="{00000000-0005-0000-0000-000038860000}"/>
    <cellStyle name="Normal 4 13 2 5 2" xfId="23171" xr:uid="{00000000-0005-0000-0000-000039860000}"/>
    <cellStyle name="Normal 4 13 2 5 2 2" xfId="49139" xr:uid="{00000000-0005-0000-0000-00003A860000}"/>
    <cellStyle name="Normal 4 13 2 5 3" xfId="33991" xr:uid="{00000000-0005-0000-0000-00003B860000}"/>
    <cellStyle name="Normal 4 13 2 6" xfId="18843" xr:uid="{00000000-0005-0000-0000-00003C860000}"/>
    <cellStyle name="Normal 4 13 2 6 2" xfId="44811" xr:uid="{00000000-0005-0000-0000-00003D860000}"/>
    <cellStyle name="Normal 4 13 2 7" xfId="14515" xr:uid="{00000000-0005-0000-0000-00003E860000}"/>
    <cellStyle name="Normal 4 13 2 7 2" xfId="40483" xr:uid="{00000000-0005-0000-0000-00003F860000}"/>
    <cellStyle name="Normal 4 13 2 8" xfId="3695" xr:uid="{00000000-0005-0000-0000-000040860000}"/>
    <cellStyle name="Normal 4 13 2 9" xfId="29663" xr:uid="{00000000-0005-0000-0000-000041860000}"/>
    <cellStyle name="Normal 4 13 3" xfId="2072" xr:uid="{00000000-0005-0000-0000-000042860000}"/>
    <cellStyle name="Normal 4 13 3 2" xfId="6400" xr:uid="{00000000-0005-0000-0000-000043860000}"/>
    <cellStyle name="Normal 4 13 3 2 2" xfId="12892" xr:uid="{00000000-0005-0000-0000-000044860000}"/>
    <cellStyle name="Normal 4 13 3 2 2 2" xfId="28040" xr:uid="{00000000-0005-0000-0000-000045860000}"/>
    <cellStyle name="Normal 4 13 3 2 2 2 2" xfId="54008" xr:uid="{00000000-0005-0000-0000-000046860000}"/>
    <cellStyle name="Normal 4 13 3 2 2 3" xfId="38860" xr:uid="{00000000-0005-0000-0000-000047860000}"/>
    <cellStyle name="Normal 4 13 3 2 3" xfId="21548" xr:uid="{00000000-0005-0000-0000-000048860000}"/>
    <cellStyle name="Normal 4 13 3 2 3 2" xfId="47516" xr:uid="{00000000-0005-0000-0000-000049860000}"/>
    <cellStyle name="Normal 4 13 3 2 4" xfId="17220" xr:uid="{00000000-0005-0000-0000-00004A860000}"/>
    <cellStyle name="Normal 4 13 3 2 4 2" xfId="43188" xr:uid="{00000000-0005-0000-0000-00004B860000}"/>
    <cellStyle name="Normal 4 13 3 2 5" xfId="32368" xr:uid="{00000000-0005-0000-0000-00004C860000}"/>
    <cellStyle name="Normal 4 13 3 2 6" xfId="58850" xr:uid="{00000000-0005-0000-0000-00004D860000}"/>
    <cellStyle name="Normal 4 13 3 3" xfId="10728" xr:uid="{00000000-0005-0000-0000-00004E860000}"/>
    <cellStyle name="Normal 4 13 3 3 2" xfId="25876" xr:uid="{00000000-0005-0000-0000-00004F860000}"/>
    <cellStyle name="Normal 4 13 3 3 2 2" xfId="51844" xr:uid="{00000000-0005-0000-0000-000050860000}"/>
    <cellStyle name="Normal 4 13 3 3 3" xfId="36696" xr:uid="{00000000-0005-0000-0000-000051860000}"/>
    <cellStyle name="Normal 4 13 3 4" xfId="8564" xr:uid="{00000000-0005-0000-0000-000052860000}"/>
    <cellStyle name="Normal 4 13 3 4 2" xfId="23712" xr:uid="{00000000-0005-0000-0000-000053860000}"/>
    <cellStyle name="Normal 4 13 3 4 2 2" xfId="49680" xr:uid="{00000000-0005-0000-0000-000054860000}"/>
    <cellStyle name="Normal 4 13 3 4 3" xfId="34532" xr:uid="{00000000-0005-0000-0000-000055860000}"/>
    <cellStyle name="Normal 4 13 3 5" xfId="19384" xr:uid="{00000000-0005-0000-0000-000056860000}"/>
    <cellStyle name="Normal 4 13 3 5 2" xfId="45352" xr:uid="{00000000-0005-0000-0000-000057860000}"/>
    <cellStyle name="Normal 4 13 3 6" xfId="15056" xr:uid="{00000000-0005-0000-0000-000058860000}"/>
    <cellStyle name="Normal 4 13 3 6 2" xfId="41024" xr:uid="{00000000-0005-0000-0000-000059860000}"/>
    <cellStyle name="Normal 4 13 3 7" xfId="4236" xr:uid="{00000000-0005-0000-0000-00005A860000}"/>
    <cellStyle name="Normal 4 13 3 8" xfId="30204" xr:uid="{00000000-0005-0000-0000-00005B860000}"/>
    <cellStyle name="Normal 4 13 3 9" xfId="56686" xr:uid="{00000000-0005-0000-0000-00005C860000}"/>
    <cellStyle name="Normal 4 13 4" xfId="5318" xr:uid="{00000000-0005-0000-0000-00005D860000}"/>
    <cellStyle name="Normal 4 13 4 2" xfId="11810" xr:uid="{00000000-0005-0000-0000-00005E860000}"/>
    <cellStyle name="Normal 4 13 4 2 2" xfId="26958" xr:uid="{00000000-0005-0000-0000-00005F860000}"/>
    <cellStyle name="Normal 4 13 4 2 2 2" xfId="52926" xr:uid="{00000000-0005-0000-0000-000060860000}"/>
    <cellStyle name="Normal 4 13 4 2 3" xfId="37778" xr:uid="{00000000-0005-0000-0000-000061860000}"/>
    <cellStyle name="Normal 4 13 4 3" xfId="20466" xr:uid="{00000000-0005-0000-0000-000062860000}"/>
    <cellStyle name="Normal 4 13 4 3 2" xfId="46434" xr:uid="{00000000-0005-0000-0000-000063860000}"/>
    <cellStyle name="Normal 4 13 4 4" xfId="16138" xr:uid="{00000000-0005-0000-0000-000064860000}"/>
    <cellStyle name="Normal 4 13 4 4 2" xfId="42106" xr:uid="{00000000-0005-0000-0000-000065860000}"/>
    <cellStyle name="Normal 4 13 4 5" xfId="31286" xr:uid="{00000000-0005-0000-0000-000066860000}"/>
    <cellStyle name="Normal 4 13 4 6" xfId="57768" xr:uid="{00000000-0005-0000-0000-000067860000}"/>
    <cellStyle name="Normal 4 13 5" xfId="9646" xr:uid="{00000000-0005-0000-0000-000068860000}"/>
    <cellStyle name="Normal 4 13 5 2" xfId="24794" xr:uid="{00000000-0005-0000-0000-000069860000}"/>
    <cellStyle name="Normal 4 13 5 2 2" xfId="50762" xr:uid="{00000000-0005-0000-0000-00006A860000}"/>
    <cellStyle name="Normal 4 13 5 3" xfId="35614" xr:uid="{00000000-0005-0000-0000-00006B860000}"/>
    <cellStyle name="Normal 4 13 6" xfId="7482" xr:uid="{00000000-0005-0000-0000-00006C860000}"/>
    <cellStyle name="Normal 4 13 6 2" xfId="22630" xr:uid="{00000000-0005-0000-0000-00006D860000}"/>
    <cellStyle name="Normal 4 13 6 2 2" xfId="48598" xr:uid="{00000000-0005-0000-0000-00006E860000}"/>
    <cellStyle name="Normal 4 13 6 3" xfId="33450" xr:uid="{00000000-0005-0000-0000-00006F860000}"/>
    <cellStyle name="Normal 4 13 7" xfId="18302" xr:uid="{00000000-0005-0000-0000-000070860000}"/>
    <cellStyle name="Normal 4 13 7 2" xfId="44270" xr:uid="{00000000-0005-0000-0000-000071860000}"/>
    <cellStyle name="Normal 4 13 8" xfId="13974" xr:uid="{00000000-0005-0000-0000-000072860000}"/>
    <cellStyle name="Normal 4 13 8 2" xfId="39942" xr:uid="{00000000-0005-0000-0000-000073860000}"/>
    <cellStyle name="Normal 4 13 9" xfId="3154" xr:uid="{00000000-0005-0000-0000-000074860000}"/>
    <cellStyle name="Normal 4 14" xfId="431" xr:uid="{00000000-0005-0000-0000-000075860000}"/>
    <cellStyle name="Normal 4 14 10" xfId="56141" xr:uid="{00000000-0005-0000-0000-000076860000}"/>
    <cellStyle name="Normal 4 14 11" xfId="1527" xr:uid="{00000000-0005-0000-0000-000077860000}"/>
    <cellStyle name="Normal 4 14 2" xfId="2609" xr:uid="{00000000-0005-0000-0000-000078860000}"/>
    <cellStyle name="Normal 4 14 2 2" xfId="6937" xr:uid="{00000000-0005-0000-0000-000079860000}"/>
    <cellStyle name="Normal 4 14 2 2 2" xfId="13429" xr:uid="{00000000-0005-0000-0000-00007A860000}"/>
    <cellStyle name="Normal 4 14 2 2 2 2" xfId="28577" xr:uid="{00000000-0005-0000-0000-00007B860000}"/>
    <cellStyle name="Normal 4 14 2 2 2 2 2" xfId="54545" xr:uid="{00000000-0005-0000-0000-00007C860000}"/>
    <cellStyle name="Normal 4 14 2 2 2 3" xfId="39397" xr:uid="{00000000-0005-0000-0000-00007D860000}"/>
    <cellStyle name="Normal 4 14 2 2 3" xfId="22085" xr:uid="{00000000-0005-0000-0000-00007E860000}"/>
    <cellStyle name="Normal 4 14 2 2 3 2" xfId="48053" xr:uid="{00000000-0005-0000-0000-00007F860000}"/>
    <cellStyle name="Normal 4 14 2 2 4" xfId="17757" xr:uid="{00000000-0005-0000-0000-000080860000}"/>
    <cellStyle name="Normal 4 14 2 2 4 2" xfId="43725" xr:uid="{00000000-0005-0000-0000-000081860000}"/>
    <cellStyle name="Normal 4 14 2 2 5" xfId="32905" xr:uid="{00000000-0005-0000-0000-000082860000}"/>
    <cellStyle name="Normal 4 14 2 2 6" xfId="59387" xr:uid="{00000000-0005-0000-0000-000083860000}"/>
    <cellStyle name="Normal 4 14 2 3" xfId="11265" xr:uid="{00000000-0005-0000-0000-000084860000}"/>
    <cellStyle name="Normal 4 14 2 3 2" xfId="26413" xr:uid="{00000000-0005-0000-0000-000085860000}"/>
    <cellStyle name="Normal 4 14 2 3 2 2" xfId="52381" xr:uid="{00000000-0005-0000-0000-000086860000}"/>
    <cellStyle name="Normal 4 14 2 3 3" xfId="37233" xr:uid="{00000000-0005-0000-0000-000087860000}"/>
    <cellStyle name="Normal 4 14 2 4" xfId="9101" xr:uid="{00000000-0005-0000-0000-000088860000}"/>
    <cellStyle name="Normal 4 14 2 4 2" xfId="24249" xr:uid="{00000000-0005-0000-0000-000089860000}"/>
    <cellStyle name="Normal 4 14 2 4 2 2" xfId="50217" xr:uid="{00000000-0005-0000-0000-00008A860000}"/>
    <cellStyle name="Normal 4 14 2 4 3" xfId="35069" xr:uid="{00000000-0005-0000-0000-00008B860000}"/>
    <cellStyle name="Normal 4 14 2 5" xfId="19921" xr:uid="{00000000-0005-0000-0000-00008C860000}"/>
    <cellStyle name="Normal 4 14 2 5 2" xfId="45889" xr:uid="{00000000-0005-0000-0000-00008D860000}"/>
    <cellStyle name="Normal 4 14 2 6" xfId="15593" xr:uid="{00000000-0005-0000-0000-00008E860000}"/>
    <cellStyle name="Normal 4 14 2 6 2" xfId="41561" xr:uid="{00000000-0005-0000-0000-00008F860000}"/>
    <cellStyle name="Normal 4 14 2 7" xfId="4773" xr:uid="{00000000-0005-0000-0000-000090860000}"/>
    <cellStyle name="Normal 4 14 2 8" xfId="30741" xr:uid="{00000000-0005-0000-0000-000091860000}"/>
    <cellStyle name="Normal 4 14 2 9" xfId="57223" xr:uid="{00000000-0005-0000-0000-000092860000}"/>
    <cellStyle name="Normal 4 14 3" xfId="5855" xr:uid="{00000000-0005-0000-0000-000093860000}"/>
    <cellStyle name="Normal 4 14 3 2" xfId="12347" xr:uid="{00000000-0005-0000-0000-000094860000}"/>
    <cellStyle name="Normal 4 14 3 2 2" xfId="27495" xr:uid="{00000000-0005-0000-0000-000095860000}"/>
    <cellStyle name="Normal 4 14 3 2 2 2" xfId="53463" xr:uid="{00000000-0005-0000-0000-000096860000}"/>
    <cellStyle name="Normal 4 14 3 2 3" xfId="38315" xr:uid="{00000000-0005-0000-0000-000097860000}"/>
    <cellStyle name="Normal 4 14 3 3" xfId="21003" xr:uid="{00000000-0005-0000-0000-000098860000}"/>
    <cellStyle name="Normal 4 14 3 3 2" xfId="46971" xr:uid="{00000000-0005-0000-0000-000099860000}"/>
    <cellStyle name="Normal 4 14 3 4" xfId="16675" xr:uid="{00000000-0005-0000-0000-00009A860000}"/>
    <cellStyle name="Normal 4 14 3 4 2" xfId="42643" xr:uid="{00000000-0005-0000-0000-00009B860000}"/>
    <cellStyle name="Normal 4 14 3 5" xfId="31823" xr:uid="{00000000-0005-0000-0000-00009C860000}"/>
    <cellStyle name="Normal 4 14 3 6" xfId="58305" xr:uid="{00000000-0005-0000-0000-00009D860000}"/>
    <cellStyle name="Normal 4 14 4" xfId="10183" xr:uid="{00000000-0005-0000-0000-00009E860000}"/>
    <cellStyle name="Normal 4 14 4 2" xfId="25331" xr:uid="{00000000-0005-0000-0000-00009F860000}"/>
    <cellStyle name="Normal 4 14 4 2 2" xfId="51299" xr:uid="{00000000-0005-0000-0000-0000A0860000}"/>
    <cellStyle name="Normal 4 14 4 3" xfId="36151" xr:uid="{00000000-0005-0000-0000-0000A1860000}"/>
    <cellStyle name="Normal 4 14 5" xfId="8019" xr:uid="{00000000-0005-0000-0000-0000A2860000}"/>
    <cellStyle name="Normal 4 14 5 2" xfId="23167" xr:uid="{00000000-0005-0000-0000-0000A3860000}"/>
    <cellStyle name="Normal 4 14 5 2 2" xfId="49135" xr:uid="{00000000-0005-0000-0000-0000A4860000}"/>
    <cellStyle name="Normal 4 14 5 3" xfId="33987" xr:uid="{00000000-0005-0000-0000-0000A5860000}"/>
    <cellStyle name="Normal 4 14 6" xfId="18839" xr:uid="{00000000-0005-0000-0000-0000A6860000}"/>
    <cellStyle name="Normal 4 14 6 2" xfId="44807" xr:uid="{00000000-0005-0000-0000-0000A7860000}"/>
    <cellStyle name="Normal 4 14 7" xfId="14511" xr:uid="{00000000-0005-0000-0000-0000A8860000}"/>
    <cellStyle name="Normal 4 14 7 2" xfId="40479" xr:uid="{00000000-0005-0000-0000-0000A9860000}"/>
    <cellStyle name="Normal 4 14 8" xfId="3691" xr:uid="{00000000-0005-0000-0000-0000AA860000}"/>
    <cellStyle name="Normal 4 14 9" xfId="29659" xr:uid="{00000000-0005-0000-0000-0000AB860000}"/>
    <cellStyle name="Normal 4 15" xfId="2068" xr:uid="{00000000-0005-0000-0000-0000AC860000}"/>
    <cellStyle name="Normal 4 15 2" xfId="6396" xr:uid="{00000000-0005-0000-0000-0000AD860000}"/>
    <cellStyle name="Normal 4 15 2 2" xfId="12888" xr:uid="{00000000-0005-0000-0000-0000AE860000}"/>
    <cellStyle name="Normal 4 15 2 2 2" xfId="28036" xr:uid="{00000000-0005-0000-0000-0000AF860000}"/>
    <cellStyle name="Normal 4 15 2 2 2 2" xfId="54004" xr:uid="{00000000-0005-0000-0000-0000B0860000}"/>
    <cellStyle name="Normal 4 15 2 2 3" xfId="38856" xr:uid="{00000000-0005-0000-0000-0000B1860000}"/>
    <cellStyle name="Normal 4 15 2 3" xfId="21544" xr:uid="{00000000-0005-0000-0000-0000B2860000}"/>
    <cellStyle name="Normal 4 15 2 3 2" xfId="47512" xr:uid="{00000000-0005-0000-0000-0000B3860000}"/>
    <cellStyle name="Normal 4 15 2 4" xfId="17216" xr:uid="{00000000-0005-0000-0000-0000B4860000}"/>
    <cellStyle name="Normal 4 15 2 4 2" xfId="43184" xr:uid="{00000000-0005-0000-0000-0000B5860000}"/>
    <cellStyle name="Normal 4 15 2 5" xfId="32364" xr:uid="{00000000-0005-0000-0000-0000B6860000}"/>
    <cellStyle name="Normal 4 15 2 6" xfId="58846" xr:uid="{00000000-0005-0000-0000-0000B7860000}"/>
    <cellStyle name="Normal 4 15 3" xfId="10724" xr:uid="{00000000-0005-0000-0000-0000B8860000}"/>
    <cellStyle name="Normal 4 15 3 2" xfId="25872" xr:uid="{00000000-0005-0000-0000-0000B9860000}"/>
    <cellStyle name="Normal 4 15 3 2 2" xfId="51840" xr:uid="{00000000-0005-0000-0000-0000BA860000}"/>
    <cellStyle name="Normal 4 15 3 3" xfId="36692" xr:uid="{00000000-0005-0000-0000-0000BB860000}"/>
    <cellStyle name="Normal 4 15 4" xfId="8560" xr:uid="{00000000-0005-0000-0000-0000BC860000}"/>
    <cellStyle name="Normal 4 15 4 2" xfId="23708" xr:uid="{00000000-0005-0000-0000-0000BD860000}"/>
    <cellStyle name="Normal 4 15 4 2 2" xfId="49676" xr:uid="{00000000-0005-0000-0000-0000BE860000}"/>
    <cellStyle name="Normal 4 15 4 3" xfId="34528" xr:uid="{00000000-0005-0000-0000-0000BF860000}"/>
    <cellStyle name="Normal 4 15 5" xfId="19380" xr:uid="{00000000-0005-0000-0000-0000C0860000}"/>
    <cellStyle name="Normal 4 15 5 2" xfId="45348" xr:uid="{00000000-0005-0000-0000-0000C1860000}"/>
    <cellStyle name="Normal 4 15 6" xfId="15052" xr:uid="{00000000-0005-0000-0000-0000C2860000}"/>
    <cellStyle name="Normal 4 15 6 2" xfId="41020" xr:uid="{00000000-0005-0000-0000-0000C3860000}"/>
    <cellStyle name="Normal 4 15 7" xfId="4232" xr:uid="{00000000-0005-0000-0000-0000C4860000}"/>
    <cellStyle name="Normal 4 15 8" xfId="30200" xr:uid="{00000000-0005-0000-0000-0000C5860000}"/>
    <cellStyle name="Normal 4 15 9" xfId="56682" xr:uid="{00000000-0005-0000-0000-0000C6860000}"/>
    <cellStyle name="Normal 4 16" xfId="5314" xr:uid="{00000000-0005-0000-0000-0000C7860000}"/>
    <cellStyle name="Normal 4 16 2" xfId="11806" xr:uid="{00000000-0005-0000-0000-0000C8860000}"/>
    <cellStyle name="Normal 4 16 2 2" xfId="26954" xr:uid="{00000000-0005-0000-0000-0000C9860000}"/>
    <cellStyle name="Normal 4 16 2 2 2" xfId="52922" xr:uid="{00000000-0005-0000-0000-0000CA860000}"/>
    <cellStyle name="Normal 4 16 2 3" xfId="37774" xr:uid="{00000000-0005-0000-0000-0000CB860000}"/>
    <cellStyle name="Normal 4 16 3" xfId="20462" xr:uid="{00000000-0005-0000-0000-0000CC860000}"/>
    <cellStyle name="Normal 4 16 3 2" xfId="46430" xr:uid="{00000000-0005-0000-0000-0000CD860000}"/>
    <cellStyle name="Normal 4 16 4" xfId="16134" xr:uid="{00000000-0005-0000-0000-0000CE860000}"/>
    <cellStyle name="Normal 4 16 4 2" xfId="42102" xr:uid="{00000000-0005-0000-0000-0000CF860000}"/>
    <cellStyle name="Normal 4 16 5" xfId="31282" xr:uid="{00000000-0005-0000-0000-0000D0860000}"/>
    <cellStyle name="Normal 4 16 6" xfId="57764" xr:uid="{00000000-0005-0000-0000-0000D1860000}"/>
    <cellStyle name="Normal 4 17" xfId="9642" xr:uid="{00000000-0005-0000-0000-0000D2860000}"/>
    <cellStyle name="Normal 4 17 2" xfId="24790" xr:uid="{00000000-0005-0000-0000-0000D3860000}"/>
    <cellStyle name="Normal 4 17 2 2" xfId="50758" xr:uid="{00000000-0005-0000-0000-0000D4860000}"/>
    <cellStyle name="Normal 4 17 3" xfId="35610" xr:uid="{00000000-0005-0000-0000-0000D5860000}"/>
    <cellStyle name="Normal 4 18" xfId="7478" xr:uid="{00000000-0005-0000-0000-0000D6860000}"/>
    <cellStyle name="Normal 4 18 2" xfId="22626" xr:uid="{00000000-0005-0000-0000-0000D7860000}"/>
    <cellStyle name="Normal 4 18 2 2" xfId="48594" xr:uid="{00000000-0005-0000-0000-0000D8860000}"/>
    <cellStyle name="Normal 4 18 3" xfId="33446" xr:uid="{00000000-0005-0000-0000-0000D9860000}"/>
    <cellStyle name="Normal 4 19" xfId="18298" xr:uid="{00000000-0005-0000-0000-0000DA860000}"/>
    <cellStyle name="Normal 4 19 2" xfId="44266" xr:uid="{00000000-0005-0000-0000-0000DB860000}"/>
    <cellStyle name="Normal 4 2" xfId="436" xr:uid="{00000000-0005-0000-0000-0000DC860000}"/>
    <cellStyle name="Normal 4 2 10" xfId="3155" xr:uid="{00000000-0005-0000-0000-0000DD860000}"/>
    <cellStyle name="Normal 4 2 11" xfId="29123" xr:uid="{00000000-0005-0000-0000-0000DE860000}"/>
    <cellStyle name="Normal 4 2 12" xfId="55071" xr:uid="{00000000-0005-0000-0000-0000DF860000}"/>
    <cellStyle name="Normal 4 2 13" xfId="55605" xr:uid="{00000000-0005-0000-0000-0000E0860000}"/>
    <cellStyle name="Normal 4 2 14" xfId="715" xr:uid="{00000000-0005-0000-0000-0000E1860000}"/>
    <cellStyle name="Normal 4 2 2" xfId="437" xr:uid="{00000000-0005-0000-0000-0000E2860000}"/>
    <cellStyle name="Normal 4 2 2 10" xfId="29124" xr:uid="{00000000-0005-0000-0000-0000E3860000}"/>
    <cellStyle name="Normal 4 2 2 11" xfId="55072" xr:uid="{00000000-0005-0000-0000-0000E4860000}"/>
    <cellStyle name="Normal 4 2 2 12" xfId="55606" xr:uid="{00000000-0005-0000-0000-0000E5860000}"/>
    <cellStyle name="Normal 4 2 2 13" xfId="1204" xr:uid="{00000000-0005-0000-0000-0000E6860000}"/>
    <cellStyle name="Normal 4 2 2 2" xfId="1533" xr:uid="{00000000-0005-0000-0000-0000E7860000}"/>
    <cellStyle name="Normal 4 2 2 2 10" xfId="56147" xr:uid="{00000000-0005-0000-0000-0000E8860000}"/>
    <cellStyle name="Normal 4 2 2 2 2" xfId="2615" xr:uid="{00000000-0005-0000-0000-0000E9860000}"/>
    <cellStyle name="Normal 4 2 2 2 2 2" xfId="6943" xr:uid="{00000000-0005-0000-0000-0000EA860000}"/>
    <cellStyle name="Normal 4 2 2 2 2 2 2" xfId="13435" xr:uid="{00000000-0005-0000-0000-0000EB860000}"/>
    <cellStyle name="Normal 4 2 2 2 2 2 2 2" xfId="28583" xr:uid="{00000000-0005-0000-0000-0000EC860000}"/>
    <cellStyle name="Normal 4 2 2 2 2 2 2 2 2" xfId="54551" xr:uid="{00000000-0005-0000-0000-0000ED860000}"/>
    <cellStyle name="Normal 4 2 2 2 2 2 2 3" xfId="39403" xr:uid="{00000000-0005-0000-0000-0000EE860000}"/>
    <cellStyle name="Normal 4 2 2 2 2 2 3" xfId="22091" xr:uid="{00000000-0005-0000-0000-0000EF860000}"/>
    <cellStyle name="Normal 4 2 2 2 2 2 3 2" xfId="48059" xr:uid="{00000000-0005-0000-0000-0000F0860000}"/>
    <cellStyle name="Normal 4 2 2 2 2 2 4" xfId="17763" xr:uid="{00000000-0005-0000-0000-0000F1860000}"/>
    <cellStyle name="Normal 4 2 2 2 2 2 4 2" xfId="43731" xr:uid="{00000000-0005-0000-0000-0000F2860000}"/>
    <cellStyle name="Normal 4 2 2 2 2 2 5" xfId="32911" xr:uid="{00000000-0005-0000-0000-0000F3860000}"/>
    <cellStyle name="Normal 4 2 2 2 2 2 6" xfId="59393" xr:uid="{00000000-0005-0000-0000-0000F4860000}"/>
    <cellStyle name="Normal 4 2 2 2 2 3" xfId="11271" xr:uid="{00000000-0005-0000-0000-0000F5860000}"/>
    <cellStyle name="Normal 4 2 2 2 2 3 2" xfId="26419" xr:uid="{00000000-0005-0000-0000-0000F6860000}"/>
    <cellStyle name="Normal 4 2 2 2 2 3 2 2" xfId="52387" xr:uid="{00000000-0005-0000-0000-0000F7860000}"/>
    <cellStyle name="Normal 4 2 2 2 2 3 3" xfId="37239" xr:uid="{00000000-0005-0000-0000-0000F8860000}"/>
    <cellStyle name="Normal 4 2 2 2 2 4" xfId="9107" xr:uid="{00000000-0005-0000-0000-0000F9860000}"/>
    <cellStyle name="Normal 4 2 2 2 2 4 2" xfId="24255" xr:uid="{00000000-0005-0000-0000-0000FA860000}"/>
    <cellStyle name="Normal 4 2 2 2 2 4 2 2" xfId="50223" xr:uid="{00000000-0005-0000-0000-0000FB860000}"/>
    <cellStyle name="Normal 4 2 2 2 2 4 3" xfId="35075" xr:uid="{00000000-0005-0000-0000-0000FC860000}"/>
    <cellStyle name="Normal 4 2 2 2 2 5" xfId="19927" xr:uid="{00000000-0005-0000-0000-0000FD860000}"/>
    <cellStyle name="Normal 4 2 2 2 2 5 2" xfId="45895" xr:uid="{00000000-0005-0000-0000-0000FE860000}"/>
    <cellStyle name="Normal 4 2 2 2 2 6" xfId="15599" xr:uid="{00000000-0005-0000-0000-0000FF860000}"/>
    <cellStyle name="Normal 4 2 2 2 2 6 2" xfId="41567" xr:uid="{00000000-0005-0000-0000-000000870000}"/>
    <cellStyle name="Normal 4 2 2 2 2 7" xfId="4779" xr:uid="{00000000-0005-0000-0000-000001870000}"/>
    <cellStyle name="Normal 4 2 2 2 2 8" xfId="30747" xr:uid="{00000000-0005-0000-0000-000002870000}"/>
    <cellStyle name="Normal 4 2 2 2 2 9" xfId="57229" xr:uid="{00000000-0005-0000-0000-000003870000}"/>
    <cellStyle name="Normal 4 2 2 2 3" xfId="5861" xr:uid="{00000000-0005-0000-0000-000004870000}"/>
    <cellStyle name="Normal 4 2 2 2 3 2" xfId="12353" xr:uid="{00000000-0005-0000-0000-000005870000}"/>
    <cellStyle name="Normal 4 2 2 2 3 2 2" xfId="27501" xr:uid="{00000000-0005-0000-0000-000006870000}"/>
    <cellStyle name="Normal 4 2 2 2 3 2 2 2" xfId="53469" xr:uid="{00000000-0005-0000-0000-000007870000}"/>
    <cellStyle name="Normal 4 2 2 2 3 2 3" xfId="38321" xr:uid="{00000000-0005-0000-0000-000008870000}"/>
    <cellStyle name="Normal 4 2 2 2 3 3" xfId="21009" xr:uid="{00000000-0005-0000-0000-000009870000}"/>
    <cellStyle name="Normal 4 2 2 2 3 3 2" xfId="46977" xr:uid="{00000000-0005-0000-0000-00000A870000}"/>
    <cellStyle name="Normal 4 2 2 2 3 4" xfId="16681" xr:uid="{00000000-0005-0000-0000-00000B870000}"/>
    <cellStyle name="Normal 4 2 2 2 3 4 2" xfId="42649" xr:uid="{00000000-0005-0000-0000-00000C870000}"/>
    <cellStyle name="Normal 4 2 2 2 3 5" xfId="31829" xr:uid="{00000000-0005-0000-0000-00000D870000}"/>
    <cellStyle name="Normal 4 2 2 2 3 6" xfId="58311" xr:uid="{00000000-0005-0000-0000-00000E870000}"/>
    <cellStyle name="Normal 4 2 2 2 4" xfId="10189" xr:uid="{00000000-0005-0000-0000-00000F870000}"/>
    <cellStyle name="Normal 4 2 2 2 4 2" xfId="25337" xr:uid="{00000000-0005-0000-0000-000010870000}"/>
    <cellStyle name="Normal 4 2 2 2 4 2 2" xfId="51305" xr:uid="{00000000-0005-0000-0000-000011870000}"/>
    <cellStyle name="Normal 4 2 2 2 4 3" xfId="36157" xr:uid="{00000000-0005-0000-0000-000012870000}"/>
    <cellStyle name="Normal 4 2 2 2 5" xfId="8025" xr:uid="{00000000-0005-0000-0000-000013870000}"/>
    <cellStyle name="Normal 4 2 2 2 5 2" xfId="23173" xr:uid="{00000000-0005-0000-0000-000014870000}"/>
    <cellStyle name="Normal 4 2 2 2 5 2 2" xfId="49141" xr:uid="{00000000-0005-0000-0000-000015870000}"/>
    <cellStyle name="Normal 4 2 2 2 5 3" xfId="33993" xr:uid="{00000000-0005-0000-0000-000016870000}"/>
    <cellStyle name="Normal 4 2 2 2 6" xfId="18845" xr:uid="{00000000-0005-0000-0000-000017870000}"/>
    <cellStyle name="Normal 4 2 2 2 6 2" xfId="44813" xr:uid="{00000000-0005-0000-0000-000018870000}"/>
    <cellStyle name="Normal 4 2 2 2 7" xfId="14517" xr:uid="{00000000-0005-0000-0000-000019870000}"/>
    <cellStyle name="Normal 4 2 2 2 7 2" xfId="40485" xr:uid="{00000000-0005-0000-0000-00001A870000}"/>
    <cellStyle name="Normal 4 2 2 2 8" xfId="3697" xr:uid="{00000000-0005-0000-0000-00001B870000}"/>
    <cellStyle name="Normal 4 2 2 2 9" xfId="29665" xr:uid="{00000000-0005-0000-0000-00001C870000}"/>
    <cellStyle name="Normal 4 2 2 3" xfId="2074" xr:uid="{00000000-0005-0000-0000-00001D870000}"/>
    <cellStyle name="Normal 4 2 2 3 2" xfId="6402" xr:uid="{00000000-0005-0000-0000-00001E870000}"/>
    <cellStyle name="Normal 4 2 2 3 2 2" xfId="12894" xr:uid="{00000000-0005-0000-0000-00001F870000}"/>
    <cellStyle name="Normal 4 2 2 3 2 2 2" xfId="28042" xr:uid="{00000000-0005-0000-0000-000020870000}"/>
    <cellStyle name="Normal 4 2 2 3 2 2 2 2" xfId="54010" xr:uid="{00000000-0005-0000-0000-000021870000}"/>
    <cellStyle name="Normal 4 2 2 3 2 2 3" xfId="38862" xr:uid="{00000000-0005-0000-0000-000022870000}"/>
    <cellStyle name="Normal 4 2 2 3 2 3" xfId="21550" xr:uid="{00000000-0005-0000-0000-000023870000}"/>
    <cellStyle name="Normal 4 2 2 3 2 3 2" xfId="47518" xr:uid="{00000000-0005-0000-0000-000024870000}"/>
    <cellStyle name="Normal 4 2 2 3 2 4" xfId="17222" xr:uid="{00000000-0005-0000-0000-000025870000}"/>
    <cellStyle name="Normal 4 2 2 3 2 4 2" xfId="43190" xr:uid="{00000000-0005-0000-0000-000026870000}"/>
    <cellStyle name="Normal 4 2 2 3 2 5" xfId="32370" xr:uid="{00000000-0005-0000-0000-000027870000}"/>
    <cellStyle name="Normal 4 2 2 3 2 6" xfId="58852" xr:uid="{00000000-0005-0000-0000-000028870000}"/>
    <cellStyle name="Normal 4 2 2 3 3" xfId="10730" xr:uid="{00000000-0005-0000-0000-000029870000}"/>
    <cellStyle name="Normal 4 2 2 3 3 2" xfId="25878" xr:uid="{00000000-0005-0000-0000-00002A870000}"/>
    <cellStyle name="Normal 4 2 2 3 3 2 2" xfId="51846" xr:uid="{00000000-0005-0000-0000-00002B870000}"/>
    <cellStyle name="Normal 4 2 2 3 3 3" xfId="36698" xr:uid="{00000000-0005-0000-0000-00002C870000}"/>
    <cellStyle name="Normal 4 2 2 3 4" xfId="8566" xr:uid="{00000000-0005-0000-0000-00002D870000}"/>
    <cellStyle name="Normal 4 2 2 3 4 2" xfId="23714" xr:uid="{00000000-0005-0000-0000-00002E870000}"/>
    <cellStyle name="Normal 4 2 2 3 4 2 2" xfId="49682" xr:uid="{00000000-0005-0000-0000-00002F870000}"/>
    <cellStyle name="Normal 4 2 2 3 4 3" xfId="34534" xr:uid="{00000000-0005-0000-0000-000030870000}"/>
    <cellStyle name="Normal 4 2 2 3 5" xfId="19386" xr:uid="{00000000-0005-0000-0000-000031870000}"/>
    <cellStyle name="Normal 4 2 2 3 5 2" xfId="45354" xr:uid="{00000000-0005-0000-0000-000032870000}"/>
    <cellStyle name="Normal 4 2 2 3 6" xfId="15058" xr:uid="{00000000-0005-0000-0000-000033870000}"/>
    <cellStyle name="Normal 4 2 2 3 6 2" xfId="41026" xr:uid="{00000000-0005-0000-0000-000034870000}"/>
    <cellStyle name="Normal 4 2 2 3 7" xfId="4238" xr:uid="{00000000-0005-0000-0000-000035870000}"/>
    <cellStyle name="Normal 4 2 2 3 8" xfId="30206" xr:uid="{00000000-0005-0000-0000-000036870000}"/>
    <cellStyle name="Normal 4 2 2 3 9" xfId="56688" xr:uid="{00000000-0005-0000-0000-000037870000}"/>
    <cellStyle name="Normal 4 2 2 4" xfId="5320" xr:uid="{00000000-0005-0000-0000-000038870000}"/>
    <cellStyle name="Normal 4 2 2 4 2" xfId="11812" xr:uid="{00000000-0005-0000-0000-000039870000}"/>
    <cellStyle name="Normal 4 2 2 4 2 2" xfId="26960" xr:uid="{00000000-0005-0000-0000-00003A870000}"/>
    <cellStyle name="Normal 4 2 2 4 2 2 2" xfId="52928" xr:uid="{00000000-0005-0000-0000-00003B870000}"/>
    <cellStyle name="Normal 4 2 2 4 2 3" xfId="37780" xr:uid="{00000000-0005-0000-0000-00003C870000}"/>
    <cellStyle name="Normal 4 2 2 4 3" xfId="20468" xr:uid="{00000000-0005-0000-0000-00003D870000}"/>
    <cellStyle name="Normal 4 2 2 4 3 2" xfId="46436" xr:uid="{00000000-0005-0000-0000-00003E870000}"/>
    <cellStyle name="Normal 4 2 2 4 4" xfId="16140" xr:uid="{00000000-0005-0000-0000-00003F870000}"/>
    <cellStyle name="Normal 4 2 2 4 4 2" xfId="42108" xr:uid="{00000000-0005-0000-0000-000040870000}"/>
    <cellStyle name="Normal 4 2 2 4 5" xfId="31288" xr:uid="{00000000-0005-0000-0000-000041870000}"/>
    <cellStyle name="Normal 4 2 2 4 6" xfId="57770" xr:uid="{00000000-0005-0000-0000-000042870000}"/>
    <cellStyle name="Normal 4 2 2 5" xfId="9648" xr:uid="{00000000-0005-0000-0000-000043870000}"/>
    <cellStyle name="Normal 4 2 2 5 2" xfId="24796" xr:uid="{00000000-0005-0000-0000-000044870000}"/>
    <cellStyle name="Normal 4 2 2 5 2 2" xfId="50764" xr:uid="{00000000-0005-0000-0000-000045870000}"/>
    <cellStyle name="Normal 4 2 2 5 3" xfId="35616" xr:uid="{00000000-0005-0000-0000-000046870000}"/>
    <cellStyle name="Normal 4 2 2 6" xfId="7484" xr:uid="{00000000-0005-0000-0000-000047870000}"/>
    <cellStyle name="Normal 4 2 2 6 2" xfId="22632" xr:uid="{00000000-0005-0000-0000-000048870000}"/>
    <cellStyle name="Normal 4 2 2 6 2 2" xfId="48600" xr:uid="{00000000-0005-0000-0000-000049870000}"/>
    <cellStyle name="Normal 4 2 2 6 3" xfId="33452" xr:uid="{00000000-0005-0000-0000-00004A870000}"/>
    <cellStyle name="Normal 4 2 2 7" xfId="18304" xr:uid="{00000000-0005-0000-0000-00004B870000}"/>
    <cellStyle name="Normal 4 2 2 7 2" xfId="44272" xr:uid="{00000000-0005-0000-0000-00004C870000}"/>
    <cellStyle name="Normal 4 2 2 8" xfId="13976" xr:uid="{00000000-0005-0000-0000-00004D870000}"/>
    <cellStyle name="Normal 4 2 2 8 2" xfId="39944" xr:uid="{00000000-0005-0000-0000-00004E870000}"/>
    <cellStyle name="Normal 4 2 2 9" xfId="3156" xr:uid="{00000000-0005-0000-0000-00004F870000}"/>
    <cellStyle name="Normal 4 2 3" xfId="1532" xr:uid="{00000000-0005-0000-0000-000050870000}"/>
    <cellStyle name="Normal 4 2 3 10" xfId="56146" xr:uid="{00000000-0005-0000-0000-000051870000}"/>
    <cellStyle name="Normal 4 2 3 2" xfId="2614" xr:uid="{00000000-0005-0000-0000-000052870000}"/>
    <cellStyle name="Normal 4 2 3 2 2" xfId="6942" xr:uid="{00000000-0005-0000-0000-000053870000}"/>
    <cellStyle name="Normal 4 2 3 2 2 2" xfId="13434" xr:uid="{00000000-0005-0000-0000-000054870000}"/>
    <cellStyle name="Normal 4 2 3 2 2 2 2" xfId="28582" xr:uid="{00000000-0005-0000-0000-000055870000}"/>
    <cellStyle name="Normal 4 2 3 2 2 2 2 2" xfId="54550" xr:uid="{00000000-0005-0000-0000-000056870000}"/>
    <cellStyle name="Normal 4 2 3 2 2 2 3" xfId="39402" xr:uid="{00000000-0005-0000-0000-000057870000}"/>
    <cellStyle name="Normal 4 2 3 2 2 3" xfId="22090" xr:uid="{00000000-0005-0000-0000-000058870000}"/>
    <cellStyle name="Normal 4 2 3 2 2 3 2" xfId="48058" xr:uid="{00000000-0005-0000-0000-000059870000}"/>
    <cellStyle name="Normal 4 2 3 2 2 4" xfId="17762" xr:uid="{00000000-0005-0000-0000-00005A870000}"/>
    <cellStyle name="Normal 4 2 3 2 2 4 2" xfId="43730" xr:uid="{00000000-0005-0000-0000-00005B870000}"/>
    <cellStyle name="Normal 4 2 3 2 2 5" xfId="32910" xr:uid="{00000000-0005-0000-0000-00005C870000}"/>
    <cellStyle name="Normal 4 2 3 2 2 6" xfId="59392" xr:uid="{00000000-0005-0000-0000-00005D870000}"/>
    <cellStyle name="Normal 4 2 3 2 3" xfId="11270" xr:uid="{00000000-0005-0000-0000-00005E870000}"/>
    <cellStyle name="Normal 4 2 3 2 3 2" xfId="26418" xr:uid="{00000000-0005-0000-0000-00005F870000}"/>
    <cellStyle name="Normal 4 2 3 2 3 2 2" xfId="52386" xr:uid="{00000000-0005-0000-0000-000060870000}"/>
    <cellStyle name="Normal 4 2 3 2 3 3" xfId="37238" xr:uid="{00000000-0005-0000-0000-000061870000}"/>
    <cellStyle name="Normal 4 2 3 2 4" xfId="9106" xr:uid="{00000000-0005-0000-0000-000062870000}"/>
    <cellStyle name="Normal 4 2 3 2 4 2" xfId="24254" xr:uid="{00000000-0005-0000-0000-000063870000}"/>
    <cellStyle name="Normal 4 2 3 2 4 2 2" xfId="50222" xr:uid="{00000000-0005-0000-0000-000064870000}"/>
    <cellStyle name="Normal 4 2 3 2 4 3" xfId="35074" xr:uid="{00000000-0005-0000-0000-000065870000}"/>
    <cellStyle name="Normal 4 2 3 2 5" xfId="19926" xr:uid="{00000000-0005-0000-0000-000066870000}"/>
    <cellStyle name="Normal 4 2 3 2 5 2" xfId="45894" xr:uid="{00000000-0005-0000-0000-000067870000}"/>
    <cellStyle name="Normal 4 2 3 2 6" xfId="15598" xr:uid="{00000000-0005-0000-0000-000068870000}"/>
    <cellStyle name="Normal 4 2 3 2 6 2" xfId="41566" xr:uid="{00000000-0005-0000-0000-000069870000}"/>
    <cellStyle name="Normal 4 2 3 2 7" xfId="4778" xr:uid="{00000000-0005-0000-0000-00006A870000}"/>
    <cellStyle name="Normal 4 2 3 2 8" xfId="30746" xr:uid="{00000000-0005-0000-0000-00006B870000}"/>
    <cellStyle name="Normal 4 2 3 2 9" xfId="57228" xr:uid="{00000000-0005-0000-0000-00006C870000}"/>
    <cellStyle name="Normal 4 2 3 3" xfId="5860" xr:uid="{00000000-0005-0000-0000-00006D870000}"/>
    <cellStyle name="Normal 4 2 3 3 2" xfId="12352" xr:uid="{00000000-0005-0000-0000-00006E870000}"/>
    <cellStyle name="Normal 4 2 3 3 2 2" xfId="27500" xr:uid="{00000000-0005-0000-0000-00006F870000}"/>
    <cellStyle name="Normal 4 2 3 3 2 2 2" xfId="53468" xr:uid="{00000000-0005-0000-0000-000070870000}"/>
    <cellStyle name="Normal 4 2 3 3 2 3" xfId="38320" xr:uid="{00000000-0005-0000-0000-000071870000}"/>
    <cellStyle name="Normal 4 2 3 3 3" xfId="21008" xr:uid="{00000000-0005-0000-0000-000072870000}"/>
    <cellStyle name="Normal 4 2 3 3 3 2" xfId="46976" xr:uid="{00000000-0005-0000-0000-000073870000}"/>
    <cellStyle name="Normal 4 2 3 3 4" xfId="16680" xr:uid="{00000000-0005-0000-0000-000074870000}"/>
    <cellStyle name="Normal 4 2 3 3 4 2" xfId="42648" xr:uid="{00000000-0005-0000-0000-000075870000}"/>
    <cellStyle name="Normal 4 2 3 3 5" xfId="31828" xr:uid="{00000000-0005-0000-0000-000076870000}"/>
    <cellStyle name="Normal 4 2 3 3 6" xfId="58310" xr:uid="{00000000-0005-0000-0000-000077870000}"/>
    <cellStyle name="Normal 4 2 3 4" xfId="10188" xr:uid="{00000000-0005-0000-0000-000078870000}"/>
    <cellStyle name="Normal 4 2 3 4 2" xfId="25336" xr:uid="{00000000-0005-0000-0000-000079870000}"/>
    <cellStyle name="Normal 4 2 3 4 2 2" xfId="51304" xr:uid="{00000000-0005-0000-0000-00007A870000}"/>
    <cellStyle name="Normal 4 2 3 4 3" xfId="36156" xr:uid="{00000000-0005-0000-0000-00007B870000}"/>
    <cellStyle name="Normal 4 2 3 5" xfId="8024" xr:uid="{00000000-0005-0000-0000-00007C870000}"/>
    <cellStyle name="Normal 4 2 3 5 2" xfId="23172" xr:uid="{00000000-0005-0000-0000-00007D870000}"/>
    <cellStyle name="Normal 4 2 3 5 2 2" xfId="49140" xr:uid="{00000000-0005-0000-0000-00007E870000}"/>
    <cellStyle name="Normal 4 2 3 5 3" xfId="33992" xr:uid="{00000000-0005-0000-0000-00007F870000}"/>
    <cellStyle name="Normal 4 2 3 6" xfId="18844" xr:uid="{00000000-0005-0000-0000-000080870000}"/>
    <cellStyle name="Normal 4 2 3 6 2" xfId="44812" xr:uid="{00000000-0005-0000-0000-000081870000}"/>
    <cellStyle name="Normal 4 2 3 7" xfId="14516" xr:uid="{00000000-0005-0000-0000-000082870000}"/>
    <cellStyle name="Normal 4 2 3 7 2" xfId="40484" xr:uid="{00000000-0005-0000-0000-000083870000}"/>
    <cellStyle name="Normal 4 2 3 8" xfId="3696" xr:uid="{00000000-0005-0000-0000-000084870000}"/>
    <cellStyle name="Normal 4 2 3 9" xfId="29664" xr:uid="{00000000-0005-0000-0000-000085870000}"/>
    <cellStyle name="Normal 4 2 4" xfId="2073" xr:uid="{00000000-0005-0000-0000-000086870000}"/>
    <cellStyle name="Normal 4 2 4 2" xfId="6401" xr:uid="{00000000-0005-0000-0000-000087870000}"/>
    <cellStyle name="Normal 4 2 4 2 2" xfId="12893" xr:uid="{00000000-0005-0000-0000-000088870000}"/>
    <cellStyle name="Normal 4 2 4 2 2 2" xfId="28041" xr:uid="{00000000-0005-0000-0000-000089870000}"/>
    <cellStyle name="Normal 4 2 4 2 2 2 2" xfId="54009" xr:uid="{00000000-0005-0000-0000-00008A870000}"/>
    <cellStyle name="Normal 4 2 4 2 2 3" xfId="38861" xr:uid="{00000000-0005-0000-0000-00008B870000}"/>
    <cellStyle name="Normal 4 2 4 2 3" xfId="21549" xr:uid="{00000000-0005-0000-0000-00008C870000}"/>
    <cellStyle name="Normal 4 2 4 2 3 2" xfId="47517" xr:uid="{00000000-0005-0000-0000-00008D870000}"/>
    <cellStyle name="Normal 4 2 4 2 4" xfId="17221" xr:uid="{00000000-0005-0000-0000-00008E870000}"/>
    <cellStyle name="Normal 4 2 4 2 4 2" xfId="43189" xr:uid="{00000000-0005-0000-0000-00008F870000}"/>
    <cellStyle name="Normal 4 2 4 2 5" xfId="32369" xr:uid="{00000000-0005-0000-0000-000090870000}"/>
    <cellStyle name="Normal 4 2 4 2 6" xfId="58851" xr:uid="{00000000-0005-0000-0000-000091870000}"/>
    <cellStyle name="Normal 4 2 4 3" xfId="10729" xr:uid="{00000000-0005-0000-0000-000092870000}"/>
    <cellStyle name="Normal 4 2 4 3 2" xfId="25877" xr:uid="{00000000-0005-0000-0000-000093870000}"/>
    <cellStyle name="Normal 4 2 4 3 2 2" xfId="51845" xr:uid="{00000000-0005-0000-0000-000094870000}"/>
    <cellStyle name="Normal 4 2 4 3 3" xfId="36697" xr:uid="{00000000-0005-0000-0000-000095870000}"/>
    <cellStyle name="Normal 4 2 4 4" xfId="8565" xr:uid="{00000000-0005-0000-0000-000096870000}"/>
    <cellStyle name="Normal 4 2 4 4 2" xfId="23713" xr:uid="{00000000-0005-0000-0000-000097870000}"/>
    <cellStyle name="Normal 4 2 4 4 2 2" xfId="49681" xr:uid="{00000000-0005-0000-0000-000098870000}"/>
    <cellStyle name="Normal 4 2 4 4 3" xfId="34533" xr:uid="{00000000-0005-0000-0000-000099870000}"/>
    <cellStyle name="Normal 4 2 4 5" xfId="19385" xr:uid="{00000000-0005-0000-0000-00009A870000}"/>
    <cellStyle name="Normal 4 2 4 5 2" xfId="45353" xr:uid="{00000000-0005-0000-0000-00009B870000}"/>
    <cellStyle name="Normal 4 2 4 6" xfId="15057" xr:uid="{00000000-0005-0000-0000-00009C870000}"/>
    <cellStyle name="Normal 4 2 4 6 2" xfId="41025" xr:uid="{00000000-0005-0000-0000-00009D870000}"/>
    <cellStyle name="Normal 4 2 4 7" xfId="4237" xr:uid="{00000000-0005-0000-0000-00009E870000}"/>
    <cellStyle name="Normal 4 2 4 8" xfId="30205" xr:uid="{00000000-0005-0000-0000-00009F870000}"/>
    <cellStyle name="Normal 4 2 4 9" xfId="56687" xr:uid="{00000000-0005-0000-0000-0000A0870000}"/>
    <cellStyle name="Normal 4 2 5" xfId="5319" xr:uid="{00000000-0005-0000-0000-0000A1870000}"/>
    <cellStyle name="Normal 4 2 5 2" xfId="11811" xr:uid="{00000000-0005-0000-0000-0000A2870000}"/>
    <cellStyle name="Normal 4 2 5 2 2" xfId="26959" xr:uid="{00000000-0005-0000-0000-0000A3870000}"/>
    <cellStyle name="Normal 4 2 5 2 2 2" xfId="52927" xr:uid="{00000000-0005-0000-0000-0000A4870000}"/>
    <cellStyle name="Normal 4 2 5 2 3" xfId="37779" xr:uid="{00000000-0005-0000-0000-0000A5870000}"/>
    <cellStyle name="Normal 4 2 5 3" xfId="20467" xr:uid="{00000000-0005-0000-0000-0000A6870000}"/>
    <cellStyle name="Normal 4 2 5 3 2" xfId="46435" xr:uid="{00000000-0005-0000-0000-0000A7870000}"/>
    <cellStyle name="Normal 4 2 5 4" xfId="16139" xr:uid="{00000000-0005-0000-0000-0000A8870000}"/>
    <cellStyle name="Normal 4 2 5 4 2" xfId="42107" xr:uid="{00000000-0005-0000-0000-0000A9870000}"/>
    <cellStyle name="Normal 4 2 5 5" xfId="31287" xr:uid="{00000000-0005-0000-0000-0000AA870000}"/>
    <cellStyle name="Normal 4 2 5 6" xfId="57769" xr:uid="{00000000-0005-0000-0000-0000AB870000}"/>
    <cellStyle name="Normal 4 2 6" xfId="9647" xr:uid="{00000000-0005-0000-0000-0000AC870000}"/>
    <cellStyle name="Normal 4 2 6 2" xfId="24795" xr:uid="{00000000-0005-0000-0000-0000AD870000}"/>
    <cellStyle name="Normal 4 2 6 2 2" xfId="50763" xr:uid="{00000000-0005-0000-0000-0000AE870000}"/>
    <cellStyle name="Normal 4 2 6 3" xfId="35615" xr:uid="{00000000-0005-0000-0000-0000AF870000}"/>
    <cellStyle name="Normal 4 2 7" xfId="7483" xr:uid="{00000000-0005-0000-0000-0000B0870000}"/>
    <cellStyle name="Normal 4 2 7 2" xfId="22631" xr:uid="{00000000-0005-0000-0000-0000B1870000}"/>
    <cellStyle name="Normal 4 2 7 2 2" xfId="48599" xr:uid="{00000000-0005-0000-0000-0000B2870000}"/>
    <cellStyle name="Normal 4 2 7 3" xfId="33451" xr:uid="{00000000-0005-0000-0000-0000B3870000}"/>
    <cellStyle name="Normal 4 2 8" xfId="18303" xr:uid="{00000000-0005-0000-0000-0000B4870000}"/>
    <cellStyle name="Normal 4 2 8 2" xfId="44271" xr:uid="{00000000-0005-0000-0000-0000B5870000}"/>
    <cellStyle name="Normal 4 2 9" xfId="13975" xr:uid="{00000000-0005-0000-0000-0000B6870000}"/>
    <cellStyle name="Normal 4 2 9 2" xfId="39943" xr:uid="{00000000-0005-0000-0000-0000B7870000}"/>
    <cellStyle name="Normal 4 20" xfId="13970" xr:uid="{00000000-0005-0000-0000-0000B8870000}"/>
    <cellStyle name="Normal 4 20 2" xfId="39938" xr:uid="{00000000-0005-0000-0000-0000B9870000}"/>
    <cellStyle name="Normal 4 21" xfId="3150" xr:uid="{00000000-0005-0000-0000-0000BA870000}"/>
    <cellStyle name="Normal 4 22" xfId="29118" xr:uid="{00000000-0005-0000-0000-0000BB870000}"/>
    <cellStyle name="Normal 4 23" xfId="55066" xr:uid="{00000000-0005-0000-0000-0000BC870000}"/>
    <cellStyle name="Normal 4 24" xfId="55600" xr:uid="{00000000-0005-0000-0000-0000BD870000}"/>
    <cellStyle name="Normal 4 25" xfId="675" xr:uid="{00000000-0005-0000-0000-0000BE870000}"/>
    <cellStyle name="Normal 4 3" xfId="438" xr:uid="{00000000-0005-0000-0000-0000BF870000}"/>
    <cellStyle name="Normal 4 3 10" xfId="29125" xr:uid="{00000000-0005-0000-0000-0000C0870000}"/>
    <cellStyle name="Normal 4 3 11" xfId="55073" xr:uid="{00000000-0005-0000-0000-0000C1870000}"/>
    <cellStyle name="Normal 4 3 12" xfId="55607" xr:uid="{00000000-0005-0000-0000-0000C2870000}"/>
    <cellStyle name="Normal 4 3 13" xfId="755" xr:uid="{00000000-0005-0000-0000-0000C3870000}"/>
    <cellStyle name="Normal 4 3 2" xfId="1534" xr:uid="{00000000-0005-0000-0000-0000C4870000}"/>
    <cellStyle name="Normal 4 3 2 10" xfId="56148" xr:uid="{00000000-0005-0000-0000-0000C5870000}"/>
    <cellStyle name="Normal 4 3 2 2" xfId="2616" xr:uid="{00000000-0005-0000-0000-0000C6870000}"/>
    <cellStyle name="Normal 4 3 2 2 2" xfId="6944" xr:uid="{00000000-0005-0000-0000-0000C7870000}"/>
    <cellStyle name="Normal 4 3 2 2 2 2" xfId="13436" xr:uid="{00000000-0005-0000-0000-0000C8870000}"/>
    <cellStyle name="Normal 4 3 2 2 2 2 2" xfId="28584" xr:uid="{00000000-0005-0000-0000-0000C9870000}"/>
    <cellStyle name="Normal 4 3 2 2 2 2 2 2" xfId="54552" xr:uid="{00000000-0005-0000-0000-0000CA870000}"/>
    <cellStyle name="Normal 4 3 2 2 2 2 3" xfId="39404" xr:uid="{00000000-0005-0000-0000-0000CB870000}"/>
    <cellStyle name="Normal 4 3 2 2 2 3" xfId="22092" xr:uid="{00000000-0005-0000-0000-0000CC870000}"/>
    <cellStyle name="Normal 4 3 2 2 2 3 2" xfId="48060" xr:uid="{00000000-0005-0000-0000-0000CD870000}"/>
    <cellStyle name="Normal 4 3 2 2 2 4" xfId="17764" xr:uid="{00000000-0005-0000-0000-0000CE870000}"/>
    <cellStyle name="Normal 4 3 2 2 2 4 2" xfId="43732" xr:uid="{00000000-0005-0000-0000-0000CF870000}"/>
    <cellStyle name="Normal 4 3 2 2 2 5" xfId="32912" xr:uid="{00000000-0005-0000-0000-0000D0870000}"/>
    <cellStyle name="Normal 4 3 2 2 2 6" xfId="59394" xr:uid="{00000000-0005-0000-0000-0000D1870000}"/>
    <cellStyle name="Normal 4 3 2 2 3" xfId="11272" xr:uid="{00000000-0005-0000-0000-0000D2870000}"/>
    <cellStyle name="Normal 4 3 2 2 3 2" xfId="26420" xr:uid="{00000000-0005-0000-0000-0000D3870000}"/>
    <cellStyle name="Normal 4 3 2 2 3 2 2" xfId="52388" xr:uid="{00000000-0005-0000-0000-0000D4870000}"/>
    <cellStyle name="Normal 4 3 2 2 3 3" xfId="37240" xr:uid="{00000000-0005-0000-0000-0000D5870000}"/>
    <cellStyle name="Normal 4 3 2 2 4" xfId="9108" xr:uid="{00000000-0005-0000-0000-0000D6870000}"/>
    <cellStyle name="Normal 4 3 2 2 4 2" xfId="24256" xr:uid="{00000000-0005-0000-0000-0000D7870000}"/>
    <cellStyle name="Normal 4 3 2 2 4 2 2" xfId="50224" xr:uid="{00000000-0005-0000-0000-0000D8870000}"/>
    <cellStyle name="Normal 4 3 2 2 4 3" xfId="35076" xr:uid="{00000000-0005-0000-0000-0000D9870000}"/>
    <cellStyle name="Normal 4 3 2 2 5" xfId="19928" xr:uid="{00000000-0005-0000-0000-0000DA870000}"/>
    <cellStyle name="Normal 4 3 2 2 5 2" xfId="45896" xr:uid="{00000000-0005-0000-0000-0000DB870000}"/>
    <cellStyle name="Normal 4 3 2 2 6" xfId="15600" xr:uid="{00000000-0005-0000-0000-0000DC870000}"/>
    <cellStyle name="Normal 4 3 2 2 6 2" xfId="41568" xr:uid="{00000000-0005-0000-0000-0000DD870000}"/>
    <cellStyle name="Normal 4 3 2 2 7" xfId="4780" xr:uid="{00000000-0005-0000-0000-0000DE870000}"/>
    <cellStyle name="Normal 4 3 2 2 8" xfId="30748" xr:uid="{00000000-0005-0000-0000-0000DF870000}"/>
    <cellStyle name="Normal 4 3 2 2 9" xfId="57230" xr:uid="{00000000-0005-0000-0000-0000E0870000}"/>
    <cellStyle name="Normal 4 3 2 3" xfId="5862" xr:uid="{00000000-0005-0000-0000-0000E1870000}"/>
    <cellStyle name="Normal 4 3 2 3 2" xfId="12354" xr:uid="{00000000-0005-0000-0000-0000E2870000}"/>
    <cellStyle name="Normal 4 3 2 3 2 2" xfId="27502" xr:uid="{00000000-0005-0000-0000-0000E3870000}"/>
    <cellStyle name="Normal 4 3 2 3 2 2 2" xfId="53470" xr:uid="{00000000-0005-0000-0000-0000E4870000}"/>
    <cellStyle name="Normal 4 3 2 3 2 3" xfId="38322" xr:uid="{00000000-0005-0000-0000-0000E5870000}"/>
    <cellStyle name="Normal 4 3 2 3 3" xfId="21010" xr:uid="{00000000-0005-0000-0000-0000E6870000}"/>
    <cellStyle name="Normal 4 3 2 3 3 2" xfId="46978" xr:uid="{00000000-0005-0000-0000-0000E7870000}"/>
    <cellStyle name="Normal 4 3 2 3 4" xfId="16682" xr:uid="{00000000-0005-0000-0000-0000E8870000}"/>
    <cellStyle name="Normal 4 3 2 3 4 2" xfId="42650" xr:uid="{00000000-0005-0000-0000-0000E9870000}"/>
    <cellStyle name="Normal 4 3 2 3 5" xfId="31830" xr:uid="{00000000-0005-0000-0000-0000EA870000}"/>
    <cellStyle name="Normal 4 3 2 3 6" xfId="58312" xr:uid="{00000000-0005-0000-0000-0000EB870000}"/>
    <cellStyle name="Normal 4 3 2 4" xfId="10190" xr:uid="{00000000-0005-0000-0000-0000EC870000}"/>
    <cellStyle name="Normal 4 3 2 4 2" xfId="25338" xr:uid="{00000000-0005-0000-0000-0000ED870000}"/>
    <cellStyle name="Normal 4 3 2 4 2 2" xfId="51306" xr:uid="{00000000-0005-0000-0000-0000EE870000}"/>
    <cellStyle name="Normal 4 3 2 4 3" xfId="36158" xr:uid="{00000000-0005-0000-0000-0000EF870000}"/>
    <cellStyle name="Normal 4 3 2 5" xfId="8026" xr:uid="{00000000-0005-0000-0000-0000F0870000}"/>
    <cellStyle name="Normal 4 3 2 5 2" xfId="23174" xr:uid="{00000000-0005-0000-0000-0000F1870000}"/>
    <cellStyle name="Normal 4 3 2 5 2 2" xfId="49142" xr:uid="{00000000-0005-0000-0000-0000F2870000}"/>
    <cellStyle name="Normal 4 3 2 5 3" xfId="33994" xr:uid="{00000000-0005-0000-0000-0000F3870000}"/>
    <cellStyle name="Normal 4 3 2 6" xfId="18846" xr:uid="{00000000-0005-0000-0000-0000F4870000}"/>
    <cellStyle name="Normal 4 3 2 6 2" xfId="44814" xr:uid="{00000000-0005-0000-0000-0000F5870000}"/>
    <cellStyle name="Normal 4 3 2 7" xfId="14518" xr:uid="{00000000-0005-0000-0000-0000F6870000}"/>
    <cellStyle name="Normal 4 3 2 7 2" xfId="40486" xr:uid="{00000000-0005-0000-0000-0000F7870000}"/>
    <cellStyle name="Normal 4 3 2 8" xfId="3698" xr:uid="{00000000-0005-0000-0000-0000F8870000}"/>
    <cellStyle name="Normal 4 3 2 9" xfId="29666" xr:uid="{00000000-0005-0000-0000-0000F9870000}"/>
    <cellStyle name="Normal 4 3 3" xfId="2075" xr:uid="{00000000-0005-0000-0000-0000FA870000}"/>
    <cellStyle name="Normal 4 3 3 2" xfId="6403" xr:uid="{00000000-0005-0000-0000-0000FB870000}"/>
    <cellStyle name="Normal 4 3 3 2 2" xfId="12895" xr:uid="{00000000-0005-0000-0000-0000FC870000}"/>
    <cellStyle name="Normal 4 3 3 2 2 2" xfId="28043" xr:uid="{00000000-0005-0000-0000-0000FD870000}"/>
    <cellStyle name="Normal 4 3 3 2 2 2 2" xfId="54011" xr:uid="{00000000-0005-0000-0000-0000FE870000}"/>
    <cellStyle name="Normal 4 3 3 2 2 3" xfId="38863" xr:uid="{00000000-0005-0000-0000-0000FF870000}"/>
    <cellStyle name="Normal 4 3 3 2 3" xfId="21551" xr:uid="{00000000-0005-0000-0000-000000880000}"/>
    <cellStyle name="Normal 4 3 3 2 3 2" xfId="47519" xr:uid="{00000000-0005-0000-0000-000001880000}"/>
    <cellStyle name="Normal 4 3 3 2 4" xfId="17223" xr:uid="{00000000-0005-0000-0000-000002880000}"/>
    <cellStyle name="Normal 4 3 3 2 4 2" xfId="43191" xr:uid="{00000000-0005-0000-0000-000003880000}"/>
    <cellStyle name="Normal 4 3 3 2 5" xfId="32371" xr:uid="{00000000-0005-0000-0000-000004880000}"/>
    <cellStyle name="Normal 4 3 3 2 6" xfId="58853" xr:uid="{00000000-0005-0000-0000-000005880000}"/>
    <cellStyle name="Normal 4 3 3 3" xfId="10731" xr:uid="{00000000-0005-0000-0000-000006880000}"/>
    <cellStyle name="Normal 4 3 3 3 2" xfId="25879" xr:uid="{00000000-0005-0000-0000-000007880000}"/>
    <cellStyle name="Normal 4 3 3 3 2 2" xfId="51847" xr:uid="{00000000-0005-0000-0000-000008880000}"/>
    <cellStyle name="Normal 4 3 3 3 3" xfId="36699" xr:uid="{00000000-0005-0000-0000-000009880000}"/>
    <cellStyle name="Normal 4 3 3 4" xfId="8567" xr:uid="{00000000-0005-0000-0000-00000A880000}"/>
    <cellStyle name="Normal 4 3 3 4 2" xfId="23715" xr:uid="{00000000-0005-0000-0000-00000B880000}"/>
    <cellStyle name="Normal 4 3 3 4 2 2" xfId="49683" xr:uid="{00000000-0005-0000-0000-00000C880000}"/>
    <cellStyle name="Normal 4 3 3 4 3" xfId="34535" xr:uid="{00000000-0005-0000-0000-00000D880000}"/>
    <cellStyle name="Normal 4 3 3 5" xfId="19387" xr:uid="{00000000-0005-0000-0000-00000E880000}"/>
    <cellStyle name="Normal 4 3 3 5 2" xfId="45355" xr:uid="{00000000-0005-0000-0000-00000F880000}"/>
    <cellStyle name="Normal 4 3 3 6" xfId="15059" xr:uid="{00000000-0005-0000-0000-000010880000}"/>
    <cellStyle name="Normal 4 3 3 6 2" xfId="41027" xr:uid="{00000000-0005-0000-0000-000011880000}"/>
    <cellStyle name="Normal 4 3 3 7" xfId="4239" xr:uid="{00000000-0005-0000-0000-000012880000}"/>
    <cellStyle name="Normal 4 3 3 8" xfId="30207" xr:uid="{00000000-0005-0000-0000-000013880000}"/>
    <cellStyle name="Normal 4 3 3 9" xfId="56689" xr:uid="{00000000-0005-0000-0000-000014880000}"/>
    <cellStyle name="Normal 4 3 4" xfId="5321" xr:uid="{00000000-0005-0000-0000-000015880000}"/>
    <cellStyle name="Normal 4 3 4 2" xfId="11813" xr:uid="{00000000-0005-0000-0000-000016880000}"/>
    <cellStyle name="Normal 4 3 4 2 2" xfId="26961" xr:uid="{00000000-0005-0000-0000-000017880000}"/>
    <cellStyle name="Normal 4 3 4 2 2 2" xfId="52929" xr:uid="{00000000-0005-0000-0000-000018880000}"/>
    <cellStyle name="Normal 4 3 4 2 3" xfId="37781" xr:uid="{00000000-0005-0000-0000-000019880000}"/>
    <cellStyle name="Normal 4 3 4 3" xfId="20469" xr:uid="{00000000-0005-0000-0000-00001A880000}"/>
    <cellStyle name="Normal 4 3 4 3 2" xfId="46437" xr:uid="{00000000-0005-0000-0000-00001B880000}"/>
    <cellStyle name="Normal 4 3 4 4" xfId="16141" xr:uid="{00000000-0005-0000-0000-00001C880000}"/>
    <cellStyle name="Normal 4 3 4 4 2" xfId="42109" xr:uid="{00000000-0005-0000-0000-00001D880000}"/>
    <cellStyle name="Normal 4 3 4 5" xfId="31289" xr:uid="{00000000-0005-0000-0000-00001E880000}"/>
    <cellStyle name="Normal 4 3 4 6" xfId="57771" xr:uid="{00000000-0005-0000-0000-00001F880000}"/>
    <cellStyle name="Normal 4 3 5" xfId="9649" xr:uid="{00000000-0005-0000-0000-000020880000}"/>
    <cellStyle name="Normal 4 3 5 2" xfId="24797" xr:uid="{00000000-0005-0000-0000-000021880000}"/>
    <cellStyle name="Normal 4 3 5 2 2" xfId="50765" xr:uid="{00000000-0005-0000-0000-000022880000}"/>
    <cellStyle name="Normal 4 3 5 3" xfId="35617" xr:uid="{00000000-0005-0000-0000-000023880000}"/>
    <cellStyle name="Normal 4 3 6" xfId="7485" xr:uid="{00000000-0005-0000-0000-000024880000}"/>
    <cellStyle name="Normal 4 3 6 2" xfId="22633" xr:uid="{00000000-0005-0000-0000-000025880000}"/>
    <cellStyle name="Normal 4 3 6 2 2" xfId="48601" xr:uid="{00000000-0005-0000-0000-000026880000}"/>
    <cellStyle name="Normal 4 3 6 3" xfId="33453" xr:uid="{00000000-0005-0000-0000-000027880000}"/>
    <cellStyle name="Normal 4 3 7" xfId="18305" xr:uid="{00000000-0005-0000-0000-000028880000}"/>
    <cellStyle name="Normal 4 3 7 2" xfId="44273" xr:uid="{00000000-0005-0000-0000-000029880000}"/>
    <cellStyle name="Normal 4 3 8" xfId="13977" xr:uid="{00000000-0005-0000-0000-00002A880000}"/>
    <cellStyle name="Normal 4 3 8 2" xfId="39945" xr:uid="{00000000-0005-0000-0000-00002B880000}"/>
    <cellStyle name="Normal 4 3 9" xfId="3157" xr:uid="{00000000-0005-0000-0000-00002C880000}"/>
    <cellStyle name="Normal 4 4" xfId="439" xr:uid="{00000000-0005-0000-0000-00002D880000}"/>
    <cellStyle name="Normal 4 4 10" xfId="29126" xr:uid="{00000000-0005-0000-0000-00002E880000}"/>
    <cellStyle name="Normal 4 4 11" xfId="55074" xr:uid="{00000000-0005-0000-0000-00002F880000}"/>
    <cellStyle name="Normal 4 4 12" xfId="55608" xr:uid="{00000000-0005-0000-0000-000030880000}"/>
    <cellStyle name="Normal 4 4 13" xfId="795" xr:uid="{00000000-0005-0000-0000-000031880000}"/>
    <cellStyle name="Normal 4 4 2" xfId="1535" xr:uid="{00000000-0005-0000-0000-000032880000}"/>
    <cellStyle name="Normal 4 4 2 10" xfId="56149" xr:uid="{00000000-0005-0000-0000-000033880000}"/>
    <cellStyle name="Normal 4 4 2 2" xfId="2617" xr:uid="{00000000-0005-0000-0000-000034880000}"/>
    <cellStyle name="Normal 4 4 2 2 2" xfId="6945" xr:uid="{00000000-0005-0000-0000-000035880000}"/>
    <cellStyle name="Normal 4 4 2 2 2 2" xfId="13437" xr:uid="{00000000-0005-0000-0000-000036880000}"/>
    <cellStyle name="Normal 4 4 2 2 2 2 2" xfId="28585" xr:uid="{00000000-0005-0000-0000-000037880000}"/>
    <cellStyle name="Normal 4 4 2 2 2 2 2 2" xfId="54553" xr:uid="{00000000-0005-0000-0000-000038880000}"/>
    <cellStyle name="Normal 4 4 2 2 2 2 3" xfId="39405" xr:uid="{00000000-0005-0000-0000-000039880000}"/>
    <cellStyle name="Normal 4 4 2 2 2 3" xfId="22093" xr:uid="{00000000-0005-0000-0000-00003A880000}"/>
    <cellStyle name="Normal 4 4 2 2 2 3 2" xfId="48061" xr:uid="{00000000-0005-0000-0000-00003B880000}"/>
    <cellStyle name="Normal 4 4 2 2 2 4" xfId="17765" xr:uid="{00000000-0005-0000-0000-00003C880000}"/>
    <cellStyle name="Normal 4 4 2 2 2 4 2" xfId="43733" xr:uid="{00000000-0005-0000-0000-00003D880000}"/>
    <cellStyle name="Normal 4 4 2 2 2 5" xfId="32913" xr:uid="{00000000-0005-0000-0000-00003E880000}"/>
    <cellStyle name="Normal 4 4 2 2 2 6" xfId="59395" xr:uid="{00000000-0005-0000-0000-00003F880000}"/>
    <cellStyle name="Normal 4 4 2 2 3" xfId="11273" xr:uid="{00000000-0005-0000-0000-000040880000}"/>
    <cellStyle name="Normal 4 4 2 2 3 2" xfId="26421" xr:uid="{00000000-0005-0000-0000-000041880000}"/>
    <cellStyle name="Normal 4 4 2 2 3 2 2" xfId="52389" xr:uid="{00000000-0005-0000-0000-000042880000}"/>
    <cellStyle name="Normal 4 4 2 2 3 3" xfId="37241" xr:uid="{00000000-0005-0000-0000-000043880000}"/>
    <cellStyle name="Normal 4 4 2 2 4" xfId="9109" xr:uid="{00000000-0005-0000-0000-000044880000}"/>
    <cellStyle name="Normal 4 4 2 2 4 2" xfId="24257" xr:uid="{00000000-0005-0000-0000-000045880000}"/>
    <cellStyle name="Normal 4 4 2 2 4 2 2" xfId="50225" xr:uid="{00000000-0005-0000-0000-000046880000}"/>
    <cellStyle name="Normal 4 4 2 2 4 3" xfId="35077" xr:uid="{00000000-0005-0000-0000-000047880000}"/>
    <cellStyle name="Normal 4 4 2 2 5" xfId="19929" xr:uid="{00000000-0005-0000-0000-000048880000}"/>
    <cellStyle name="Normal 4 4 2 2 5 2" xfId="45897" xr:uid="{00000000-0005-0000-0000-000049880000}"/>
    <cellStyle name="Normal 4 4 2 2 6" xfId="15601" xr:uid="{00000000-0005-0000-0000-00004A880000}"/>
    <cellStyle name="Normal 4 4 2 2 6 2" xfId="41569" xr:uid="{00000000-0005-0000-0000-00004B880000}"/>
    <cellStyle name="Normal 4 4 2 2 7" xfId="4781" xr:uid="{00000000-0005-0000-0000-00004C880000}"/>
    <cellStyle name="Normal 4 4 2 2 8" xfId="30749" xr:uid="{00000000-0005-0000-0000-00004D880000}"/>
    <cellStyle name="Normal 4 4 2 2 9" xfId="57231" xr:uid="{00000000-0005-0000-0000-00004E880000}"/>
    <cellStyle name="Normal 4 4 2 3" xfId="5863" xr:uid="{00000000-0005-0000-0000-00004F880000}"/>
    <cellStyle name="Normal 4 4 2 3 2" xfId="12355" xr:uid="{00000000-0005-0000-0000-000050880000}"/>
    <cellStyle name="Normal 4 4 2 3 2 2" xfId="27503" xr:uid="{00000000-0005-0000-0000-000051880000}"/>
    <cellStyle name="Normal 4 4 2 3 2 2 2" xfId="53471" xr:uid="{00000000-0005-0000-0000-000052880000}"/>
    <cellStyle name="Normal 4 4 2 3 2 3" xfId="38323" xr:uid="{00000000-0005-0000-0000-000053880000}"/>
    <cellStyle name="Normal 4 4 2 3 3" xfId="21011" xr:uid="{00000000-0005-0000-0000-000054880000}"/>
    <cellStyle name="Normal 4 4 2 3 3 2" xfId="46979" xr:uid="{00000000-0005-0000-0000-000055880000}"/>
    <cellStyle name="Normal 4 4 2 3 4" xfId="16683" xr:uid="{00000000-0005-0000-0000-000056880000}"/>
    <cellStyle name="Normal 4 4 2 3 4 2" xfId="42651" xr:uid="{00000000-0005-0000-0000-000057880000}"/>
    <cellStyle name="Normal 4 4 2 3 5" xfId="31831" xr:uid="{00000000-0005-0000-0000-000058880000}"/>
    <cellStyle name="Normal 4 4 2 3 6" xfId="58313" xr:uid="{00000000-0005-0000-0000-000059880000}"/>
    <cellStyle name="Normal 4 4 2 4" xfId="10191" xr:uid="{00000000-0005-0000-0000-00005A880000}"/>
    <cellStyle name="Normal 4 4 2 4 2" xfId="25339" xr:uid="{00000000-0005-0000-0000-00005B880000}"/>
    <cellStyle name="Normal 4 4 2 4 2 2" xfId="51307" xr:uid="{00000000-0005-0000-0000-00005C880000}"/>
    <cellStyle name="Normal 4 4 2 4 3" xfId="36159" xr:uid="{00000000-0005-0000-0000-00005D880000}"/>
    <cellStyle name="Normal 4 4 2 5" xfId="8027" xr:uid="{00000000-0005-0000-0000-00005E880000}"/>
    <cellStyle name="Normal 4 4 2 5 2" xfId="23175" xr:uid="{00000000-0005-0000-0000-00005F880000}"/>
    <cellStyle name="Normal 4 4 2 5 2 2" xfId="49143" xr:uid="{00000000-0005-0000-0000-000060880000}"/>
    <cellStyle name="Normal 4 4 2 5 3" xfId="33995" xr:uid="{00000000-0005-0000-0000-000061880000}"/>
    <cellStyle name="Normal 4 4 2 6" xfId="18847" xr:uid="{00000000-0005-0000-0000-000062880000}"/>
    <cellStyle name="Normal 4 4 2 6 2" xfId="44815" xr:uid="{00000000-0005-0000-0000-000063880000}"/>
    <cellStyle name="Normal 4 4 2 7" xfId="14519" xr:uid="{00000000-0005-0000-0000-000064880000}"/>
    <cellStyle name="Normal 4 4 2 7 2" xfId="40487" xr:uid="{00000000-0005-0000-0000-000065880000}"/>
    <cellStyle name="Normal 4 4 2 8" xfId="3699" xr:uid="{00000000-0005-0000-0000-000066880000}"/>
    <cellStyle name="Normal 4 4 2 9" xfId="29667" xr:uid="{00000000-0005-0000-0000-000067880000}"/>
    <cellStyle name="Normal 4 4 3" xfId="2076" xr:uid="{00000000-0005-0000-0000-000068880000}"/>
    <cellStyle name="Normal 4 4 3 2" xfId="6404" xr:uid="{00000000-0005-0000-0000-000069880000}"/>
    <cellStyle name="Normal 4 4 3 2 2" xfId="12896" xr:uid="{00000000-0005-0000-0000-00006A880000}"/>
    <cellStyle name="Normal 4 4 3 2 2 2" xfId="28044" xr:uid="{00000000-0005-0000-0000-00006B880000}"/>
    <cellStyle name="Normal 4 4 3 2 2 2 2" xfId="54012" xr:uid="{00000000-0005-0000-0000-00006C880000}"/>
    <cellStyle name="Normal 4 4 3 2 2 3" xfId="38864" xr:uid="{00000000-0005-0000-0000-00006D880000}"/>
    <cellStyle name="Normal 4 4 3 2 3" xfId="21552" xr:uid="{00000000-0005-0000-0000-00006E880000}"/>
    <cellStyle name="Normal 4 4 3 2 3 2" xfId="47520" xr:uid="{00000000-0005-0000-0000-00006F880000}"/>
    <cellStyle name="Normal 4 4 3 2 4" xfId="17224" xr:uid="{00000000-0005-0000-0000-000070880000}"/>
    <cellStyle name="Normal 4 4 3 2 4 2" xfId="43192" xr:uid="{00000000-0005-0000-0000-000071880000}"/>
    <cellStyle name="Normal 4 4 3 2 5" xfId="32372" xr:uid="{00000000-0005-0000-0000-000072880000}"/>
    <cellStyle name="Normal 4 4 3 2 6" xfId="58854" xr:uid="{00000000-0005-0000-0000-000073880000}"/>
    <cellStyle name="Normal 4 4 3 3" xfId="10732" xr:uid="{00000000-0005-0000-0000-000074880000}"/>
    <cellStyle name="Normal 4 4 3 3 2" xfId="25880" xr:uid="{00000000-0005-0000-0000-000075880000}"/>
    <cellStyle name="Normal 4 4 3 3 2 2" xfId="51848" xr:uid="{00000000-0005-0000-0000-000076880000}"/>
    <cellStyle name="Normal 4 4 3 3 3" xfId="36700" xr:uid="{00000000-0005-0000-0000-000077880000}"/>
    <cellStyle name="Normal 4 4 3 4" xfId="8568" xr:uid="{00000000-0005-0000-0000-000078880000}"/>
    <cellStyle name="Normal 4 4 3 4 2" xfId="23716" xr:uid="{00000000-0005-0000-0000-000079880000}"/>
    <cellStyle name="Normal 4 4 3 4 2 2" xfId="49684" xr:uid="{00000000-0005-0000-0000-00007A880000}"/>
    <cellStyle name="Normal 4 4 3 4 3" xfId="34536" xr:uid="{00000000-0005-0000-0000-00007B880000}"/>
    <cellStyle name="Normal 4 4 3 5" xfId="19388" xr:uid="{00000000-0005-0000-0000-00007C880000}"/>
    <cellStyle name="Normal 4 4 3 5 2" xfId="45356" xr:uid="{00000000-0005-0000-0000-00007D880000}"/>
    <cellStyle name="Normal 4 4 3 6" xfId="15060" xr:uid="{00000000-0005-0000-0000-00007E880000}"/>
    <cellStyle name="Normal 4 4 3 6 2" xfId="41028" xr:uid="{00000000-0005-0000-0000-00007F880000}"/>
    <cellStyle name="Normal 4 4 3 7" xfId="4240" xr:uid="{00000000-0005-0000-0000-000080880000}"/>
    <cellStyle name="Normal 4 4 3 8" xfId="30208" xr:uid="{00000000-0005-0000-0000-000081880000}"/>
    <cellStyle name="Normal 4 4 3 9" xfId="56690" xr:uid="{00000000-0005-0000-0000-000082880000}"/>
    <cellStyle name="Normal 4 4 4" xfId="5322" xr:uid="{00000000-0005-0000-0000-000083880000}"/>
    <cellStyle name="Normal 4 4 4 2" xfId="11814" xr:uid="{00000000-0005-0000-0000-000084880000}"/>
    <cellStyle name="Normal 4 4 4 2 2" xfId="26962" xr:uid="{00000000-0005-0000-0000-000085880000}"/>
    <cellStyle name="Normal 4 4 4 2 2 2" xfId="52930" xr:uid="{00000000-0005-0000-0000-000086880000}"/>
    <cellStyle name="Normal 4 4 4 2 3" xfId="37782" xr:uid="{00000000-0005-0000-0000-000087880000}"/>
    <cellStyle name="Normal 4 4 4 3" xfId="20470" xr:uid="{00000000-0005-0000-0000-000088880000}"/>
    <cellStyle name="Normal 4 4 4 3 2" xfId="46438" xr:uid="{00000000-0005-0000-0000-000089880000}"/>
    <cellStyle name="Normal 4 4 4 4" xfId="16142" xr:uid="{00000000-0005-0000-0000-00008A880000}"/>
    <cellStyle name="Normal 4 4 4 4 2" xfId="42110" xr:uid="{00000000-0005-0000-0000-00008B880000}"/>
    <cellStyle name="Normal 4 4 4 5" xfId="31290" xr:uid="{00000000-0005-0000-0000-00008C880000}"/>
    <cellStyle name="Normal 4 4 4 6" xfId="57772" xr:uid="{00000000-0005-0000-0000-00008D880000}"/>
    <cellStyle name="Normal 4 4 5" xfId="9650" xr:uid="{00000000-0005-0000-0000-00008E880000}"/>
    <cellStyle name="Normal 4 4 5 2" xfId="24798" xr:uid="{00000000-0005-0000-0000-00008F880000}"/>
    <cellStyle name="Normal 4 4 5 2 2" xfId="50766" xr:uid="{00000000-0005-0000-0000-000090880000}"/>
    <cellStyle name="Normal 4 4 5 3" xfId="35618" xr:uid="{00000000-0005-0000-0000-000091880000}"/>
    <cellStyle name="Normal 4 4 6" xfId="7486" xr:uid="{00000000-0005-0000-0000-000092880000}"/>
    <cellStyle name="Normal 4 4 6 2" xfId="22634" xr:uid="{00000000-0005-0000-0000-000093880000}"/>
    <cellStyle name="Normal 4 4 6 2 2" xfId="48602" xr:uid="{00000000-0005-0000-0000-000094880000}"/>
    <cellStyle name="Normal 4 4 6 3" xfId="33454" xr:uid="{00000000-0005-0000-0000-000095880000}"/>
    <cellStyle name="Normal 4 4 7" xfId="18306" xr:uid="{00000000-0005-0000-0000-000096880000}"/>
    <cellStyle name="Normal 4 4 7 2" xfId="44274" xr:uid="{00000000-0005-0000-0000-000097880000}"/>
    <cellStyle name="Normal 4 4 8" xfId="13978" xr:uid="{00000000-0005-0000-0000-000098880000}"/>
    <cellStyle name="Normal 4 4 8 2" xfId="39946" xr:uid="{00000000-0005-0000-0000-000099880000}"/>
    <cellStyle name="Normal 4 4 9" xfId="3158" xr:uid="{00000000-0005-0000-0000-00009A880000}"/>
    <cellStyle name="Normal 4 5" xfId="440" xr:uid="{00000000-0005-0000-0000-00009B880000}"/>
    <cellStyle name="Normal 4 5 10" xfId="29127" xr:uid="{00000000-0005-0000-0000-00009C880000}"/>
    <cellStyle name="Normal 4 5 11" xfId="55075" xr:uid="{00000000-0005-0000-0000-00009D880000}"/>
    <cellStyle name="Normal 4 5 12" xfId="55609" xr:uid="{00000000-0005-0000-0000-00009E880000}"/>
    <cellStyle name="Normal 4 5 13" xfId="835" xr:uid="{00000000-0005-0000-0000-00009F880000}"/>
    <cellStyle name="Normal 4 5 2" xfId="1536" xr:uid="{00000000-0005-0000-0000-0000A0880000}"/>
    <cellStyle name="Normal 4 5 2 10" xfId="56150" xr:uid="{00000000-0005-0000-0000-0000A1880000}"/>
    <cellStyle name="Normal 4 5 2 2" xfId="2618" xr:uid="{00000000-0005-0000-0000-0000A2880000}"/>
    <cellStyle name="Normal 4 5 2 2 2" xfId="6946" xr:uid="{00000000-0005-0000-0000-0000A3880000}"/>
    <cellStyle name="Normal 4 5 2 2 2 2" xfId="13438" xr:uid="{00000000-0005-0000-0000-0000A4880000}"/>
    <cellStyle name="Normal 4 5 2 2 2 2 2" xfId="28586" xr:uid="{00000000-0005-0000-0000-0000A5880000}"/>
    <cellStyle name="Normal 4 5 2 2 2 2 2 2" xfId="54554" xr:uid="{00000000-0005-0000-0000-0000A6880000}"/>
    <cellStyle name="Normal 4 5 2 2 2 2 3" xfId="39406" xr:uid="{00000000-0005-0000-0000-0000A7880000}"/>
    <cellStyle name="Normal 4 5 2 2 2 3" xfId="22094" xr:uid="{00000000-0005-0000-0000-0000A8880000}"/>
    <cellStyle name="Normal 4 5 2 2 2 3 2" xfId="48062" xr:uid="{00000000-0005-0000-0000-0000A9880000}"/>
    <cellStyle name="Normal 4 5 2 2 2 4" xfId="17766" xr:uid="{00000000-0005-0000-0000-0000AA880000}"/>
    <cellStyle name="Normal 4 5 2 2 2 4 2" xfId="43734" xr:uid="{00000000-0005-0000-0000-0000AB880000}"/>
    <cellStyle name="Normal 4 5 2 2 2 5" xfId="32914" xr:uid="{00000000-0005-0000-0000-0000AC880000}"/>
    <cellStyle name="Normal 4 5 2 2 2 6" xfId="59396" xr:uid="{00000000-0005-0000-0000-0000AD880000}"/>
    <cellStyle name="Normal 4 5 2 2 3" xfId="11274" xr:uid="{00000000-0005-0000-0000-0000AE880000}"/>
    <cellStyle name="Normal 4 5 2 2 3 2" xfId="26422" xr:uid="{00000000-0005-0000-0000-0000AF880000}"/>
    <cellStyle name="Normal 4 5 2 2 3 2 2" xfId="52390" xr:uid="{00000000-0005-0000-0000-0000B0880000}"/>
    <cellStyle name="Normal 4 5 2 2 3 3" xfId="37242" xr:uid="{00000000-0005-0000-0000-0000B1880000}"/>
    <cellStyle name="Normal 4 5 2 2 4" xfId="9110" xr:uid="{00000000-0005-0000-0000-0000B2880000}"/>
    <cellStyle name="Normal 4 5 2 2 4 2" xfId="24258" xr:uid="{00000000-0005-0000-0000-0000B3880000}"/>
    <cellStyle name="Normal 4 5 2 2 4 2 2" xfId="50226" xr:uid="{00000000-0005-0000-0000-0000B4880000}"/>
    <cellStyle name="Normal 4 5 2 2 4 3" xfId="35078" xr:uid="{00000000-0005-0000-0000-0000B5880000}"/>
    <cellStyle name="Normal 4 5 2 2 5" xfId="19930" xr:uid="{00000000-0005-0000-0000-0000B6880000}"/>
    <cellStyle name="Normal 4 5 2 2 5 2" xfId="45898" xr:uid="{00000000-0005-0000-0000-0000B7880000}"/>
    <cellStyle name="Normal 4 5 2 2 6" xfId="15602" xr:uid="{00000000-0005-0000-0000-0000B8880000}"/>
    <cellStyle name="Normal 4 5 2 2 6 2" xfId="41570" xr:uid="{00000000-0005-0000-0000-0000B9880000}"/>
    <cellStyle name="Normal 4 5 2 2 7" xfId="4782" xr:uid="{00000000-0005-0000-0000-0000BA880000}"/>
    <cellStyle name="Normal 4 5 2 2 8" xfId="30750" xr:uid="{00000000-0005-0000-0000-0000BB880000}"/>
    <cellStyle name="Normal 4 5 2 2 9" xfId="57232" xr:uid="{00000000-0005-0000-0000-0000BC880000}"/>
    <cellStyle name="Normal 4 5 2 3" xfId="5864" xr:uid="{00000000-0005-0000-0000-0000BD880000}"/>
    <cellStyle name="Normal 4 5 2 3 2" xfId="12356" xr:uid="{00000000-0005-0000-0000-0000BE880000}"/>
    <cellStyle name="Normal 4 5 2 3 2 2" xfId="27504" xr:uid="{00000000-0005-0000-0000-0000BF880000}"/>
    <cellStyle name="Normal 4 5 2 3 2 2 2" xfId="53472" xr:uid="{00000000-0005-0000-0000-0000C0880000}"/>
    <cellStyle name="Normal 4 5 2 3 2 3" xfId="38324" xr:uid="{00000000-0005-0000-0000-0000C1880000}"/>
    <cellStyle name="Normal 4 5 2 3 3" xfId="21012" xr:uid="{00000000-0005-0000-0000-0000C2880000}"/>
    <cellStyle name="Normal 4 5 2 3 3 2" xfId="46980" xr:uid="{00000000-0005-0000-0000-0000C3880000}"/>
    <cellStyle name="Normal 4 5 2 3 4" xfId="16684" xr:uid="{00000000-0005-0000-0000-0000C4880000}"/>
    <cellStyle name="Normal 4 5 2 3 4 2" xfId="42652" xr:uid="{00000000-0005-0000-0000-0000C5880000}"/>
    <cellStyle name="Normal 4 5 2 3 5" xfId="31832" xr:uid="{00000000-0005-0000-0000-0000C6880000}"/>
    <cellStyle name="Normal 4 5 2 3 6" xfId="58314" xr:uid="{00000000-0005-0000-0000-0000C7880000}"/>
    <cellStyle name="Normal 4 5 2 4" xfId="10192" xr:uid="{00000000-0005-0000-0000-0000C8880000}"/>
    <cellStyle name="Normal 4 5 2 4 2" xfId="25340" xr:uid="{00000000-0005-0000-0000-0000C9880000}"/>
    <cellStyle name="Normal 4 5 2 4 2 2" xfId="51308" xr:uid="{00000000-0005-0000-0000-0000CA880000}"/>
    <cellStyle name="Normal 4 5 2 4 3" xfId="36160" xr:uid="{00000000-0005-0000-0000-0000CB880000}"/>
    <cellStyle name="Normal 4 5 2 5" xfId="8028" xr:uid="{00000000-0005-0000-0000-0000CC880000}"/>
    <cellStyle name="Normal 4 5 2 5 2" xfId="23176" xr:uid="{00000000-0005-0000-0000-0000CD880000}"/>
    <cellStyle name="Normal 4 5 2 5 2 2" xfId="49144" xr:uid="{00000000-0005-0000-0000-0000CE880000}"/>
    <cellStyle name="Normal 4 5 2 5 3" xfId="33996" xr:uid="{00000000-0005-0000-0000-0000CF880000}"/>
    <cellStyle name="Normal 4 5 2 6" xfId="18848" xr:uid="{00000000-0005-0000-0000-0000D0880000}"/>
    <cellStyle name="Normal 4 5 2 6 2" xfId="44816" xr:uid="{00000000-0005-0000-0000-0000D1880000}"/>
    <cellStyle name="Normal 4 5 2 7" xfId="14520" xr:uid="{00000000-0005-0000-0000-0000D2880000}"/>
    <cellStyle name="Normal 4 5 2 7 2" xfId="40488" xr:uid="{00000000-0005-0000-0000-0000D3880000}"/>
    <cellStyle name="Normal 4 5 2 8" xfId="3700" xr:uid="{00000000-0005-0000-0000-0000D4880000}"/>
    <cellStyle name="Normal 4 5 2 9" xfId="29668" xr:uid="{00000000-0005-0000-0000-0000D5880000}"/>
    <cellStyle name="Normal 4 5 3" xfId="2077" xr:uid="{00000000-0005-0000-0000-0000D6880000}"/>
    <cellStyle name="Normal 4 5 3 2" xfId="6405" xr:uid="{00000000-0005-0000-0000-0000D7880000}"/>
    <cellStyle name="Normal 4 5 3 2 2" xfId="12897" xr:uid="{00000000-0005-0000-0000-0000D8880000}"/>
    <cellStyle name="Normal 4 5 3 2 2 2" xfId="28045" xr:uid="{00000000-0005-0000-0000-0000D9880000}"/>
    <cellStyle name="Normal 4 5 3 2 2 2 2" xfId="54013" xr:uid="{00000000-0005-0000-0000-0000DA880000}"/>
    <cellStyle name="Normal 4 5 3 2 2 3" xfId="38865" xr:uid="{00000000-0005-0000-0000-0000DB880000}"/>
    <cellStyle name="Normal 4 5 3 2 3" xfId="21553" xr:uid="{00000000-0005-0000-0000-0000DC880000}"/>
    <cellStyle name="Normal 4 5 3 2 3 2" xfId="47521" xr:uid="{00000000-0005-0000-0000-0000DD880000}"/>
    <cellStyle name="Normal 4 5 3 2 4" xfId="17225" xr:uid="{00000000-0005-0000-0000-0000DE880000}"/>
    <cellStyle name="Normal 4 5 3 2 4 2" xfId="43193" xr:uid="{00000000-0005-0000-0000-0000DF880000}"/>
    <cellStyle name="Normal 4 5 3 2 5" xfId="32373" xr:uid="{00000000-0005-0000-0000-0000E0880000}"/>
    <cellStyle name="Normal 4 5 3 2 6" xfId="58855" xr:uid="{00000000-0005-0000-0000-0000E1880000}"/>
    <cellStyle name="Normal 4 5 3 3" xfId="10733" xr:uid="{00000000-0005-0000-0000-0000E2880000}"/>
    <cellStyle name="Normal 4 5 3 3 2" xfId="25881" xr:uid="{00000000-0005-0000-0000-0000E3880000}"/>
    <cellStyle name="Normal 4 5 3 3 2 2" xfId="51849" xr:uid="{00000000-0005-0000-0000-0000E4880000}"/>
    <cellStyle name="Normal 4 5 3 3 3" xfId="36701" xr:uid="{00000000-0005-0000-0000-0000E5880000}"/>
    <cellStyle name="Normal 4 5 3 4" xfId="8569" xr:uid="{00000000-0005-0000-0000-0000E6880000}"/>
    <cellStyle name="Normal 4 5 3 4 2" xfId="23717" xr:uid="{00000000-0005-0000-0000-0000E7880000}"/>
    <cellStyle name="Normal 4 5 3 4 2 2" xfId="49685" xr:uid="{00000000-0005-0000-0000-0000E8880000}"/>
    <cellStyle name="Normal 4 5 3 4 3" xfId="34537" xr:uid="{00000000-0005-0000-0000-0000E9880000}"/>
    <cellStyle name="Normal 4 5 3 5" xfId="19389" xr:uid="{00000000-0005-0000-0000-0000EA880000}"/>
    <cellStyle name="Normal 4 5 3 5 2" xfId="45357" xr:uid="{00000000-0005-0000-0000-0000EB880000}"/>
    <cellStyle name="Normal 4 5 3 6" xfId="15061" xr:uid="{00000000-0005-0000-0000-0000EC880000}"/>
    <cellStyle name="Normal 4 5 3 6 2" xfId="41029" xr:uid="{00000000-0005-0000-0000-0000ED880000}"/>
    <cellStyle name="Normal 4 5 3 7" xfId="4241" xr:uid="{00000000-0005-0000-0000-0000EE880000}"/>
    <cellStyle name="Normal 4 5 3 8" xfId="30209" xr:uid="{00000000-0005-0000-0000-0000EF880000}"/>
    <cellStyle name="Normal 4 5 3 9" xfId="56691" xr:uid="{00000000-0005-0000-0000-0000F0880000}"/>
    <cellStyle name="Normal 4 5 4" xfId="5323" xr:uid="{00000000-0005-0000-0000-0000F1880000}"/>
    <cellStyle name="Normal 4 5 4 2" xfId="11815" xr:uid="{00000000-0005-0000-0000-0000F2880000}"/>
    <cellStyle name="Normal 4 5 4 2 2" xfId="26963" xr:uid="{00000000-0005-0000-0000-0000F3880000}"/>
    <cellStyle name="Normal 4 5 4 2 2 2" xfId="52931" xr:uid="{00000000-0005-0000-0000-0000F4880000}"/>
    <cellStyle name="Normal 4 5 4 2 3" xfId="37783" xr:uid="{00000000-0005-0000-0000-0000F5880000}"/>
    <cellStyle name="Normal 4 5 4 3" xfId="20471" xr:uid="{00000000-0005-0000-0000-0000F6880000}"/>
    <cellStyle name="Normal 4 5 4 3 2" xfId="46439" xr:uid="{00000000-0005-0000-0000-0000F7880000}"/>
    <cellStyle name="Normal 4 5 4 4" xfId="16143" xr:uid="{00000000-0005-0000-0000-0000F8880000}"/>
    <cellStyle name="Normal 4 5 4 4 2" xfId="42111" xr:uid="{00000000-0005-0000-0000-0000F9880000}"/>
    <cellStyle name="Normal 4 5 4 5" xfId="31291" xr:uid="{00000000-0005-0000-0000-0000FA880000}"/>
    <cellStyle name="Normal 4 5 4 6" xfId="57773" xr:uid="{00000000-0005-0000-0000-0000FB880000}"/>
    <cellStyle name="Normal 4 5 5" xfId="9651" xr:uid="{00000000-0005-0000-0000-0000FC880000}"/>
    <cellStyle name="Normal 4 5 5 2" xfId="24799" xr:uid="{00000000-0005-0000-0000-0000FD880000}"/>
    <cellStyle name="Normal 4 5 5 2 2" xfId="50767" xr:uid="{00000000-0005-0000-0000-0000FE880000}"/>
    <cellStyle name="Normal 4 5 5 3" xfId="35619" xr:uid="{00000000-0005-0000-0000-0000FF880000}"/>
    <cellStyle name="Normal 4 5 6" xfId="7487" xr:uid="{00000000-0005-0000-0000-000000890000}"/>
    <cellStyle name="Normal 4 5 6 2" xfId="22635" xr:uid="{00000000-0005-0000-0000-000001890000}"/>
    <cellStyle name="Normal 4 5 6 2 2" xfId="48603" xr:uid="{00000000-0005-0000-0000-000002890000}"/>
    <cellStyle name="Normal 4 5 6 3" xfId="33455" xr:uid="{00000000-0005-0000-0000-000003890000}"/>
    <cellStyle name="Normal 4 5 7" xfId="18307" xr:uid="{00000000-0005-0000-0000-000004890000}"/>
    <cellStyle name="Normal 4 5 7 2" xfId="44275" xr:uid="{00000000-0005-0000-0000-000005890000}"/>
    <cellStyle name="Normal 4 5 8" xfId="13979" xr:uid="{00000000-0005-0000-0000-000006890000}"/>
    <cellStyle name="Normal 4 5 8 2" xfId="39947" xr:uid="{00000000-0005-0000-0000-000007890000}"/>
    <cellStyle name="Normal 4 5 9" xfId="3159" xr:uid="{00000000-0005-0000-0000-000008890000}"/>
    <cellStyle name="Normal 4 6" xfId="441" xr:uid="{00000000-0005-0000-0000-000009890000}"/>
    <cellStyle name="Normal 4 6 10" xfId="29128" xr:uid="{00000000-0005-0000-0000-00000A890000}"/>
    <cellStyle name="Normal 4 6 11" xfId="55076" xr:uid="{00000000-0005-0000-0000-00000B890000}"/>
    <cellStyle name="Normal 4 6 12" xfId="55610" xr:uid="{00000000-0005-0000-0000-00000C890000}"/>
    <cellStyle name="Normal 4 6 13" xfId="875" xr:uid="{00000000-0005-0000-0000-00000D890000}"/>
    <cellStyle name="Normal 4 6 2" xfId="1537" xr:uid="{00000000-0005-0000-0000-00000E890000}"/>
    <cellStyle name="Normal 4 6 2 10" xfId="56151" xr:uid="{00000000-0005-0000-0000-00000F890000}"/>
    <cellStyle name="Normal 4 6 2 2" xfId="2619" xr:uid="{00000000-0005-0000-0000-000010890000}"/>
    <cellStyle name="Normal 4 6 2 2 2" xfId="6947" xr:uid="{00000000-0005-0000-0000-000011890000}"/>
    <cellStyle name="Normal 4 6 2 2 2 2" xfId="13439" xr:uid="{00000000-0005-0000-0000-000012890000}"/>
    <cellStyle name="Normal 4 6 2 2 2 2 2" xfId="28587" xr:uid="{00000000-0005-0000-0000-000013890000}"/>
    <cellStyle name="Normal 4 6 2 2 2 2 2 2" xfId="54555" xr:uid="{00000000-0005-0000-0000-000014890000}"/>
    <cellStyle name="Normal 4 6 2 2 2 2 3" xfId="39407" xr:uid="{00000000-0005-0000-0000-000015890000}"/>
    <cellStyle name="Normal 4 6 2 2 2 3" xfId="22095" xr:uid="{00000000-0005-0000-0000-000016890000}"/>
    <cellStyle name="Normal 4 6 2 2 2 3 2" xfId="48063" xr:uid="{00000000-0005-0000-0000-000017890000}"/>
    <cellStyle name="Normal 4 6 2 2 2 4" xfId="17767" xr:uid="{00000000-0005-0000-0000-000018890000}"/>
    <cellStyle name="Normal 4 6 2 2 2 4 2" xfId="43735" xr:uid="{00000000-0005-0000-0000-000019890000}"/>
    <cellStyle name="Normal 4 6 2 2 2 5" xfId="32915" xr:uid="{00000000-0005-0000-0000-00001A890000}"/>
    <cellStyle name="Normal 4 6 2 2 2 6" xfId="59397" xr:uid="{00000000-0005-0000-0000-00001B890000}"/>
    <cellStyle name="Normal 4 6 2 2 3" xfId="11275" xr:uid="{00000000-0005-0000-0000-00001C890000}"/>
    <cellStyle name="Normal 4 6 2 2 3 2" xfId="26423" xr:uid="{00000000-0005-0000-0000-00001D890000}"/>
    <cellStyle name="Normal 4 6 2 2 3 2 2" xfId="52391" xr:uid="{00000000-0005-0000-0000-00001E890000}"/>
    <cellStyle name="Normal 4 6 2 2 3 3" xfId="37243" xr:uid="{00000000-0005-0000-0000-00001F890000}"/>
    <cellStyle name="Normal 4 6 2 2 4" xfId="9111" xr:uid="{00000000-0005-0000-0000-000020890000}"/>
    <cellStyle name="Normal 4 6 2 2 4 2" xfId="24259" xr:uid="{00000000-0005-0000-0000-000021890000}"/>
    <cellStyle name="Normal 4 6 2 2 4 2 2" xfId="50227" xr:uid="{00000000-0005-0000-0000-000022890000}"/>
    <cellStyle name="Normal 4 6 2 2 4 3" xfId="35079" xr:uid="{00000000-0005-0000-0000-000023890000}"/>
    <cellStyle name="Normal 4 6 2 2 5" xfId="19931" xr:uid="{00000000-0005-0000-0000-000024890000}"/>
    <cellStyle name="Normal 4 6 2 2 5 2" xfId="45899" xr:uid="{00000000-0005-0000-0000-000025890000}"/>
    <cellStyle name="Normal 4 6 2 2 6" xfId="15603" xr:uid="{00000000-0005-0000-0000-000026890000}"/>
    <cellStyle name="Normal 4 6 2 2 6 2" xfId="41571" xr:uid="{00000000-0005-0000-0000-000027890000}"/>
    <cellStyle name="Normal 4 6 2 2 7" xfId="4783" xr:uid="{00000000-0005-0000-0000-000028890000}"/>
    <cellStyle name="Normal 4 6 2 2 8" xfId="30751" xr:uid="{00000000-0005-0000-0000-000029890000}"/>
    <cellStyle name="Normal 4 6 2 2 9" xfId="57233" xr:uid="{00000000-0005-0000-0000-00002A890000}"/>
    <cellStyle name="Normal 4 6 2 3" xfId="5865" xr:uid="{00000000-0005-0000-0000-00002B890000}"/>
    <cellStyle name="Normal 4 6 2 3 2" xfId="12357" xr:uid="{00000000-0005-0000-0000-00002C890000}"/>
    <cellStyle name="Normal 4 6 2 3 2 2" xfId="27505" xr:uid="{00000000-0005-0000-0000-00002D890000}"/>
    <cellStyle name="Normal 4 6 2 3 2 2 2" xfId="53473" xr:uid="{00000000-0005-0000-0000-00002E890000}"/>
    <cellStyle name="Normal 4 6 2 3 2 3" xfId="38325" xr:uid="{00000000-0005-0000-0000-00002F890000}"/>
    <cellStyle name="Normal 4 6 2 3 3" xfId="21013" xr:uid="{00000000-0005-0000-0000-000030890000}"/>
    <cellStyle name="Normal 4 6 2 3 3 2" xfId="46981" xr:uid="{00000000-0005-0000-0000-000031890000}"/>
    <cellStyle name="Normal 4 6 2 3 4" xfId="16685" xr:uid="{00000000-0005-0000-0000-000032890000}"/>
    <cellStyle name="Normal 4 6 2 3 4 2" xfId="42653" xr:uid="{00000000-0005-0000-0000-000033890000}"/>
    <cellStyle name="Normal 4 6 2 3 5" xfId="31833" xr:uid="{00000000-0005-0000-0000-000034890000}"/>
    <cellStyle name="Normal 4 6 2 3 6" xfId="58315" xr:uid="{00000000-0005-0000-0000-000035890000}"/>
    <cellStyle name="Normal 4 6 2 4" xfId="10193" xr:uid="{00000000-0005-0000-0000-000036890000}"/>
    <cellStyle name="Normal 4 6 2 4 2" xfId="25341" xr:uid="{00000000-0005-0000-0000-000037890000}"/>
    <cellStyle name="Normal 4 6 2 4 2 2" xfId="51309" xr:uid="{00000000-0005-0000-0000-000038890000}"/>
    <cellStyle name="Normal 4 6 2 4 3" xfId="36161" xr:uid="{00000000-0005-0000-0000-000039890000}"/>
    <cellStyle name="Normal 4 6 2 5" xfId="8029" xr:uid="{00000000-0005-0000-0000-00003A890000}"/>
    <cellStyle name="Normal 4 6 2 5 2" xfId="23177" xr:uid="{00000000-0005-0000-0000-00003B890000}"/>
    <cellStyle name="Normal 4 6 2 5 2 2" xfId="49145" xr:uid="{00000000-0005-0000-0000-00003C890000}"/>
    <cellStyle name="Normal 4 6 2 5 3" xfId="33997" xr:uid="{00000000-0005-0000-0000-00003D890000}"/>
    <cellStyle name="Normal 4 6 2 6" xfId="18849" xr:uid="{00000000-0005-0000-0000-00003E890000}"/>
    <cellStyle name="Normal 4 6 2 6 2" xfId="44817" xr:uid="{00000000-0005-0000-0000-00003F890000}"/>
    <cellStyle name="Normal 4 6 2 7" xfId="14521" xr:uid="{00000000-0005-0000-0000-000040890000}"/>
    <cellStyle name="Normal 4 6 2 7 2" xfId="40489" xr:uid="{00000000-0005-0000-0000-000041890000}"/>
    <cellStyle name="Normal 4 6 2 8" xfId="3701" xr:uid="{00000000-0005-0000-0000-000042890000}"/>
    <cellStyle name="Normal 4 6 2 9" xfId="29669" xr:uid="{00000000-0005-0000-0000-000043890000}"/>
    <cellStyle name="Normal 4 6 3" xfId="2078" xr:uid="{00000000-0005-0000-0000-000044890000}"/>
    <cellStyle name="Normal 4 6 3 2" xfId="6406" xr:uid="{00000000-0005-0000-0000-000045890000}"/>
    <cellStyle name="Normal 4 6 3 2 2" xfId="12898" xr:uid="{00000000-0005-0000-0000-000046890000}"/>
    <cellStyle name="Normal 4 6 3 2 2 2" xfId="28046" xr:uid="{00000000-0005-0000-0000-000047890000}"/>
    <cellStyle name="Normal 4 6 3 2 2 2 2" xfId="54014" xr:uid="{00000000-0005-0000-0000-000048890000}"/>
    <cellStyle name="Normal 4 6 3 2 2 3" xfId="38866" xr:uid="{00000000-0005-0000-0000-000049890000}"/>
    <cellStyle name="Normal 4 6 3 2 3" xfId="21554" xr:uid="{00000000-0005-0000-0000-00004A890000}"/>
    <cellStyle name="Normal 4 6 3 2 3 2" xfId="47522" xr:uid="{00000000-0005-0000-0000-00004B890000}"/>
    <cellStyle name="Normal 4 6 3 2 4" xfId="17226" xr:uid="{00000000-0005-0000-0000-00004C890000}"/>
    <cellStyle name="Normal 4 6 3 2 4 2" xfId="43194" xr:uid="{00000000-0005-0000-0000-00004D890000}"/>
    <cellStyle name="Normal 4 6 3 2 5" xfId="32374" xr:uid="{00000000-0005-0000-0000-00004E890000}"/>
    <cellStyle name="Normal 4 6 3 2 6" xfId="58856" xr:uid="{00000000-0005-0000-0000-00004F890000}"/>
    <cellStyle name="Normal 4 6 3 3" xfId="10734" xr:uid="{00000000-0005-0000-0000-000050890000}"/>
    <cellStyle name="Normal 4 6 3 3 2" xfId="25882" xr:uid="{00000000-0005-0000-0000-000051890000}"/>
    <cellStyle name="Normal 4 6 3 3 2 2" xfId="51850" xr:uid="{00000000-0005-0000-0000-000052890000}"/>
    <cellStyle name="Normal 4 6 3 3 3" xfId="36702" xr:uid="{00000000-0005-0000-0000-000053890000}"/>
    <cellStyle name="Normal 4 6 3 4" xfId="8570" xr:uid="{00000000-0005-0000-0000-000054890000}"/>
    <cellStyle name="Normal 4 6 3 4 2" xfId="23718" xr:uid="{00000000-0005-0000-0000-000055890000}"/>
    <cellStyle name="Normal 4 6 3 4 2 2" xfId="49686" xr:uid="{00000000-0005-0000-0000-000056890000}"/>
    <cellStyle name="Normal 4 6 3 4 3" xfId="34538" xr:uid="{00000000-0005-0000-0000-000057890000}"/>
    <cellStyle name="Normal 4 6 3 5" xfId="19390" xr:uid="{00000000-0005-0000-0000-000058890000}"/>
    <cellStyle name="Normal 4 6 3 5 2" xfId="45358" xr:uid="{00000000-0005-0000-0000-000059890000}"/>
    <cellStyle name="Normal 4 6 3 6" xfId="15062" xr:uid="{00000000-0005-0000-0000-00005A890000}"/>
    <cellStyle name="Normal 4 6 3 6 2" xfId="41030" xr:uid="{00000000-0005-0000-0000-00005B890000}"/>
    <cellStyle name="Normal 4 6 3 7" xfId="4242" xr:uid="{00000000-0005-0000-0000-00005C890000}"/>
    <cellStyle name="Normal 4 6 3 8" xfId="30210" xr:uid="{00000000-0005-0000-0000-00005D890000}"/>
    <cellStyle name="Normal 4 6 3 9" xfId="56692" xr:uid="{00000000-0005-0000-0000-00005E890000}"/>
    <cellStyle name="Normal 4 6 4" xfId="5324" xr:uid="{00000000-0005-0000-0000-00005F890000}"/>
    <cellStyle name="Normal 4 6 4 2" xfId="11816" xr:uid="{00000000-0005-0000-0000-000060890000}"/>
    <cellStyle name="Normal 4 6 4 2 2" xfId="26964" xr:uid="{00000000-0005-0000-0000-000061890000}"/>
    <cellStyle name="Normal 4 6 4 2 2 2" xfId="52932" xr:uid="{00000000-0005-0000-0000-000062890000}"/>
    <cellStyle name="Normal 4 6 4 2 3" xfId="37784" xr:uid="{00000000-0005-0000-0000-000063890000}"/>
    <cellStyle name="Normal 4 6 4 3" xfId="20472" xr:uid="{00000000-0005-0000-0000-000064890000}"/>
    <cellStyle name="Normal 4 6 4 3 2" xfId="46440" xr:uid="{00000000-0005-0000-0000-000065890000}"/>
    <cellStyle name="Normal 4 6 4 4" xfId="16144" xr:uid="{00000000-0005-0000-0000-000066890000}"/>
    <cellStyle name="Normal 4 6 4 4 2" xfId="42112" xr:uid="{00000000-0005-0000-0000-000067890000}"/>
    <cellStyle name="Normal 4 6 4 5" xfId="31292" xr:uid="{00000000-0005-0000-0000-000068890000}"/>
    <cellStyle name="Normal 4 6 4 6" xfId="57774" xr:uid="{00000000-0005-0000-0000-000069890000}"/>
    <cellStyle name="Normal 4 6 5" xfId="9652" xr:uid="{00000000-0005-0000-0000-00006A890000}"/>
    <cellStyle name="Normal 4 6 5 2" xfId="24800" xr:uid="{00000000-0005-0000-0000-00006B890000}"/>
    <cellStyle name="Normal 4 6 5 2 2" xfId="50768" xr:uid="{00000000-0005-0000-0000-00006C890000}"/>
    <cellStyle name="Normal 4 6 5 3" xfId="35620" xr:uid="{00000000-0005-0000-0000-00006D890000}"/>
    <cellStyle name="Normal 4 6 6" xfId="7488" xr:uid="{00000000-0005-0000-0000-00006E890000}"/>
    <cellStyle name="Normal 4 6 6 2" xfId="22636" xr:uid="{00000000-0005-0000-0000-00006F890000}"/>
    <cellStyle name="Normal 4 6 6 2 2" xfId="48604" xr:uid="{00000000-0005-0000-0000-000070890000}"/>
    <cellStyle name="Normal 4 6 6 3" xfId="33456" xr:uid="{00000000-0005-0000-0000-000071890000}"/>
    <cellStyle name="Normal 4 6 7" xfId="18308" xr:uid="{00000000-0005-0000-0000-000072890000}"/>
    <cellStyle name="Normal 4 6 7 2" xfId="44276" xr:uid="{00000000-0005-0000-0000-000073890000}"/>
    <cellStyle name="Normal 4 6 8" xfId="13980" xr:uid="{00000000-0005-0000-0000-000074890000}"/>
    <cellStyle name="Normal 4 6 8 2" xfId="39948" xr:uid="{00000000-0005-0000-0000-000075890000}"/>
    <cellStyle name="Normal 4 6 9" xfId="3160" xr:uid="{00000000-0005-0000-0000-000076890000}"/>
    <cellStyle name="Normal 4 7" xfId="442" xr:uid="{00000000-0005-0000-0000-000077890000}"/>
    <cellStyle name="Normal 4 7 10" xfId="29129" xr:uid="{00000000-0005-0000-0000-000078890000}"/>
    <cellStyle name="Normal 4 7 11" xfId="55077" xr:uid="{00000000-0005-0000-0000-000079890000}"/>
    <cellStyle name="Normal 4 7 12" xfId="55611" xr:uid="{00000000-0005-0000-0000-00007A890000}"/>
    <cellStyle name="Normal 4 7 13" xfId="915" xr:uid="{00000000-0005-0000-0000-00007B890000}"/>
    <cellStyle name="Normal 4 7 2" xfId="1538" xr:uid="{00000000-0005-0000-0000-00007C890000}"/>
    <cellStyle name="Normal 4 7 2 10" xfId="56152" xr:uid="{00000000-0005-0000-0000-00007D890000}"/>
    <cellStyle name="Normal 4 7 2 2" xfId="2620" xr:uid="{00000000-0005-0000-0000-00007E890000}"/>
    <cellStyle name="Normal 4 7 2 2 2" xfId="6948" xr:uid="{00000000-0005-0000-0000-00007F890000}"/>
    <cellStyle name="Normal 4 7 2 2 2 2" xfId="13440" xr:uid="{00000000-0005-0000-0000-000080890000}"/>
    <cellStyle name="Normal 4 7 2 2 2 2 2" xfId="28588" xr:uid="{00000000-0005-0000-0000-000081890000}"/>
    <cellStyle name="Normal 4 7 2 2 2 2 2 2" xfId="54556" xr:uid="{00000000-0005-0000-0000-000082890000}"/>
    <cellStyle name="Normal 4 7 2 2 2 2 3" xfId="39408" xr:uid="{00000000-0005-0000-0000-000083890000}"/>
    <cellStyle name="Normal 4 7 2 2 2 3" xfId="22096" xr:uid="{00000000-0005-0000-0000-000084890000}"/>
    <cellStyle name="Normal 4 7 2 2 2 3 2" xfId="48064" xr:uid="{00000000-0005-0000-0000-000085890000}"/>
    <cellStyle name="Normal 4 7 2 2 2 4" xfId="17768" xr:uid="{00000000-0005-0000-0000-000086890000}"/>
    <cellStyle name="Normal 4 7 2 2 2 4 2" xfId="43736" xr:uid="{00000000-0005-0000-0000-000087890000}"/>
    <cellStyle name="Normal 4 7 2 2 2 5" xfId="32916" xr:uid="{00000000-0005-0000-0000-000088890000}"/>
    <cellStyle name="Normal 4 7 2 2 2 6" xfId="59398" xr:uid="{00000000-0005-0000-0000-000089890000}"/>
    <cellStyle name="Normal 4 7 2 2 3" xfId="11276" xr:uid="{00000000-0005-0000-0000-00008A890000}"/>
    <cellStyle name="Normal 4 7 2 2 3 2" xfId="26424" xr:uid="{00000000-0005-0000-0000-00008B890000}"/>
    <cellStyle name="Normal 4 7 2 2 3 2 2" xfId="52392" xr:uid="{00000000-0005-0000-0000-00008C890000}"/>
    <cellStyle name="Normal 4 7 2 2 3 3" xfId="37244" xr:uid="{00000000-0005-0000-0000-00008D890000}"/>
    <cellStyle name="Normal 4 7 2 2 4" xfId="9112" xr:uid="{00000000-0005-0000-0000-00008E890000}"/>
    <cellStyle name="Normal 4 7 2 2 4 2" xfId="24260" xr:uid="{00000000-0005-0000-0000-00008F890000}"/>
    <cellStyle name="Normal 4 7 2 2 4 2 2" xfId="50228" xr:uid="{00000000-0005-0000-0000-000090890000}"/>
    <cellStyle name="Normal 4 7 2 2 4 3" xfId="35080" xr:uid="{00000000-0005-0000-0000-000091890000}"/>
    <cellStyle name="Normal 4 7 2 2 5" xfId="19932" xr:uid="{00000000-0005-0000-0000-000092890000}"/>
    <cellStyle name="Normal 4 7 2 2 5 2" xfId="45900" xr:uid="{00000000-0005-0000-0000-000093890000}"/>
    <cellStyle name="Normal 4 7 2 2 6" xfId="15604" xr:uid="{00000000-0005-0000-0000-000094890000}"/>
    <cellStyle name="Normal 4 7 2 2 6 2" xfId="41572" xr:uid="{00000000-0005-0000-0000-000095890000}"/>
    <cellStyle name="Normal 4 7 2 2 7" xfId="4784" xr:uid="{00000000-0005-0000-0000-000096890000}"/>
    <cellStyle name="Normal 4 7 2 2 8" xfId="30752" xr:uid="{00000000-0005-0000-0000-000097890000}"/>
    <cellStyle name="Normal 4 7 2 2 9" xfId="57234" xr:uid="{00000000-0005-0000-0000-000098890000}"/>
    <cellStyle name="Normal 4 7 2 3" xfId="5866" xr:uid="{00000000-0005-0000-0000-000099890000}"/>
    <cellStyle name="Normal 4 7 2 3 2" xfId="12358" xr:uid="{00000000-0005-0000-0000-00009A890000}"/>
    <cellStyle name="Normal 4 7 2 3 2 2" xfId="27506" xr:uid="{00000000-0005-0000-0000-00009B890000}"/>
    <cellStyle name="Normal 4 7 2 3 2 2 2" xfId="53474" xr:uid="{00000000-0005-0000-0000-00009C890000}"/>
    <cellStyle name="Normal 4 7 2 3 2 3" xfId="38326" xr:uid="{00000000-0005-0000-0000-00009D890000}"/>
    <cellStyle name="Normal 4 7 2 3 3" xfId="21014" xr:uid="{00000000-0005-0000-0000-00009E890000}"/>
    <cellStyle name="Normal 4 7 2 3 3 2" xfId="46982" xr:uid="{00000000-0005-0000-0000-00009F890000}"/>
    <cellStyle name="Normal 4 7 2 3 4" xfId="16686" xr:uid="{00000000-0005-0000-0000-0000A0890000}"/>
    <cellStyle name="Normal 4 7 2 3 4 2" xfId="42654" xr:uid="{00000000-0005-0000-0000-0000A1890000}"/>
    <cellStyle name="Normal 4 7 2 3 5" xfId="31834" xr:uid="{00000000-0005-0000-0000-0000A2890000}"/>
    <cellStyle name="Normal 4 7 2 3 6" xfId="58316" xr:uid="{00000000-0005-0000-0000-0000A3890000}"/>
    <cellStyle name="Normal 4 7 2 4" xfId="10194" xr:uid="{00000000-0005-0000-0000-0000A4890000}"/>
    <cellStyle name="Normal 4 7 2 4 2" xfId="25342" xr:uid="{00000000-0005-0000-0000-0000A5890000}"/>
    <cellStyle name="Normal 4 7 2 4 2 2" xfId="51310" xr:uid="{00000000-0005-0000-0000-0000A6890000}"/>
    <cellStyle name="Normal 4 7 2 4 3" xfId="36162" xr:uid="{00000000-0005-0000-0000-0000A7890000}"/>
    <cellStyle name="Normal 4 7 2 5" xfId="8030" xr:uid="{00000000-0005-0000-0000-0000A8890000}"/>
    <cellStyle name="Normal 4 7 2 5 2" xfId="23178" xr:uid="{00000000-0005-0000-0000-0000A9890000}"/>
    <cellStyle name="Normal 4 7 2 5 2 2" xfId="49146" xr:uid="{00000000-0005-0000-0000-0000AA890000}"/>
    <cellStyle name="Normal 4 7 2 5 3" xfId="33998" xr:uid="{00000000-0005-0000-0000-0000AB890000}"/>
    <cellStyle name="Normal 4 7 2 6" xfId="18850" xr:uid="{00000000-0005-0000-0000-0000AC890000}"/>
    <cellStyle name="Normal 4 7 2 6 2" xfId="44818" xr:uid="{00000000-0005-0000-0000-0000AD890000}"/>
    <cellStyle name="Normal 4 7 2 7" xfId="14522" xr:uid="{00000000-0005-0000-0000-0000AE890000}"/>
    <cellStyle name="Normal 4 7 2 7 2" xfId="40490" xr:uid="{00000000-0005-0000-0000-0000AF890000}"/>
    <cellStyle name="Normal 4 7 2 8" xfId="3702" xr:uid="{00000000-0005-0000-0000-0000B0890000}"/>
    <cellStyle name="Normal 4 7 2 9" xfId="29670" xr:uid="{00000000-0005-0000-0000-0000B1890000}"/>
    <cellStyle name="Normal 4 7 3" xfId="2079" xr:uid="{00000000-0005-0000-0000-0000B2890000}"/>
    <cellStyle name="Normal 4 7 3 2" xfId="6407" xr:uid="{00000000-0005-0000-0000-0000B3890000}"/>
    <cellStyle name="Normal 4 7 3 2 2" xfId="12899" xr:uid="{00000000-0005-0000-0000-0000B4890000}"/>
    <cellStyle name="Normal 4 7 3 2 2 2" xfId="28047" xr:uid="{00000000-0005-0000-0000-0000B5890000}"/>
    <cellStyle name="Normal 4 7 3 2 2 2 2" xfId="54015" xr:uid="{00000000-0005-0000-0000-0000B6890000}"/>
    <cellStyle name="Normal 4 7 3 2 2 3" xfId="38867" xr:uid="{00000000-0005-0000-0000-0000B7890000}"/>
    <cellStyle name="Normal 4 7 3 2 3" xfId="21555" xr:uid="{00000000-0005-0000-0000-0000B8890000}"/>
    <cellStyle name="Normal 4 7 3 2 3 2" xfId="47523" xr:uid="{00000000-0005-0000-0000-0000B9890000}"/>
    <cellStyle name="Normal 4 7 3 2 4" xfId="17227" xr:uid="{00000000-0005-0000-0000-0000BA890000}"/>
    <cellStyle name="Normal 4 7 3 2 4 2" xfId="43195" xr:uid="{00000000-0005-0000-0000-0000BB890000}"/>
    <cellStyle name="Normal 4 7 3 2 5" xfId="32375" xr:uid="{00000000-0005-0000-0000-0000BC890000}"/>
    <cellStyle name="Normal 4 7 3 2 6" xfId="58857" xr:uid="{00000000-0005-0000-0000-0000BD890000}"/>
    <cellStyle name="Normal 4 7 3 3" xfId="10735" xr:uid="{00000000-0005-0000-0000-0000BE890000}"/>
    <cellStyle name="Normal 4 7 3 3 2" xfId="25883" xr:uid="{00000000-0005-0000-0000-0000BF890000}"/>
    <cellStyle name="Normal 4 7 3 3 2 2" xfId="51851" xr:uid="{00000000-0005-0000-0000-0000C0890000}"/>
    <cellStyle name="Normal 4 7 3 3 3" xfId="36703" xr:uid="{00000000-0005-0000-0000-0000C1890000}"/>
    <cellStyle name="Normal 4 7 3 4" xfId="8571" xr:uid="{00000000-0005-0000-0000-0000C2890000}"/>
    <cellStyle name="Normal 4 7 3 4 2" xfId="23719" xr:uid="{00000000-0005-0000-0000-0000C3890000}"/>
    <cellStyle name="Normal 4 7 3 4 2 2" xfId="49687" xr:uid="{00000000-0005-0000-0000-0000C4890000}"/>
    <cellStyle name="Normal 4 7 3 4 3" xfId="34539" xr:uid="{00000000-0005-0000-0000-0000C5890000}"/>
    <cellStyle name="Normal 4 7 3 5" xfId="19391" xr:uid="{00000000-0005-0000-0000-0000C6890000}"/>
    <cellStyle name="Normal 4 7 3 5 2" xfId="45359" xr:uid="{00000000-0005-0000-0000-0000C7890000}"/>
    <cellStyle name="Normal 4 7 3 6" xfId="15063" xr:uid="{00000000-0005-0000-0000-0000C8890000}"/>
    <cellStyle name="Normal 4 7 3 6 2" xfId="41031" xr:uid="{00000000-0005-0000-0000-0000C9890000}"/>
    <cellStyle name="Normal 4 7 3 7" xfId="4243" xr:uid="{00000000-0005-0000-0000-0000CA890000}"/>
    <cellStyle name="Normal 4 7 3 8" xfId="30211" xr:uid="{00000000-0005-0000-0000-0000CB890000}"/>
    <cellStyle name="Normal 4 7 3 9" xfId="56693" xr:uid="{00000000-0005-0000-0000-0000CC890000}"/>
    <cellStyle name="Normal 4 7 4" xfId="5325" xr:uid="{00000000-0005-0000-0000-0000CD890000}"/>
    <cellStyle name="Normal 4 7 4 2" xfId="11817" xr:uid="{00000000-0005-0000-0000-0000CE890000}"/>
    <cellStyle name="Normal 4 7 4 2 2" xfId="26965" xr:uid="{00000000-0005-0000-0000-0000CF890000}"/>
    <cellStyle name="Normal 4 7 4 2 2 2" xfId="52933" xr:uid="{00000000-0005-0000-0000-0000D0890000}"/>
    <cellStyle name="Normal 4 7 4 2 3" xfId="37785" xr:uid="{00000000-0005-0000-0000-0000D1890000}"/>
    <cellStyle name="Normal 4 7 4 3" xfId="20473" xr:uid="{00000000-0005-0000-0000-0000D2890000}"/>
    <cellStyle name="Normal 4 7 4 3 2" xfId="46441" xr:uid="{00000000-0005-0000-0000-0000D3890000}"/>
    <cellStyle name="Normal 4 7 4 4" xfId="16145" xr:uid="{00000000-0005-0000-0000-0000D4890000}"/>
    <cellStyle name="Normal 4 7 4 4 2" xfId="42113" xr:uid="{00000000-0005-0000-0000-0000D5890000}"/>
    <cellStyle name="Normal 4 7 4 5" xfId="31293" xr:uid="{00000000-0005-0000-0000-0000D6890000}"/>
    <cellStyle name="Normal 4 7 4 6" xfId="57775" xr:uid="{00000000-0005-0000-0000-0000D7890000}"/>
    <cellStyle name="Normal 4 7 5" xfId="9653" xr:uid="{00000000-0005-0000-0000-0000D8890000}"/>
    <cellStyle name="Normal 4 7 5 2" xfId="24801" xr:uid="{00000000-0005-0000-0000-0000D9890000}"/>
    <cellStyle name="Normal 4 7 5 2 2" xfId="50769" xr:uid="{00000000-0005-0000-0000-0000DA890000}"/>
    <cellStyle name="Normal 4 7 5 3" xfId="35621" xr:uid="{00000000-0005-0000-0000-0000DB890000}"/>
    <cellStyle name="Normal 4 7 6" xfId="7489" xr:uid="{00000000-0005-0000-0000-0000DC890000}"/>
    <cellStyle name="Normal 4 7 6 2" xfId="22637" xr:uid="{00000000-0005-0000-0000-0000DD890000}"/>
    <cellStyle name="Normal 4 7 6 2 2" xfId="48605" xr:uid="{00000000-0005-0000-0000-0000DE890000}"/>
    <cellStyle name="Normal 4 7 6 3" xfId="33457" xr:uid="{00000000-0005-0000-0000-0000DF890000}"/>
    <cellStyle name="Normal 4 7 7" xfId="18309" xr:uid="{00000000-0005-0000-0000-0000E0890000}"/>
    <cellStyle name="Normal 4 7 7 2" xfId="44277" xr:uid="{00000000-0005-0000-0000-0000E1890000}"/>
    <cellStyle name="Normal 4 7 8" xfId="13981" xr:uid="{00000000-0005-0000-0000-0000E2890000}"/>
    <cellStyle name="Normal 4 7 8 2" xfId="39949" xr:uid="{00000000-0005-0000-0000-0000E3890000}"/>
    <cellStyle name="Normal 4 7 9" xfId="3161" xr:uid="{00000000-0005-0000-0000-0000E4890000}"/>
    <cellStyle name="Normal 4 8" xfId="443" xr:uid="{00000000-0005-0000-0000-0000E5890000}"/>
    <cellStyle name="Normal 4 8 10" xfId="29130" xr:uid="{00000000-0005-0000-0000-0000E6890000}"/>
    <cellStyle name="Normal 4 8 11" xfId="55078" xr:uid="{00000000-0005-0000-0000-0000E7890000}"/>
    <cellStyle name="Normal 4 8 12" xfId="55612" xr:uid="{00000000-0005-0000-0000-0000E8890000}"/>
    <cellStyle name="Normal 4 8 13" xfId="955" xr:uid="{00000000-0005-0000-0000-0000E9890000}"/>
    <cellStyle name="Normal 4 8 2" xfId="1539" xr:uid="{00000000-0005-0000-0000-0000EA890000}"/>
    <cellStyle name="Normal 4 8 2 10" xfId="56153" xr:uid="{00000000-0005-0000-0000-0000EB890000}"/>
    <cellStyle name="Normal 4 8 2 2" xfId="2621" xr:uid="{00000000-0005-0000-0000-0000EC890000}"/>
    <cellStyle name="Normal 4 8 2 2 2" xfId="6949" xr:uid="{00000000-0005-0000-0000-0000ED890000}"/>
    <cellStyle name="Normal 4 8 2 2 2 2" xfId="13441" xr:uid="{00000000-0005-0000-0000-0000EE890000}"/>
    <cellStyle name="Normal 4 8 2 2 2 2 2" xfId="28589" xr:uid="{00000000-0005-0000-0000-0000EF890000}"/>
    <cellStyle name="Normal 4 8 2 2 2 2 2 2" xfId="54557" xr:uid="{00000000-0005-0000-0000-0000F0890000}"/>
    <cellStyle name="Normal 4 8 2 2 2 2 3" xfId="39409" xr:uid="{00000000-0005-0000-0000-0000F1890000}"/>
    <cellStyle name="Normal 4 8 2 2 2 3" xfId="22097" xr:uid="{00000000-0005-0000-0000-0000F2890000}"/>
    <cellStyle name="Normal 4 8 2 2 2 3 2" xfId="48065" xr:uid="{00000000-0005-0000-0000-0000F3890000}"/>
    <cellStyle name="Normal 4 8 2 2 2 4" xfId="17769" xr:uid="{00000000-0005-0000-0000-0000F4890000}"/>
    <cellStyle name="Normal 4 8 2 2 2 4 2" xfId="43737" xr:uid="{00000000-0005-0000-0000-0000F5890000}"/>
    <cellStyle name="Normal 4 8 2 2 2 5" xfId="32917" xr:uid="{00000000-0005-0000-0000-0000F6890000}"/>
    <cellStyle name="Normal 4 8 2 2 2 6" xfId="59399" xr:uid="{00000000-0005-0000-0000-0000F7890000}"/>
    <cellStyle name="Normal 4 8 2 2 3" xfId="11277" xr:uid="{00000000-0005-0000-0000-0000F8890000}"/>
    <cellStyle name="Normal 4 8 2 2 3 2" xfId="26425" xr:uid="{00000000-0005-0000-0000-0000F9890000}"/>
    <cellStyle name="Normal 4 8 2 2 3 2 2" xfId="52393" xr:uid="{00000000-0005-0000-0000-0000FA890000}"/>
    <cellStyle name="Normal 4 8 2 2 3 3" xfId="37245" xr:uid="{00000000-0005-0000-0000-0000FB890000}"/>
    <cellStyle name="Normal 4 8 2 2 4" xfId="9113" xr:uid="{00000000-0005-0000-0000-0000FC890000}"/>
    <cellStyle name="Normal 4 8 2 2 4 2" xfId="24261" xr:uid="{00000000-0005-0000-0000-0000FD890000}"/>
    <cellStyle name="Normal 4 8 2 2 4 2 2" xfId="50229" xr:uid="{00000000-0005-0000-0000-0000FE890000}"/>
    <cellStyle name="Normal 4 8 2 2 4 3" xfId="35081" xr:uid="{00000000-0005-0000-0000-0000FF890000}"/>
    <cellStyle name="Normal 4 8 2 2 5" xfId="19933" xr:uid="{00000000-0005-0000-0000-0000008A0000}"/>
    <cellStyle name="Normal 4 8 2 2 5 2" xfId="45901" xr:uid="{00000000-0005-0000-0000-0000018A0000}"/>
    <cellStyle name="Normal 4 8 2 2 6" xfId="15605" xr:uid="{00000000-0005-0000-0000-0000028A0000}"/>
    <cellStyle name="Normal 4 8 2 2 6 2" xfId="41573" xr:uid="{00000000-0005-0000-0000-0000038A0000}"/>
    <cellStyle name="Normal 4 8 2 2 7" xfId="4785" xr:uid="{00000000-0005-0000-0000-0000048A0000}"/>
    <cellStyle name="Normal 4 8 2 2 8" xfId="30753" xr:uid="{00000000-0005-0000-0000-0000058A0000}"/>
    <cellStyle name="Normal 4 8 2 2 9" xfId="57235" xr:uid="{00000000-0005-0000-0000-0000068A0000}"/>
    <cellStyle name="Normal 4 8 2 3" xfId="5867" xr:uid="{00000000-0005-0000-0000-0000078A0000}"/>
    <cellStyle name="Normal 4 8 2 3 2" xfId="12359" xr:uid="{00000000-0005-0000-0000-0000088A0000}"/>
    <cellStyle name="Normal 4 8 2 3 2 2" xfId="27507" xr:uid="{00000000-0005-0000-0000-0000098A0000}"/>
    <cellStyle name="Normal 4 8 2 3 2 2 2" xfId="53475" xr:uid="{00000000-0005-0000-0000-00000A8A0000}"/>
    <cellStyle name="Normal 4 8 2 3 2 3" xfId="38327" xr:uid="{00000000-0005-0000-0000-00000B8A0000}"/>
    <cellStyle name="Normal 4 8 2 3 3" xfId="21015" xr:uid="{00000000-0005-0000-0000-00000C8A0000}"/>
    <cellStyle name="Normal 4 8 2 3 3 2" xfId="46983" xr:uid="{00000000-0005-0000-0000-00000D8A0000}"/>
    <cellStyle name="Normal 4 8 2 3 4" xfId="16687" xr:uid="{00000000-0005-0000-0000-00000E8A0000}"/>
    <cellStyle name="Normal 4 8 2 3 4 2" xfId="42655" xr:uid="{00000000-0005-0000-0000-00000F8A0000}"/>
    <cellStyle name="Normal 4 8 2 3 5" xfId="31835" xr:uid="{00000000-0005-0000-0000-0000108A0000}"/>
    <cellStyle name="Normal 4 8 2 3 6" xfId="58317" xr:uid="{00000000-0005-0000-0000-0000118A0000}"/>
    <cellStyle name="Normal 4 8 2 4" xfId="10195" xr:uid="{00000000-0005-0000-0000-0000128A0000}"/>
    <cellStyle name="Normal 4 8 2 4 2" xfId="25343" xr:uid="{00000000-0005-0000-0000-0000138A0000}"/>
    <cellStyle name="Normal 4 8 2 4 2 2" xfId="51311" xr:uid="{00000000-0005-0000-0000-0000148A0000}"/>
    <cellStyle name="Normal 4 8 2 4 3" xfId="36163" xr:uid="{00000000-0005-0000-0000-0000158A0000}"/>
    <cellStyle name="Normal 4 8 2 5" xfId="8031" xr:uid="{00000000-0005-0000-0000-0000168A0000}"/>
    <cellStyle name="Normal 4 8 2 5 2" xfId="23179" xr:uid="{00000000-0005-0000-0000-0000178A0000}"/>
    <cellStyle name="Normal 4 8 2 5 2 2" xfId="49147" xr:uid="{00000000-0005-0000-0000-0000188A0000}"/>
    <cellStyle name="Normal 4 8 2 5 3" xfId="33999" xr:uid="{00000000-0005-0000-0000-0000198A0000}"/>
    <cellStyle name="Normal 4 8 2 6" xfId="18851" xr:uid="{00000000-0005-0000-0000-00001A8A0000}"/>
    <cellStyle name="Normal 4 8 2 6 2" xfId="44819" xr:uid="{00000000-0005-0000-0000-00001B8A0000}"/>
    <cellStyle name="Normal 4 8 2 7" xfId="14523" xr:uid="{00000000-0005-0000-0000-00001C8A0000}"/>
    <cellStyle name="Normal 4 8 2 7 2" xfId="40491" xr:uid="{00000000-0005-0000-0000-00001D8A0000}"/>
    <cellStyle name="Normal 4 8 2 8" xfId="3703" xr:uid="{00000000-0005-0000-0000-00001E8A0000}"/>
    <cellStyle name="Normal 4 8 2 9" xfId="29671" xr:uid="{00000000-0005-0000-0000-00001F8A0000}"/>
    <cellStyle name="Normal 4 8 3" xfId="2080" xr:uid="{00000000-0005-0000-0000-0000208A0000}"/>
    <cellStyle name="Normal 4 8 3 2" xfId="6408" xr:uid="{00000000-0005-0000-0000-0000218A0000}"/>
    <cellStyle name="Normal 4 8 3 2 2" xfId="12900" xr:uid="{00000000-0005-0000-0000-0000228A0000}"/>
    <cellStyle name="Normal 4 8 3 2 2 2" xfId="28048" xr:uid="{00000000-0005-0000-0000-0000238A0000}"/>
    <cellStyle name="Normal 4 8 3 2 2 2 2" xfId="54016" xr:uid="{00000000-0005-0000-0000-0000248A0000}"/>
    <cellStyle name="Normal 4 8 3 2 2 3" xfId="38868" xr:uid="{00000000-0005-0000-0000-0000258A0000}"/>
    <cellStyle name="Normal 4 8 3 2 3" xfId="21556" xr:uid="{00000000-0005-0000-0000-0000268A0000}"/>
    <cellStyle name="Normal 4 8 3 2 3 2" xfId="47524" xr:uid="{00000000-0005-0000-0000-0000278A0000}"/>
    <cellStyle name="Normal 4 8 3 2 4" xfId="17228" xr:uid="{00000000-0005-0000-0000-0000288A0000}"/>
    <cellStyle name="Normal 4 8 3 2 4 2" xfId="43196" xr:uid="{00000000-0005-0000-0000-0000298A0000}"/>
    <cellStyle name="Normal 4 8 3 2 5" xfId="32376" xr:uid="{00000000-0005-0000-0000-00002A8A0000}"/>
    <cellStyle name="Normal 4 8 3 2 6" xfId="58858" xr:uid="{00000000-0005-0000-0000-00002B8A0000}"/>
    <cellStyle name="Normal 4 8 3 3" xfId="10736" xr:uid="{00000000-0005-0000-0000-00002C8A0000}"/>
    <cellStyle name="Normal 4 8 3 3 2" xfId="25884" xr:uid="{00000000-0005-0000-0000-00002D8A0000}"/>
    <cellStyle name="Normal 4 8 3 3 2 2" xfId="51852" xr:uid="{00000000-0005-0000-0000-00002E8A0000}"/>
    <cellStyle name="Normal 4 8 3 3 3" xfId="36704" xr:uid="{00000000-0005-0000-0000-00002F8A0000}"/>
    <cellStyle name="Normal 4 8 3 4" xfId="8572" xr:uid="{00000000-0005-0000-0000-0000308A0000}"/>
    <cellStyle name="Normal 4 8 3 4 2" xfId="23720" xr:uid="{00000000-0005-0000-0000-0000318A0000}"/>
    <cellStyle name="Normal 4 8 3 4 2 2" xfId="49688" xr:uid="{00000000-0005-0000-0000-0000328A0000}"/>
    <cellStyle name="Normal 4 8 3 4 3" xfId="34540" xr:uid="{00000000-0005-0000-0000-0000338A0000}"/>
    <cellStyle name="Normal 4 8 3 5" xfId="19392" xr:uid="{00000000-0005-0000-0000-0000348A0000}"/>
    <cellStyle name="Normal 4 8 3 5 2" xfId="45360" xr:uid="{00000000-0005-0000-0000-0000358A0000}"/>
    <cellStyle name="Normal 4 8 3 6" xfId="15064" xr:uid="{00000000-0005-0000-0000-0000368A0000}"/>
    <cellStyle name="Normal 4 8 3 6 2" xfId="41032" xr:uid="{00000000-0005-0000-0000-0000378A0000}"/>
    <cellStyle name="Normal 4 8 3 7" xfId="4244" xr:uid="{00000000-0005-0000-0000-0000388A0000}"/>
    <cellStyle name="Normal 4 8 3 8" xfId="30212" xr:uid="{00000000-0005-0000-0000-0000398A0000}"/>
    <cellStyle name="Normal 4 8 3 9" xfId="56694" xr:uid="{00000000-0005-0000-0000-00003A8A0000}"/>
    <cellStyle name="Normal 4 8 4" xfId="5326" xr:uid="{00000000-0005-0000-0000-00003B8A0000}"/>
    <cellStyle name="Normal 4 8 4 2" xfId="11818" xr:uid="{00000000-0005-0000-0000-00003C8A0000}"/>
    <cellStyle name="Normal 4 8 4 2 2" xfId="26966" xr:uid="{00000000-0005-0000-0000-00003D8A0000}"/>
    <cellStyle name="Normal 4 8 4 2 2 2" xfId="52934" xr:uid="{00000000-0005-0000-0000-00003E8A0000}"/>
    <cellStyle name="Normal 4 8 4 2 3" xfId="37786" xr:uid="{00000000-0005-0000-0000-00003F8A0000}"/>
    <cellStyle name="Normal 4 8 4 3" xfId="20474" xr:uid="{00000000-0005-0000-0000-0000408A0000}"/>
    <cellStyle name="Normal 4 8 4 3 2" xfId="46442" xr:uid="{00000000-0005-0000-0000-0000418A0000}"/>
    <cellStyle name="Normal 4 8 4 4" xfId="16146" xr:uid="{00000000-0005-0000-0000-0000428A0000}"/>
    <cellStyle name="Normal 4 8 4 4 2" xfId="42114" xr:uid="{00000000-0005-0000-0000-0000438A0000}"/>
    <cellStyle name="Normal 4 8 4 5" xfId="31294" xr:uid="{00000000-0005-0000-0000-0000448A0000}"/>
    <cellStyle name="Normal 4 8 4 6" xfId="57776" xr:uid="{00000000-0005-0000-0000-0000458A0000}"/>
    <cellStyle name="Normal 4 8 5" xfId="9654" xr:uid="{00000000-0005-0000-0000-0000468A0000}"/>
    <cellStyle name="Normal 4 8 5 2" xfId="24802" xr:uid="{00000000-0005-0000-0000-0000478A0000}"/>
    <cellStyle name="Normal 4 8 5 2 2" xfId="50770" xr:uid="{00000000-0005-0000-0000-0000488A0000}"/>
    <cellStyle name="Normal 4 8 5 3" xfId="35622" xr:uid="{00000000-0005-0000-0000-0000498A0000}"/>
    <cellStyle name="Normal 4 8 6" xfId="7490" xr:uid="{00000000-0005-0000-0000-00004A8A0000}"/>
    <cellStyle name="Normal 4 8 6 2" xfId="22638" xr:uid="{00000000-0005-0000-0000-00004B8A0000}"/>
    <cellStyle name="Normal 4 8 6 2 2" xfId="48606" xr:uid="{00000000-0005-0000-0000-00004C8A0000}"/>
    <cellStyle name="Normal 4 8 6 3" xfId="33458" xr:uid="{00000000-0005-0000-0000-00004D8A0000}"/>
    <cellStyle name="Normal 4 8 7" xfId="18310" xr:uid="{00000000-0005-0000-0000-00004E8A0000}"/>
    <cellStyle name="Normal 4 8 7 2" xfId="44278" xr:uid="{00000000-0005-0000-0000-00004F8A0000}"/>
    <cellStyle name="Normal 4 8 8" xfId="13982" xr:uid="{00000000-0005-0000-0000-0000508A0000}"/>
    <cellStyle name="Normal 4 8 8 2" xfId="39950" xr:uid="{00000000-0005-0000-0000-0000518A0000}"/>
    <cellStyle name="Normal 4 8 9" xfId="3162" xr:uid="{00000000-0005-0000-0000-0000528A0000}"/>
    <cellStyle name="Normal 4 9" xfId="444" xr:uid="{00000000-0005-0000-0000-0000538A0000}"/>
    <cellStyle name="Normal 4 9 10" xfId="29131" xr:uid="{00000000-0005-0000-0000-0000548A0000}"/>
    <cellStyle name="Normal 4 9 11" xfId="55079" xr:uid="{00000000-0005-0000-0000-0000558A0000}"/>
    <cellStyle name="Normal 4 9 12" xfId="55613" xr:uid="{00000000-0005-0000-0000-0000568A0000}"/>
    <cellStyle name="Normal 4 9 13" xfId="995" xr:uid="{00000000-0005-0000-0000-0000578A0000}"/>
    <cellStyle name="Normal 4 9 2" xfId="1540" xr:uid="{00000000-0005-0000-0000-0000588A0000}"/>
    <cellStyle name="Normal 4 9 2 10" xfId="56154" xr:uid="{00000000-0005-0000-0000-0000598A0000}"/>
    <cellStyle name="Normal 4 9 2 2" xfId="2622" xr:uid="{00000000-0005-0000-0000-00005A8A0000}"/>
    <cellStyle name="Normal 4 9 2 2 2" xfId="6950" xr:uid="{00000000-0005-0000-0000-00005B8A0000}"/>
    <cellStyle name="Normal 4 9 2 2 2 2" xfId="13442" xr:uid="{00000000-0005-0000-0000-00005C8A0000}"/>
    <cellStyle name="Normal 4 9 2 2 2 2 2" xfId="28590" xr:uid="{00000000-0005-0000-0000-00005D8A0000}"/>
    <cellStyle name="Normal 4 9 2 2 2 2 2 2" xfId="54558" xr:uid="{00000000-0005-0000-0000-00005E8A0000}"/>
    <cellStyle name="Normal 4 9 2 2 2 2 3" xfId="39410" xr:uid="{00000000-0005-0000-0000-00005F8A0000}"/>
    <cellStyle name="Normal 4 9 2 2 2 3" xfId="22098" xr:uid="{00000000-0005-0000-0000-0000608A0000}"/>
    <cellStyle name="Normal 4 9 2 2 2 3 2" xfId="48066" xr:uid="{00000000-0005-0000-0000-0000618A0000}"/>
    <cellStyle name="Normal 4 9 2 2 2 4" xfId="17770" xr:uid="{00000000-0005-0000-0000-0000628A0000}"/>
    <cellStyle name="Normal 4 9 2 2 2 4 2" xfId="43738" xr:uid="{00000000-0005-0000-0000-0000638A0000}"/>
    <cellStyle name="Normal 4 9 2 2 2 5" xfId="32918" xr:uid="{00000000-0005-0000-0000-0000648A0000}"/>
    <cellStyle name="Normal 4 9 2 2 2 6" xfId="59400" xr:uid="{00000000-0005-0000-0000-0000658A0000}"/>
    <cellStyle name="Normal 4 9 2 2 3" xfId="11278" xr:uid="{00000000-0005-0000-0000-0000668A0000}"/>
    <cellStyle name="Normal 4 9 2 2 3 2" xfId="26426" xr:uid="{00000000-0005-0000-0000-0000678A0000}"/>
    <cellStyle name="Normal 4 9 2 2 3 2 2" xfId="52394" xr:uid="{00000000-0005-0000-0000-0000688A0000}"/>
    <cellStyle name="Normal 4 9 2 2 3 3" xfId="37246" xr:uid="{00000000-0005-0000-0000-0000698A0000}"/>
    <cellStyle name="Normal 4 9 2 2 4" xfId="9114" xr:uid="{00000000-0005-0000-0000-00006A8A0000}"/>
    <cellStyle name="Normal 4 9 2 2 4 2" xfId="24262" xr:uid="{00000000-0005-0000-0000-00006B8A0000}"/>
    <cellStyle name="Normal 4 9 2 2 4 2 2" xfId="50230" xr:uid="{00000000-0005-0000-0000-00006C8A0000}"/>
    <cellStyle name="Normal 4 9 2 2 4 3" xfId="35082" xr:uid="{00000000-0005-0000-0000-00006D8A0000}"/>
    <cellStyle name="Normal 4 9 2 2 5" xfId="19934" xr:uid="{00000000-0005-0000-0000-00006E8A0000}"/>
    <cellStyle name="Normal 4 9 2 2 5 2" xfId="45902" xr:uid="{00000000-0005-0000-0000-00006F8A0000}"/>
    <cellStyle name="Normal 4 9 2 2 6" xfId="15606" xr:uid="{00000000-0005-0000-0000-0000708A0000}"/>
    <cellStyle name="Normal 4 9 2 2 6 2" xfId="41574" xr:uid="{00000000-0005-0000-0000-0000718A0000}"/>
    <cellStyle name="Normal 4 9 2 2 7" xfId="4786" xr:uid="{00000000-0005-0000-0000-0000728A0000}"/>
    <cellStyle name="Normal 4 9 2 2 8" xfId="30754" xr:uid="{00000000-0005-0000-0000-0000738A0000}"/>
    <cellStyle name="Normal 4 9 2 2 9" xfId="57236" xr:uid="{00000000-0005-0000-0000-0000748A0000}"/>
    <cellStyle name="Normal 4 9 2 3" xfId="5868" xr:uid="{00000000-0005-0000-0000-0000758A0000}"/>
    <cellStyle name="Normal 4 9 2 3 2" xfId="12360" xr:uid="{00000000-0005-0000-0000-0000768A0000}"/>
    <cellStyle name="Normal 4 9 2 3 2 2" xfId="27508" xr:uid="{00000000-0005-0000-0000-0000778A0000}"/>
    <cellStyle name="Normal 4 9 2 3 2 2 2" xfId="53476" xr:uid="{00000000-0005-0000-0000-0000788A0000}"/>
    <cellStyle name="Normal 4 9 2 3 2 3" xfId="38328" xr:uid="{00000000-0005-0000-0000-0000798A0000}"/>
    <cellStyle name="Normal 4 9 2 3 3" xfId="21016" xr:uid="{00000000-0005-0000-0000-00007A8A0000}"/>
    <cellStyle name="Normal 4 9 2 3 3 2" xfId="46984" xr:uid="{00000000-0005-0000-0000-00007B8A0000}"/>
    <cellStyle name="Normal 4 9 2 3 4" xfId="16688" xr:uid="{00000000-0005-0000-0000-00007C8A0000}"/>
    <cellStyle name="Normal 4 9 2 3 4 2" xfId="42656" xr:uid="{00000000-0005-0000-0000-00007D8A0000}"/>
    <cellStyle name="Normal 4 9 2 3 5" xfId="31836" xr:uid="{00000000-0005-0000-0000-00007E8A0000}"/>
    <cellStyle name="Normal 4 9 2 3 6" xfId="58318" xr:uid="{00000000-0005-0000-0000-00007F8A0000}"/>
    <cellStyle name="Normal 4 9 2 4" xfId="10196" xr:uid="{00000000-0005-0000-0000-0000808A0000}"/>
    <cellStyle name="Normal 4 9 2 4 2" xfId="25344" xr:uid="{00000000-0005-0000-0000-0000818A0000}"/>
    <cellStyle name="Normal 4 9 2 4 2 2" xfId="51312" xr:uid="{00000000-0005-0000-0000-0000828A0000}"/>
    <cellStyle name="Normal 4 9 2 4 3" xfId="36164" xr:uid="{00000000-0005-0000-0000-0000838A0000}"/>
    <cellStyle name="Normal 4 9 2 5" xfId="8032" xr:uid="{00000000-0005-0000-0000-0000848A0000}"/>
    <cellStyle name="Normal 4 9 2 5 2" xfId="23180" xr:uid="{00000000-0005-0000-0000-0000858A0000}"/>
    <cellStyle name="Normal 4 9 2 5 2 2" xfId="49148" xr:uid="{00000000-0005-0000-0000-0000868A0000}"/>
    <cellStyle name="Normal 4 9 2 5 3" xfId="34000" xr:uid="{00000000-0005-0000-0000-0000878A0000}"/>
    <cellStyle name="Normal 4 9 2 6" xfId="18852" xr:uid="{00000000-0005-0000-0000-0000888A0000}"/>
    <cellStyle name="Normal 4 9 2 6 2" xfId="44820" xr:uid="{00000000-0005-0000-0000-0000898A0000}"/>
    <cellStyle name="Normal 4 9 2 7" xfId="14524" xr:uid="{00000000-0005-0000-0000-00008A8A0000}"/>
    <cellStyle name="Normal 4 9 2 7 2" xfId="40492" xr:uid="{00000000-0005-0000-0000-00008B8A0000}"/>
    <cellStyle name="Normal 4 9 2 8" xfId="3704" xr:uid="{00000000-0005-0000-0000-00008C8A0000}"/>
    <cellStyle name="Normal 4 9 2 9" xfId="29672" xr:uid="{00000000-0005-0000-0000-00008D8A0000}"/>
    <cellStyle name="Normal 4 9 3" xfId="2081" xr:uid="{00000000-0005-0000-0000-00008E8A0000}"/>
    <cellStyle name="Normal 4 9 3 2" xfId="6409" xr:uid="{00000000-0005-0000-0000-00008F8A0000}"/>
    <cellStyle name="Normal 4 9 3 2 2" xfId="12901" xr:uid="{00000000-0005-0000-0000-0000908A0000}"/>
    <cellStyle name="Normal 4 9 3 2 2 2" xfId="28049" xr:uid="{00000000-0005-0000-0000-0000918A0000}"/>
    <cellStyle name="Normal 4 9 3 2 2 2 2" xfId="54017" xr:uid="{00000000-0005-0000-0000-0000928A0000}"/>
    <cellStyle name="Normal 4 9 3 2 2 3" xfId="38869" xr:uid="{00000000-0005-0000-0000-0000938A0000}"/>
    <cellStyle name="Normal 4 9 3 2 3" xfId="21557" xr:uid="{00000000-0005-0000-0000-0000948A0000}"/>
    <cellStyle name="Normal 4 9 3 2 3 2" xfId="47525" xr:uid="{00000000-0005-0000-0000-0000958A0000}"/>
    <cellStyle name="Normal 4 9 3 2 4" xfId="17229" xr:uid="{00000000-0005-0000-0000-0000968A0000}"/>
    <cellStyle name="Normal 4 9 3 2 4 2" xfId="43197" xr:uid="{00000000-0005-0000-0000-0000978A0000}"/>
    <cellStyle name="Normal 4 9 3 2 5" xfId="32377" xr:uid="{00000000-0005-0000-0000-0000988A0000}"/>
    <cellStyle name="Normal 4 9 3 2 6" xfId="58859" xr:uid="{00000000-0005-0000-0000-0000998A0000}"/>
    <cellStyle name="Normal 4 9 3 3" xfId="10737" xr:uid="{00000000-0005-0000-0000-00009A8A0000}"/>
    <cellStyle name="Normal 4 9 3 3 2" xfId="25885" xr:uid="{00000000-0005-0000-0000-00009B8A0000}"/>
    <cellStyle name="Normal 4 9 3 3 2 2" xfId="51853" xr:uid="{00000000-0005-0000-0000-00009C8A0000}"/>
    <cellStyle name="Normal 4 9 3 3 3" xfId="36705" xr:uid="{00000000-0005-0000-0000-00009D8A0000}"/>
    <cellStyle name="Normal 4 9 3 4" xfId="8573" xr:uid="{00000000-0005-0000-0000-00009E8A0000}"/>
    <cellStyle name="Normal 4 9 3 4 2" xfId="23721" xr:uid="{00000000-0005-0000-0000-00009F8A0000}"/>
    <cellStyle name="Normal 4 9 3 4 2 2" xfId="49689" xr:uid="{00000000-0005-0000-0000-0000A08A0000}"/>
    <cellStyle name="Normal 4 9 3 4 3" xfId="34541" xr:uid="{00000000-0005-0000-0000-0000A18A0000}"/>
    <cellStyle name="Normal 4 9 3 5" xfId="19393" xr:uid="{00000000-0005-0000-0000-0000A28A0000}"/>
    <cellStyle name="Normal 4 9 3 5 2" xfId="45361" xr:uid="{00000000-0005-0000-0000-0000A38A0000}"/>
    <cellStyle name="Normal 4 9 3 6" xfId="15065" xr:uid="{00000000-0005-0000-0000-0000A48A0000}"/>
    <cellStyle name="Normal 4 9 3 6 2" xfId="41033" xr:uid="{00000000-0005-0000-0000-0000A58A0000}"/>
    <cellStyle name="Normal 4 9 3 7" xfId="4245" xr:uid="{00000000-0005-0000-0000-0000A68A0000}"/>
    <cellStyle name="Normal 4 9 3 8" xfId="30213" xr:uid="{00000000-0005-0000-0000-0000A78A0000}"/>
    <cellStyle name="Normal 4 9 3 9" xfId="56695" xr:uid="{00000000-0005-0000-0000-0000A88A0000}"/>
    <cellStyle name="Normal 4 9 4" xfId="5327" xr:uid="{00000000-0005-0000-0000-0000A98A0000}"/>
    <cellStyle name="Normal 4 9 4 2" xfId="11819" xr:uid="{00000000-0005-0000-0000-0000AA8A0000}"/>
    <cellStyle name="Normal 4 9 4 2 2" xfId="26967" xr:uid="{00000000-0005-0000-0000-0000AB8A0000}"/>
    <cellStyle name="Normal 4 9 4 2 2 2" xfId="52935" xr:uid="{00000000-0005-0000-0000-0000AC8A0000}"/>
    <cellStyle name="Normal 4 9 4 2 3" xfId="37787" xr:uid="{00000000-0005-0000-0000-0000AD8A0000}"/>
    <cellStyle name="Normal 4 9 4 3" xfId="20475" xr:uid="{00000000-0005-0000-0000-0000AE8A0000}"/>
    <cellStyle name="Normal 4 9 4 3 2" xfId="46443" xr:uid="{00000000-0005-0000-0000-0000AF8A0000}"/>
    <cellStyle name="Normal 4 9 4 4" xfId="16147" xr:uid="{00000000-0005-0000-0000-0000B08A0000}"/>
    <cellStyle name="Normal 4 9 4 4 2" xfId="42115" xr:uid="{00000000-0005-0000-0000-0000B18A0000}"/>
    <cellStyle name="Normal 4 9 4 5" xfId="31295" xr:uid="{00000000-0005-0000-0000-0000B28A0000}"/>
    <cellStyle name="Normal 4 9 4 6" xfId="57777" xr:uid="{00000000-0005-0000-0000-0000B38A0000}"/>
    <cellStyle name="Normal 4 9 5" xfId="9655" xr:uid="{00000000-0005-0000-0000-0000B48A0000}"/>
    <cellStyle name="Normal 4 9 5 2" xfId="24803" xr:uid="{00000000-0005-0000-0000-0000B58A0000}"/>
    <cellStyle name="Normal 4 9 5 2 2" xfId="50771" xr:uid="{00000000-0005-0000-0000-0000B68A0000}"/>
    <cellStyle name="Normal 4 9 5 3" xfId="35623" xr:uid="{00000000-0005-0000-0000-0000B78A0000}"/>
    <cellStyle name="Normal 4 9 6" xfId="7491" xr:uid="{00000000-0005-0000-0000-0000B88A0000}"/>
    <cellStyle name="Normal 4 9 6 2" xfId="22639" xr:uid="{00000000-0005-0000-0000-0000B98A0000}"/>
    <cellStyle name="Normal 4 9 6 2 2" xfId="48607" xr:uid="{00000000-0005-0000-0000-0000BA8A0000}"/>
    <cellStyle name="Normal 4 9 6 3" xfId="33459" xr:uid="{00000000-0005-0000-0000-0000BB8A0000}"/>
    <cellStyle name="Normal 4 9 7" xfId="18311" xr:uid="{00000000-0005-0000-0000-0000BC8A0000}"/>
    <cellStyle name="Normal 4 9 7 2" xfId="44279" xr:uid="{00000000-0005-0000-0000-0000BD8A0000}"/>
    <cellStyle name="Normal 4 9 8" xfId="13983" xr:uid="{00000000-0005-0000-0000-0000BE8A0000}"/>
    <cellStyle name="Normal 4 9 8 2" xfId="39951" xr:uid="{00000000-0005-0000-0000-0000BF8A0000}"/>
    <cellStyle name="Normal 4 9 9" xfId="3163" xr:uid="{00000000-0005-0000-0000-0000C08A0000}"/>
    <cellStyle name="Normal 5" xfId="445" xr:uid="{00000000-0005-0000-0000-0000C18A0000}"/>
    <cellStyle name="Normal 5 10" xfId="446" xr:uid="{00000000-0005-0000-0000-0000C28A0000}"/>
    <cellStyle name="Normal 5 10 10" xfId="29133" xr:uid="{00000000-0005-0000-0000-0000C38A0000}"/>
    <cellStyle name="Normal 5 10 11" xfId="55081" xr:uid="{00000000-0005-0000-0000-0000C48A0000}"/>
    <cellStyle name="Normal 5 10 12" xfId="55615" xr:uid="{00000000-0005-0000-0000-0000C58A0000}"/>
    <cellStyle name="Normal 5 10 13" xfId="1038" xr:uid="{00000000-0005-0000-0000-0000C68A0000}"/>
    <cellStyle name="Normal 5 10 2" xfId="1542" xr:uid="{00000000-0005-0000-0000-0000C78A0000}"/>
    <cellStyle name="Normal 5 10 2 10" xfId="56156" xr:uid="{00000000-0005-0000-0000-0000C88A0000}"/>
    <cellStyle name="Normal 5 10 2 2" xfId="2624" xr:uid="{00000000-0005-0000-0000-0000C98A0000}"/>
    <cellStyle name="Normal 5 10 2 2 2" xfId="6952" xr:uid="{00000000-0005-0000-0000-0000CA8A0000}"/>
    <cellStyle name="Normal 5 10 2 2 2 2" xfId="13444" xr:uid="{00000000-0005-0000-0000-0000CB8A0000}"/>
    <cellStyle name="Normal 5 10 2 2 2 2 2" xfId="28592" xr:uid="{00000000-0005-0000-0000-0000CC8A0000}"/>
    <cellStyle name="Normal 5 10 2 2 2 2 2 2" xfId="54560" xr:uid="{00000000-0005-0000-0000-0000CD8A0000}"/>
    <cellStyle name="Normal 5 10 2 2 2 2 3" xfId="39412" xr:uid="{00000000-0005-0000-0000-0000CE8A0000}"/>
    <cellStyle name="Normal 5 10 2 2 2 3" xfId="22100" xr:uid="{00000000-0005-0000-0000-0000CF8A0000}"/>
    <cellStyle name="Normal 5 10 2 2 2 3 2" xfId="48068" xr:uid="{00000000-0005-0000-0000-0000D08A0000}"/>
    <cellStyle name="Normal 5 10 2 2 2 4" xfId="17772" xr:uid="{00000000-0005-0000-0000-0000D18A0000}"/>
    <cellStyle name="Normal 5 10 2 2 2 4 2" xfId="43740" xr:uid="{00000000-0005-0000-0000-0000D28A0000}"/>
    <cellStyle name="Normal 5 10 2 2 2 5" xfId="32920" xr:uid="{00000000-0005-0000-0000-0000D38A0000}"/>
    <cellStyle name="Normal 5 10 2 2 2 6" xfId="59402" xr:uid="{00000000-0005-0000-0000-0000D48A0000}"/>
    <cellStyle name="Normal 5 10 2 2 3" xfId="11280" xr:uid="{00000000-0005-0000-0000-0000D58A0000}"/>
    <cellStyle name="Normal 5 10 2 2 3 2" xfId="26428" xr:uid="{00000000-0005-0000-0000-0000D68A0000}"/>
    <cellStyle name="Normal 5 10 2 2 3 2 2" xfId="52396" xr:uid="{00000000-0005-0000-0000-0000D78A0000}"/>
    <cellStyle name="Normal 5 10 2 2 3 3" xfId="37248" xr:uid="{00000000-0005-0000-0000-0000D88A0000}"/>
    <cellStyle name="Normal 5 10 2 2 4" xfId="9116" xr:uid="{00000000-0005-0000-0000-0000D98A0000}"/>
    <cellStyle name="Normal 5 10 2 2 4 2" xfId="24264" xr:uid="{00000000-0005-0000-0000-0000DA8A0000}"/>
    <cellStyle name="Normal 5 10 2 2 4 2 2" xfId="50232" xr:uid="{00000000-0005-0000-0000-0000DB8A0000}"/>
    <cellStyle name="Normal 5 10 2 2 4 3" xfId="35084" xr:uid="{00000000-0005-0000-0000-0000DC8A0000}"/>
    <cellStyle name="Normal 5 10 2 2 5" xfId="19936" xr:uid="{00000000-0005-0000-0000-0000DD8A0000}"/>
    <cellStyle name="Normal 5 10 2 2 5 2" xfId="45904" xr:uid="{00000000-0005-0000-0000-0000DE8A0000}"/>
    <cellStyle name="Normal 5 10 2 2 6" xfId="15608" xr:uid="{00000000-0005-0000-0000-0000DF8A0000}"/>
    <cellStyle name="Normal 5 10 2 2 6 2" xfId="41576" xr:uid="{00000000-0005-0000-0000-0000E08A0000}"/>
    <cellStyle name="Normal 5 10 2 2 7" xfId="4788" xr:uid="{00000000-0005-0000-0000-0000E18A0000}"/>
    <cellStyle name="Normal 5 10 2 2 8" xfId="30756" xr:uid="{00000000-0005-0000-0000-0000E28A0000}"/>
    <cellStyle name="Normal 5 10 2 2 9" xfId="57238" xr:uid="{00000000-0005-0000-0000-0000E38A0000}"/>
    <cellStyle name="Normal 5 10 2 3" xfId="5870" xr:uid="{00000000-0005-0000-0000-0000E48A0000}"/>
    <cellStyle name="Normal 5 10 2 3 2" xfId="12362" xr:uid="{00000000-0005-0000-0000-0000E58A0000}"/>
    <cellStyle name="Normal 5 10 2 3 2 2" xfId="27510" xr:uid="{00000000-0005-0000-0000-0000E68A0000}"/>
    <cellStyle name="Normal 5 10 2 3 2 2 2" xfId="53478" xr:uid="{00000000-0005-0000-0000-0000E78A0000}"/>
    <cellStyle name="Normal 5 10 2 3 2 3" xfId="38330" xr:uid="{00000000-0005-0000-0000-0000E88A0000}"/>
    <cellStyle name="Normal 5 10 2 3 3" xfId="21018" xr:uid="{00000000-0005-0000-0000-0000E98A0000}"/>
    <cellStyle name="Normal 5 10 2 3 3 2" xfId="46986" xr:uid="{00000000-0005-0000-0000-0000EA8A0000}"/>
    <cellStyle name="Normal 5 10 2 3 4" xfId="16690" xr:uid="{00000000-0005-0000-0000-0000EB8A0000}"/>
    <cellStyle name="Normal 5 10 2 3 4 2" xfId="42658" xr:uid="{00000000-0005-0000-0000-0000EC8A0000}"/>
    <cellStyle name="Normal 5 10 2 3 5" xfId="31838" xr:uid="{00000000-0005-0000-0000-0000ED8A0000}"/>
    <cellStyle name="Normal 5 10 2 3 6" xfId="58320" xr:uid="{00000000-0005-0000-0000-0000EE8A0000}"/>
    <cellStyle name="Normal 5 10 2 4" xfId="10198" xr:uid="{00000000-0005-0000-0000-0000EF8A0000}"/>
    <cellStyle name="Normal 5 10 2 4 2" xfId="25346" xr:uid="{00000000-0005-0000-0000-0000F08A0000}"/>
    <cellStyle name="Normal 5 10 2 4 2 2" xfId="51314" xr:uid="{00000000-0005-0000-0000-0000F18A0000}"/>
    <cellStyle name="Normal 5 10 2 4 3" xfId="36166" xr:uid="{00000000-0005-0000-0000-0000F28A0000}"/>
    <cellStyle name="Normal 5 10 2 5" xfId="8034" xr:uid="{00000000-0005-0000-0000-0000F38A0000}"/>
    <cellStyle name="Normal 5 10 2 5 2" xfId="23182" xr:uid="{00000000-0005-0000-0000-0000F48A0000}"/>
    <cellStyle name="Normal 5 10 2 5 2 2" xfId="49150" xr:uid="{00000000-0005-0000-0000-0000F58A0000}"/>
    <cellStyle name="Normal 5 10 2 5 3" xfId="34002" xr:uid="{00000000-0005-0000-0000-0000F68A0000}"/>
    <cellStyle name="Normal 5 10 2 6" xfId="18854" xr:uid="{00000000-0005-0000-0000-0000F78A0000}"/>
    <cellStyle name="Normal 5 10 2 6 2" xfId="44822" xr:uid="{00000000-0005-0000-0000-0000F88A0000}"/>
    <cellStyle name="Normal 5 10 2 7" xfId="14526" xr:uid="{00000000-0005-0000-0000-0000F98A0000}"/>
    <cellStyle name="Normal 5 10 2 7 2" xfId="40494" xr:uid="{00000000-0005-0000-0000-0000FA8A0000}"/>
    <cellStyle name="Normal 5 10 2 8" xfId="3706" xr:uid="{00000000-0005-0000-0000-0000FB8A0000}"/>
    <cellStyle name="Normal 5 10 2 9" xfId="29674" xr:uid="{00000000-0005-0000-0000-0000FC8A0000}"/>
    <cellStyle name="Normal 5 10 3" xfId="2083" xr:uid="{00000000-0005-0000-0000-0000FD8A0000}"/>
    <cellStyle name="Normal 5 10 3 2" xfId="6411" xr:uid="{00000000-0005-0000-0000-0000FE8A0000}"/>
    <cellStyle name="Normal 5 10 3 2 2" xfId="12903" xr:uid="{00000000-0005-0000-0000-0000FF8A0000}"/>
    <cellStyle name="Normal 5 10 3 2 2 2" xfId="28051" xr:uid="{00000000-0005-0000-0000-0000008B0000}"/>
    <cellStyle name="Normal 5 10 3 2 2 2 2" xfId="54019" xr:uid="{00000000-0005-0000-0000-0000018B0000}"/>
    <cellStyle name="Normal 5 10 3 2 2 3" xfId="38871" xr:uid="{00000000-0005-0000-0000-0000028B0000}"/>
    <cellStyle name="Normal 5 10 3 2 3" xfId="21559" xr:uid="{00000000-0005-0000-0000-0000038B0000}"/>
    <cellStyle name="Normal 5 10 3 2 3 2" xfId="47527" xr:uid="{00000000-0005-0000-0000-0000048B0000}"/>
    <cellStyle name="Normal 5 10 3 2 4" xfId="17231" xr:uid="{00000000-0005-0000-0000-0000058B0000}"/>
    <cellStyle name="Normal 5 10 3 2 4 2" xfId="43199" xr:uid="{00000000-0005-0000-0000-0000068B0000}"/>
    <cellStyle name="Normal 5 10 3 2 5" xfId="32379" xr:uid="{00000000-0005-0000-0000-0000078B0000}"/>
    <cellStyle name="Normal 5 10 3 2 6" xfId="58861" xr:uid="{00000000-0005-0000-0000-0000088B0000}"/>
    <cellStyle name="Normal 5 10 3 3" xfId="10739" xr:uid="{00000000-0005-0000-0000-0000098B0000}"/>
    <cellStyle name="Normal 5 10 3 3 2" xfId="25887" xr:uid="{00000000-0005-0000-0000-00000A8B0000}"/>
    <cellStyle name="Normal 5 10 3 3 2 2" xfId="51855" xr:uid="{00000000-0005-0000-0000-00000B8B0000}"/>
    <cellStyle name="Normal 5 10 3 3 3" xfId="36707" xr:uid="{00000000-0005-0000-0000-00000C8B0000}"/>
    <cellStyle name="Normal 5 10 3 4" xfId="8575" xr:uid="{00000000-0005-0000-0000-00000D8B0000}"/>
    <cellStyle name="Normal 5 10 3 4 2" xfId="23723" xr:uid="{00000000-0005-0000-0000-00000E8B0000}"/>
    <cellStyle name="Normal 5 10 3 4 2 2" xfId="49691" xr:uid="{00000000-0005-0000-0000-00000F8B0000}"/>
    <cellStyle name="Normal 5 10 3 4 3" xfId="34543" xr:uid="{00000000-0005-0000-0000-0000108B0000}"/>
    <cellStyle name="Normal 5 10 3 5" xfId="19395" xr:uid="{00000000-0005-0000-0000-0000118B0000}"/>
    <cellStyle name="Normal 5 10 3 5 2" xfId="45363" xr:uid="{00000000-0005-0000-0000-0000128B0000}"/>
    <cellStyle name="Normal 5 10 3 6" xfId="15067" xr:uid="{00000000-0005-0000-0000-0000138B0000}"/>
    <cellStyle name="Normal 5 10 3 6 2" xfId="41035" xr:uid="{00000000-0005-0000-0000-0000148B0000}"/>
    <cellStyle name="Normal 5 10 3 7" xfId="4247" xr:uid="{00000000-0005-0000-0000-0000158B0000}"/>
    <cellStyle name="Normal 5 10 3 8" xfId="30215" xr:uid="{00000000-0005-0000-0000-0000168B0000}"/>
    <cellStyle name="Normal 5 10 3 9" xfId="56697" xr:uid="{00000000-0005-0000-0000-0000178B0000}"/>
    <cellStyle name="Normal 5 10 4" xfId="5329" xr:uid="{00000000-0005-0000-0000-0000188B0000}"/>
    <cellStyle name="Normal 5 10 4 2" xfId="11821" xr:uid="{00000000-0005-0000-0000-0000198B0000}"/>
    <cellStyle name="Normal 5 10 4 2 2" xfId="26969" xr:uid="{00000000-0005-0000-0000-00001A8B0000}"/>
    <cellStyle name="Normal 5 10 4 2 2 2" xfId="52937" xr:uid="{00000000-0005-0000-0000-00001B8B0000}"/>
    <cellStyle name="Normal 5 10 4 2 3" xfId="37789" xr:uid="{00000000-0005-0000-0000-00001C8B0000}"/>
    <cellStyle name="Normal 5 10 4 3" xfId="20477" xr:uid="{00000000-0005-0000-0000-00001D8B0000}"/>
    <cellStyle name="Normal 5 10 4 3 2" xfId="46445" xr:uid="{00000000-0005-0000-0000-00001E8B0000}"/>
    <cellStyle name="Normal 5 10 4 4" xfId="16149" xr:uid="{00000000-0005-0000-0000-00001F8B0000}"/>
    <cellStyle name="Normal 5 10 4 4 2" xfId="42117" xr:uid="{00000000-0005-0000-0000-0000208B0000}"/>
    <cellStyle name="Normal 5 10 4 5" xfId="31297" xr:uid="{00000000-0005-0000-0000-0000218B0000}"/>
    <cellStyle name="Normal 5 10 4 6" xfId="57779" xr:uid="{00000000-0005-0000-0000-0000228B0000}"/>
    <cellStyle name="Normal 5 10 5" xfId="9657" xr:uid="{00000000-0005-0000-0000-0000238B0000}"/>
    <cellStyle name="Normal 5 10 5 2" xfId="24805" xr:uid="{00000000-0005-0000-0000-0000248B0000}"/>
    <cellStyle name="Normal 5 10 5 2 2" xfId="50773" xr:uid="{00000000-0005-0000-0000-0000258B0000}"/>
    <cellStyle name="Normal 5 10 5 3" xfId="35625" xr:uid="{00000000-0005-0000-0000-0000268B0000}"/>
    <cellStyle name="Normal 5 10 6" xfId="7493" xr:uid="{00000000-0005-0000-0000-0000278B0000}"/>
    <cellStyle name="Normal 5 10 6 2" xfId="22641" xr:uid="{00000000-0005-0000-0000-0000288B0000}"/>
    <cellStyle name="Normal 5 10 6 2 2" xfId="48609" xr:uid="{00000000-0005-0000-0000-0000298B0000}"/>
    <cellStyle name="Normal 5 10 6 3" xfId="33461" xr:uid="{00000000-0005-0000-0000-00002A8B0000}"/>
    <cellStyle name="Normal 5 10 7" xfId="18313" xr:uid="{00000000-0005-0000-0000-00002B8B0000}"/>
    <cellStyle name="Normal 5 10 7 2" xfId="44281" xr:uid="{00000000-0005-0000-0000-00002C8B0000}"/>
    <cellStyle name="Normal 5 10 8" xfId="13985" xr:uid="{00000000-0005-0000-0000-00002D8B0000}"/>
    <cellStyle name="Normal 5 10 8 2" xfId="39953" xr:uid="{00000000-0005-0000-0000-00002E8B0000}"/>
    <cellStyle name="Normal 5 10 9" xfId="3165" xr:uid="{00000000-0005-0000-0000-00002F8B0000}"/>
    <cellStyle name="Normal 5 11" xfId="447" xr:uid="{00000000-0005-0000-0000-0000308B0000}"/>
    <cellStyle name="Normal 5 11 10" xfId="29134" xr:uid="{00000000-0005-0000-0000-0000318B0000}"/>
    <cellStyle name="Normal 5 11 11" xfId="55082" xr:uid="{00000000-0005-0000-0000-0000328B0000}"/>
    <cellStyle name="Normal 5 11 12" xfId="55616" xr:uid="{00000000-0005-0000-0000-0000338B0000}"/>
    <cellStyle name="Normal 5 11 13" xfId="1078" xr:uid="{00000000-0005-0000-0000-0000348B0000}"/>
    <cellStyle name="Normal 5 11 2" xfId="1543" xr:uid="{00000000-0005-0000-0000-0000358B0000}"/>
    <cellStyle name="Normal 5 11 2 10" xfId="56157" xr:uid="{00000000-0005-0000-0000-0000368B0000}"/>
    <cellStyle name="Normal 5 11 2 2" xfId="2625" xr:uid="{00000000-0005-0000-0000-0000378B0000}"/>
    <cellStyle name="Normal 5 11 2 2 2" xfId="6953" xr:uid="{00000000-0005-0000-0000-0000388B0000}"/>
    <cellStyle name="Normal 5 11 2 2 2 2" xfId="13445" xr:uid="{00000000-0005-0000-0000-0000398B0000}"/>
    <cellStyle name="Normal 5 11 2 2 2 2 2" xfId="28593" xr:uid="{00000000-0005-0000-0000-00003A8B0000}"/>
    <cellStyle name="Normal 5 11 2 2 2 2 2 2" xfId="54561" xr:uid="{00000000-0005-0000-0000-00003B8B0000}"/>
    <cellStyle name="Normal 5 11 2 2 2 2 3" xfId="39413" xr:uid="{00000000-0005-0000-0000-00003C8B0000}"/>
    <cellStyle name="Normal 5 11 2 2 2 3" xfId="22101" xr:uid="{00000000-0005-0000-0000-00003D8B0000}"/>
    <cellStyle name="Normal 5 11 2 2 2 3 2" xfId="48069" xr:uid="{00000000-0005-0000-0000-00003E8B0000}"/>
    <cellStyle name="Normal 5 11 2 2 2 4" xfId="17773" xr:uid="{00000000-0005-0000-0000-00003F8B0000}"/>
    <cellStyle name="Normal 5 11 2 2 2 4 2" xfId="43741" xr:uid="{00000000-0005-0000-0000-0000408B0000}"/>
    <cellStyle name="Normal 5 11 2 2 2 5" xfId="32921" xr:uid="{00000000-0005-0000-0000-0000418B0000}"/>
    <cellStyle name="Normal 5 11 2 2 2 6" xfId="59403" xr:uid="{00000000-0005-0000-0000-0000428B0000}"/>
    <cellStyle name="Normal 5 11 2 2 3" xfId="11281" xr:uid="{00000000-0005-0000-0000-0000438B0000}"/>
    <cellStyle name="Normal 5 11 2 2 3 2" xfId="26429" xr:uid="{00000000-0005-0000-0000-0000448B0000}"/>
    <cellStyle name="Normal 5 11 2 2 3 2 2" xfId="52397" xr:uid="{00000000-0005-0000-0000-0000458B0000}"/>
    <cellStyle name="Normal 5 11 2 2 3 3" xfId="37249" xr:uid="{00000000-0005-0000-0000-0000468B0000}"/>
    <cellStyle name="Normal 5 11 2 2 4" xfId="9117" xr:uid="{00000000-0005-0000-0000-0000478B0000}"/>
    <cellStyle name="Normal 5 11 2 2 4 2" xfId="24265" xr:uid="{00000000-0005-0000-0000-0000488B0000}"/>
    <cellStyle name="Normal 5 11 2 2 4 2 2" xfId="50233" xr:uid="{00000000-0005-0000-0000-0000498B0000}"/>
    <cellStyle name="Normal 5 11 2 2 4 3" xfId="35085" xr:uid="{00000000-0005-0000-0000-00004A8B0000}"/>
    <cellStyle name="Normal 5 11 2 2 5" xfId="19937" xr:uid="{00000000-0005-0000-0000-00004B8B0000}"/>
    <cellStyle name="Normal 5 11 2 2 5 2" xfId="45905" xr:uid="{00000000-0005-0000-0000-00004C8B0000}"/>
    <cellStyle name="Normal 5 11 2 2 6" xfId="15609" xr:uid="{00000000-0005-0000-0000-00004D8B0000}"/>
    <cellStyle name="Normal 5 11 2 2 6 2" xfId="41577" xr:uid="{00000000-0005-0000-0000-00004E8B0000}"/>
    <cellStyle name="Normal 5 11 2 2 7" xfId="4789" xr:uid="{00000000-0005-0000-0000-00004F8B0000}"/>
    <cellStyle name="Normal 5 11 2 2 8" xfId="30757" xr:uid="{00000000-0005-0000-0000-0000508B0000}"/>
    <cellStyle name="Normal 5 11 2 2 9" xfId="57239" xr:uid="{00000000-0005-0000-0000-0000518B0000}"/>
    <cellStyle name="Normal 5 11 2 3" xfId="5871" xr:uid="{00000000-0005-0000-0000-0000528B0000}"/>
    <cellStyle name="Normal 5 11 2 3 2" xfId="12363" xr:uid="{00000000-0005-0000-0000-0000538B0000}"/>
    <cellStyle name="Normal 5 11 2 3 2 2" xfId="27511" xr:uid="{00000000-0005-0000-0000-0000548B0000}"/>
    <cellStyle name="Normal 5 11 2 3 2 2 2" xfId="53479" xr:uid="{00000000-0005-0000-0000-0000558B0000}"/>
    <cellStyle name="Normal 5 11 2 3 2 3" xfId="38331" xr:uid="{00000000-0005-0000-0000-0000568B0000}"/>
    <cellStyle name="Normal 5 11 2 3 3" xfId="21019" xr:uid="{00000000-0005-0000-0000-0000578B0000}"/>
    <cellStyle name="Normal 5 11 2 3 3 2" xfId="46987" xr:uid="{00000000-0005-0000-0000-0000588B0000}"/>
    <cellStyle name="Normal 5 11 2 3 4" xfId="16691" xr:uid="{00000000-0005-0000-0000-0000598B0000}"/>
    <cellStyle name="Normal 5 11 2 3 4 2" xfId="42659" xr:uid="{00000000-0005-0000-0000-00005A8B0000}"/>
    <cellStyle name="Normal 5 11 2 3 5" xfId="31839" xr:uid="{00000000-0005-0000-0000-00005B8B0000}"/>
    <cellStyle name="Normal 5 11 2 3 6" xfId="58321" xr:uid="{00000000-0005-0000-0000-00005C8B0000}"/>
    <cellStyle name="Normal 5 11 2 4" xfId="10199" xr:uid="{00000000-0005-0000-0000-00005D8B0000}"/>
    <cellStyle name="Normal 5 11 2 4 2" xfId="25347" xr:uid="{00000000-0005-0000-0000-00005E8B0000}"/>
    <cellStyle name="Normal 5 11 2 4 2 2" xfId="51315" xr:uid="{00000000-0005-0000-0000-00005F8B0000}"/>
    <cellStyle name="Normal 5 11 2 4 3" xfId="36167" xr:uid="{00000000-0005-0000-0000-0000608B0000}"/>
    <cellStyle name="Normal 5 11 2 5" xfId="8035" xr:uid="{00000000-0005-0000-0000-0000618B0000}"/>
    <cellStyle name="Normal 5 11 2 5 2" xfId="23183" xr:uid="{00000000-0005-0000-0000-0000628B0000}"/>
    <cellStyle name="Normal 5 11 2 5 2 2" xfId="49151" xr:uid="{00000000-0005-0000-0000-0000638B0000}"/>
    <cellStyle name="Normal 5 11 2 5 3" xfId="34003" xr:uid="{00000000-0005-0000-0000-0000648B0000}"/>
    <cellStyle name="Normal 5 11 2 6" xfId="18855" xr:uid="{00000000-0005-0000-0000-0000658B0000}"/>
    <cellStyle name="Normal 5 11 2 6 2" xfId="44823" xr:uid="{00000000-0005-0000-0000-0000668B0000}"/>
    <cellStyle name="Normal 5 11 2 7" xfId="14527" xr:uid="{00000000-0005-0000-0000-0000678B0000}"/>
    <cellStyle name="Normal 5 11 2 7 2" xfId="40495" xr:uid="{00000000-0005-0000-0000-0000688B0000}"/>
    <cellStyle name="Normal 5 11 2 8" xfId="3707" xr:uid="{00000000-0005-0000-0000-0000698B0000}"/>
    <cellStyle name="Normal 5 11 2 9" xfId="29675" xr:uid="{00000000-0005-0000-0000-00006A8B0000}"/>
    <cellStyle name="Normal 5 11 3" xfId="2084" xr:uid="{00000000-0005-0000-0000-00006B8B0000}"/>
    <cellStyle name="Normal 5 11 3 2" xfId="6412" xr:uid="{00000000-0005-0000-0000-00006C8B0000}"/>
    <cellStyle name="Normal 5 11 3 2 2" xfId="12904" xr:uid="{00000000-0005-0000-0000-00006D8B0000}"/>
    <cellStyle name="Normal 5 11 3 2 2 2" xfId="28052" xr:uid="{00000000-0005-0000-0000-00006E8B0000}"/>
    <cellStyle name="Normal 5 11 3 2 2 2 2" xfId="54020" xr:uid="{00000000-0005-0000-0000-00006F8B0000}"/>
    <cellStyle name="Normal 5 11 3 2 2 3" xfId="38872" xr:uid="{00000000-0005-0000-0000-0000708B0000}"/>
    <cellStyle name="Normal 5 11 3 2 3" xfId="21560" xr:uid="{00000000-0005-0000-0000-0000718B0000}"/>
    <cellStyle name="Normal 5 11 3 2 3 2" xfId="47528" xr:uid="{00000000-0005-0000-0000-0000728B0000}"/>
    <cellStyle name="Normal 5 11 3 2 4" xfId="17232" xr:uid="{00000000-0005-0000-0000-0000738B0000}"/>
    <cellStyle name="Normal 5 11 3 2 4 2" xfId="43200" xr:uid="{00000000-0005-0000-0000-0000748B0000}"/>
    <cellStyle name="Normal 5 11 3 2 5" xfId="32380" xr:uid="{00000000-0005-0000-0000-0000758B0000}"/>
    <cellStyle name="Normal 5 11 3 2 6" xfId="58862" xr:uid="{00000000-0005-0000-0000-0000768B0000}"/>
    <cellStyle name="Normal 5 11 3 3" xfId="10740" xr:uid="{00000000-0005-0000-0000-0000778B0000}"/>
    <cellStyle name="Normal 5 11 3 3 2" xfId="25888" xr:uid="{00000000-0005-0000-0000-0000788B0000}"/>
    <cellStyle name="Normal 5 11 3 3 2 2" xfId="51856" xr:uid="{00000000-0005-0000-0000-0000798B0000}"/>
    <cellStyle name="Normal 5 11 3 3 3" xfId="36708" xr:uid="{00000000-0005-0000-0000-00007A8B0000}"/>
    <cellStyle name="Normal 5 11 3 4" xfId="8576" xr:uid="{00000000-0005-0000-0000-00007B8B0000}"/>
    <cellStyle name="Normal 5 11 3 4 2" xfId="23724" xr:uid="{00000000-0005-0000-0000-00007C8B0000}"/>
    <cellStyle name="Normal 5 11 3 4 2 2" xfId="49692" xr:uid="{00000000-0005-0000-0000-00007D8B0000}"/>
    <cellStyle name="Normal 5 11 3 4 3" xfId="34544" xr:uid="{00000000-0005-0000-0000-00007E8B0000}"/>
    <cellStyle name="Normal 5 11 3 5" xfId="19396" xr:uid="{00000000-0005-0000-0000-00007F8B0000}"/>
    <cellStyle name="Normal 5 11 3 5 2" xfId="45364" xr:uid="{00000000-0005-0000-0000-0000808B0000}"/>
    <cellStyle name="Normal 5 11 3 6" xfId="15068" xr:uid="{00000000-0005-0000-0000-0000818B0000}"/>
    <cellStyle name="Normal 5 11 3 6 2" xfId="41036" xr:uid="{00000000-0005-0000-0000-0000828B0000}"/>
    <cellStyle name="Normal 5 11 3 7" xfId="4248" xr:uid="{00000000-0005-0000-0000-0000838B0000}"/>
    <cellStyle name="Normal 5 11 3 8" xfId="30216" xr:uid="{00000000-0005-0000-0000-0000848B0000}"/>
    <cellStyle name="Normal 5 11 3 9" xfId="56698" xr:uid="{00000000-0005-0000-0000-0000858B0000}"/>
    <cellStyle name="Normal 5 11 4" xfId="5330" xr:uid="{00000000-0005-0000-0000-0000868B0000}"/>
    <cellStyle name="Normal 5 11 4 2" xfId="11822" xr:uid="{00000000-0005-0000-0000-0000878B0000}"/>
    <cellStyle name="Normal 5 11 4 2 2" xfId="26970" xr:uid="{00000000-0005-0000-0000-0000888B0000}"/>
    <cellStyle name="Normal 5 11 4 2 2 2" xfId="52938" xr:uid="{00000000-0005-0000-0000-0000898B0000}"/>
    <cellStyle name="Normal 5 11 4 2 3" xfId="37790" xr:uid="{00000000-0005-0000-0000-00008A8B0000}"/>
    <cellStyle name="Normal 5 11 4 3" xfId="20478" xr:uid="{00000000-0005-0000-0000-00008B8B0000}"/>
    <cellStyle name="Normal 5 11 4 3 2" xfId="46446" xr:uid="{00000000-0005-0000-0000-00008C8B0000}"/>
    <cellStyle name="Normal 5 11 4 4" xfId="16150" xr:uid="{00000000-0005-0000-0000-00008D8B0000}"/>
    <cellStyle name="Normal 5 11 4 4 2" xfId="42118" xr:uid="{00000000-0005-0000-0000-00008E8B0000}"/>
    <cellStyle name="Normal 5 11 4 5" xfId="31298" xr:uid="{00000000-0005-0000-0000-00008F8B0000}"/>
    <cellStyle name="Normal 5 11 4 6" xfId="57780" xr:uid="{00000000-0005-0000-0000-0000908B0000}"/>
    <cellStyle name="Normal 5 11 5" xfId="9658" xr:uid="{00000000-0005-0000-0000-0000918B0000}"/>
    <cellStyle name="Normal 5 11 5 2" xfId="24806" xr:uid="{00000000-0005-0000-0000-0000928B0000}"/>
    <cellStyle name="Normal 5 11 5 2 2" xfId="50774" xr:uid="{00000000-0005-0000-0000-0000938B0000}"/>
    <cellStyle name="Normal 5 11 5 3" xfId="35626" xr:uid="{00000000-0005-0000-0000-0000948B0000}"/>
    <cellStyle name="Normal 5 11 6" xfId="7494" xr:uid="{00000000-0005-0000-0000-0000958B0000}"/>
    <cellStyle name="Normal 5 11 6 2" xfId="22642" xr:uid="{00000000-0005-0000-0000-0000968B0000}"/>
    <cellStyle name="Normal 5 11 6 2 2" xfId="48610" xr:uid="{00000000-0005-0000-0000-0000978B0000}"/>
    <cellStyle name="Normal 5 11 6 3" xfId="33462" xr:uid="{00000000-0005-0000-0000-0000988B0000}"/>
    <cellStyle name="Normal 5 11 7" xfId="18314" xr:uid="{00000000-0005-0000-0000-0000998B0000}"/>
    <cellStyle name="Normal 5 11 7 2" xfId="44282" xr:uid="{00000000-0005-0000-0000-00009A8B0000}"/>
    <cellStyle name="Normal 5 11 8" xfId="13986" xr:uid="{00000000-0005-0000-0000-00009B8B0000}"/>
    <cellStyle name="Normal 5 11 8 2" xfId="39954" xr:uid="{00000000-0005-0000-0000-00009C8B0000}"/>
    <cellStyle name="Normal 5 11 9" xfId="3166" xr:uid="{00000000-0005-0000-0000-00009D8B0000}"/>
    <cellStyle name="Normal 5 12" xfId="448" xr:uid="{00000000-0005-0000-0000-00009E8B0000}"/>
    <cellStyle name="Normal 5 12 10" xfId="29135" xr:uid="{00000000-0005-0000-0000-00009F8B0000}"/>
    <cellStyle name="Normal 5 12 11" xfId="55083" xr:uid="{00000000-0005-0000-0000-0000A08B0000}"/>
    <cellStyle name="Normal 5 12 12" xfId="55617" xr:uid="{00000000-0005-0000-0000-0000A18B0000}"/>
    <cellStyle name="Normal 5 12 13" xfId="1118" xr:uid="{00000000-0005-0000-0000-0000A28B0000}"/>
    <cellStyle name="Normal 5 12 2" xfId="1544" xr:uid="{00000000-0005-0000-0000-0000A38B0000}"/>
    <cellStyle name="Normal 5 12 2 10" xfId="56158" xr:uid="{00000000-0005-0000-0000-0000A48B0000}"/>
    <cellStyle name="Normal 5 12 2 2" xfId="2626" xr:uid="{00000000-0005-0000-0000-0000A58B0000}"/>
    <cellStyle name="Normal 5 12 2 2 2" xfId="6954" xr:uid="{00000000-0005-0000-0000-0000A68B0000}"/>
    <cellStyle name="Normal 5 12 2 2 2 2" xfId="13446" xr:uid="{00000000-0005-0000-0000-0000A78B0000}"/>
    <cellStyle name="Normal 5 12 2 2 2 2 2" xfId="28594" xr:uid="{00000000-0005-0000-0000-0000A88B0000}"/>
    <cellStyle name="Normal 5 12 2 2 2 2 2 2" xfId="54562" xr:uid="{00000000-0005-0000-0000-0000A98B0000}"/>
    <cellStyle name="Normal 5 12 2 2 2 2 3" xfId="39414" xr:uid="{00000000-0005-0000-0000-0000AA8B0000}"/>
    <cellStyle name="Normal 5 12 2 2 2 3" xfId="22102" xr:uid="{00000000-0005-0000-0000-0000AB8B0000}"/>
    <cellStyle name="Normal 5 12 2 2 2 3 2" xfId="48070" xr:uid="{00000000-0005-0000-0000-0000AC8B0000}"/>
    <cellStyle name="Normal 5 12 2 2 2 4" xfId="17774" xr:uid="{00000000-0005-0000-0000-0000AD8B0000}"/>
    <cellStyle name="Normal 5 12 2 2 2 4 2" xfId="43742" xr:uid="{00000000-0005-0000-0000-0000AE8B0000}"/>
    <cellStyle name="Normal 5 12 2 2 2 5" xfId="32922" xr:uid="{00000000-0005-0000-0000-0000AF8B0000}"/>
    <cellStyle name="Normal 5 12 2 2 2 6" xfId="59404" xr:uid="{00000000-0005-0000-0000-0000B08B0000}"/>
    <cellStyle name="Normal 5 12 2 2 3" xfId="11282" xr:uid="{00000000-0005-0000-0000-0000B18B0000}"/>
    <cellStyle name="Normal 5 12 2 2 3 2" xfId="26430" xr:uid="{00000000-0005-0000-0000-0000B28B0000}"/>
    <cellStyle name="Normal 5 12 2 2 3 2 2" xfId="52398" xr:uid="{00000000-0005-0000-0000-0000B38B0000}"/>
    <cellStyle name="Normal 5 12 2 2 3 3" xfId="37250" xr:uid="{00000000-0005-0000-0000-0000B48B0000}"/>
    <cellStyle name="Normal 5 12 2 2 4" xfId="9118" xr:uid="{00000000-0005-0000-0000-0000B58B0000}"/>
    <cellStyle name="Normal 5 12 2 2 4 2" xfId="24266" xr:uid="{00000000-0005-0000-0000-0000B68B0000}"/>
    <cellStyle name="Normal 5 12 2 2 4 2 2" xfId="50234" xr:uid="{00000000-0005-0000-0000-0000B78B0000}"/>
    <cellStyle name="Normal 5 12 2 2 4 3" xfId="35086" xr:uid="{00000000-0005-0000-0000-0000B88B0000}"/>
    <cellStyle name="Normal 5 12 2 2 5" xfId="19938" xr:uid="{00000000-0005-0000-0000-0000B98B0000}"/>
    <cellStyle name="Normal 5 12 2 2 5 2" xfId="45906" xr:uid="{00000000-0005-0000-0000-0000BA8B0000}"/>
    <cellStyle name="Normal 5 12 2 2 6" xfId="15610" xr:uid="{00000000-0005-0000-0000-0000BB8B0000}"/>
    <cellStyle name="Normal 5 12 2 2 6 2" xfId="41578" xr:uid="{00000000-0005-0000-0000-0000BC8B0000}"/>
    <cellStyle name="Normal 5 12 2 2 7" xfId="4790" xr:uid="{00000000-0005-0000-0000-0000BD8B0000}"/>
    <cellStyle name="Normal 5 12 2 2 8" xfId="30758" xr:uid="{00000000-0005-0000-0000-0000BE8B0000}"/>
    <cellStyle name="Normal 5 12 2 2 9" xfId="57240" xr:uid="{00000000-0005-0000-0000-0000BF8B0000}"/>
    <cellStyle name="Normal 5 12 2 3" xfId="5872" xr:uid="{00000000-0005-0000-0000-0000C08B0000}"/>
    <cellStyle name="Normal 5 12 2 3 2" xfId="12364" xr:uid="{00000000-0005-0000-0000-0000C18B0000}"/>
    <cellStyle name="Normal 5 12 2 3 2 2" xfId="27512" xr:uid="{00000000-0005-0000-0000-0000C28B0000}"/>
    <cellStyle name="Normal 5 12 2 3 2 2 2" xfId="53480" xr:uid="{00000000-0005-0000-0000-0000C38B0000}"/>
    <cellStyle name="Normal 5 12 2 3 2 3" xfId="38332" xr:uid="{00000000-0005-0000-0000-0000C48B0000}"/>
    <cellStyle name="Normal 5 12 2 3 3" xfId="21020" xr:uid="{00000000-0005-0000-0000-0000C58B0000}"/>
    <cellStyle name="Normal 5 12 2 3 3 2" xfId="46988" xr:uid="{00000000-0005-0000-0000-0000C68B0000}"/>
    <cellStyle name="Normal 5 12 2 3 4" xfId="16692" xr:uid="{00000000-0005-0000-0000-0000C78B0000}"/>
    <cellStyle name="Normal 5 12 2 3 4 2" xfId="42660" xr:uid="{00000000-0005-0000-0000-0000C88B0000}"/>
    <cellStyle name="Normal 5 12 2 3 5" xfId="31840" xr:uid="{00000000-0005-0000-0000-0000C98B0000}"/>
    <cellStyle name="Normal 5 12 2 3 6" xfId="58322" xr:uid="{00000000-0005-0000-0000-0000CA8B0000}"/>
    <cellStyle name="Normal 5 12 2 4" xfId="10200" xr:uid="{00000000-0005-0000-0000-0000CB8B0000}"/>
    <cellStyle name="Normal 5 12 2 4 2" xfId="25348" xr:uid="{00000000-0005-0000-0000-0000CC8B0000}"/>
    <cellStyle name="Normal 5 12 2 4 2 2" xfId="51316" xr:uid="{00000000-0005-0000-0000-0000CD8B0000}"/>
    <cellStyle name="Normal 5 12 2 4 3" xfId="36168" xr:uid="{00000000-0005-0000-0000-0000CE8B0000}"/>
    <cellStyle name="Normal 5 12 2 5" xfId="8036" xr:uid="{00000000-0005-0000-0000-0000CF8B0000}"/>
    <cellStyle name="Normal 5 12 2 5 2" xfId="23184" xr:uid="{00000000-0005-0000-0000-0000D08B0000}"/>
    <cellStyle name="Normal 5 12 2 5 2 2" xfId="49152" xr:uid="{00000000-0005-0000-0000-0000D18B0000}"/>
    <cellStyle name="Normal 5 12 2 5 3" xfId="34004" xr:uid="{00000000-0005-0000-0000-0000D28B0000}"/>
    <cellStyle name="Normal 5 12 2 6" xfId="18856" xr:uid="{00000000-0005-0000-0000-0000D38B0000}"/>
    <cellStyle name="Normal 5 12 2 6 2" xfId="44824" xr:uid="{00000000-0005-0000-0000-0000D48B0000}"/>
    <cellStyle name="Normal 5 12 2 7" xfId="14528" xr:uid="{00000000-0005-0000-0000-0000D58B0000}"/>
    <cellStyle name="Normal 5 12 2 7 2" xfId="40496" xr:uid="{00000000-0005-0000-0000-0000D68B0000}"/>
    <cellStyle name="Normal 5 12 2 8" xfId="3708" xr:uid="{00000000-0005-0000-0000-0000D78B0000}"/>
    <cellStyle name="Normal 5 12 2 9" xfId="29676" xr:uid="{00000000-0005-0000-0000-0000D88B0000}"/>
    <cellStyle name="Normal 5 12 3" xfId="2085" xr:uid="{00000000-0005-0000-0000-0000D98B0000}"/>
    <cellStyle name="Normal 5 12 3 2" xfId="6413" xr:uid="{00000000-0005-0000-0000-0000DA8B0000}"/>
    <cellStyle name="Normal 5 12 3 2 2" xfId="12905" xr:uid="{00000000-0005-0000-0000-0000DB8B0000}"/>
    <cellStyle name="Normal 5 12 3 2 2 2" xfId="28053" xr:uid="{00000000-0005-0000-0000-0000DC8B0000}"/>
    <cellStyle name="Normal 5 12 3 2 2 2 2" xfId="54021" xr:uid="{00000000-0005-0000-0000-0000DD8B0000}"/>
    <cellStyle name="Normal 5 12 3 2 2 3" xfId="38873" xr:uid="{00000000-0005-0000-0000-0000DE8B0000}"/>
    <cellStyle name="Normal 5 12 3 2 3" xfId="21561" xr:uid="{00000000-0005-0000-0000-0000DF8B0000}"/>
    <cellStyle name="Normal 5 12 3 2 3 2" xfId="47529" xr:uid="{00000000-0005-0000-0000-0000E08B0000}"/>
    <cellStyle name="Normal 5 12 3 2 4" xfId="17233" xr:uid="{00000000-0005-0000-0000-0000E18B0000}"/>
    <cellStyle name="Normal 5 12 3 2 4 2" xfId="43201" xr:uid="{00000000-0005-0000-0000-0000E28B0000}"/>
    <cellStyle name="Normal 5 12 3 2 5" xfId="32381" xr:uid="{00000000-0005-0000-0000-0000E38B0000}"/>
    <cellStyle name="Normal 5 12 3 2 6" xfId="58863" xr:uid="{00000000-0005-0000-0000-0000E48B0000}"/>
    <cellStyle name="Normal 5 12 3 3" xfId="10741" xr:uid="{00000000-0005-0000-0000-0000E58B0000}"/>
    <cellStyle name="Normal 5 12 3 3 2" xfId="25889" xr:uid="{00000000-0005-0000-0000-0000E68B0000}"/>
    <cellStyle name="Normal 5 12 3 3 2 2" xfId="51857" xr:uid="{00000000-0005-0000-0000-0000E78B0000}"/>
    <cellStyle name="Normal 5 12 3 3 3" xfId="36709" xr:uid="{00000000-0005-0000-0000-0000E88B0000}"/>
    <cellStyle name="Normal 5 12 3 4" xfId="8577" xr:uid="{00000000-0005-0000-0000-0000E98B0000}"/>
    <cellStyle name="Normal 5 12 3 4 2" xfId="23725" xr:uid="{00000000-0005-0000-0000-0000EA8B0000}"/>
    <cellStyle name="Normal 5 12 3 4 2 2" xfId="49693" xr:uid="{00000000-0005-0000-0000-0000EB8B0000}"/>
    <cellStyle name="Normal 5 12 3 4 3" xfId="34545" xr:uid="{00000000-0005-0000-0000-0000EC8B0000}"/>
    <cellStyle name="Normal 5 12 3 5" xfId="19397" xr:uid="{00000000-0005-0000-0000-0000ED8B0000}"/>
    <cellStyle name="Normal 5 12 3 5 2" xfId="45365" xr:uid="{00000000-0005-0000-0000-0000EE8B0000}"/>
    <cellStyle name="Normal 5 12 3 6" xfId="15069" xr:uid="{00000000-0005-0000-0000-0000EF8B0000}"/>
    <cellStyle name="Normal 5 12 3 6 2" xfId="41037" xr:uid="{00000000-0005-0000-0000-0000F08B0000}"/>
    <cellStyle name="Normal 5 12 3 7" xfId="4249" xr:uid="{00000000-0005-0000-0000-0000F18B0000}"/>
    <cellStyle name="Normal 5 12 3 8" xfId="30217" xr:uid="{00000000-0005-0000-0000-0000F28B0000}"/>
    <cellStyle name="Normal 5 12 3 9" xfId="56699" xr:uid="{00000000-0005-0000-0000-0000F38B0000}"/>
    <cellStyle name="Normal 5 12 4" xfId="5331" xr:uid="{00000000-0005-0000-0000-0000F48B0000}"/>
    <cellStyle name="Normal 5 12 4 2" xfId="11823" xr:uid="{00000000-0005-0000-0000-0000F58B0000}"/>
    <cellStyle name="Normal 5 12 4 2 2" xfId="26971" xr:uid="{00000000-0005-0000-0000-0000F68B0000}"/>
    <cellStyle name="Normal 5 12 4 2 2 2" xfId="52939" xr:uid="{00000000-0005-0000-0000-0000F78B0000}"/>
    <cellStyle name="Normal 5 12 4 2 3" xfId="37791" xr:uid="{00000000-0005-0000-0000-0000F88B0000}"/>
    <cellStyle name="Normal 5 12 4 3" xfId="20479" xr:uid="{00000000-0005-0000-0000-0000F98B0000}"/>
    <cellStyle name="Normal 5 12 4 3 2" xfId="46447" xr:uid="{00000000-0005-0000-0000-0000FA8B0000}"/>
    <cellStyle name="Normal 5 12 4 4" xfId="16151" xr:uid="{00000000-0005-0000-0000-0000FB8B0000}"/>
    <cellStyle name="Normal 5 12 4 4 2" xfId="42119" xr:uid="{00000000-0005-0000-0000-0000FC8B0000}"/>
    <cellStyle name="Normal 5 12 4 5" xfId="31299" xr:uid="{00000000-0005-0000-0000-0000FD8B0000}"/>
    <cellStyle name="Normal 5 12 4 6" xfId="57781" xr:uid="{00000000-0005-0000-0000-0000FE8B0000}"/>
    <cellStyle name="Normal 5 12 5" xfId="9659" xr:uid="{00000000-0005-0000-0000-0000FF8B0000}"/>
    <cellStyle name="Normal 5 12 5 2" xfId="24807" xr:uid="{00000000-0005-0000-0000-0000008C0000}"/>
    <cellStyle name="Normal 5 12 5 2 2" xfId="50775" xr:uid="{00000000-0005-0000-0000-0000018C0000}"/>
    <cellStyle name="Normal 5 12 5 3" xfId="35627" xr:uid="{00000000-0005-0000-0000-0000028C0000}"/>
    <cellStyle name="Normal 5 12 6" xfId="7495" xr:uid="{00000000-0005-0000-0000-0000038C0000}"/>
    <cellStyle name="Normal 5 12 6 2" xfId="22643" xr:uid="{00000000-0005-0000-0000-0000048C0000}"/>
    <cellStyle name="Normal 5 12 6 2 2" xfId="48611" xr:uid="{00000000-0005-0000-0000-0000058C0000}"/>
    <cellStyle name="Normal 5 12 6 3" xfId="33463" xr:uid="{00000000-0005-0000-0000-0000068C0000}"/>
    <cellStyle name="Normal 5 12 7" xfId="18315" xr:uid="{00000000-0005-0000-0000-0000078C0000}"/>
    <cellStyle name="Normal 5 12 7 2" xfId="44283" xr:uid="{00000000-0005-0000-0000-0000088C0000}"/>
    <cellStyle name="Normal 5 12 8" xfId="13987" xr:uid="{00000000-0005-0000-0000-0000098C0000}"/>
    <cellStyle name="Normal 5 12 8 2" xfId="39955" xr:uid="{00000000-0005-0000-0000-00000A8C0000}"/>
    <cellStyle name="Normal 5 12 9" xfId="3167" xr:uid="{00000000-0005-0000-0000-00000B8C0000}"/>
    <cellStyle name="Normal 5 13" xfId="449" xr:uid="{00000000-0005-0000-0000-00000C8C0000}"/>
    <cellStyle name="Normal 5 13 10" xfId="29136" xr:uid="{00000000-0005-0000-0000-00000D8C0000}"/>
    <cellStyle name="Normal 5 13 11" xfId="55084" xr:uid="{00000000-0005-0000-0000-00000E8C0000}"/>
    <cellStyle name="Normal 5 13 12" xfId="55618" xr:uid="{00000000-0005-0000-0000-00000F8C0000}"/>
    <cellStyle name="Normal 5 13 13" xfId="1158" xr:uid="{00000000-0005-0000-0000-0000108C0000}"/>
    <cellStyle name="Normal 5 13 2" xfId="1545" xr:uid="{00000000-0005-0000-0000-0000118C0000}"/>
    <cellStyle name="Normal 5 13 2 10" xfId="56159" xr:uid="{00000000-0005-0000-0000-0000128C0000}"/>
    <cellStyle name="Normal 5 13 2 2" xfId="2627" xr:uid="{00000000-0005-0000-0000-0000138C0000}"/>
    <cellStyle name="Normal 5 13 2 2 2" xfId="6955" xr:uid="{00000000-0005-0000-0000-0000148C0000}"/>
    <cellStyle name="Normal 5 13 2 2 2 2" xfId="13447" xr:uid="{00000000-0005-0000-0000-0000158C0000}"/>
    <cellStyle name="Normal 5 13 2 2 2 2 2" xfId="28595" xr:uid="{00000000-0005-0000-0000-0000168C0000}"/>
    <cellStyle name="Normal 5 13 2 2 2 2 2 2" xfId="54563" xr:uid="{00000000-0005-0000-0000-0000178C0000}"/>
    <cellStyle name="Normal 5 13 2 2 2 2 3" xfId="39415" xr:uid="{00000000-0005-0000-0000-0000188C0000}"/>
    <cellStyle name="Normal 5 13 2 2 2 3" xfId="22103" xr:uid="{00000000-0005-0000-0000-0000198C0000}"/>
    <cellStyle name="Normal 5 13 2 2 2 3 2" xfId="48071" xr:uid="{00000000-0005-0000-0000-00001A8C0000}"/>
    <cellStyle name="Normal 5 13 2 2 2 4" xfId="17775" xr:uid="{00000000-0005-0000-0000-00001B8C0000}"/>
    <cellStyle name="Normal 5 13 2 2 2 4 2" xfId="43743" xr:uid="{00000000-0005-0000-0000-00001C8C0000}"/>
    <cellStyle name="Normal 5 13 2 2 2 5" xfId="32923" xr:uid="{00000000-0005-0000-0000-00001D8C0000}"/>
    <cellStyle name="Normal 5 13 2 2 2 6" xfId="59405" xr:uid="{00000000-0005-0000-0000-00001E8C0000}"/>
    <cellStyle name="Normal 5 13 2 2 3" xfId="11283" xr:uid="{00000000-0005-0000-0000-00001F8C0000}"/>
    <cellStyle name="Normal 5 13 2 2 3 2" xfId="26431" xr:uid="{00000000-0005-0000-0000-0000208C0000}"/>
    <cellStyle name="Normal 5 13 2 2 3 2 2" xfId="52399" xr:uid="{00000000-0005-0000-0000-0000218C0000}"/>
    <cellStyle name="Normal 5 13 2 2 3 3" xfId="37251" xr:uid="{00000000-0005-0000-0000-0000228C0000}"/>
    <cellStyle name="Normal 5 13 2 2 4" xfId="9119" xr:uid="{00000000-0005-0000-0000-0000238C0000}"/>
    <cellStyle name="Normal 5 13 2 2 4 2" xfId="24267" xr:uid="{00000000-0005-0000-0000-0000248C0000}"/>
    <cellStyle name="Normal 5 13 2 2 4 2 2" xfId="50235" xr:uid="{00000000-0005-0000-0000-0000258C0000}"/>
    <cellStyle name="Normal 5 13 2 2 4 3" xfId="35087" xr:uid="{00000000-0005-0000-0000-0000268C0000}"/>
    <cellStyle name="Normal 5 13 2 2 5" xfId="19939" xr:uid="{00000000-0005-0000-0000-0000278C0000}"/>
    <cellStyle name="Normal 5 13 2 2 5 2" xfId="45907" xr:uid="{00000000-0005-0000-0000-0000288C0000}"/>
    <cellStyle name="Normal 5 13 2 2 6" xfId="15611" xr:uid="{00000000-0005-0000-0000-0000298C0000}"/>
    <cellStyle name="Normal 5 13 2 2 6 2" xfId="41579" xr:uid="{00000000-0005-0000-0000-00002A8C0000}"/>
    <cellStyle name="Normal 5 13 2 2 7" xfId="4791" xr:uid="{00000000-0005-0000-0000-00002B8C0000}"/>
    <cellStyle name="Normal 5 13 2 2 8" xfId="30759" xr:uid="{00000000-0005-0000-0000-00002C8C0000}"/>
    <cellStyle name="Normal 5 13 2 2 9" xfId="57241" xr:uid="{00000000-0005-0000-0000-00002D8C0000}"/>
    <cellStyle name="Normal 5 13 2 3" xfId="5873" xr:uid="{00000000-0005-0000-0000-00002E8C0000}"/>
    <cellStyle name="Normal 5 13 2 3 2" xfId="12365" xr:uid="{00000000-0005-0000-0000-00002F8C0000}"/>
    <cellStyle name="Normal 5 13 2 3 2 2" xfId="27513" xr:uid="{00000000-0005-0000-0000-0000308C0000}"/>
    <cellStyle name="Normal 5 13 2 3 2 2 2" xfId="53481" xr:uid="{00000000-0005-0000-0000-0000318C0000}"/>
    <cellStyle name="Normal 5 13 2 3 2 3" xfId="38333" xr:uid="{00000000-0005-0000-0000-0000328C0000}"/>
    <cellStyle name="Normal 5 13 2 3 3" xfId="21021" xr:uid="{00000000-0005-0000-0000-0000338C0000}"/>
    <cellStyle name="Normal 5 13 2 3 3 2" xfId="46989" xr:uid="{00000000-0005-0000-0000-0000348C0000}"/>
    <cellStyle name="Normal 5 13 2 3 4" xfId="16693" xr:uid="{00000000-0005-0000-0000-0000358C0000}"/>
    <cellStyle name="Normal 5 13 2 3 4 2" xfId="42661" xr:uid="{00000000-0005-0000-0000-0000368C0000}"/>
    <cellStyle name="Normal 5 13 2 3 5" xfId="31841" xr:uid="{00000000-0005-0000-0000-0000378C0000}"/>
    <cellStyle name="Normal 5 13 2 3 6" xfId="58323" xr:uid="{00000000-0005-0000-0000-0000388C0000}"/>
    <cellStyle name="Normal 5 13 2 4" xfId="10201" xr:uid="{00000000-0005-0000-0000-0000398C0000}"/>
    <cellStyle name="Normal 5 13 2 4 2" xfId="25349" xr:uid="{00000000-0005-0000-0000-00003A8C0000}"/>
    <cellStyle name="Normal 5 13 2 4 2 2" xfId="51317" xr:uid="{00000000-0005-0000-0000-00003B8C0000}"/>
    <cellStyle name="Normal 5 13 2 4 3" xfId="36169" xr:uid="{00000000-0005-0000-0000-00003C8C0000}"/>
    <cellStyle name="Normal 5 13 2 5" xfId="8037" xr:uid="{00000000-0005-0000-0000-00003D8C0000}"/>
    <cellStyle name="Normal 5 13 2 5 2" xfId="23185" xr:uid="{00000000-0005-0000-0000-00003E8C0000}"/>
    <cellStyle name="Normal 5 13 2 5 2 2" xfId="49153" xr:uid="{00000000-0005-0000-0000-00003F8C0000}"/>
    <cellStyle name="Normal 5 13 2 5 3" xfId="34005" xr:uid="{00000000-0005-0000-0000-0000408C0000}"/>
    <cellStyle name="Normal 5 13 2 6" xfId="18857" xr:uid="{00000000-0005-0000-0000-0000418C0000}"/>
    <cellStyle name="Normal 5 13 2 6 2" xfId="44825" xr:uid="{00000000-0005-0000-0000-0000428C0000}"/>
    <cellStyle name="Normal 5 13 2 7" xfId="14529" xr:uid="{00000000-0005-0000-0000-0000438C0000}"/>
    <cellStyle name="Normal 5 13 2 7 2" xfId="40497" xr:uid="{00000000-0005-0000-0000-0000448C0000}"/>
    <cellStyle name="Normal 5 13 2 8" xfId="3709" xr:uid="{00000000-0005-0000-0000-0000458C0000}"/>
    <cellStyle name="Normal 5 13 2 9" xfId="29677" xr:uid="{00000000-0005-0000-0000-0000468C0000}"/>
    <cellStyle name="Normal 5 13 3" xfId="2086" xr:uid="{00000000-0005-0000-0000-0000478C0000}"/>
    <cellStyle name="Normal 5 13 3 2" xfId="6414" xr:uid="{00000000-0005-0000-0000-0000488C0000}"/>
    <cellStyle name="Normal 5 13 3 2 2" xfId="12906" xr:uid="{00000000-0005-0000-0000-0000498C0000}"/>
    <cellStyle name="Normal 5 13 3 2 2 2" xfId="28054" xr:uid="{00000000-0005-0000-0000-00004A8C0000}"/>
    <cellStyle name="Normal 5 13 3 2 2 2 2" xfId="54022" xr:uid="{00000000-0005-0000-0000-00004B8C0000}"/>
    <cellStyle name="Normal 5 13 3 2 2 3" xfId="38874" xr:uid="{00000000-0005-0000-0000-00004C8C0000}"/>
    <cellStyle name="Normal 5 13 3 2 3" xfId="21562" xr:uid="{00000000-0005-0000-0000-00004D8C0000}"/>
    <cellStyle name="Normal 5 13 3 2 3 2" xfId="47530" xr:uid="{00000000-0005-0000-0000-00004E8C0000}"/>
    <cellStyle name="Normal 5 13 3 2 4" xfId="17234" xr:uid="{00000000-0005-0000-0000-00004F8C0000}"/>
    <cellStyle name="Normal 5 13 3 2 4 2" xfId="43202" xr:uid="{00000000-0005-0000-0000-0000508C0000}"/>
    <cellStyle name="Normal 5 13 3 2 5" xfId="32382" xr:uid="{00000000-0005-0000-0000-0000518C0000}"/>
    <cellStyle name="Normal 5 13 3 2 6" xfId="58864" xr:uid="{00000000-0005-0000-0000-0000528C0000}"/>
    <cellStyle name="Normal 5 13 3 3" xfId="10742" xr:uid="{00000000-0005-0000-0000-0000538C0000}"/>
    <cellStyle name="Normal 5 13 3 3 2" xfId="25890" xr:uid="{00000000-0005-0000-0000-0000548C0000}"/>
    <cellStyle name="Normal 5 13 3 3 2 2" xfId="51858" xr:uid="{00000000-0005-0000-0000-0000558C0000}"/>
    <cellStyle name="Normal 5 13 3 3 3" xfId="36710" xr:uid="{00000000-0005-0000-0000-0000568C0000}"/>
    <cellStyle name="Normal 5 13 3 4" xfId="8578" xr:uid="{00000000-0005-0000-0000-0000578C0000}"/>
    <cellStyle name="Normal 5 13 3 4 2" xfId="23726" xr:uid="{00000000-0005-0000-0000-0000588C0000}"/>
    <cellStyle name="Normal 5 13 3 4 2 2" xfId="49694" xr:uid="{00000000-0005-0000-0000-0000598C0000}"/>
    <cellStyle name="Normal 5 13 3 4 3" xfId="34546" xr:uid="{00000000-0005-0000-0000-00005A8C0000}"/>
    <cellStyle name="Normal 5 13 3 5" xfId="19398" xr:uid="{00000000-0005-0000-0000-00005B8C0000}"/>
    <cellStyle name="Normal 5 13 3 5 2" xfId="45366" xr:uid="{00000000-0005-0000-0000-00005C8C0000}"/>
    <cellStyle name="Normal 5 13 3 6" xfId="15070" xr:uid="{00000000-0005-0000-0000-00005D8C0000}"/>
    <cellStyle name="Normal 5 13 3 6 2" xfId="41038" xr:uid="{00000000-0005-0000-0000-00005E8C0000}"/>
    <cellStyle name="Normal 5 13 3 7" xfId="4250" xr:uid="{00000000-0005-0000-0000-00005F8C0000}"/>
    <cellStyle name="Normal 5 13 3 8" xfId="30218" xr:uid="{00000000-0005-0000-0000-0000608C0000}"/>
    <cellStyle name="Normal 5 13 3 9" xfId="56700" xr:uid="{00000000-0005-0000-0000-0000618C0000}"/>
    <cellStyle name="Normal 5 13 4" xfId="5332" xr:uid="{00000000-0005-0000-0000-0000628C0000}"/>
    <cellStyle name="Normal 5 13 4 2" xfId="11824" xr:uid="{00000000-0005-0000-0000-0000638C0000}"/>
    <cellStyle name="Normal 5 13 4 2 2" xfId="26972" xr:uid="{00000000-0005-0000-0000-0000648C0000}"/>
    <cellStyle name="Normal 5 13 4 2 2 2" xfId="52940" xr:uid="{00000000-0005-0000-0000-0000658C0000}"/>
    <cellStyle name="Normal 5 13 4 2 3" xfId="37792" xr:uid="{00000000-0005-0000-0000-0000668C0000}"/>
    <cellStyle name="Normal 5 13 4 3" xfId="20480" xr:uid="{00000000-0005-0000-0000-0000678C0000}"/>
    <cellStyle name="Normal 5 13 4 3 2" xfId="46448" xr:uid="{00000000-0005-0000-0000-0000688C0000}"/>
    <cellStyle name="Normal 5 13 4 4" xfId="16152" xr:uid="{00000000-0005-0000-0000-0000698C0000}"/>
    <cellStyle name="Normal 5 13 4 4 2" xfId="42120" xr:uid="{00000000-0005-0000-0000-00006A8C0000}"/>
    <cellStyle name="Normal 5 13 4 5" xfId="31300" xr:uid="{00000000-0005-0000-0000-00006B8C0000}"/>
    <cellStyle name="Normal 5 13 4 6" xfId="57782" xr:uid="{00000000-0005-0000-0000-00006C8C0000}"/>
    <cellStyle name="Normal 5 13 5" xfId="9660" xr:uid="{00000000-0005-0000-0000-00006D8C0000}"/>
    <cellStyle name="Normal 5 13 5 2" xfId="24808" xr:uid="{00000000-0005-0000-0000-00006E8C0000}"/>
    <cellStyle name="Normal 5 13 5 2 2" xfId="50776" xr:uid="{00000000-0005-0000-0000-00006F8C0000}"/>
    <cellStyle name="Normal 5 13 5 3" xfId="35628" xr:uid="{00000000-0005-0000-0000-0000708C0000}"/>
    <cellStyle name="Normal 5 13 6" xfId="7496" xr:uid="{00000000-0005-0000-0000-0000718C0000}"/>
    <cellStyle name="Normal 5 13 6 2" xfId="22644" xr:uid="{00000000-0005-0000-0000-0000728C0000}"/>
    <cellStyle name="Normal 5 13 6 2 2" xfId="48612" xr:uid="{00000000-0005-0000-0000-0000738C0000}"/>
    <cellStyle name="Normal 5 13 6 3" xfId="33464" xr:uid="{00000000-0005-0000-0000-0000748C0000}"/>
    <cellStyle name="Normal 5 13 7" xfId="18316" xr:uid="{00000000-0005-0000-0000-0000758C0000}"/>
    <cellStyle name="Normal 5 13 7 2" xfId="44284" xr:uid="{00000000-0005-0000-0000-0000768C0000}"/>
    <cellStyle name="Normal 5 13 8" xfId="13988" xr:uid="{00000000-0005-0000-0000-0000778C0000}"/>
    <cellStyle name="Normal 5 13 8 2" xfId="39956" xr:uid="{00000000-0005-0000-0000-0000788C0000}"/>
    <cellStyle name="Normal 5 13 9" xfId="3168" xr:uid="{00000000-0005-0000-0000-0000798C0000}"/>
    <cellStyle name="Normal 5 14" xfId="1541" xr:uid="{00000000-0005-0000-0000-00007A8C0000}"/>
    <cellStyle name="Normal 5 14 10" xfId="56155" xr:uid="{00000000-0005-0000-0000-00007B8C0000}"/>
    <cellStyle name="Normal 5 14 2" xfId="2623" xr:uid="{00000000-0005-0000-0000-00007C8C0000}"/>
    <cellStyle name="Normal 5 14 2 2" xfId="6951" xr:uid="{00000000-0005-0000-0000-00007D8C0000}"/>
    <cellStyle name="Normal 5 14 2 2 2" xfId="13443" xr:uid="{00000000-0005-0000-0000-00007E8C0000}"/>
    <cellStyle name="Normal 5 14 2 2 2 2" xfId="28591" xr:uid="{00000000-0005-0000-0000-00007F8C0000}"/>
    <cellStyle name="Normal 5 14 2 2 2 2 2" xfId="54559" xr:uid="{00000000-0005-0000-0000-0000808C0000}"/>
    <cellStyle name="Normal 5 14 2 2 2 3" xfId="39411" xr:uid="{00000000-0005-0000-0000-0000818C0000}"/>
    <cellStyle name="Normal 5 14 2 2 3" xfId="22099" xr:uid="{00000000-0005-0000-0000-0000828C0000}"/>
    <cellStyle name="Normal 5 14 2 2 3 2" xfId="48067" xr:uid="{00000000-0005-0000-0000-0000838C0000}"/>
    <cellStyle name="Normal 5 14 2 2 4" xfId="17771" xr:uid="{00000000-0005-0000-0000-0000848C0000}"/>
    <cellStyle name="Normal 5 14 2 2 4 2" xfId="43739" xr:uid="{00000000-0005-0000-0000-0000858C0000}"/>
    <cellStyle name="Normal 5 14 2 2 5" xfId="32919" xr:uid="{00000000-0005-0000-0000-0000868C0000}"/>
    <cellStyle name="Normal 5 14 2 2 6" xfId="59401" xr:uid="{00000000-0005-0000-0000-0000878C0000}"/>
    <cellStyle name="Normal 5 14 2 3" xfId="11279" xr:uid="{00000000-0005-0000-0000-0000888C0000}"/>
    <cellStyle name="Normal 5 14 2 3 2" xfId="26427" xr:uid="{00000000-0005-0000-0000-0000898C0000}"/>
    <cellStyle name="Normal 5 14 2 3 2 2" xfId="52395" xr:uid="{00000000-0005-0000-0000-00008A8C0000}"/>
    <cellStyle name="Normal 5 14 2 3 3" xfId="37247" xr:uid="{00000000-0005-0000-0000-00008B8C0000}"/>
    <cellStyle name="Normal 5 14 2 4" xfId="9115" xr:uid="{00000000-0005-0000-0000-00008C8C0000}"/>
    <cellStyle name="Normal 5 14 2 4 2" xfId="24263" xr:uid="{00000000-0005-0000-0000-00008D8C0000}"/>
    <cellStyle name="Normal 5 14 2 4 2 2" xfId="50231" xr:uid="{00000000-0005-0000-0000-00008E8C0000}"/>
    <cellStyle name="Normal 5 14 2 4 3" xfId="35083" xr:uid="{00000000-0005-0000-0000-00008F8C0000}"/>
    <cellStyle name="Normal 5 14 2 5" xfId="19935" xr:uid="{00000000-0005-0000-0000-0000908C0000}"/>
    <cellStyle name="Normal 5 14 2 5 2" xfId="45903" xr:uid="{00000000-0005-0000-0000-0000918C0000}"/>
    <cellStyle name="Normal 5 14 2 6" xfId="15607" xr:uid="{00000000-0005-0000-0000-0000928C0000}"/>
    <cellStyle name="Normal 5 14 2 6 2" xfId="41575" xr:uid="{00000000-0005-0000-0000-0000938C0000}"/>
    <cellStyle name="Normal 5 14 2 7" xfId="4787" xr:uid="{00000000-0005-0000-0000-0000948C0000}"/>
    <cellStyle name="Normal 5 14 2 8" xfId="30755" xr:uid="{00000000-0005-0000-0000-0000958C0000}"/>
    <cellStyle name="Normal 5 14 2 9" xfId="57237" xr:uid="{00000000-0005-0000-0000-0000968C0000}"/>
    <cellStyle name="Normal 5 14 3" xfId="5869" xr:uid="{00000000-0005-0000-0000-0000978C0000}"/>
    <cellStyle name="Normal 5 14 3 2" xfId="12361" xr:uid="{00000000-0005-0000-0000-0000988C0000}"/>
    <cellStyle name="Normal 5 14 3 2 2" xfId="27509" xr:uid="{00000000-0005-0000-0000-0000998C0000}"/>
    <cellStyle name="Normal 5 14 3 2 2 2" xfId="53477" xr:uid="{00000000-0005-0000-0000-00009A8C0000}"/>
    <cellStyle name="Normal 5 14 3 2 3" xfId="38329" xr:uid="{00000000-0005-0000-0000-00009B8C0000}"/>
    <cellStyle name="Normal 5 14 3 3" xfId="21017" xr:uid="{00000000-0005-0000-0000-00009C8C0000}"/>
    <cellStyle name="Normal 5 14 3 3 2" xfId="46985" xr:uid="{00000000-0005-0000-0000-00009D8C0000}"/>
    <cellStyle name="Normal 5 14 3 4" xfId="16689" xr:uid="{00000000-0005-0000-0000-00009E8C0000}"/>
    <cellStyle name="Normal 5 14 3 4 2" xfId="42657" xr:uid="{00000000-0005-0000-0000-00009F8C0000}"/>
    <cellStyle name="Normal 5 14 3 5" xfId="31837" xr:uid="{00000000-0005-0000-0000-0000A08C0000}"/>
    <cellStyle name="Normal 5 14 3 6" xfId="58319" xr:uid="{00000000-0005-0000-0000-0000A18C0000}"/>
    <cellStyle name="Normal 5 14 4" xfId="10197" xr:uid="{00000000-0005-0000-0000-0000A28C0000}"/>
    <cellStyle name="Normal 5 14 4 2" xfId="25345" xr:uid="{00000000-0005-0000-0000-0000A38C0000}"/>
    <cellStyle name="Normal 5 14 4 2 2" xfId="51313" xr:uid="{00000000-0005-0000-0000-0000A48C0000}"/>
    <cellStyle name="Normal 5 14 4 3" xfId="36165" xr:uid="{00000000-0005-0000-0000-0000A58C0000}"/>
    <cellStyle name="Normal 5 14 5" xfId="8033" xr:uid="{00000000-0005-0000-0000-0000A68C0000}"/>
    <cellStyle name="Normal 5 14 5 2" xfId="23181" xr:uid="{00000000-0005-0000-0000-0000A78C0000}"/>
    <cellStyle name="Normal 5 14 5 2 2" xfId="49149" xr:uid="{00000000-0005-0000-0000-0000A88C0000}"/>
    <cellStyle name="Normal 5 14 5 3" xfId="34001" xr:uid="{00000000-0005-0000-0000-0000A98C0000}"/>
    <cellStyle name="Normal 5 14 6" xfId="18853" xr:uid="{00000000-0005-0000-0000-0000AA8C0000}"/>
    <cellStyle name="Normal 5 14 6 2" xfId="44821" xr:uid="{00000000-0005-0000-0000-0000AB8C0000}"/>
    <cellStyle name="Normal 5 14 7" xfId="14525" xr:uid="{00000000-0005-0000-0000-0000AC8C0000}"/>
    <cellStyle name="Normal 5 14 7 2" xfId="40493" xr:uid="{00000000-0005-0000-0000-0000AD8C0000}"/>
    <cellStyle name="Normal 5 14 8" xfId="3705" xr:uid="{00000000-0005-0000-0000-0000AE8C0000}"/>
    <cellStyle name="Normal 5 14 9" xfId="29673" xr:uid="{00000000-0005-0000-0000-0000AF8C0000}"/>
    <cellStyle name="Normal 5 15" xfId="2082" xr:uid="{00000000-0005-0000-0000-0000B08C0000}"/>
    <cellStyle name="Normal 5 15 2" xfId="6410" xr:uid="{00000000-0005-0000-0000-0000B18C0000}"/>
    <cellStyle name="Normal 5 15 2 2" xfId="12902" xr:uid="{00000000-0005-0000-0000-0000B28C0000}"/>
    <cellStyle name="Normal 5 15 2 2 2" xfId="28050" xr:uid="{00000000-0005-0000-0000-0000B38C0000}"/>
    <cellStyle name="Normal 5 15 2 2 2 2" xfId="54018" xr:uid="{00000000-0005-0000-0000-0000B48C0000}"/>
    <cellStyle name="Normal 5 15 2 2 3" xfId="38870" xr:uid="{00000000-0005-0000-0000-0000B58C0000}"/>
    <cellStyle name="Normal 5 15 2 3" xfId="21558" xr:uid="{00000000-0005-0000-0000-0000B68C0000}"/>
    <cellStyle name="Normal 5 15 2 3 2" xfId="47526" xr:uid="{00000000-0005-0000-0000-0000B78C0000}"/>
    <cellStyle name="Normal 5 15 2 4" xfId="17230" xr:uid="{00000000-0005-0000-0000-0000B88C0000}"/>
    <cellStyle name="Normal 5 15 2 4 2" xfId="43198" xr:uid="{00000000-0005-0000-0000-0000B98C0000}"/>
    <cellStyle name="Normal 5 15 2 5" xfId="32378" xr:uid="{00000000-0005-0000-0000-0000BA8C0000}"/>
    <cellStyle name="Normal 5 15 2 6" xfId="58860" xr:uid="{00000000-0005-0000-0000-0000BB8C0000}"/>
    <cellStyle name="Normal 5 15 3" xfId="10738" xr:uid="{00000000-0005-0000-0000-0000BC8C0000}"/>
    <cellStyle name="Normal 5 15 3 2" xfId="25886" xr:uid="{00000000-0005-0000-0000-0000BD8C0000}"/>
    <cellStyle name="Normal 5 15 3 2 2" xfId="51854" xr:uid="{00000000-0005-0000-0000-0000BE8C0000}"/>
    <cellStyle name="Normal 5 15 3 3" xfId="36706" xr:uid="{00000000-0005-0000-0000-0000BF8C0000}"/>
    <cellStyle name="Normal 5 15 4" xfId="8574" xr:uid="{00000000-0005-0000-0000-0000C08C0000}"/>
    <cellStyle name="Normal 5 15 4 2" xfId="23722" xr:uid="{00000000-0005-0000-0000-0000C18C0000}"/>
    <cellStyle name="Normal 5 15 4 2 2" xfId="49690" xr:uid="{00000000-0005-0000-0000-0000C28C0000}"/>
    <cellStyle name="Normal 5 15 4 3" xfId="34542" xr:uid="{00000000-0005-0000-0000-0000C38C0000}"/>
    <cellStyle name="Normal 5 15 5" xfId="19394" xr:uid="{00000000-0005-0000-0000-0000C48C0000}"/>
    <cellStyle name="Normal 5 15 5 2" xfId="45362" xr:uid="{00000000-0005-0000-0000-0000C58C0000}"/>
    <cellStyle name="Normal 5 15 6" xfId="15066" xr:uid="{00000000-0005-0000-0000-0000C68C0000}"/>
    <cellStyle name="Normal 5 15 6 2" xfId="41034" xr:uid="{00000000-0005-0000-0000-0000C78C0000}"/>
    <cellStyle name="Normal 5 15 7" xfId="4246" xr:uid="{00000000-0005-0000-0000-0000C88C0000}"/>
    <cellStyle name="Normal 5 15 8" xfId="30214" xr:uid="{00000000-0005-0000-0000-0000C98C0000}"/>
    <cellStyle name="Normal 5 15 9" xfId="56696" xr:uid="{00000000-0005-0000-0000-0000CA8C0000}"/>
    <cellStyle name="Normal 5 16" xfId="5328" xr:uid="{00000000-0005-0000-0000-0000CB8C0000}"/>
    <cellStyle name="Normal 5 16 2" xfId="11820" xr:uid="{00000000-0005-0000-0000-0000CC8C0000}"/>
    <cellStyle name="Normal 5 16 2 2" xfId="26968" xr:uid="{00000000-0005-0000-0000-0000CD8C0000}"/>
    <cellStyle name="Normal 5 16 2 2 2" xfId="52936" xr:uid="{00000000-0005-0000-0000-0000CE8C0000}"/>
    <cellStyle name="Normal 5 16 2 3" xfId="37788" xr:uid="{00000000-0005-0000-0000-0000CF8C0000}"/>
    <cellStyle name="Normal 5 16 3" xfId="20476" xr:uid="{00000000-0005-0000-0000-0000D08C0000}"/>
    <cellStyle name="Normal 5 16 3 2" xfId="46444" xr:uid="{00000000-0005-0000-0000-0000D18C0000}"/>
    <cellStyle name="Normal 5 16 4" xfId="16148" xr:uid="{00000000-0005-0000-0000-0000D28C0000}"/>
    <cellStyle name="Normal 5 16 4 2" xfId="42116" xr:uid="{00000000-0005-0000-0000-0000D38C0000}"/>
    <cellStyle name="Normal 5 16 5" xfId="31296" xr:uid="{00000000-0005-0000-0000-0000D48C0000}"/>
    <cellStyle name="Normal 5 16 6" xfId="57778" xr:uid="{00000000-0005-0000-0000-0000D58C0000}"/>
    <cellStyle name="Normal 5 17" xfId="9656" xr:uid="{00000000-0005-0000-0000-0000D68C0000}"/>
    <cellStyle name="Normal 5 17 2" xfId="24804" xr:uid="{00000000-0005-0000-0000-0000D78C0000}"/>
    <cellStyle name="Normal 5 17 2 2" xfId="50772" xr:uid="{00000000-0005-0000-0000-0000D88C0000}"/>
    <cellStyle name="Normal 5 17 3" xfId="35624" xr:uid="{00000000-0005-0000-0000-0000D98C0000}"/>
    <cellStyle name="Normal 5 18" xfId="7492" xr:uid="{00000000-0005-0000-0000-0000DA8C0000}"/>
    <cellStyle name="Normal 5 18 2" xfId="22640" xr:uid="{00000000-0005-0000-0000-0000DB8C0000}"/>
    <cellStyle name="Normal 5 18 2 2" xfId="48608" xr:uid="{00000000-0005-0000-0000-0000DC8C0000}"/>
    <cellStyle name="Normal 5 18 3" xfId="33460" xr:uid="{00000000-0005-0000-0000-0000DD8C0000}"/>
    <cellStyle name="Normal 5 19" xfId="18312" xr:uid="{00000000-0005-0000-0000-0000DE8C0000}"/>
    <cellStyle name="Normal 5 19 2" xfId="44280" xr:uid="{00000000-0005-0000-0000-0000DF8C0000}"/>
    <cellStyle name="Normal 5 2" xfId="450" xr:uid="{00000000-0005-0000-0000-0000E08C0000}"/>
    <cellStyle name="Normal 5 2 10" xfId="3169" xr:uid="{00000000-0005-0000-0000-0000E18C0000}"/>
    <cellStyle name="Normal 5 2 11" xfId="29137" xr:uid="{00000000-0005-0000-0000-0000E28C0000}"/>
    <cellStyle name="Normal 5 2 12" xfId="55085" xr:uid="{00000000-0005-0000-0000-0000E38C0000}"/>
    <cellStyle name="Normal 5 2 13" xfId="55619" xr:uid="{00000000-0005-0000-0000-0000E48C0000}"/>
    <cellStyle name="Normal 5 2 14" xfId="718" xr:uid="{00000000-0005-0000-0000-0000E58C0000}"/>
    <cellStyle name="Normal 5 2 2" xfId="451" xr:uid="{00000000-0005-0000-0000-0000E68C0000}"/>
    <cellStyle name="Normal 5 2 2 10" xfId="29138" xr:uid="{00000000-0005-0000-0000-0000E78C0000}"/>
    <cellStyle name="Normal 5 2 2 11" xfId="55086" xr:uid="{00000000-0005-0000-0000-0000E88C0000}"/>
    <cellStyle name="Normal 5 2 2 12" xfId="55620" xr:uid="{00000000-0005-0000-0000-0000E98C0000}"/>
    <cellStyle name="Normal 5 2 2 13" xfId="1205" xr:uid="{00000000-0005-0000-0000-0000EA8C0000}"/>
    <cellStyle name="Normal 5 2 2 2" xfId="1547" xr:uid="{00000000-0005-0000-0000-0000EB8C0000}"/>
    <cellStyle name="Normal 5 2 2 2 10" xfId="56161" xr:uid="{00000000-0005-0000-0000-0000EC8C0000}"/>
    <cellStyle name="Normal 5 2 2 2 2" xfId="2629" xr:uid="{00000000-0005-0000-0000-0000ED8C0000}"/>
    <cellStyle name="Normal 5 2 2 2 2 2" xfId="6957" xr:uid="{00000000-0005-0000-0000-0000EE8C0000}"/>
    <cellStyle name="Normal 5 2 2 2 2 2 2" xfId="13449" xr:uid="{00000000-0005-0000-0000-0000EF8C0000}"/>
    <cellStyle name="Normal 5 2 2 2 2 2 2 2" xfId="28597" xr:uid="{00000000-0005-0000-0000-0000F08C0000}"/>
    <cellStyle name="Normal 5 2 2 2 2 2 2 2 2" xfId="54565" xr:uid="{00000000-0005-0000-0000-0000F18C0000}"/>
    <cellStyle name="Normal 5 2 2 2 2 2 2 3" xfId="39417" xr:uid="{00000000-0005-0000-0000-0000F28C0000}"/>
    <cellStyle name="Normal 5 2 2 2 2 2 3" xfId="22105" xr:uid="{00000000-0005-0000-0000-0000F38C0000}"/>
    <cellStyle name="Normal 5 2 2 2 2 2 3 2" xfId="48073" xr:uid="{00000000-0005-0000-0000-0000F48C0000}"/>
    <cellStyle name="Normal 5 2 2 2 2 2 4" xfId="17777" xr:uid="{00000000-0005-0000-0000-0000F58C0000}"/>
    <cellStyle name="Normal 5 2 2 2 2 2 4 2" xfId="43745" xr:uid="{00000000-0005-0000-0000-0000F68C0000}"/>
    <cellStyle name="Normal 5 2 2 2 2 2 5" xfId="32925" xr:uid="{00000000-0005-0000-0000-0000F78C0000}"/>
    <cellStyle name="Normal 5 2 2 2 2 2 6" xfId="59407" xr:uid="{00000000-0005-0000-0000-0000F88C0000}"/>
    <cellStyle name="Normal 5 2 2 2 2 3" xfId="11285" xr:uid="{00000000-0005-0000-0000-0000F98C0000}"/>
    <cellStyle name="Normal 5 2 2 2 2 3 2" xfId="26433" xr:uid="{00000000-0005-0000-0000-0000FA8C0000}"/>
    <cellStyle name="Normal 5 2 2 2 2 3 2 2" xfId="52401" xr:uid="{00000000-0005-0000-0000-0000FB8C0000}"/>
    <cellStyle name="Normal 5 2 2 2 2 3 3" xfId="37253" xr:uid="{00000000-0005-0000-0000-0000FC8C0000}"/>
    <cellStyle name="Normal 5 2 2 2 2 4" xfId="9121" xr:uid="{00000000-0005-0000-0000-0000FD8C0000}"/>
    <cellStyle name="Normal 5 2 2 2 2 4 2" xfId="24269" xr:uid="{00000000-0005-0000-0000-0000FE8C0000}"/>
    <cellStyle name="Normal 5 2 2 2 2 4 2 2" xfId="50237" xr:uid="{00000000-0005-0000-0000-0000FF8C0000}"/>
    <cellStyle name="Normal 5 2 2 2 2 4 3" xfId="35089" xr:uid="{00000000-0005-0000-0000-0000008D0000}"/>
    <cellStyle name="Normal 5 2 2 2 2 5" xfId="19941" xr:uid="{00000000-0005-0000-0000-0000018D0000}"/>
    <cellStyle name="Normal 5 2 2 2 2 5 2" xfId="45909" xr:uid="{00000000-0005-0000-0000-0000028D0000}"/>
    <cellStyle name="Normal 5 2 2 2 2 6" xfId="15613" xr:uid="{00000000-0005-0000-0000-0000038D0000}"/>
    <cellStyle name="Normal 5 2 2 2 2 6 2" xfId="41581" xr:uid="{00000000-0005-0000-0000-0000048D0000}"/>
    <cellStyle name="Normal 5 2 2 2 2 7" xfId="4793" xr:uid="{00000000-0005-0000-0000-0000058D0000}"/>
    <cellStyle name="Normal 5 2 2 2 2 8" xfId="30761" xr:uid="{00000000-0005-0000-0000-0000068D0000}"/>
    <cellStyle name="Normal 5 2 2 2 2 9" xfId="57243" xr:uid="{00000000-0005-0000-0000-0000078D0000}"/>
    <cellStyle name="Normal 5 2 2 2 3" xfId="5875" xr:uid="{00000000-0005-0000-0000-0000088D0000}"/>
    <cellStyle name="Normal 5 2 2 2 3 2" xfId="12367" xr:uid="{00000000-0005-0000-0000-0000098D0000}"/>
    <cellStyle name="Normal 5 2 2 2 3 2 2" xfId="27515" xr:uid="{00000000-0005-0000-0000-00000A8D0000}"/>
    <cellStyle name="Normal 5 2 2 2 3 2 2 2" xfId="53483" xr:uid="{00000000-0005-0000-0000-00000B8D0000}"/>
    <cellStyle name="Normal 5 2 2 2 3 2 3" xfId="38335" xr:uid="{00000000-0005-0000-0000-00000C8D0000}"/>
    <cellStyle name="Normal 5 2 2 2 3 3" xfId="21023" xr:uid="{00000000-0005-0000-0000-00000D8D0000}"/>
    <cellStyle name="Normal 5 2 2 2 3 3 2" xfId="46991" xr:uid="{00000000-0005-0000-0000-00000E8D0000}"/>
    <cellStyle name="Normal 5 2 2 2 3 4" xfId="16695" xr:uid="{00000000-0005-0000-0000-00000F8D0000}"/>
    <cellStyle name="Normal 5 2 2 2 3 4 2" xfId="42663" xr:uid="{00000000-0005-0000-0000-0000108D0000}"/>
    <cellStyle name="Normal 5 2 2 2 3 5" xfId="31843" xr:uid="{00000000-0005-0000-0000-0000118D0000}"/>
    <cellStyle name="Normal 5 2 2 2 3 6" xfId="58325" xr:uid="{00000000-0005-0000-0000-0000128D0000}"/>
    <cellStyle name="Normal 5 2 2 2 4" xfId="10203" xr:uid="{00000000-0005-0000-0000-0000138D0000}"/>
    <cellStyle name="Normal 5 2 2 2 4 2" xfId="25351" xr:uid="{00000000-0005-0000-0000-0000148D0000}"/>
    <cellStyle name="Normal 5 2 2 2 4 2 2" xfId="51319" xr:uid="{00000000-0005-0000-0000-0000158D0000}"/>
    <cellStyle name="Normal 5 2 2 2 4 3" xfId="36171" xr:uid="{00000000-0005-0000-0000-0000168D0000}"/>
    <cellStyle name="Normal 5 2 2 2 5" xfId="8039" xr:uid="{00000000-0005-0000-0000-0000178D0000}"/>
    <cellStyle name="Normal 5 2 2 2 5 2" xfId="23187" xr:uid="{00000000-0005-0000-0000-0000188D0000}"/>
    <cellStyle name="Normal 5 2 2 2 5 2 2" xfId="49155" xr:uid="{00000000-0005-0000-0000-0000198D0000}"/>
    <cellStyle name="Normal 5 2 2 2 5 3" xfId="34007" xr:uid="{00000000-0005-0000-0000-00001A8D0000}"/>
    <cellStyle name="Normal 5 2 2 2 6" xfId="18859" xr:uid="{00000000-0005-0000-0000-00001B8D0000}"/>
    <cellStyle name="Normal 5 2 2 2 6 2" xfId="44827" xr:uid="{00000000-0005-0000-0000-00001C8D0000}"/>
    <cellStyle name="Normal 5 2 2 2 7" xfId="14531" xr:uid="{00000000-0005-0000-0000-00001D8D0000}"/>
    <cellStyle name="Normal 5 2 2 2 7 2" xfId="40499" xr:uid="{00000000-0005-0000-0000-00001E8D0000}"/>
    <cellStyle name="Normal 5 2 2 2 8" xfId="3711" xr:uid="{00000000-0005-0000-0000-00001F8D0000}"/>
    <cellStyle name="Normal 5 2 2 2 9" xfId="29679" xr:uid="{00000000-0005-0000-0000-0000208D0000}"/>
    <cellStyle name="Normal 5 2 2 3" xfId="2088" xr:uid="{00000000-0005-0000-0000-0000218D0000}"/>
    <cellStyle name="Normal 5 2 2 3 2" xfId="6416" xr:uid="{00000000-0005-0000-0000-0000228D0000}"/>
    <cellStyle name="Normal 5 2 2 3 2 2" xfId="12908" xr:uid="{00000000-0005-0000-0000-0000238D0000}"/>
    <cellStyle name="Normal 5 2 2 3 2 2 2" xfId="28056" xr:uid="{00000000-0005-0000-0000-0000248D0000}"/>
    <cellStyle name="Normal 5 2 2 3 2 2 2 2" xfId="54024" xr:uid="{00000000-0005-0000-0000-0000258D0000}"/>
    <cellStyle name="Normal 5 2 2 3 2 2 3" xfId="38876" xr:uid="{00000000-0005-0000-0000-0000268D0000}"/>
    <cellStyle name="Normal 5 2 2 3 2 3" xfId="21564" xr:uid="{00000000-0005-0000-0000-0000278D0000}"/>
    <cellStyle name="Normal 5 2 2 3 2 3 2" xfId="47532" xr:uid="{00000000-0005-0000-0000-0000288D0000}"/>
    <cellStyle name="Normal 5 2 2 3 2 4" xfId="17236" xr:uid="{00000000-0005-0000-0000-0000298D0000}"/>
    <cellStyle name="Normal 5 2 2 3 2 4 2" xfId="43204" xr:uid="{00000000-0005-0000-0000-00002A8D0000}"/>
    <cellStyle name="Normal 5 2 2 3 2 5" xfId="32384" xr:uid="{00000000-0005-0000-0000-00002B8D0000}"/>
    <cellStyle name="Normal 5 2 2 3 2 6" xfId="58866" xr:uid="{00000000-0005-0000-0000-00002C8D0000}"/>
    <cellStyle name="Normal 5 2 2 3 3" xfId="10744" xr:uid="{00000000-0005-0000-0000-00002D8D0000}"/>
    <cellStyle name="Normal 5 2 2 3 3 2" xfId="25892" xr:uid="{00000000-0005-0000-0000-00002E8D0000}"/>
    <cellStyle name="Normal 5 2 2 3 3 2 2" xfId="51860" xr:uid="{00000000-0005-0000-0000-00002F8D0000}"/>
    <cellStyle name="Normal 5 2 2 3 3 3" xfId="36712" xr:uid="{00000000-0005-0000-0000-0000308D0000}"/>
    <cellStyle name="Normal 5 2 2 3 4" xfId="8580" xr:uid="{00000000-0005-0000-0000-0000318D0000}"/>
    <cellStyle name="Normal 5 2 2 3 4 2" xfId="23728" xr:uid="{00000000-0005-0000-0000-0000328D0000}"/>
    <cellStyle name="Normal 5 2 2 3 4 2 2" xfId="49696" xr:uid="{00000000-0005-0000-0000-0000338D0000}"/>
    <cellStyle name="Normal 5 2 2 3 4 3" xfId="34548" xr:uid="{00000000-0005-0000-0000-0000348D0000}"/>
    <cellStyle name="Normal 5 2 2 3 5" xfId="19400" xr:uid="{00000000-0005-0000-0000-0000358D0000}"/>
    <cellStyle name="Normal 5 2 2 3 5 2" xfId="45368" xr:uid="{00000000-0005-0000-0000-0000368D0000}"/>
    <cellStyle name="Normal 5 2 2 3 6" xfId="15072" xr:uid="{00000000-0005-0000-0000-0000378D0000}"/>
    <cellStyle name="Normal 5 2 2 3 6 2" xfId="41040" xr:uid="{00000000-0005-0000-0000-0000388D0000}"/>
    <cellStyle name="Normal 5 2 2 3 7" xfId="4252" xr:uid="{00000000-0005-0000-0000-0000398D0000}"/>
    <cellStyle name="Normal 5 2 2 3 8" xfId="30220" xr:uid="{00000000-0005-0000-0000-00003A8D0000}"/>
    <cellStyle name="Normal 5 2 2 3 9" xfId="56702" xr:uid="{00000000-0005-0000-0000-00003B8D0000}"/>
    <cellStyle name="Normal 5 2 2 4" xfId="5334" xr:uid="{00000000-0005-0000-0000-00003C8D0000}"/>
    <cellStyle name="Normal 5 2 2 4 2" xfId="11826" xr:uid="{00000000-0005-0000-0000-00003D8D0000}"/>
    <cellStyle name="Normal 5 2 2 4 2 2" xfId="26974" xr:uid="{00000000-0005-0000-0000-00003E8D0000}"/>
    <cellStyle name="Normal 5 2 2 4 2 2 2" xfId="52942" xr:uid="{00000000-0005-0000-0000-00003F8D0000}"/>
    <cellStyle name="Normal 5 2 2 4 2 3" xfId="37794" xr:uid="{00000000-0005-0000-0000-0000408D0000}"/>
    <cellStyle name="Normal 5 2 2 4 3" xfId="20482" xr:uid="{00000000-0005-0000-0000-0000418D0000}"/>
    <cellStyle name="Normal 5 2 2 4 3 2" xfId="46450" xr:uid="{00000000-0005-0000-0000-0000428D0000}"/>
    <cellStyle name="Normal 5 2 2 4 4" xfId="16154" xr:uid="{00000000-0005-0000-0000-0000438D0000}"/>
    <cellStyle name="Normal 5 2 2 4 4 2" xfId="42122" xr:uid="{00000000-0005-0000-0000-0000448D0000}"/>
    <cellStyle name="Normal 5 2 2 4 5" xfId="31302" xr:uid="{00000000-0005-0000-0000-0000458D0000}"/>
    <cellStyle name="Normal 5 2 2 4 6" xfId="57784" xr:uid="{00000000-0005-0000-0000-0000468D0000}"/>
    <cellStyle name="Normal 5 2 2 5" xfId="9662" xr:uid="{00000000-0005-0000-0000-0000478D0000}"/>
    <cellStyle name="Normal 5 2 2 5 2" xfId="24810" xr:uid="{00000000-0005-0000-0000-0000488D0000}"/>
    <cellStyle name="Normal 5 2 2 5 2 2" xfId="50778" xr:uid="{00000000-0005-0000-0000-0000498D0000}"/>
    <cellStyle name="Normal 5 2 2 5 3" xfId="35630" xr:uid="{00000000-0005-0000-0000-00004A8D0000}"/>
    <cellStyle name="Normal 5 2 2 6" xfId="7498" xr:uid="{00000000-0005-0000-0000-00004B8D0000}"/>
    <cellStyle name="Normal 5 2 2 6 2" xfId="22646" xr:uid="{00000000-0005-0000-0000-00004C8D0000}"/>
    <cellStyle name="Normal 5 2 2 6 2 2" xfId="48614" xr:uid="{00000000-0005-0000-0000-00004D8D0000}"/>
    <cellStyle name="Normal 5 2 2 6 3" xfId="33466" xr:uid="{00000000-0005-0000-0000-00004E8D0000}"/>
    <cellStyle name="Normal 5 2 2 7" xfId="18318" xr:uid="{00000000-0005-0000-0000-00004F8D0000}"/>
    <cellStyle name="Normal 5 2 2 7 2" xfId="44286" xr:uid="{00000000-0005-0000-0000-0000508D0000}"/>
    <cellStyle name="Normal 5 2 2 8" xfId="13990" xr:uid="{00000000-0005-0000-0000-0000518D0000}"/>
    <cellStyle name="Normal 5 2 2 8 2" xfId="39958" xr:uid="{00000000-0005-0000-0000-0000528D0000}"/>
    <cellStyle name="Normal 5 2 2 9" xfId="3170" xr:uid="{00000000-0005-0000-0000-0000538D0000}"/>
    <cellStyle name="Normal 5 2 3" xfId="1546" xr:uid="{00000000-0005-0000-0000-0000548D0000}"/>
    <cellStyle name="Normal 5 2 3 10" xfId="56160" xr:uid="{00000000-0005-0000-0000-0000558D0000}"/>
    <cellStyle name="Normal 5 2 3 2" xfId="2628" xr:uid="{00000000-0005-0000-0000-0000568D0000}"/>
    <cellStyle name="Normal 5 2 3 2 2" xfId="6956" xr:uid="{00000000-0005-0000-0000-0000578D0000}"/>
    <cellStyle name="Normal 5 2 3 2 2 2" xfId="13448" xr:uid="{00000000-0005-0000-0000-0000588D0000}"/>
    <cellStyle name="Normal 5 2 3 2 2 2 2" xfId="28596" xr:uid="{00000000-0005-0000-0000-0000598D0000}"/>
    <cellStyle name="Normal 5 2 3 2 2 2 2 2" xfId="54564" xr:uid="{00000000-0005-0000-0000-00005A8D0000}"/>
    <cellStyle name="Normal 5 2 3 2 2 2 3" xfId="39416" xr:uid="{00000000-0005-0000-0000-00005B8D0000}"/>
    <cellStyle name="Normal 5 2 3 2 2 3" xfId="22104" xr:uid="{00000000-0005-0000-0000-00005C8D0000}"/>
    <cellStyle name="Normal 5 2 3 2 2 3 2" xfId="48072" xr:uid="{00000000-0005-0000-0000-00005D8D0000}"/>
    <cellStyle name="Normal 5 2 3 2 2 4" xfId="17776" xr:uid="{00000000-0005-0000-0000-00005E8D0000}"/>
    <cellStyle name="Normal 5 2 3 2 2 4 2" xfId="43744" xr:uid="{00000000-0005-0000-0000-00005F8D0000}"/>
    <cellStyle name="Normal 5 2 3 2 2 5" xfId="32924" xr:uid="{00000000-0005-0000-0000-0000608D0000}"/>
    <cellStyle name="Normal 5 2 3 2 2 6" xfId="59406" xr:uid="{00000000-0005-0000-0000-0000618D0000}"/>
    <cellStyle name="Normal 5 2 3 2 3" xfId="11284" xr:uid="{00000000-0005-0000-0000-0000628D0000}"/>
    <cellStyle name="Normal 5 2 3 2 3 2" xfId="26432" xr:uid="{00000000-0005-0000-0000-0000638D0000}"/>
    <cellStyle name="Normal 5 2 3 2 3 2 2" xfId="52400" xr:uid="{00000000-0005-0000-0000-0000648D0000}"/>
    <cellStyle name="Normal 5 2 3 2 3 3" xfId="37252" xr:uid="{00000000-0005-0000-0000-0000658D0000}"/>
    <cellStyle name="Normal 5 2 3 2 4" xfId="9120" xr:uid="{00000000-0005-0000-0000-0000668D0000}"/>
    <cellStyle name="Normal 5 2 3 2 4 2" xfId="24268" xr:uid="{00000000-0005-0000-0000-0000678D0000}"/>
    <cellStyle name="Normal 5 2 3 2 4 2 2" xfId="50236" xr:uid="{00000000-0005-0000-0000-0000688D0000}"/>
    <cellStyle name="Normal 5 2 3 2 4 3" xfId="35088" xr:uid="{00000000-0005-0000-0000-0000698D0000}"/>
    <cellStyle name="Normal 5 2 3 2 5" xfId="19940" xr:uid="{00000000-0005-0000-0000-00006A8D0000}"/>
    <cellStyle name="Normal 5 2 3 2 5 2" xfId="45908" xr:uid="{00000000-0005-0000-0000-00006B8D0000}"/>
    <cellStyle name="Normal 5 2 3 2 6" xfId="15612" xr:uid="{00000000-0005-0000-0000-00006C8D0000}"/>
    <cellStyle name="Normal 5 2 3 2 6 2" xfId="41580" xr:uid="{00000000-0005-0000-0000-00006D8D0000}"/>
    <cellStyle name="Normal 5 2 3 2 7" xfId="4792" xr:uid="{00000000-0005-0000-0000-00006E8D0000}"/>
    <cellStyle name="Normal 5 2 3 2 8" xfId="30760" xr:uid="{00000000-0005-0000-0000-00006F8D0000}"/>
    <cellStyle name="Normal 5 2 3 2 9" xfId="57242" xr:uid="{00000000-0005-0000-0000-0000708D0000}"/>
    <cellStyle name="Normal 5 2 3 3" xfId="5874" xr:uid="{00000000-0005-0000-0000-0000718D0000}"/>
    <cellStyle name="Normal 5 2 3 3 2" xfId="12366" xr:uid="{00000000-0005-0000-0000-0000728D0000}"/>
    <cellStyle name="Normal 5 2 3 3 2 2" xfId="27514" xr:uid="{00000000-0005-0000-0000-0000738D0000}"/>
    <cellStyle name="Normal 5 2 3 3 2 2 2" xfId="53482" xr:uid="{00000000-0005-0000-0000-0000748D0000}"/>
    <cellStyle name="Normal 5 2 3 3 2 3" xfId="38334" xr:uid="{00000000-0005-0000-0000-0000758D0000}"/>
    <cellStyle name="Normal 5 2 3 3 3" xfId="21022" xr:uid="{00000000-0005-0000-0000-0000768D0000}"/>
    <cellStyle name="Normal 5 2 3 3 3 2" xfId="46990" xr:uid="{00000000-0005-0000-0000-0000778D0000}"/>
    <cellStyle name="Normal 5 2 3 3 4" xfId="16694" xr:uid="{00000000-0005-0000-0000-0000788D0000}"/>
    <cellStyle name="Normal 5 2 3 3 4 2" xfId="42662" xr:uid="{00000000-0005-0000-0000-0000798D0000}"/>
    <cellStyle name="Normal 5 2 3 3 5" xfId="31842" xr:uid="{00000000-0005-0000-0000-00007A8D0000}"/>
    <cellStyle name="Normal 5 2 3 3 6" xfId="58324" xr:uid="{00000000-0005-0000-0000-00007B8D0000}"/>
    <cellStyle name="Normal 5 2 3 4" xfId="10202" xr:uid="{00000000-0005-0000-0000-00007C8D0000}"/>
    <cellStyle name="Normal 5 2 3 4 2" xfId="25350" xr:uid="{00000000-0005-0000-0000-00007D8D0000}"/>
    <cellStyle name="Normal 5 2 3 4 2 2" xfId="51318" xr:uid="{00000000-0005-0000-0000-00007E8D0000}"/>
    <cellStyle name="Normal 5 2 3 4 3" xfId="36170" xr:uid="{00000000-0005-0000-0000-00007F8D0000}"/>
    <cellStyle name="Normal 5 2 3 5" xfId="8038" xr:uid="{00000000-0005-0000-0000-0000808D0000}"/>
    <cellStyle name="Normal 5 2 3 5 2" xfId="23186" xr:uid="{00000000-0005-0000-0000-0000818D0000}"/>
    <cellStyle name="Normal 5 2 3 5 2 2" xfId="49154" xr:uid="{00000000-0005-0000-0000-0000828D0000}"/>
    <cellStyle name="Normal 5 2 3 5 3" xfId="34006" xr:uid="{00000000-0005-0000-0000-0000838D0000}"/>
    <cellStyle name="Normal 5 2 3 6" xfId="18858" xr:uid="{00000000-0005-0000-0000-0000848D0000}"/>
    <cellStyle name="Normal 5 2 3 6 2" xfId="44826" xr:uid="{00000000-0005-0000-0000-0000858D0000}"/>
    <cellStyle name="Normal 5 2 3 7" xfId="14530" xr:uid="{00000000-0005-0000-0000-0000868D0000}"/>
    <cellStyle name="Normal 5 2 3 7 2" xfId="40498" xr:uid="{00000000-0005-0000-0000-0000878D0000}"/>
    <cellStyle name="Normal 5 2 3 8" xfId="3710" xr:uid="{00000000-0005-0000-0000-0000888D0000}"/>
    <cellStyle name="Normal 5 2 3 9" xfId="29678" xr:uid="{00000000-0005-0000-0000-0000898D0000}"/>
    <cellStyle name="Normal 5 2 4" xfId="2087" xr:uid="{00000000-0005-0000-0000-00008A8D0000}"/>
    <cellStyle name="Normal 5 2 4 2" xfId="6415" xr:uid="{00000000-0005-0000-0000-00008B8D0000}"/>
    <cellStyle name="Normal 5 2 4 2 2" xfId="12907" xr:uid="{00000000-0005-0000-0000-00008C8D0000}"/>
    <cellStyle name="Normal 5 2 4 2 2 2" xfId="28055" xr:uid="{00000000-0005-0000-0000-00008D8D0000}"/>
    <cellStyle name="Normal 5 2 4 2 2 2 2" xfId="54023" xr:uid="{00000000-0005-0000-0000-00008E8D0000}"/>
    <cellStyle name="Normal 5 2 4 2 2 3" xfId="38875" xr:uid="{00000000-0005-0000-0000-00008F8D0000}"/>
    <cellStyle name="Normal 5 2 4 2 3" xfId="21563" xr:uid="{00000000-0005-0000-0000-0000908D0000}"/>
    <cellStyle name="Normal 5 2 4 2 3 2" xfId="47531" xr:uid="{00000000-0005-0000-0000-0000918D0000}"/>
    <cellStyle name="Normal 5 2 4 2 4" xfId="17235" xr:uid="{00000000-0005-0000-0000-0000928D0000}"/>
    <cellStyle name="Normal 5 2 4 2 4 2" xfId="43203" xr:uid="{00000000-0005-0000-0000-0000938D0000}"/>
    <cellStyle name="Normal 5 2 4 2 5" xfId="32383" xr:uid="{00000000-0005-0000-0000-0000948D0000}"/>
    <cellStyle name="Normal 5 2 4 2 6" xfId="58865" xr:uid="{00000000-0005-0000-0000-0000958D0000}"/>
    <cellStyle name="Normal 5 2 4 3" xfId="10743" xr:uid="{00000000-0005-0000-0000-0000968D0000}"/>
    <cellStyle name="Normal 5 2 4 3 2" xfId="25891" xr:uid="{00000000-0005-0000-0000-0000978D0000}"/>
    <cellStyle name="Normal 5 2 4 3 2 2" xfId="51859" xr:uid="{00000000-0005-0000-0000-0000988D0000}"/>
    <cellStyle name="Normal 5 2 4 3 3" xfId="36711" xr:uid="{00000000-0005-0000-0000-0000998D0000}"/>
    <cellStyle name="Normal 5 2 4 4" xfId="8579" xr:uid="{00000000-0005-0000-0000-00009A8D0000}"/>
    <cellStyle name="Normal 5 2 4 4 2" xfId="23727" xr:uid="{00000000-0005-0000-0000-00009B8D0000}"/>
    <cellStyle name="Normal 5 2 4 4 2 2" xfId="49695" xr:uid="{00000000-0005-0000-0000-00009C8D0000}"/>
    <cellStyle name="Normal 5 2 4 4 3" xfId="34547" xr:uid="{00000000-0005-0000-0000-00009D8D0000}"/>
    <cellStyle name="Normal 5 2 4 5" xfId="19399" xr:uid="{00000000-0005-0000-0000-00009E8D0000}"/>
    <cellStyle name="Normal 5 2 4 5 2" xfId="45367" xr:uid="{00000000-0005-0000-0000-00009F8D0000}"/>
    <cellStyle name="Normal 5 2 4 6" xfId="15071" xr:uid="{00000000-0005-0000-0000-0000A08D0000}"/>
    <cellStyle name="Normal 5 2 4 6 2" xfId="41039" xr:uid="{00000000-0005-0000-0000-0000A18D0000}"/>
    <cellStyle name="Normal 5 2 4 7" xfId="4251" xr:uid="{00000000-0005-0000-0000-0000A28D0000}"/>
    <cellStyle name="Normal 5 2 4 8" xfId="30219" xr:uid="{00000000-0005-0000-0000-0000A38D0000}"/>
    <cellStyle name="Normal 5 2 4 9" xfId="56701" xr:uid="{00000000-0005-0000-0000-0000A48D0000}"/>
    <cellStyle name="Normal 5 2 5" xfId="5333" xr:uid="{00000000-0005-0000-0000-0000A58D0000}"/>
    <cellStyle name="Normal 5 2 5 2" xfId="11825" xr:uid="{00000000-0005-0000-0000-0000A68D0000}"/>
    <cellStyle name="Normal 5 2 5 2 2" xfId="26973" xr:uid="{00000000-0005-0000-0000-0000A78D0000}"/>
    <cellStyle name="Normal 5 2 5 2 2 2" xfId="52941" xr:uid="{00000000-0005-0000-0000-0000A88D0000}"/>
    <cellStyle name="Normal 5 2 5 2 3" xfId="37793" xr:uid="{00000000-0005-0000-0000-0000A98D0000}"/>
    <cellStyle name="Normal 5 2 5 3" xfId="20481" xr:uid="{00000000-0005-0000-0000-0000AA8D0000}"/>
    <cellStyle name="Normal 5 2 5 3 2" xfId="46449" xr:uid="{00000000-0005-0000-0000-0000AB8D0000}"/>
    <cellStyle name="Normal 5 2 5 4" xfId="16153" xr:uid="{00000000-0005-0000-0000-0000AC8D0000}"/>
    <cellStyle name="Normal 5 2 5 4 2" xfId="42121" xr:uid="{00000000-0005-0000-0000-0000AD8D0000}"/>
    <cellStyle name="Normal 5 2 5 5" xfId="31301" xr:uid="{00000000-0005-0000-0000-0000AE8D0000}"/>
    <cellStyle name="Normal 5 2 5 6" xfId="57783" xr:uid="{00000000-0005-0000-0000-0000AF8D0000}"/>
    <cellStyle name="Normal 5 2 6" xfId="9661" xr:uid="{00000000-0005-0000-0000-0000B08D0000}"/>
    <cellStyle name="Normal 5 2 6 2" xfId="24809" xr:uid="{00000000-0005-0000-0000-0000B18D0000}"/>
    <cellStyle name="Normal 5 2 6 2 2" xfId="50777" xr:uid="{00000000-0005-0000-0000-0000B28D0000}"/>
    <cellStyle name="Normal 5 2 6 3" xfId="35629" xr:uid="{00000000-0005-0000-0000-0000B38D0000}"/>
    <cellStyle name="Normal 5 2 7" xfId="7497" xr:uid="{00000000-0005-0000-0000-0000B48D0000}"/>
    <cellStyle name="Normal 5 2 7 2" xfId="22645" xr:uid="{00000000-0005-0000-0000-0000B58D0000}"/>
    <cellStyle name="Normal 5 2 7 2 2" xfId="48613" xr:uid="{00000000-0005-0000-0000-0000B68D0000}"/>
    <cellStyle name="Normal 5 2 7 3" xfId="33465" xr:uid="{00000000-0005-0000-0000-0000B78D0000}"/>
    <cellStyle name="Normal 5 2 8" xfId="18317" xr:uid="{00000000-0005-0000-0000-0000B88D0000}"/>
    <cellStyle name="Normal 5 2 8 2" xfId="44285" xr:uid="{00000000-0005-0000-0000-0000B98D0000}"/>
    <cellStyle name="Normal 5 2 9" xfId="13989" xr:uid="{00000000-0005-0000-0000-0000BA8D0000}"/>
    <cellStyle name="Normal 5 2 9 2" xfId="39957" xr:uid="{00000000-0005-0000-0000-0000BB8D0000}"/>
    <cellStyle name="Normal 5 20" xfId="13984" xr:uid="{00000000-0005-0000-0000-0000BC8D0000}"/>
    <cellStyle name="Normal 5 20 2" xfId="39952" xr:uid="{00000000-0005-0000-0000-0000BD8D0000}"/>
    <cellStyle name="Normal 5 21" xfId="3164" xr:uid="{00000000-0005-0000-0000-0000BE8D0000}"/>
    <cellStyle name="Normal 5 22" xfId="29132" xr:uid="{00000000-0005-0000-0000-0000BF8D0000}"/>
    <cellStyle name="Normal 5 23" xfId="55080" xr:uid="{00000000-0005-0000-0000-0000C08D0000}"/>
    <cellStyle name="Normal 5 24" xfId="55614" xr:uid="{00000000-0005-0000-0000-0000C18D0000}"/>
    <cellStyle name="Normal 5 25" xfId="678" xr:uid="{00000000-0005-0000-0000-0000C28D0000}"/>
    <cellStyle name="Normal 5 3" xfId="452" xr:uid="{00000000-0005-0000-0000-0000C38D0000}"/>
    <cellStyle name="Normal 5 3 10" xfId="29139" xr:uid="{00000000-0005-0000-0000-0000C48D0000}"/>
    <cellStyle name="Normal 5 3 11" xfId="55087" xr:uid="{00000000-0005-0000-0000-0000C58D0000}"/>
    <cellStyle name="Normal 5 3 12" xfId="55621" xr:uid="{00000000-0005-0000-0000-0000C68D0000}"/>
    <cellStyle name="Normal 5 3 13" xfId="758" xr:uid="{00000000-0005-0000-0000-0000C78D0000}"/>
    <cellStyle name="Normal 5 3 2" xfId="1548" xr:uid="{00000000-0005-0000-0000-0000C88D0000}"/>
    <cellStyle name="Normal 5 3 2 10" xfId="56162" xr:uid="{00000000-0005-0000-0000-0000C98D0000}"/>
    <cellStyle name="Normal 5 3 2 2" xfId="2630" xr:uid="{00000000-0005-0000-0000-0000CA8D0000}"/>
    <cellStyle name="Normal 5 3 2 2 2" xfId="6958" xr:uid="{00000000-0005-0000-0000-0000CB8D0000}"/>
    <cellStyle name="Normal 5 3 2 2 2 2" xfId="13450" xr:uid="{00000000-0005-0000-0000-0000CC8D0000}"/>
    <cellStyle name="Normal 5 3 2 2 2 2 2" xfId="28598" xr:uid="{00000000-0005-0000-0000-0000CD8D0000}"/>
    <cellStyle name="Normal 5 3 2 2 2 2 2 2" xfId="54566" xr:uid="{00000000-0005-0000-0000-0000CE8D0000}"/>
    <cellStyle name="Normal 5 3 2 2 2 2 3" xfId="39418" xr:uid="{00000000-0005-0000-0000-0000CF8D0000}"/>
    <cellStyle name="Normal 5 3 2 2 2 3" xfId="22106" xr:uid="{00000000-0005-0000-0000-0000D08D0000}"/>
    <cellStyle name="Normal 5 3 2 2 2 3 2" xfId="48074" xr:uid="{00000000-0005-0000-0000-0000D18D0000}"/>
    <cellStyle name="Normal 5 3 2 2 2 4" xfId="17778" xr:uid="{00000000-0005-0000-0000-0000D28D0000}"/>
    <cellStyle name="Normal 5 3 2 2 2 4 2" xfId="43746" xr:uid="{00000000-0005-0000-0000-0000D38D0000}"/>
    <cellStyle name="Normal 5 3 2 2 2 5" xfId="32926" xr:uid="{00000000-0005-0000-0000-0000D48D0000}"/>
    <cellStyle name="Normal 5 3 2 2 2 6" xfId="59408" xr:uid="{00000000-0005-0000-0000-0000D58D0000}"/>
    <cellStyle name="Normal 5 3 2 2 3" xfId="11286" xr:uid="{00000000-0005-0000-0000-0000D68D0000}"/>
    <cellStyle name="Normal 5 3 2 2 3 2" xfId="26434" xr:uid="{00000000-0005-0000-0000-0000D78D0000}"/>
    <cellStyle name="Normal 5 3 2 2 3 2 2" xfId="52402" xr:uid="{00000000-0005-0000-0000-0000D88D0000}"/>
    <cellStyle name="Normal 5 3 2 2 3 3" xfId="37254" xr:uid="{00000000-0005-0000-0000-0000D98D0000}"/>
    <cellStyle name="Normal 5 3 2 2 4" xfId="9122" xr:uid="{00000000-0005-0000-0000-0000DA8D0000}"/>
    <cellStyle name="Normal 5 3 2 2 4 2" xfId="24270" xr:uid="{00000000-0005-0000-0000-0000DB8D0000}"/>
    <cellStyle name="Normal 5 3 2 2 4 2 2" xfId="50238" xr:uid="{00000000-0005-0000-0000-0000DC8D0000}"/>
    <cellStyle name="Normal 5 3 2 2 4 3" xfId="35090" xr:uid="{00000000-0005-0000-0000-0000DD8D0000}"/>
    <cellStyle name="Normal 5 3 2 2 5" xfId="19942" xr:uid="{00000000-0005-0000-0000-0000DE8D0000}"/>
    <cellStyle name="Normal 5 3 2 2 5 2" xfId="45910" xr:uid="{00000000-0005-0000-0000-0000DF8D0000}"/>
    <cellStyle name="Normal 5 3 2 2 6" xfId="15614" xr:uid="{00000000-0005-0000-0000-0000E08D0000}"/>
    <cellStyle name="Normal 5 3 2 2 6 2" xfId="41582" xr:uid="{00000000-0005-0000-0000-0000E18D0000}"/>
    <cellStyle name="Normal 5 3 2 2 7" xfId="4794" xr:uid="{00000000-0005-0000-0000-0000E28D0000}"/>
    <cellStyle name="Normal 5 3 2 2 8" xfId="30762" xr:uid="{00000000-0005-0000-0000-0000E38D0000}"/>
    <cellStyle name="Normal 5 3 2 2 9" xfId="57244" xr:uid="{00000000-0005-0000-0000-0000E48D0000}"/>
    <cellStyle name="Normal 5 3 2 3" xfId="5876" xr:uid="{00000000-0005-0000-0000-0000E58D0000}"/>
    <cellStyle name="Normal 5 3 2 3 2" xfId="12368" xr:uid="{00000000-0005-0000-0000-0000E68D0000}"/>
    <cellStyle name="Normal 5 3 2 3 2 2" xfId="27516" xr:uid="{00000000-0005-0000-0000-0000E78D0000}"/>
    <cellStyle name="Normal 5 3 2 3 2 2 2" xfId="53484" xr:uid="{00000000-0005-0000-0000-0000E88D0000}"/>
    <cellStyle name="Normal 5 3 2 3 2 3" xfId="38336" xr:uid="{00000000-0005-0000-0000-0000E98D0000}"/>
    <cellStyle name="Normal 5 3 2 3 3" xfId="21024" xr:uid="{00000000-0005-0000-0000-0000EA8D0000}"/>
    <cellStyle name="Normal 5 3 2 3 3 2" xfId="46992" xr:uid="{00000000-0005-0000-0000-0000EB8D0000}"/>
    <cellStyle name="Normal 5 3 2 3 4" xfId="16696" xr:uid="{00000000-0005-0000-0000-0000EC8D0000}"/>
    <cellStyle name="Normal 5 3 2 3 4 2" xfId="42664" xr:uid="{00000000-0005-0000-0000-0000ED8D0000}"/>
    <cellStyle name="Normal 5 3 2 3 5" xfId="31844" xr:uid="{00000000-0005-0000-0000-0000EE8D0000}"/>
    <cellStyle name="Normal 5 3 2 3 6" xfId="58326" xr:uid="{00000000-0005-0000-0000-0000EF8D0000}"/>
    <cellStyle name="Normal 5 3 2 4" xfId="10204" xr:uid="{00000000-0005-0000-0000-0000F08D0000}"/>
    <cellStyle name="Normal 5 3 2 4 2" xfId="25352" xr:uid="{00000000-0005-0000-0000-0000F18D0000}"/>
    <cellStyle name="Normal 5 3 2 4 2 2" xfId="51320" xr:uid="{00000000-0005-0000-0000-0000F28D0000}"/>
    <cellStyle name="Normal 5 3 2 4 3" xfId="36172" xr:uid="{00000000-0005-0000-0000-0000F38D0000}"/>
    <cellStyle name="Normal 5 3 2 5" xfId="8040" xr:uid="{00000000-0005-0000-0000-0000F48D0000}"/>
    <cellStyle name="Normal 5 3 2 5 2" xfId="23188" xr:uid="{00000000-0005-0000-0000-0000F58D0000}"/>
    <cellStyle name="Normal 5 3 2 5 2 2" xfId="49156" xr:uid="{00000000-0005-0000-0000-0000F68D0000}"/>
    <cellStyle name="Normal 5 3 2 5 3" xfId="34008" xr:uid="{00000000-0005-0000-0000-0000F78D0000}"/>
    <cellStyle name="Normal 5 3 2 6" xfId="18860" xr:uid="{00000000-0005-0000-0000-0000F88D0000}"/>
    <cellStyle name="Normal 5 3 2 6 2" xfId="44828" xr:uid="{00000000-0005-0000-0000-0000F98D0000}"/>
    <cellStyle name="Normal 5 3 2 7" xfId="14532" xr:uid="{00000000-0005-0000-0000-0000FA8D0000}"/>
    <cellStyle name="Normal 5 3 2 7 2" xfId="40500" xr:uid="{00000000-0005-0000-0000-0000FB8D0000}"/>
    <cellStyle name="Normal 5 3 2 8" xfId="3712" xr:uid="{00000000-0005-0000-0000-0000FC8D0000}"/>
    <cellStyle name="Normal 5 3 2 9" xfId="29680" xr:uid="{00000000-0005-0000-0000-0000FD8D0000}"/>
    <cellStyle name="Normal 5 3 3" xfId="2089" xr:uid="{00000000-0005-0000-0000-0000FE8D0000}"/>
    <cellStyle name="Normal 5 3 3 2" xfId="6417" xr:uid="{00000000-0005-0000-0000-0000FF8D0000}"/>
    <cellStyle name="Normal 5 3 3 2 2" xfId="12909" xr:uid="{00000000-0005-0000-0000-0000008E0000}"/>
    <cellStyle name="Normal 5 3 3 2 2 2" xfId="28057" xr:uid="{00000000-0005-0000-0000-0000018E0000}"/>
    <cellStyle name="Normal 5 3 3 2 2 2 2" xfId="54025" xr:uid="{00000000-0005-0000-0000-0000028E0000}"/>
    <cellStyle name="Normal 5 3 3 2 2 3" xfId="38877" xr:uid="{00000000-0005-0000-0000-0000038E0000}"/>
    <cellStyle name="Normal 5 3 3 2 3" xfId="21565" xr:uid="{00000000-0005-0000-0000-0000048E0000}"/>
    <cellStyle name="Normal 5 3 3 2 3 2" xfId="47533" xr:uid="{00000000-0005-0000-0000-0000058E0000}"/>
    <cellStyle name="Normal 5 3 3 2 4" xfId="17237" xr:uid="{00000000-0005-0000-0000-0000068E0000}"/>
    <cellStyle name="Normal 5 3 3 2 4 2" xfId="43205" xr:uid="{00000000-0005-0000-0000-0000078E0000}"/>
    <cellStyle name="Normal 5 3 3 2 5" xfId="32385" xr:uid="{00000000-0005-0000-0000-0000088E0000}"/>
    <cellStyle name="Normal 5 3 3 2 6" xfId="58867" xr:uid="{00000000-0005-0000-0000-0000098E0000}"/>
    <cellStyle name="Normal 5 3 3 3" xfId="10745" xr:uid="{00000000-0005-0000-0000-00000A8E0000}"/>
    <cellStyle name="Normal 5 3 3 3 2" xfId="25893" xr:uid="{00000000-0005-0000-0000-00000B8E0000}"/>
    <cellStyle name="Normal 5 3 3 3 2 2" xfId="51861" xr:uid="{00000000-0005-0000-0000-00000C8E0000}"/>
    <cellStyle name="Normal 5 3 3 3 3" xfId="36713" xr:uid="{00000000-0005-0000-0000-00000D8E0000}"/>
    <cellStyle name="Normal 5 3 3 4" xfId="8581" xr:uid="{00000000-0005-0000-0000-00000E8E0000}"/>
    <cellStyle name="Normal 5 3 3 4 2" xfId="23729" xr:uid="{00000000-0005-0000-0000-00000F8E0000}"/>
    <cellStyle name="Normal 5 3 3 4 2 2" xfId="49697" xr:uid="{00000000-0005-0000-0000-0000108E0000}"/>
    <cellStyle name="Normal 5 3 3 4 3" xfId="34549" xr:uid="{00000000-0005-0000-0000-0000118E0000}"/>
    <cellStyle name="Normal 5 3 3 5" xfId="19401" xr:uid="{00000000-0005-0000-0000-0000128E0000}"/>
    <cellStyle name="Normal 5 3 3 5 2" xfId="45369" xr:uid="{00000000-0005-0000-0000-0000138E0000}"/>
    <cellStyle name="Normal 5 3 3 6" xfId="15073" xr:uid="{00000000-0005-0000-0000-0000148E0000}"/>
    <cellStyle name="Normal 5 3 3 6 2" xfId="41041" xr:uid="{00000000-0005-0000-0000-0000158E0000}"/>
    <cellStyle name="Normal 5 3 3 7" xfId="4253" xr:uid="{00000000-0005-0000-0000-0000168E0000}"/>
    <cellStyle name="Normal 5 3 3 8" xfId="30221" xr:uid="{00000000-0005-0000-0000-0000178E0000}"/>
    <cellStyle name="Normal 5 3 3 9" xfId="56703" xr:uid="{00000000-0005-0000-0000-0000188E0000}"/>
    <cellStyle name="Normal 5 3 4" xfId="5335" xr:uid="{00000000-0005-0000-0000-0000198E0000}"/>
    <cellStyle name="Normal 5 3 4 2" xfId="11827" xr:uid="{00000000-0005-0000-0000-00001A8E0000}"/>
    <cellStyle name="Normal 5 3 4 2 2" xfId="26975" xr:uid="{00000000-0005-0000-0000-00001B8E0000}"/>
    <cellStyle name="Normal 5 3 4 2 2 2" xfId="52943" xr:uid="{00000000-0005-0000-0000-00001C8E0000}"/>
    <cellStyle name="Normal 5 3 4 2 3" xfId="37795" xr:uid="{00000000-0005-0000-0000-00001D8E0000}"/>
    <cellStyle name="Normal 5 3 4 3" xfId="20483" xr:uid="{00000000-0005-0000-0000-00001E8E0000}"/>
    <cellStyle name="Normal 5 3 4 3 2" xfId="46451" xr:uid="{00000000-0005-0000-0000-00001F8E0000}"/>
    <cellStyle name="Normal 5 3 4 4" xfId="16155" xr:uid="{00000000-0005-0000-0000-0000208E0000}"/>
    <cellStyle name="Normal 5 3 4 4 2" xfId="42123" xr:uid="{00000000-0005-0000-0000-0000218E0000}"/>
    <cellStyle name="Normal 5 3 4 5" xfId="31303" xr:uid="{00000000-0005-0000-0000-0000228E0000}"/>
    <cellStyle name="Normal 5 3 4 6" xfId="57785" xr:uid="{00000000-0005-0000-0000-0000238E0000}"/>
    <cellStyle name="Normal 5 3 5" xfId="9663" xr:uid="{00000000-0005-0000-0000-0000248E0000}"/>
    <cellStyle name="Normal 5 3 5 2" xfId="24811" xr:uid="{00000000-0005-0000-0000-0000258E0000}"/>
    <cellStyle name="Normal 5 3 5 2 2" xfId="50779" xr:uid="{00000000-0005-0000-0000-0000268E0000}"/>
    <cellStyle name="Normal 5 3 5 3" xfId="35631" xr:uid="{00000000-0005-0000-0000-0000278E0000}"/>
    <cellStyle name="Normal 5 3 6" xfId="7499" xr:uid="{00000000-0005-0000-0000-0000288E0000}"/>
    <cellStyle name="Normal 5 3 6 2" xfId="22647" xr:uid="{00000000-0005-0000-0000-0000298E0000}"/>
    <cellStyle name="Normal 5 3 6 2 2" xfId="48615" xr:uid="{00000000-0005-0000-0000-00002A8E0000}"/>
    <cellStyle name="Normal 5 3 6 3" xfId="33467" xr:uid="{00000000-0005-0000-0000-00002B8E0000}"/>
    <cellStyle name="Normal 5 3 7" xfId="18319" xr:uid="{00000000-0005-0000-0000-00002C8E0000}"/>
    <cellStyle name="Normal 5 3 7 2" xfId="44287" xr:uid="{00000000-0005-0000-0000-00002D8E0000}"/>
    <cellStyle name="Normal 5 3 8" xfId="13991" xr:uid="{00000000-0005-0000-0000-00002E8E0000}"/>
    <cellStyle name="Normal 5 3 8 2" xfId="39959" xr:uid="{00000000-0005-0000-0000-00002F8E0000}"/>
    <cellStyle name="Normal 5 3 9" xfId="3171" xr:uid="{00000000-0005-0000-0000-0000308E0000}"/>
    <cellStyle name="Normal 5 4" xfId="453" xr:uid="{00000000-0005-0000-0000-0000318E0000}"/>
    <cellStyle name="Normal 5 4 10" xfId="29140" xr:uid="{00000000-0005-0000-0000-0000328E0000}"/>
    <cellStyle name="Normal 5 4 11" xfId="55088" xr:uid="{00000000-0005-0000-0000-0000338E0000}"/>
    <cellStyle name="Normal 5 4 12" xfId="55622" xr:uid="{00000000-0005-0000-0000-0000348E0000}"/>
    <cellStyle name="Normal 5 4 13" xfId="798" xr:uid="{00000000-0005-0000-0000-0000358E0000}"/>
    <cellStyle name="Normal 5 4 2" xfId="1549" xr:uid="{00000000-0005-0000-0000-0000368E0000}"/>
    <cellStyle name="Normal 5 4 2 10" xfId="56163" xr:uid="{00000000-0005-0000-0000-0000378E0000}"/>
    <cellStyle name="Normal 5 4 2 2" xfId="2631" xr:uid="{00000000-0005-0000-0000-0000388E0000}"/>
    <cellStyle name="Normal 5 4 2 2 2" xfId="6959" xr:uid="{00000000-0005-0000-0000-0000398E0000}"/>
    <cellStyle name="Normal 5 4 2 2 2 2" xfId="13451" xr:uid="{00000000-0005-0000-0000-00003A8E0000}"/>
    <cellStyle name="Normal 5 4 2 2 2 2 2" xfId="28599" xr:uid="{00000000-0005-0000-0000-00003B8E0000}"/>
    <cellStyle name="Normal 5 4 2 2 2 2 2 2" xfId="54567" xr:uid="{00000000-0005-0000-0000-00003C8E0000}"/>
    <cellStyle name="Normal 5 4 2 2 2 2 3" xfId="39419" xr:uid="{00000000-0005-0000-0000-00003D8E0000}"/>
    <cellStyle name="Normal 5 4 2 2 2 3" xfId="22107" xr:uid="{00000000-0005-0000-0000-00003E8E0000}"/>
    <cellStyle name="Normal 5 4 2 2 2 3 2" xfId="48075" xr:uid="{00000000-0005-0000-0000-00003F8E0000}"/>
    <cellStyle name="Normal 5 4 2 2 2 4" xfId="17779" xr:uid="{00000000-0005-0000-0000-0000408E0000}"/>
    <cellStyle name="Normal 5 4 2 2 2 4 2" xfId="43747" xr:uid="{00000000-0005-0000-0000-0000418E0000}"/>
    <cellStyle name="Normal 5 4 2 2 2 5" xfId="32927" xr:uid="{00000000-0005-0000-0000-0000428E0000}"/>
    <cellStyle name="Normal 5 4 2 2 2 6" xfId="59409" xr:uid="{00000000-0005-0000-0000-0000438E0000}"/>
    <cellStyle name="Normal 5 4 2 2 3" xfId="11287" xr:uid="{00000000-0005-0000-0000-0000448E0000}"/>
    <cellStyle name="Normal 5 4 2 2 3 2" xfId="26435" xr:uid="{00000000-0005-0000-0000-0000458E0000}"/>
    <cellStyle name="Normal 5 4 2 2 3 2 2" xfId="52403" xr:uid="{00000000-0005-0000-0000-0000468E0000}"/>
    <cellStyle name="Normal 5 4 2 2 3 3" xfId="37255" xr:uid="{00000000-0005-0000-0000-0000478E0000}"/>
    <cellStyle name="Normal 5 4 2 2 4" xfId="9123" xr:uid="{00000000-0005-0000-0000-0000488E0000}"/>
    <cellStyle name="Normal 5 4 2 2 4 2" xfId="24271" xr:uid="{00000000-0005-0000-0000-0000498E0000}"/>
    <cellStyle name="Normal 5 4 2 2 4 2 2" xfId="50239" xr:uid="{00000000-0005-0000-0000-00004A8E0000}"/>
    <cellStyle name="Normal 5 4 2 2 4 3" xfId="35091" xr:uid="{00000000-0005-0000-0000-00004B8E0000}"/>
    <cellStyle name="Normal 5 4 2 2 5" xfId="19943" xr:uid="{00000000-0005-0000-0000-00004C8E0000}"/>
    <cellStyle name="Normal 5 4 2 2 5 2" xfId="45911" xr:uid="{00000000-0005-0000-0000-00004D8E0000}"/>
    <cellStyle name="Normal 5 4 2 2 6" xfId="15615" xr:uid="{00000000-0005-0000-0000-00004E8E0000}"/>
    <cellStyle name="Normal 5 4 2 2 6 2" xfId="41583" xr:uid="{00000000-0005-0000-0000-00004F8E0000}"/>
    <cellStyle name="Normal 5 4 2 2 7" xfId="4795" xr:uid="{00000000-0005-0000-0000-0000508E0000}"/>
    <cellStyle name="Normal 5 4 2 2 8" xfId="30763" xr:uid="{00000000-0005-0000-0000-0000518E0000}"/>
    <cellStyle name="Normal 5 4 2 2 9" xfId="57245" xr:uid="{00000000-0005-0000-0000-0000528E0000}"/>
    <cellStyle name="Normal 5 4 2 3" xfId="5877" xr:uid="{00000000-0005-0000-0000-0000538E0000}"/>
    <cellStyle name="Normal 5 4 2 3 2" xfId="12369" xr:uid="{00000000-0005-0000-0000-0000548E0000}"/>
    <cellStyle name="Normal 5 4 2 3 2 2" xfId="27517" xr:uid="{00000000-0005-0000-0000-0000558E0000}"/>
    <cellStyle name="Normal 5 4 2 3 2 2 2" xfId="53485" xr:uid="{00000000-0005-0000-0000-0000568E0000}"/>
    <cellStyle name="Normal 5 4 2 3 2 3" xfId="38337" xr:uid="{00000000-0005-0000-0000-0000578E0000}"/>
    <cellStyle name="Normal 5 4 2 3 3" xfId="21025" xr:uid="{00000000-0005-0000-0000-0000588E0000}"/>
    <cellStyle name="Normal 5 4 2 3 3 2" xfId="46993" xr:uid="{00000000-0005-0000-0000-0000598E0000}"/>
    <cellStyle name="Normal 5 4 2 3 4" xfId="16697" xr:uid="{00000000-0005-0000-0000-00005A8E0000}"/>
    <cellStyle name="Normal 5 4 2 3 4 2" xfId="42665" xr:uid="{00000000-0005-0000-0000-00005B8E0000}"/>
    <cellStyle name="Normal 5 4 2 3 5" xfId="31845" xr:uid="{00000000-0005-0000-0000-00005C8E0000}"/>
    <cellStyle name="Normal 5 4 2 3 6" xfId="58327" xr:uid="{00000000-0005-0000-0000-00005D8E0000}"/>
    <cellStyle name="Normal 5 4 2 4" xfId="10205" xr:uid="{00000000-0005-0000-0000-00005E8E0000}"/>
    <cellStyle name="Normal 5 4 2 4 2" xfId="25353" xr:uid="{00000000-0005-0000-0000-00005F8E0000}"/>
    <cellStyle name="Normal 5 4 2 4 2 2" xfId="51321" xr:uid="{00000000-0005-0000-0000-0000608E0000}"/>
    <cellStyle name="Normal 5 4 2 4 3" xfId="36173" xr:uid="{00000000-0005-0000-0000-0000618E0000}"/>
    <cellStyle name="Normal 5 4 2 5" xfId="8041" xr:uid="{00000000-0005-0000-0000-0000628E0000}"/>
    <cellStyle name="Normal 5 4 2 5 2" xfId="23189" xr:uid="{00000000-0005-0000-0000-0000638E0000}"/>
    <cellStyle name="Normal 5 4 2 5 2 2" xfId="49157" xr:uid="{00000000-0005-0000-0000-0000648E0000}"/>
    <cellStyle name="Normal 5 4 2 5 3" xfId="34009" xr:uid="{00000000-0005-0000-0000-0000658E0000}"/>
    <cellStyle name="Normal 5 4 2 6" xfId="18861" xr:uid="{00000000-0005-0000-0000-0000668E0000}"/>
    <cellStyle name="Normal 5 4 2 6 2" xfId="44829" xr:uid="{00000000-0005-0000-0000-0000678E0000}"/>
    <cellStyle name="Normal 5 4 2 7" xfId="14533" xr:uid="{00000000-0005-0000-0000-0000688E0000}"/>
    <cellStyle name="Normal 5 4 2 7 2" xfId="40501" xr:uid="{00000000-0005-0000-0000-0000698E0000}"/>
    <cellStyle name="Normal 5 4 2 8" xfId="3713" xr:uid="{00000000-0005-0000-0000-00006A8E0000}"/>
    <cellStyle name="Normal 5 4 2 9" xfId="29681" xr:uid="{00000000-0005-0000-0000-00006B8E0000}"/>
    <cellStyle name="Normal 5 4 3" xfId="2090" xr:uid="{00000000-0005-0000-0000-00006C8E0000}"/>
    <cellStyle name="Normal 5 4 3 2" xfId="6418" xr:uid="{00000000-0005-0000-0000-00006D8E0000}"/>
    <cellStyle name="Normal 5 4 3 2 2" xfId="12910" xr:uid="{00000000-0005-0000-0000-00006E8E0000}"/>
    <cellStyle name="Normal 5 4 3 2 2 2" xfId="28058" xr:uid="{00000000-0005-0000-0000-00006F8E0000}"/>
    <cellStyle name="Normal 5 4 3 2 2 2 2" xfId="54026" xr:uid="{00000000-0005-0000-0000-0000708E0000}"/>
    <cellStyle name="Normal 5 4 3 2 2 3" xfId="38878" xr:uid="{00000000-0005-0000-0000-0000718E0000}"/>
    <cellStyle name="Normal 5 4 3 2 3" xfId="21566" xr:uid="{00000000-0005-0000-0000-0000728E0000}"/>
    <cellStyle name="Normal 5 4 3 2 3 2" xfId="47534" xr:uid="{00000000-0005-0000-0000-0000738E0000}"/>
    <cellStyle name="Normal 5 4 3 2 4" xfId="17238" xr:uid="{00000000-0005-0000-0000-0000748E0000}"/>
    <cellStyle name="Normal 5 4 3 2 4 2" xfId="43206" xr:uid="{00000000-0005-0000-0000-0000758E0000}"/>
    <cellStyle name="Normal 5 4 3 2 5" xfId="32386" xr:uid="{00000000-0005-0000-0000-0000768E0000}"/>
    <cellStyle name="Normal 5 4 3 2 6" xfId="58868" xr:uid="{00000000-0005-0000-0000-0000778E0000}"/>
    <cellStyle name="Normal 5 4 3 3" xfId="10746" xr:uid="{00000000-0005-0000-0000-0000788E0000}"/>
    <cellStyle name="Normal 5 4 3 3 2" xfId="25894" xr:uid="{00000000-0005-0000-0000-0000798E0000}"/>
    <cellStyle name="Normal 5 4 3 3 2 2" xfId="51862" xr:uid="{00000000-0005-0000-0000-00007A8E0000}"/>
    <cellStyle name="Normal 5 4 3 3 3" xfId="36714" xr:uid="{00000000-0005-0000-0000-00007B8E0000}"/>
    <cellStyle name="Normal 5 4 3 4" xfId="8582" xr:uid="{00000000-0005-0000-0000-00007C8E0000}"/>
    <cellStyle name="Normal 5 4 3 4 2" xfId="23730" xr:uid="{00000000-0005-0000-0000-00007D8E0000}"/>
    <cellStyle name="Normal 5 4 3 4 2 2" xfId="49698" xr:uid="{00000000-0005-0000-0000-00007E8E0000}"/>
    <cellStyle name="Normal 5 4 3 4 3" xfId="34550" xr:uid="{00000000-0005-0000-0000-00007F8E0000}"/>
    <cellStyle name="Normal 5 4 3 5" xfId="19402" xr:uid="{00000000-0005-0000-0000-0000808E0000}"/>
    <cellStyle name="Normal 5 4 3 5 2" xfId="45370" xr:uid="{00000000-0005-0000-0000-0000818E0000}"/>
    <cellStyle name="Normal 5 4 3 6" xfId="15074" xr:uid="{00000000-0005-0000-0000-0000828E0000}"/>
    <cellStyle name="Normal 5 4 3 6 2" xfId="41042" xr:uid="{00000000-0005-0000-0000-0000838E0000}"/>
    <cellStyle name="Normal 5 4 3 7" xfId="4254" xr:uid="{00000000-0005-0000-0000-0000848E0000}"/>
    <cellStyle name="Normal 5 4 3 8" xfId="30222" xr:uid="{00000000-0005-0000-0000-0000858E0000}"/>
    <cellStyle name="Normal 5 4 3 9" xfId="56704" xr:uid="{00000000-0005-0000-0000-0000868E0000}"/>
    <cellStyle name="Normal 5 4 4" xfId="5336" xr:uid="{00000000-0005-0000-0000-0000878E0000}"/>
    <cellStyle name="Normal 5 4 4 2" xfId="11828" xr:uid="{00000000-0005-0000-0000-0000888E0000}"/>
    <cellStyle name="Normal 5 4 4 2 2" xfId="26976" xr:uid="{00000000-0005-0000-0000-0000898E0000}"/>
    <cellStyle name="Normal 5 4 4 2 2 2" xfId="52944" xr:uid="{00000000-0005-0000-0000-00008A8E0000}"/>
    <cellStyle name="Normal 5 4 4 2 3" xfId="37796" xr:uid="{00000000-0005-0000-0000-00008B8E0000}"/>
    <cellStyle name="Normal 5 4 4 3" xfId="20484" xr:uid="{00000000-0005-0000-0000-00008C8E0000}"/>
    <cellStyle name="Normal 5 4 4 3 2" xfId="46452" xr:uid="{00000000-0005-0000-0000-00008D8E0000}"/>
    <cellStyle name="Normal 5 4 4 4" xfId="16156" xr:uid="{00000000-0005-0000-0000-00008E8E0000}"/>
    <cellStyle name="Normal 5 4 4 4 2" xfId="42124" xr:uid="{00000000-0005-0000-0000-00008F8E0000}"/>
    <cellStyle name="Normal 5 4 4 5" xfId="31304" xr:uid="{00000000-0005-0000-0000-0000908E0000}"/>
    <cellStyle name="Normal 5 4 4 6" xfId="57786" xr:uid="{00000000-0005-0000-0000-0000918E0000}"/>
    <cellStyle name="Normal 5 4 5" xfId="9664" xr:uid="{00000000-0005-0000-0000-0000928E0000}"/>
    <cellStyle name="Normal 5 4 5 2" xfId="24812" xr:uid="{00000000-0005-0000-0000-0000938E0000}"/>
    <cellStyle name="Normal 5 4 5 2 2" xfId="50780" xr:uid="{00000000-0005-0000-0000-0000948E0000}"/>
    <cellStyle name="Normal 5 4 5 3" xfId="35632" xr:uid="{00000000-0005-0000-0000-0000958E0000}"/>
    <cellStyle name="Normal 5 4 6" xfId="7500" xr:uid="{00000000-0005-0000-0000-0000968E0000}"/>
    <cellStyle name="Normal 5 4 6 2" xfId="22648" xr:uid="{00000000-0005-0000-0000-0000978E0000}"/>
    <cellStyle name="Normal 5 4 6 2 2" xfId="48616" xr:uid="{00000000-0005-0000-0000-0000988E0000}"/>
    <cellStyle name="Normal 5 4 6 3" xfId="33468" xr:uid="{00000000-0005-0000-0000-0000998E0000}"/>
    <cellStyle name="Normal 5 4 7" xfId="18320" xr:uid="{00000000-0005-0000-0000-00009A8E0000}"/>
    <cellStyle name="Normal 5 4 7 2" xfId="44288" xr:uid="{00000000-0005-0000-0000-00009B8E0000}"/>
    <cellStyle name="Normal 5 4 8" xfId="13992" xr:uid="{00000000-0005-0000-0000-00009C8E0000}"/>
    <cellStyle name="Normal 5 4 8 2" xfId="39960" xr:uid="{00000000-0005-0000-0000-00009D8E0000}"/>
    <cellStyle name="Normal 5 4 9" xfId="3172" xr:uid="{00000000-0005-0000-0000-00009E8E0000}"/>
    <cellStyle name="Normal 5 5" xfId="454" xr:uid="{00000000-0005-0000-0000-00009F8E0000}"/>
    <cellStyle name="Normal 5 5 10" xfId="29141" xr:uid="{00000000-0005-0000-0000-0000A08E0000}"/>
    <cellStyle name="Normal 5 5 11" xfId="55089" xr:uid="{00000000-0005-0000-0000-0000A18E0000}"/>
    <cellStyle name="Normal 5 5 12" xfId="55623" xr:uid="{00000000-0005-0000-0000-0000A28E0000}"/>
    <cellStyle name="Normal 5 5 13" xfId="838" xr:uid="{00000000-0005-0000-0000-0000A38E0000}"/>
    <cellStyle name="Normal 5 5 2" xfId="1550" xr:uid="{00000000-0005-0000-0000-0000A48E0000}"/>
    <cellStyle name="Normal 5 5 2 10" xfId="56164" xr:uid="{00000000-0005-0000-0000-0000A58E0000}"/>
    <cellStyle name="Normal 5 5 2 2" xfId="2632" xr:uid="{00000000-0005-0000-0000-0000A68E0000}"/>
    <cellStyle name="Normal 5 5 2 2 2" xfId="6960" xr:uid="{00000000-0005-0000-0000-0000A78E0000}"/>
    <cellStyle name="Normal 5 5 2 2 2 2" xfId="13452" xr:uid="{00000000-0005-0000-0000-0000A88E0000}"/>
    <cellStyle name="Normal 5 5 2 2 2 2 2" xfId="28600" xr:uid="{00000000-0005-0000-0000-0000A98E0000}"/>
    <cellStyle name="Normal 5 5 2 2 2 2 2 2" xfId="54568" xr:uid="{00000000-0005-0000-0000-0000AA8E0000}"/>
    <cellStyle name="Normal 5 5 2 2 2 2 3" xfId="39420" xr:uid="{00000000-0005-0000-0000-0000AB8E0000}"/>
    <cellStyle name="Normal 5 5 2 2 2 3" xfId="22108" xr:uid="{00000000-0005-0000-0000-0000AC8E0000}"/>
    <cellStyle name="Normal 5 5 2 2 2 3 2" xfId="48076" xr:uid="{00000000-0005-0000-0000-0000AD8E0000}"/>
    <cellStyle name="Normal 5 5 2 2 2 4" xfId="17780" xr:uid="{00000000-0005-0000-0000-0000AE8E0000}"/>
    <cellStyle name="Normal 5 5 2 2 2 4 2" xfId="43748" xr:uid="{00000000-0005-0000-0000-0000AF8E0000}"/>
    <cellStyle name="Normal 5 5 2 2 2 5" xfId="32928" xr:uid="{00000000-0005-0000-0000-0000B08E0000}"/>
    <cellStyle name="Normal 5 5 2 2 2 6" xfId="59410" xr:uid="{00000000-0005-0000-0000-0000B18E0000}"/>
    <cellStyle name="Normal 5 5 2 2 3" xfId="11288" xr:uid="{00000000-0005-0000-0000-0000B28E0000}"/>
    <cellStyle name="Normal 5 5 2 2 3 2" xfId="26436" xr:uid="{00000000-0005-0000-0000-0000B38E0000}"/>
    <cellStyle name="Normal 5 5 2 2 3 2 2" xfId="52404" xr:uid="{00000000-0005-0000-0000-0000B48E0000}"/>
    <cellStyle name="Normal 5 5 2 2 3 3" xfId="37256" xr:uid="{00000000-0005-0000-0000-0000B58E0000}"/>
    <cellStyle name="Normal 5 5 2 2 4" xfId="9124" xr:uid="{00000000-0005-0000-0000-0000B68E0000}"/>
    <cellStyle name="Normal 5 5 2 2 4 2" xfId="24272" xr:uid="{00000000-0005-0000-0000-0000B78E0000}"/>
    <cellStyle name="Normal 5 5 2 2 4 2 2" xfId="50240" xr:uid="{00000000-0005-0000-0000-0000B88E0000}"/>
    <cellStyle name="Normal 5 5 2 2 4 3" xfId="35092" xr:uid="{00000000-0005-0000-0000-0000B98E0000}"/>
    <cellStyle name="Normal 5 5 2 2 5" xfId="19944" xr:uid="{00000000-0005-0000-0000-0000BA8E0000}"/>
    <cellStyle name="Normal 5 5 2 2 5 2" xfId="45912" xr:uid="{00000000-0005-0000-0000-0000BB8E0000}"/>
    <cellStyle name="Normal 5 5 2 2 6" xfId="15616" xr:uid="{00000000-0005-0000-0000-0000BC8E0000}"/>
    <cellStyle name="Normal 5 5 2 2 6 2" xfId="41584" xr:uid="{00000000-0005-0000-0000-0000BD8E0000}"/>
    <cellStyle name="Normal 5 5 2 2 7" xfId="4796" xr:uid="{00000000-0005-0000-0000-0000BE8E0000}"/>
    <cellStyle name="Normal 5 5 2 2 8" xfId="30764" xr:uid="{00000000-0005-0000-0000-0000BF8E0000}"/>
    <cellStyle name="Normal 5 5 2 2 9" xfId="57246" xr:uid="{00000000-0005-0000-0000-0000C08E0000}"/>
    <cellStyle name="Normal 5 5 2 3" xfId="5878" xr:uid="{00000000-0005-0000-0000-0000C18E0000}"/>
    <cellStyle name="Normal 5 5 2 3 2" xfId="12370" xr:uid="{00000000-0005-0000-0000-0000C28E0000}"/>
    <cellStyle name="Normal 5 5 2 3 2 2" xfId="27518" xr:uid="{00000000-0005-0000-0000-0000C38E0000}"/>
    <cellStyle name="Normal 5 5 2 3 2 2 2" xfId="53486" xr:uid="{00000000-0005-0000-0000-0000C48E0000}"/>
    <cellStyle name="Normal 5 5 2 3 2 3" xfId="38338" xr:uid="{00000000-0005-0000-0000-0000C58E0000}"/>
    <cellStyle name="Normal 5 5 2 3 3" xfId="21026" xr:uid="{00000000-0005-0000-0000-0000C68E0000}"/>
    <cellStyle name="Normal 5 5 2 3 3 2" xfId="46994" xr:uid="{00000000-0005-0000-0000-0000C78E0000}"/>
    <cellStyle name="Normal 5 5 2 3 4" xfId="16698" xr:uid="{00000000-0005-0000-0000-0000C88E0000}"/>
    <cellStyle name="Normal 5 5 2 3 4 2" xfId="42666" xr:uid="{00000000-0005-0000-0000-0000C98E0000}"/>
    <cellStyle name="Normal 5 5 2 3 5" xfId="31846" xr:uid="{00000000-0005-0000-0000-0000CA8E0000}"/>
    <cellStyle name="Normal 5 5 2 3 6" xfId="58328" xr:uid="{00000000-0005-0000-0000-0000CB8E0000}"/>
    <cellStyle name="Normal 5 5 2 4" xfId="10206" xr:uid="{00000000-0005-0000-0000-0000CC8E0000}"/>
    <cellStyle name="Normal 5 5 2 4 2" xfId="25354" xr:uid="{00000000-0005-0000-0000-0000CD8E0000}"/>
    <cellStyle name="Normal 5 5 2 4 2 2" xfId="51322" xr:uid="{00000000-0005-0000-0000-0000CE8E0000}"/>
    <cellStyle name="Normal 5 5 2 4 3" xfId="36174" xr:uid="{00000000-0005-0000-0000-0000CF8E0000}"/>
    <cellStyle name="Normal 5 5 2 5" xfId="8042" xr:uid="{00000000-0005-0000-0000-0000D08E0000}"/>
    <cellStyle name="Normal 5 5 2 5 2" xfId="23190" xr:uid="{00000000-0005-0000-0000-0000D18E0000}"/>
    <cellStyle name="Normal 5 5 2 5 2 2" xfId="49158" xr:uid="{00000000-0005-0000-0000-0000D28E0000}"/>
    <cellStyle name="Normal 5 5 2 5 3" xfId="34010" xr:uid="{00000000-0005-0000-0000-0000D38E0000}"/>
    <cellStyle name="Normal 5 5 2 6" xfId="18862" xr:uid="{00000000-0005-0000-0000-0000D48E0000}"/>
    <cellStyle name="Normal 5 5 2 6 2" xfId="44830" xr:uid="{00000000-0005-0000-0000-0000D58E0000}"/>
    <cellStyle name="Normal 5 5 2 7" xfId="14534" xr:uid="{00000000-0005-0000-0000-0000D68E0000}"/>
    <cellStyle name="Normal 5 5 2 7 2" xfId="40502" xr:uid="{00000000-0005-0000-0000-0000D78E0000}"/>
    <cellStyle name="Normal 5 5 2 8" xfId="3714" xr:uid="{00000000-0005-0000-0000-0000D88E0000}"/>
    <cellStyle name="Normal 5 5 2 9" xfId="29682" xr:uid="{00000000-0005-0000-0000-0000D98E0000}"/>
    <cellStyle name="Normal 5 5 3" xfId="2091" xr:uid="{00000000-0005-0000-0000-0000DA8E0000}"/>
    <cellStyle name="Normal 5 5 3 2" xfId="6419" xr:uid="{00000000-0005-0000-0000-0000DB8E0000}"/>
    <cellStyle name="Normal 5 5 3 2 2" xfId="12911" xr:uid="{00000000-0005-0000-0000-0000DC8E0000}"/>
    <cellStyle name="Normal 5 5 3 2 2 2" xfId="28059" xr:uid="{00000000-0005-0000-0000-0000DD8E0000}"/>
    <cellStyle name="Normal 5 5 3 2 2 2 2" xfId="54027" xr:uid="{00000000-0005-0000-0000-0000DE8E0000}"/>
    <cellStyle name="Normal 5 5 3 2 2 3" xfId="38879" xr:uid="{00000000-0005-0000-0000-0000DF8E0000}"/>
    <cellStyle name="Normal 5 5 3 2 3" xfId="21567" xr:uid="{00000000-0005-0000-0000-0000E08E0000}"/>
    <cellStyle name="Normal 5 5 3 2 3 2" xfId="47535" xr:uid="{00000000-0005-0000-0000-0000E18E0000}"/>
    <cellStyle name="Normal 5 5 3 2 4" xfId="17239" xr:uid="{00000000-0005-0000-0000-0000E28E0000}"/>
    <cellStyle name="Normal 5 5 3 2 4 2" xfId="43207" xr:uid="{00000000-0005-0000-0000-0000E38E0000}"/>
    <cellStyle name="Normal 5 5 3 2 5" xfId="32387" xr:uid="{00000000-0005-0000-0000-0000E48E0000}"/>
    <cellStyle name="Normal 5 5 3 2 6" xfId="58869" xr:uid="{00000000-0005-0000-0000-0000E58E0000}"/>
    <cellStyle name="Normal 5 5 3 3" xfId="10747" xr:uid="{00000000-0005-0000-0000-0000E68E0000}"/>
    <cellStyle name="Normal 5 5 3 3 2" xfId="25895" xr:uid="{00000000-0005-0000-0000-0000E78E0000}"/>
    <cellStyle name="Normal 5 5 3 3 2 2" xfId="51863" xr:uid="{00000000-0005-0000-0000-0000E88E0000}"/>
    <cellStyle name="Normal 5 5 3 3 3" xfId="36715" xr:uid="{00000000-0005-0000-0000-0000E98E0000}"/>
    <cellStyle name="Normal 5 5 3 4" xfId="8583" xr:uid="{00000000-0005-0000-0000-0000EA8E0000}"/>
    <cellStyle name="Normal 5 5 3 4 2" xfId="23731" xr:uid="{00000000-0005-0000-0000-0000EB8E0000}"/>
    <cellStyle name="Normal 5 5 3 4 2 2" xfId="49699" xr:uid="{00000000-0005-0000-0000-0000EC8E0000}"/>
    <cellStyle name="Normal 5 5 3 4 3" xfId="34551" xr:uid="{00000000-0005-0000-0000-0000ED8E0000}"/>
    <cellStyle name="Normal 5 5 3 5" xfId="19403" xr:uid="{00000000-0005-0000-0000-0000EE8E0000}"/>
    <cellStyle name="Normal 5 5 3 5 2" xfId="45371" xr:uid="{00000000-0005-0000-0000-0000EF8E0000}"/>
    <cellStyle name="Normal 5 5 3 6" xfId="15075" xr:uid="{00000000-0005-0000-0000-0000F08E0000}"/>
    <cellStyle name="Normal 5 5 3 6 2" xfId="41043" xr:uid="{00000000-0005-0000-0000-0000F18E0000}"/>
    <cellStyle name="Normal 5 5 3 7" xfId="4255" xr:uid="{00000000-0005-0000-0000-0000F28E0000}"/>
    <cellStyle name="Normal 5 5 3 8" xfId="30223" xr:uid="{00000000-0005-0000-0000-0000F38E0000}"/>
    <cellStyle name="Normal 5 5 3 9" xfId="56705" xr:uid="{00000000-0005-0000-0000-0000F48E0000}"/>
    <cellStyle name="Normal 5 5 4" xfId="5337" xr:uid="{00000000-0005-0000-0000-0000F58E0000}"/>
    <cellStyle name="Normal 5 5 4 2" xfId="11829" xr:uid="{00000000-0005-0000-0000-0000F68E0000}"/>
    <cellStyle name="Normal 5 5 4 2 2" xfId="26977" xr:uid="{00000000-0005-0000-0000-0000F78E0000}"/>
    <cellStyle name="Normal 5 5 4 2 2 2" xfId="52945" xr:uid="{00000000-0005-0000-0000-0000F88E0000}"/>
    <cellStyle name="Normal 5 5 4 2 3" xfId="37797" xr:uid="{00000000-0005-0000-0000-0000F98E0000}"/>
    <cellStyle name="Normal 5 5 4 3" xfId="20485" xr:uid="{00000000-0005-0000-0000-0000FA8E0000}"/>
    <cellStyle name="Normal 5 5 4 3 2" xfId="46453" xr:uid="{00000000-0005-0000-0000-0000FB8E0000}"/>
    <cellStyle name="Normal 5 5 4 4" xfId="16157" xr:uid="{00000000-0005-0000-0000-0000FC8E0000}"/>
    <cellStyle name="Normal 5 5 4 4 2" xfId="42125" xr:uid="{00000000-0005-0000-0000-0000FD8E0000}"/>
    <cellStyle name="Normal 5 5 4 5" xfId="31305" xr:uid="{00000000-0005-0000-0000-0000FE8E0000}"/>
    <cellStyle name="Normal 5 5 4 6" xfId="57787" xr:uid="{00000000-0005-0000-0000-0000FF8E0000}"/>
    <cellStyle name="Normal 5 5 5" xfId="9665" xr:uid="{00000000-0005-0000-0000-0000008F0000}"/>
    <cellStyle name="Normal 5 5 5 2" xfId="24813" xr:uid="{00000000-0005-0000-0000-0000018F0000}"/>
    <cellStyle name="Normal 5 5 5 2 2" xfId="50781" xr:uid="{00000000-0005-0000-0000-0000028F0000}"/>
    <cellStyle name="Normal 5 5 5 3" xfId="35633" xr:uid="{00000000-0005-0000-0000-0000038F0000}"/>
    <cellStyle name="Normal 5 5 6" xfId="7501" xr:uid="{00000000-0005-0000-0000-0000048F0000}"/>
    <cellStyle name="Normal 5 5 6 2" xfId="22649" xr:uid="{00000000-0005-0000-0000-0000058F0000}"/>
    <cellStyle name="Normal 5 5 6 2 2" xfId="48617" xr:uid="{00000000-0005-0000-0000-0000068F0000}"/>
    <cellStyle name="Normal 5 5 6 3" xfId="33469" xr:uid="{00000000-0005-0000-0000-0000078F0000}"/>
    <cellStyle name="Normal 5 5 7" xfId="18321" xr:uid="{00000000-0005-0000-0000-0000088F0000}"/>
    <cellStyle name="Normal 5 5 7 2" xfId="44289" xr:uid="{00000000-0005-0000-0000-0000098F0000}"/>
    <cellStyle name="Normal 5 5 8" xfId="13993" xr:uid="{00000000-0005-0000-0000-00000A8F0000}"/>
    <cellStyle name="Normal 5 5 8 2" xfId="39961" xr:uid="{00000000-0005-0000-0000-00000B8F0000}"/>
    <cellStyle name="Normal 5 5 9" xfId="3173" xr:uid="{00000000-0005-0000-0000-00000C8F0000}"/>
    <cellStyle name="Normal 5 6" xfId="455" xr:uid="{00000000-0005-0000-0000-00000D8F0000}"/>
    <cellStyle name="Normal 5 6 10" xfId="29142" xr:uid="{00000000-0005-0000-0000-00000E8F0000}"/>
    <cellStyle name="Normal 5 6 11" xfId="55090" xr:uid="{00000000-0005-0000-0000-00000F8F0000}"/>
    <cellStyle name="Normal 5 6 12" xfId="55624" xr:uid="{00000000-0005-0000-0000-0000108F0000}"/>
    <cellStyle name="Normal 5 6 13" xfId="878" xr:uid="{00000000-0005-0000-0000-0000118F0000}"/>
    <cellStyle name="Normal 5 6 2" xfId="1551" xr:uid="{00000000-0005-0000-0000-0000128F0000}"/>
    <cellStyle name="Normal 5 6 2 10" xfId="56165" xr:uid="{00000000-0005-0000-0000-0000138F0000}"/>
    <cellStyle name="Normal 5 6 2 2" xfId="2633" xr:uid="{00000000-0005-0000-0000-0000148F0000}"/>
    <cellStyle name="Normal 5 6 2 2 2" xfId="6961" xr:uid="{00000000-0005-0000-0000-0000158F0000}"/>
    <cellStyle name="Normal 5 6 2 2 2 2" xfId="13453" xr:uid="{00000000-0005-0000-0000-0000168F0000}"/>
    <cellStyle name="Normal 5 6 2 2 2 2 2" xfId="28601" xr:uid="{00000000-0005-0000-0000-0000178F0000}"/>
    <cellStyle name="Normal 5 6 2 2 2 2 2 2" xfId="54569" xr:uid="{00000000-0005-0000-0000-0000188F0000}"/>
    <cellStyle name="Normal 5 6 2 2 2 2 3" xfId="39421" xr:uid="{00000000-0005-0000-0000-0000198F0000}"/>
    <cellStyle name="Normal 5 6 2 2 2 3" xfId="22109" xr:uid="{00000000-0005-0000-0000-00001A8F0000}"/>
    <cellStyle name="Normal 5 6 2 2 2 3 2" xfId="48077" xr:uid="{00000000-0005-0000-0000-00001B8F0000}"/>
    <cellStyle name="Normal 5 6 2 2 2 4" xfId="17781" xr:uid="{00000000-0005-0000-0000-00001C8F0000}"/>
    <cellStyle name="Normal 5 6 2 2 2 4 2" xfId="43749" xr:uid="{00000000-0005-0000-0000-00001D8F0000}"/>
    <cellStyle name="Normal 5 6 2 2 2 5" xfId="32929" xr:uid="{00000000-0005-0000-0000-00001E8F0000}"/>
    <cellStyle name="Normal 5 6 2 2 2 6" xfId="59411" xr:uid="{00000000-0005-0000-0000-00001F8F0000}"/>
    <cellStyle name="Normal 5 6 2 2 3" xfId="11289" xr:uid="{00000000-0005-0000-0000-0000208F0000}"/>
    <cellStyle name="Normal 5 6 2 2 3 2" xfId="26437" xr:uid="{00000000-0005-0000-0000-0000218F0000}"/>
    <cellStyle name="Normal 5 6 2 2 3 2 2" xfId="52405" xr:uid="{00000000-0005-0000-0000-0000228F0000}"/>
    <cellStyle name="Normal 5 6 2 2 3 3" xfId="37257" xr:uid="{00000000-0005-0000-0000-0000238F0000}"/>
    <cellStyle name="Normal 5 6 2 2 4" xfId="9125" xr:uid="{00000000-0005-0000-0000-0000248F0000}"/>
    <cellStyle name="Normal 5 6 2 2 4 2" xfId="24273" xr:uid="{00000000-0005-0000-0000-0000258F0000}"/>
    <cellStyle name="Normal 5 6 2 2 4 2 2" xfId="50241" xr:uid="{00000000-0005-0000-0000-0000268F0000}"/>
    <cellStyle name="Normal 5 6 2 2 4 3" xfId="35093" xr:uid="{00000000-0005-0000-0000-0000278F0000}"/>
    <cellStyle name="Normal 5 6 2 2 5" xfId="19945" xr:uid="{00000000-0005-0000-0000-0000288F0000}"/>
    <cellStyle name="Normal 5 6 2 2 5 2" xfId="45913" xr:uid="{00000000-0005-0000-0000-0000298F0000}"/>
    <cellStyle name="Normal 5 6 2 2 6" xfId="15617" xr:uid="{00000000-0005-0000-0000-00002A8F0000}"/>
    <cellStyle name="Normal 5 6 2 2 6 2" xfId="41585" xr:uid="{00000000-0005-0000-0000-00002B8F0000}"/>
    <cellStyle name="Normal 5 6 2 2 7" xfId="4797" xr:uid="{00000000-0005-0000-0000-00002C8F0000}"/>
    <cellStyle name="Normal 5 6 2 2 8" xfId="30765" xr:uid="{00000000-0005-0000-0000-00002D8F0000}"/>
    <cellStyle name="Normal 5 6 2 2 9" xfId="57247" xr:uid="{00000000-0005-0000-0000-00002E8F0000}"/>
    <cellStyle name="Normal 5 6 2 3" xfId="5879" xr:uid="{00000000-0005-0000-0000-00002F8F0000}"/>
    <cellStyle name="Normal 5 6 2 3 2" xfId="12371" xr:uid="{00000000-0005-0000-0000-0000308F0000}"/>
    <cellStyle name="Normal 5 6 2 3 2 2" xfId="27519" xr:uid="{00000000-0005-0000-0000-0000318F0000}"/>
    <cellStyle name="Normal 5 6 2 3 2 2 2" xfId="53487" xr:uid="{00000000-0005-0000-0000-0000328F0000}"/>
    <cellStyle name="Normal 5 6 2 3 2 3" xfId="38339" xr:uid="{00000000-0005-0000-0000-0000338F0000}"/>
    <cellStyle name="Normal 5 6 2 3 3" xfId="21027" xr:uid="{00000000-0005-0000-0000-0000348F0000}"/>
    <cellStyle name="Normal 5 6 2 3 3 2" xfId="46995" xr:uid="{00000000-0005-0000-0000-0000358F0000}"/>
    <cellStyle name="Normal 5 6 2 3 4" xfId="16699" xr:uid="{00000000-0005-0000-0000-0000368F0000}"/>
    <cellStyle name="Normal 5 6 2 3 4 2" xfId="42667" xr:uid="{00000000-0005-0000-0000-0000378F0000}"/>
    <cellStyle name="Normal 5 6 2 3 5" xfId="31847" xr:uid="{00000000-0005-0000-0000-0000388F0000}"/>
    <cellStyle name="Normal 5 6 2 3 6" xfId="58329" xr:uid="{00000000-0005-0000-0000-0000398F0000}"/>
    <cellStyle name="Normal 5 6 2 4" xfId="10207" xr:uid="{00000000-0005-0000-0000-00003A8F0000}"/>
    <cellStyle name="Normal 5 6 2 4 2" xfId="25355" xr:uid="{00000000-0005-0000-0000-00003B8F0000}"/>
    <cellStyle name="Normal 5 6 2 4 2 2" xfId="51323" xr:uid="{00000000-0005-0000-0000-00003C8F0000}"/>
    <cellStyle name="Normal 5 6 2 4 3" xfId="36175" xr:uid="{00000000-0005-0000-0000-00003D8F0000}"/>
    <cellStyle name="Normal 5 6 2 5" xfId="8043" xr:uid="{00000000-0005-0000-0000-00003E8F0000}"/>
    <cellStyle name="Normal 5 6 2 5 2" xfId="23191" xr:uid="{00000000-0005-0000-0000-00003F8F0000}"/>
    <cellStyle name="Normal 5 6 2 5 2 2" xfId="49159" xr:uid="{00000000-0005-0000-0000-0000408F0000}"/>
    <cellStyle name="Normal 5 6 2 5 3" xfId="34011" xr:uid="{00000000-0005-0000-0000-0000418F0000}"/>
    <cellStyle name="Normal 5 6 2 6" xfId="18863" xr:uid="{00000000-0005-0000-0000-0000428F0000}"/>
    <cellStyle name="Normal 5 6 2 6 2" xfId="44831" xr:uid="{00000000-0005-0000-0000-0000438F0000}"/>
    <cellStyle name="Normal 5 6 2 7" xfId="14535" xr:uid="{00000000-0005-0000-0000-0000448F0000}"/>
    <cellStyle name="Normal 5 6 2 7 2" xfId="40503" xr:uid="{00000000-0005-0000-0000-0000458F0000}"/>
    <cellStyle name="Normal 5 6 2 8" xfId="3715" xr:uid="{00000000-0005-0000-0000-0000468F0000}"/>
    <cellStyle name="Normal 5 6 2 9" xfId="29683" xr:uid="{00000000-0005-0000-0000-0000478F0000}"/>
    <cellStyle name="Normal 5 6 3" xfId="2092" xr:uid="{00000000-0005-0000-0000-0000488F0000}"/>
    <cellStyle name="Normal 5 6 3 2" xfId="6420" xr:uid="{00000000-0005-0000-0000-0000498F0000}"/>
    <cellStyle name="Normal 5 6 3 2 2" xfId="12912" xr:uid="{00000000-0005-0000-0000-00004A8F0000}"/>
    <cellStyle name="Normal 5 6 3 2 2 2" xfId="28060" xr:uid="{00000000-0005-0000-0000-00004B8F0000}"/>
    <cellStyle name="Normal 5 6 3 2 2 2 2" xfId="54028" xr:uid="{00000000-0005-0000-0000-00004C8F0000}"/>
    <cellStyle name="Normal 5 6 3 2 2 3" xfId="38880" xr:uid="{00000000-0005-0000-0000-00004D8F0000}"/>
    <cellStyle name="Normal 5 6 3 2 3" xfId="21568" xr:uid="{00000000-0005-0000-0000-00004E8F0000}"/>
    <cellStyle name="Normal 5 6 3 2 3 2" xfId="47536" xr:uid="{00000000-0005-0000-0000-00004F8F0000}"/>
    <cellStyle name="Normal 5 6 3 2 4" xfId="17240" xr:uid="{00000000-0005-0000-0000-0000508F0000}"/>
    <cellStyle name="Normal 5 6 3 2 4 2" xfId="43208" xr:uid="{00000000-0005-0000-0000-0000518F0000}"/>
    <cellStyle name="Normal 5 6 3 2 5" xfId="32388" xr:uid="{00000000-0005-0000-0000-0000528F0000}"/>
    <cellStyle name="Normal 5 6 3 2 6" xfId="58870" xr:uid="{00000000-0005-0000-0000-0000538F0000}"/>
    <cellStyle name="Normal 5 6 3 3" xfId="10748" xr:uid="{00000000-0005-0000-0000-0000548F0000}"/>
    <cellStyle name="Normal 5 6 3 3 2" xfId="25896" xr:uid="{00000000-0005-0000-0000-0000558F0000}"/>
    <cellStyle name="Normal 5 6 3 3 2 2" xfId="51864" xr:uid="{00000000-0005-0000-0000-0000568F0000}"/>
    <cellStyle name="Normal 5 6 3 3 3" xfId="36716" xr:uid="{00000000-0005-0000-0000-0000578F0000}"/>
    <cellStyle name="Normal 5 6 3 4" xfId="8584" xr:uid="{00000000-0005-0000-0000-0000588F0000}"/>
    <cellStyle name="Normal 5 6 3 4 2" xfId="23732" xr:uid="{00000000-0005-0000-0000-0000598F0000}"/>
    <cellStyle name="Normal 5 6 3 4 2 2" xfId="49700" xr:uid="{00000000-0005-0000-0000-00005A8F0000}"/>
    <cellStyle name="Normal 5 6 3 4 3" xfId="34552" xr:uid="{00000000-0005-0000-0000-00005B8F0000}"/>
    <cellStyle name="Normal 5 6 3 5" xfId="19404" xr:uid="{00000000-0005-0000-0000-00005C8F0000}"/>
    <cellStyle name="Normal 5 6 3 5 2" xfId="45372" xr:uid="{00000000-0005-0000-0000-00005D8F0000}"/>
    <cellStyle name="Normal 5 6 3 6" xfId="15076" xr:uid="{00000000-0005-0000-0000-00005E8F0000}"/>
    <cellStyle name="Normal 5 6 3 6 2" xfId="41044" xr:uid="{00000000-0005-0000-0000-00005F8F0000}"/>
    <cellStyle name="Normal 5 6 3 7" xfId="4256" xr:uid="{00000000-0005-0000-0000-0000608F0000}"/>
    <cellStyle name="Normal 5 6 3 8" xfId="30224" xr:uid="{00000000-0005-0000-0000-0000618F0000}"/>
    <cellStyle name="Normal 5 6 3 9" xfId="56706" xr:uid="{00000000-0005-0000-0000-0000628F0000}"/>
    <cellStyle name="Normal 5 6 4" xfId="5338" xr:uid="{00000000-0005-0000-0000-0000638F0000}"/>
    <cellStyle name="Normal 5 6 4 2" xfId="11830" xr:uid="{00000000-0005-0000-0000-0000648F0000}"/>
    <cellStyle name="Normal 5 6 4 2 2" xfId="26978" xr:uid="{00000000-0005-0000-0000-0000658F0000}"/>
    <cellStyle name="Normal 5 6 4 2 2 2" xfId="52946" xr:uid="{00000000-0005-0000-0000-0000668F0000}"/>
    <cellStyle name="Normal 5 6 4 2 3" xfId="37798" xr:uid="{00000000-0005-0000-0000-0000678F0000}"/>
    <cellStyle name="Normal 5 6 4 3" xfId="20486" xr:uid="{00000000-0005-0000-0000-0000688F0000}"/>
    <cellStyle name="Normal 5 6 4 3 2" xfId="46454" xr:uid="{00000000-0005-0000-0000-0000698F0000}"/>
    <cellStyle name="Normal 5 6 4 4" xfId="16158" xr:uid="{00000000-0005-0000-0000-00006A8F0000}"/>
    <cellStyle name="Normal 5 6 4 4 2" xfId="42126" xr:uid="{00000000-0005-0000-0000-00006B8F0000}"/>
    <cellStyle name="Normal 5 6 4 5" xfId="31306" xr:uid="{00000000-0005-0000-0000-00006C8F0000}"/>
    <cellStyle name="Normal 5 6 4 6" xfId="57788" xr:uid="{00000000-0005-0000-0000-00006D8F0000}"/>
    <cellStyle name="Normal 5 6 5" xfId="9666" xr:uid="{00000000-0005-0000-0000-00006E8F0000}"/>
    <cellStyle name="Normal 5 6 5 2" xfId="24814" xr:uid="{00000000-0005-0000-0000-00006F8F0000}"/>
    <cellStyle name="Normal 5 6 5 2 2" xfId="50782" xr:uid="{00000000-0005-0000-0000-0000708F0000}"/>
    <cellStyle name="Normal 5 6 5 3" xfId="35634" xr:uid="{00000000-0005-0000-0000-0000718F0000}"/>
    <cellStyle name="Normal 5 6 6" xfId="7502" xr:uid="{00000000-0005-0000-0000-0000728F0000}"/>
    <cellStyle name="Normal 5 6 6 2" xfId="22650" xr:uid="{00000000-0005-0000-0000-0000738F0000}"/>
    <cellStyle name="Normal 5 6 6 2 2" xfId="48618" xr:uid="{00000000-0005-0000-0000-0000748F0000}"/>
    <cellStyle name="Normal 5 6 6 3" xfId="33470" xr:uid="{00000000-0005-0000-0000-0000758F0000}"/>
    <cellStyle name="Normal 5 6 7" xfId="18322" xr:uid="{00000000-0005-0000-0000-0000768F0000}"/>
    <cellStyle name="Normal 5 6 7 2" xfId="44290" xr:uid="{00000000-0005-0000-0000-0000778F0000}"/>
    <cellStyle name="Normal 5 6 8" xfId="13994" xr:uid="{00000000-0005-0000-0000-0000788F0000}"/>
    <cellStyle name="Normal 5 6 8 2" xfId="39962" xr:uid="{00000000-0005-0000-0000-0000798F0000}"/>
    <cellStyle name="Normal 5 6 9" xfId="3174" xr:uid="{00000000-0005-0000-0000-00007A8F0000}"/>
    <cellStyle name="Normal 5 7" xfId="456" xr:uid="{00000000-0005-0000-0000-00007B8F0000}"/>
    <cellStyle name="Normal 5 7 10" xfId="29143" xr:uid="{00000000-0005-0000-0000-00007C8F0000}"/>
    <cellStyle name="Normal 5 7 11" xfId="55091" xr:uid="{00000000-0005-0000-0000-00007D8F0000}"/>
    <cellStyle name="Normal 5 7 12" xfId="55625" xr:uid="{00000000-0005-0000-0000-00007E8F0000}"/>
    <cellStyle name="Normal 5 7 13" xfId="918" xr:uid="{00000000-0005-0000-0000-00007F8F0000}"/>
    <cellStyle name="Normal 5 7 2" xfId="1552" xr:uid="{00000000-0005-0000-0000-0000808F0000}"/>
    <cellStyle name="Normal 5 7 2 10" xfId="56166" xr:uid="{00000000-0005-0000-0000-0000818F0000}"/>
    <cellStyle name="Normal 5 7 2 2" xfId="2634" xr:uid="{00000000-0005-0000-0000-0000828F0000}"/>
    <cellStyle name="Normal 5 7 2 2 2" xfId="6962" xr:uid="{00000000-0005-0000-0000-0000838F0000}"/>
    <cellStyle name="Normal 5 7 2 2 2 2" xfId="13454" xr:uid="{00000000-0005-0000-0000-0000848F0000}"/>
    <cellStyle name="Normal 5 7 2 2 2 2 2" xfId="28602" xr:uid="{00000000-0005-0000-0000-0000858F0000}"/>
    <cellStyle name="Normal 5 7 2 2 2 2 2 2" xfId="54570" xr:uid="{00000000-0005-0000-0000-0000868F0000}"/>
    <cellStyle name="Normal 5 7 2 2 2 2 3" xfId="39422" xr:uid="{00000000-0005-0000-0000-0000878F0000}"/>
    <cellStyle name="Normal 5 7 2 2 2 3" xfId="22110" xr:uid="{00000000-0005-0000-0000-0000888F0000}"/>
    <cellStyle name="Normal 5 7 2 2 2 3 2" xfId="48078" xr:uid="{00000000-0005-0000-0000-0000898F0000}"/>
    <cellStyle name="Normal 5 7 2 2 2 4" xfId="17782" xr:uid="{00000000-0005-0000-0000-00008A8F0000}"/>
    <cellStyle name="Normal 5 7 2 2 2 4 2" xfId="43750" xr:uid="{00000000-0005-0000-0000-00008B8F0000}"/>
    <cellStyle name="Normal 5 7 2 2 2 5" xfId="32930" xr:uid="{00000000-0005-0000-0000-00008C8F0000}"/>
    <cellStyle name="Normal 5 7 2 2 2 6" xfId="59412" xr:uid="{00000000-0005-0000-0000-00008D8F0000}"/>
    <cellStyle name="Normal 5 7 2 2 3" xfId="11290" xr:uid="{00000000-0005-0000-0000-00008E8F0000}"/>
    <cellStyle name="Normal 5 7 2 2 3 2" xfId="26438" xr:uid="{00000000-0005-0000-0000-00008F8F0000}"/>
    <cellStyle name="Normal 5 7 2 2 3 2 2" xfId="52406" xr:uid="{00000000-0005-0000-0000-0000908F0000}"/>
    <cellStyle name="Normal 5 7 2 2 3 3" xfId="37258" xr:uid="{00000000-0005-0000-0000-0000918F0000}"/>
    <cellStyle name="Normal 5 7 2 2 4" xfId="9126" xr:uid="{00000000-0005-0000-0000-0000928F0000}"/>
    <cellStyle name="Normal 5 7 2 2 4 2" xfId="24274" xr:uid="{00000000-0005-0000-0000-0000938F0000}"/>
    <cellStyle name="Normal 5 7 2 2 4 2 2" xfId="50242" xr:uid="{00000000-0005-0000-0000-0000948F0000}"/>
    <cellStyle name="Normal 5 7 2 2 4 3" xfId="35094" xr:uid="{00000000-0005-0000-0000-0000958F0000}"/>
    <cellStyle name="Normal 5 7 2 2 5" xfId="19946" xr:uid="{00000000-0005-0000-0000-0000968F0000}"/>
    <cellStyle name="Normal 5 7 2 2 5 2" xfId="45914" xr:uid="{00000000-0005-0000-0000-0000978F0000}"/>
    <cellStyle name="Normal 5 7 2 2 6" xfId="15618" xr:uid="{00000000-0005-0000-0000-0000988F0000}"/>
    <cellStyle name="Normal 5 7 2 2 6 2" xfId="41586" xr:uid="{00000000-0005-0000-0000-0000998F0000}"/>
    <cellStyle name="Normal 5 7 2 2 7" xfId="4798" xr:uid="{00000000-0005-0000-0000-00009A8F0000}"/>
    <cellStyle name="Normal 5 7 2 2 8" xfId="30766" xr:uid="{00000000-0005-0000-0000-00009B8F0000}"/>
    <cellStyle name="Normal 5 7 2 2 9" xfId="57248" xr:uid="{00000000-0005-0000-0000-00009C8F0000}"/>
    <cellStyle name="Normal 5 7 2 3" xfId="5880" xr:uid="{00000000-0005-0000-0000-00009D8F0000}"/>
    <cellStyle name="Normal 5 7 2 3 2" xfId="12372" xr:uid="{00000000-0005-0000-0000-00009E8F0000}"/>
    <cellStyle name="Normal 5 7 2 3 2 2" xfId="27520" xr:uid="{00000000-0005-0000-0000-00009F8F0000}"/>
    <cellStyle name="Normal 5 7 2 3 2 2 2" xfId="53488" xr:uid="{00000000-0005-0000-0000-0000A08F0000}"/>
    <cellStyle name="Normal 5 7 2 3 2 3" xfId="38340" xr:uid="{00000000-0005-0000-0000-0000A18F0000}"/>
    <cellStyle name="Normal 5 7 2 3 3" xfId="21028" xr:uid="{00000000-0005-0000-0000-0000A28F0000}"/>
    <cellStyle name="Normal 5 7 2 3 3 2" xfId="46996" xr:uid="{00000000-0005-0000-0000-0000A38F0000}"/>
    <cellStyle name="Normal 5 7 2 3 4" xfId="16700" xr:uid="{00000000-0005-0000-0000-0000A48F0000}"/>
    <cellStyle name="Normal 5 7 2 3 4 2" xfId="42668" xr:uid="{00000000-0005-0000-0000-0000A58F0000}"/>
    <cellStyle name="Normal 5 7 2 3 5" xfId="31848" xr:uid="{00000000-0005-0000-0000-0000A68F0000}"/>
    <cellStyle name="Normal 5 7 2 3 6" xfId="58330" xr:uid="{00000000-0005-0000-0000-0000A78F0000}"/>
    <cellStyle name="Normal 5 7 2 4" xfId="10208" xr:uid="{00000000-0005-0000-0000-0000A88F0000}"/>
    <cellStyle name="Normal 5 7 2 4 2" xfId="25356" xr:uid="{00000000-0005-0000-0000-0000A98F0000}"/>
    <cellStyle name="Normal 5 7 2 4 2 2" xfId="51324" xr:uid="{00000000-0005-0000-0000-0000AA8F0000}"/>
    <cellStyle name="Normal 5 7 2 4 3" xfId="36176" xr:uid="{00000000-0005-0000-0000-0000AB8F0000}"/>
    <cellStyle name="Normal 5 7 2 5" xfId="8044" xr:uid="{00000000-0005-0000-0000-0000AC8F0000}"/>
    <cellStyle name="Normal 5 7 2 5 2" xfId="23192" xr:uid="{00000000-0005-0000-0000-0000AD8F0000}"/>
    <cellStyle name="Normal 5 7 2 5 2 2" xfId="49160" xr:uid="{00000000-0005-0000-0000-0000AE8F0000}"/>
    <cellStyle name="Normal 5 7 2 5 3" xfId="34012" xr:uid="{00000000-0005-0000-0000-0000AF8F0000}"/>
    <cellStyle name="Normal 5 7 2 6" xfId="18864" xr:uid="{00000000-0005-0000-0000-0000B08F0000}"/>
    <cellStyle name="Normal 5 7 2 6 2" xfId="44832" xr:uid="{00000000-0005-0000-0000-0000B18F0000}"/>
    <cellStyle name="Normal 5 7 2 7" xfId="14536" xr:uid="{00000000-0005-0000-0000-0000B28F0000}"/>
    <cellStyle name="Normal 5 7 2 7 2" xfId="40504" xr:uid="{00000000-0005-0000-0000-0000B38F0000}"/>
    <cellStyle name="Normal 5 7 2 8" xfId="3716" xr:uid="{00000000-0005-0000-0000-0000B48F0000}"/>
    <cellStyle name="Normal 5 7 2 9" xfId="29684" xr:uid="{00000000-0005-0000-0000-0000B58F0000}"/>
    <cellStyle name="Normal 5 7 3" xfId="2093" xr:uid="{00000000-0005-0000-0000-0000B68F0000}"/>
    <cellStyle name="Normal 5 7 3 2" xfId="6421" xr:uid="{00000000-0005-0000-0000-0000B78F0000}"/>
    <cellStyle name="Normal 5 7 3 2 2" xfId="12913" xr:uid="{00000000-0005-0000-0000-0000B88F0000}"/>
    <cellStyle name="Normal 5 7 3 2 2 2" xfId="28061" xr:uid="{00000000-0005-0000-0000-0000B98F0000}"/>
    <cellStyle name="Normal 5 7 3 2 2 2 2" xfId="54029" xr:uid="{00000000-0005-0000-0000-0000BA8F0000}"/>
    <cellStyle name="Normal 5 7 3 2 2 3" xfId="38881" xr:uid="{00000000-0005-0000-0000-0000BB8F0000}"/>
    <cellStyle name="Normal 5 7 3 2 3" xfId="21569" xr:uid="{00000000-0005-0000-0000-0000BC8F0000}"/>
    <cellStyle name="Normal 5 7 3 2 3 2" xfId="47537" xr:uid="{00000000-0005-0000-0000-0000BD8F0000}"/>
    <cellStyle name="Normal 5 7 3 2 4" xfId="17241" xr:uid="{00000000-0005-0000-0000-0000BE8F0000}"/>
    <cellStyle name="Normal 5 7 3 2 4 2" xfId="43209" xr:uid="{00000000-0005-0000-0000-0000BF8F0000}"/>
    <cellStyle name="Normal 5 7 3 2 5" xfId="32389" xr:uid="{00000000-0005-0000-0000-0000C08F0000}"/>
    <cellStyle name="Normal 5 7 3 2 6" xfId="58871" xr:uid="{00000000-0005-0000-0000-0000C18F0000}"/>
    <cellStyle name="Normal 5 7 3 3" xfId="10749" xr:uid="{00000000-0005-0000-0000-0000C28F0000}"/>
    <cellStyle name="Normal 5 7 3 3 2" xfId="25897" xr:uid="{00000000-0005-0000-0000-0000C38F0000}"/>
    <cellStyle name="Normal 5 7 3 3 2 2" xfId="51865" xr:uid="{00000000-0005-0000-0000-0000C48F0000}"/>
    <cellStyle name="Normal 5 7 3 3 3" xfId="36717" xr:uid="{00000000-0005-0000-0000-0000C58F0000}"/>
    <cellStyle name="Normal 5 7 3 4" xfId="8585" xr:uid="{00000000-0005-0000-0000-0000C68F0000}"/>
    <cellStyle name="Normal 5 7 3 4 2" xfId="23733" xr:uid="{00000000-0005-0000-0000-0000C78F0000}"/>
    <cellStyle name="Normal 5 7 3 4 2 2" xfId="49701" xr:uid="{00000000-0005-0000-0000-0000C88F0000}"/>
    <cellStyle name="Normal 5 7 3 4 3" xfId="34553" xr:uid="{00000000-0005-0000-0000-0000C98F0000}"/>
    <cellStyle name="Normal 5 7 3 5" xfId="19405" xr:uid="{00000000-0005-0000-0000-0000CA8F0000}"/>
    <cellStyle name="Normal 5 7 3 5 2" xfId="45373" xr:uid="{00000000-0005-0000-0000-0000CB8F0000}"/>
    <cellStyle name="Normal 5 7 3 6" xfId="15077" xr:uid="{00000000-0005-0000-0000-0000CC8F0000}"/>
    <cellStyle name="Normal 5 7 3 6 2" xfId="41045" xr:uid="{00000000-0005-0000-0000-0000CD8F0000}"/>
    <cellStyle name="Normal 5 7 3 7" xfId="4257" xr:uid="{00000000-0005-0000-0000-0000CE8F0000}"/>
    <cellStyle name="Normal 5 7 3 8" xfId="30225" xr:uid="{00000000-0005-0000-0000-0000CF8F0000}"/>
    <cellStyle name="Normal 5 7 3 9" xfId="56707" xr:uid="{00000000-0005-0000-0000-0000D08F0000}"/>
    <cellStyle name="Normal 5 7 4" xfId="5339" xr:uid="{00000000-0005-0000-0000-0000D18F0000}"/>
    <cellStyle name="Normal 5 7 4 2" xfId="11831" xr:uid="{00000000-0005-0000-0000-0000D28F0000}"/>
    <cellStyle name="Normal 5 7 4 2 2" xfId="26979" xr:uid="{00000000-0005-0000-0000-0000D38F0000}"/>
    <cellStyle name="Normal 5 7 4 2 2 2" xfId="52947" xr:uid="{00000000-0005-0000-0000-0000D48F0000}"/>
    <cellStyle name="Normal 5 7 4 2 3" xfId="37799" xr:uid="{00000000-0005-0000-0000-0000D58F0000}"/>
    <cellStyle name="Normal 5 7 4 3" xfId="20487" xr:uid="{00000000-0005-0000-0000-0000D68F0000}"/>
    <cellStyle name="Normal 5 7 4 3 2" xfId="46455" xr:uid="{00000000-0005-0000-0000-0000D78F0000}"/>
    <cellStyle name="Normal 5 7 4 4" xfId="16159" xr:uid="{00000000-0005-0000-0000-0000D88F0000}"/>
    <cellStyle name="Normal 5 7 4 4 2" xfId="42127" xr:uid="{00000000-0005-0000-0000-0000D98F0000}"/>
    <cellStyle name="Normal 5 7 4 5" xfId="31307" xr:uid="{00000000-0005-0000-0000-0000DA8F0000}"/>
    <cellStyle name="Normal 5 7 4 6" xfId="57789" xr:uid="{00000000-0005-0000-0000-0000DB8F0000}"/>
    <cellStyle name="Normal 5 7 5" xfId="9667" xr:uid="{00000000-0005-0000-0000-0000DC8F0000}"/>
    <cellStyle name="Normal 5 7 5 2" xfId="24815" xr:uid="{00000000-0005-0000-0000-0000DD8F0000}"/>
    <cellStyle name="Normal 5 7 5 2 2" xfId="50783" xr:uid="{00000000-0005-0000-0000-0000DE8F0000}"/>
    <cellStyle name="Normal 5 7 5 3" xfId="35635" xr:uid="{00000000-0005-0000-0000-0000DF8F0000}"/>
    <cellStyle name="Normal 5 7 6" xfId="7503" xr:uid="{00000000-0005-0000-0000-0000E08F0000}"/>
    <cellStyle name="Normal 5 7 6 2" xfId="22651" xr:uid="{00000000-0005-0000-0000-0000E18F0000}"/>
    <cellStyle name="Normal 5 7 6 2 2" xfId="48619" xr:uid="{00000000-0005-0000-0000-0000E28F0000}"/>
    <cellStyle name="Normal 5 7 6 3" xfId="33471" xr:uid="{00000000-0005-0000-0000-0000E38F0000}"/>
    <cellStyle name="Normal 5 7 7" xfId="18323" xr:uid="{00000000-0005-0000-0000-0000E48F0000}"/>
    <cellStyle name="Normal 5 7 7 2" xfId="44291" xr:uid="{00000000-0005-0000-0000-0000E58F0000}"/>
    <cellStyle name="Normal 5 7 8" xfId="13995" xr:uid="{00000000-0005-0000-0000-0000E68F0000}"/>
    <cellStyle name="Normal 5 7 8 2" xfId="39963" xr:uid="{00000000-0005-0000-0000-0000E78F0000}"/>
    <cellStyle name="Normal 5 7 9" xfId="3175" xr:uid="{00000000-0005-0000-0000-0000E88F0000}"/>
    <cellStyle name="Normal 5 8" xfId="457" xr:uid="{00000000-0005-0000-0000-0000E98F0000}"/>
    <cellStyle name="Normal 5 8 10" xfId="29144" xr:uid="{00000000-0005-0000-0000-0000EA8F0000}"/>
    <cellStyle name="Normal 5 8 11" xfId="55092" xr:uid="{00000000-0005-0000-0000-0000EB8F0000}"/>
    <cellStyle name="Normal 5 8 12" xfId="55626" xr:uid="{00000000-0005-0000-0000-0000EC8F0000}"/>
    <cellStyle name="Normal 5 8 13" xfId="958" xr:uid="{00000000-0005-0000-0000-0000ED8F0000}"/>
    <cellStyle name="Normal 5 8 2" xfId="1553" xr:uid="{00000000-0005-0000-0000-0000EE8F0000}"/>
    <cellStyle name="Normal 5 8 2 10" xfId="56167" xr:uid="{00000000-0005-0000-0000-0000EF8F0000}"/>
    <cellStyle name="Normal 5 8 2 2" xfId="2635" xr:uid="{00000000-0005-0000-0000-0000F08F0000}"/>
    <cellStyle name="Normal 5 8 2 2 2" xfId="6963" xr:uid="{00000000-0005-0000-0000-0000F18F0000}"/>
    <cellStyle name="Normal 5 8 2 2 2 2" xfId="13455" xr:uid="{00000000-0005-0000-0000-0000F28F0000}"/>
    <cellStyle name="Normal 5 8 2 2 2 2 2" xfId="28603" xr:uid="{00000000-0005-0000-0000-0000F38F0000}"/>
    <cellStyle name="Normal 5 8 2 2 2 2 2 2" xfId="54571" xr:uid="{00000000-0005-0000-0000-0000F48F0000}"/>
    <cellStyle name="Normal 5 8 2 2 2 2 3" xfId="39423" xr:uid="{00000000-0005-0000-0000-0000F58F0000}"/>
    <cellStyle name="Normal 5 8 2 2 2 3" xfId="22111" xr:uid="{00000000-0005-0000-0000-0000F68F0000}"/>
    <cellStyle name="Normal 5 8 2 2 2 3 2" xfId="48079" xr:uid="{00000000-0005-0000-0000-0000F78F0000}"/>
    <cellStyle name="Normal 5 8 2 2 2 4" xfId="17783" xr:uid="{00000000-0005-0000-0000-0000F88F0000}"/>
    <cellStyle name="Normal 5 8 2 2 2 4 2" xfId="43751" xr:uid="{00000000-0005-0000-0000-0000F98F0000}"/>
    <cellStyle name="Normal 5 8 2 2 2 5" xfId="32931" xr:uid="{00000000-0005-0000-0000-0000FA8F0000}"/>
    <cellStyle name="Normal 5 8 2 2 2 6" xfId="59413" xr:uid="{00000000-0005-0000-0000-0000FB8F0000}"/>
    <cellStyle name="Normal 5 8 2 2 3" xfId="11291" xr:uid="{00000000-0005-0000-0000-0000FC8F0000}"/>
    <cellStyle name="Normal 5 8 2 2 3 2" xfId="26439" xr:uid="{00000000-0005-0000-0000-0000FD8F0000}"/>
    <cellStyle name="Normal 5 8 2 2 3 2 2" xfId="52407" xr:uid="{00000000-0005-0000-0000-0000FE8F0000}"/>
    <cellStyle name="Normal 5 8 2 2 3 3" xfId="37259" xr:uid="{00000000-0005-0000-0000-0000FF8F0000}"/>
    <cellStyle name="Normal 5 8 2 2 4" xfId="9127" xr:uid="{00000000-0005-0000-0000-000000900000}"/>
    <cellStyle name="Normal 5 8 2 2 4 2" xfId="24275" xr:uid="{00000000-0005-0000-0000-000001900000}"/>
    <cellStyle name="Normal 5 8 2 2 4 2 2" xfId="50243" xr:uid="{00000000-0005-0000-0000-000002900000}"/>
    <cellStyle name="Normal 5 8 2 2 4 3" xfId="35095" xr:uid="{00000000-0005-0000-0000-000003900000}"/>
    <cellStyle name="Normal 5 8 2 2 5" xfId="19947" xr:uid="{00000000-0005-0000-0000-000004900000}"/>
    <cellStyle name="Normal 5 8 2 2 5 2" xfId="45915" xr:uid="{00000000-0005-0000-0000-000005900000}"/>
    <cellStyle name="Normal 5 8 2 2 6" xfId="15619" xr:uid="{00000000-0005-0000-0000-000006900000}"/>
    <cellStyle name="Normal 5 8 2 2 6 2" xfId="41587" xr:uid="{00000000-0005-0000-0000-000007900000}"/>
    <cellStyle name="Normal 5 8 2 2 7" xfId="4799" xr:uid="{00000000-0005-0000-0000-000008900000}"/>
    <cellStyle name="Normal 5 8 2 2 8" xfId="30767" xr:uid="{00000000-0005-0000-0000-000009900000}"/>
    <cellStyle name="Normal 5 8 2 2 9" xfId="57249" xr:uid="{00000000-0005-0000-0000-00000A900000}"/>
    <cellStyle name="Normal 5 8 2 3" xfId="5881" xr:uid="{00000000-0005-0000-0000-00000B900000}"/>
    <cellStyle name="Normal 5 8 2 3 2" xfId="12373" xr:uid="{00000000-0005-0000-0000-00000C900000}"/>
    <cellStyle name="Normal 5 8 2 3 2 2" xfId="27521" xr:uid="{00000000-0005-0000-0000-00000D900000}"/>
    <cellStyle name="Normal 5 8 2 3 2 2 2" xfId="53489" xr:uid="{00000000-0005-0000-0000-00000E900000}"/>
    <cellStyle name="Normal 5 8 2 3 2 3" xfId="38341" xr:uid="{00000000-0005-0000-0000-00000F900000}"/>
    <cellStyle name="Normal 5 8 2 3 3" xfId="21029" xr:uid="{00000000-0005-0000-0000-000010900000}"/>
    <cellStyle name="Normal 5 8 2 3 3 2" xfId="46997" xr:uid="{00000000-0005-0000-0000-000011900000}"/>
    <cellStyle name="Normal 5 8 2 3 4" xfId="16701" xr:uid="{00000000-0005-0000-0000-000012900000}"/>
    <cellStyle name="Normal 5 8 2 3 4 2" xfId="42669" xr:uid="{00000000-0005-0000-0000-000013900000}"/>
    <cellStyle name="Normal 5 8 2 3 5" xfId="31849" xr:uid="{00000000-0005-0000-0000-000014900000}"/>
    <cellStyle name="Normal 5 8 2 3 6" xfId="58331" xr:uid="{00000000-0005-0000-0000-000015900000}"/>
    <cellStyle name="Normal 5 8 2 4" xfId="10209" xr:uid="{00000000-0005-0000-0000-000016900000}"/>
    <cellStyle name="Normal 5 8 2 4 2" xfId="25357" xr:uid="{00000000-0005-0000-0000-000017900000}"/>
    <cellStyle name="Normal 5 8 2 4 2 2" xfId="51325" xr:uid="{00000000-0005-0000-0000-000018900000}"/>
    <cellStyle name="Normal 5 8 2 4 3" xfId="36177" xr:uid="{00000000-0005-0000-0000-000019900000}"/>
    <cellStyle name="Normal 5 8 2 5" xfId="8045" xr:uid="{00000000-0005-0000-0000-00001A900000}"/>
    <cellStyle name="Normal 5 8 2 5 2" xfId="23193" xr:uid="{00000000-0005-0000-0000-00001B900000}"/>
    <cellStyle name="Normal 5 8 2 5 2 2" xfId="49161" xr:uid="{00000000-0005-0000-0000-00001C900000}"/>
    <cellStyle name="Normal 5 8 2 5 3" xfId="34013" xr:uid="{00000000-0005-0000-0000-00001D900000}"/>
    <cellStyle name="Normal 5 8 2 6" xfId="18865" xr:uid="{00000000-0005-0000-0000-00001E900000}"/>
    <cellStyle name="Normal 5 8 2 6 2" xfId="44833" xr:uid="{00000000-0005-0000-0000-00001F900000}"/>
    <cellStyle name="Normal 5 8 2 7" xfId="14537" xr:uid="{00000000-0005-0000-0000-000020900000}"/>
    <cellStyle name="Normal 5 8 2 7 2" xfId="40505" xr:uid="{00000000-0005-0000-0000-000021900000}"/>
    <cellStyle name="Normal 5 8 2 8" xfId="3717" xr:uid="{00000000-0005-0000-0000-000022900000}"/>
    <cellStyle name="Normal 5 8 2 9" xfId="29685" xr:uid="{00000000-0005-0000-0000-000023900000}"/>
    <cellStyle name="Normal 5 8 3" xfId="2094" xr:uid="{00000000-0005-0000-0000-000024900000}"/>
    <cellStyle name="Normal 5 8 3 2" xfId="6422" xr:uid="{00000000-0005-0000-0000-000025900000}"/>
    <cellStyle name="Normal 5 8 3 2 2" xfId="12914" xr:uid="{00000000-0005-0000-0000-000026900000}"/>
    <cellStyle name="Normal 5 8 3 2 2 2" xfId="28062" xr:uid="{00000000-0005-0000-0000-000027900000}"/>
    <cellStyle name="Normal 5 8 3 2 2 2 2" xfId="54030" xr:uid="{00000000-0005-0000-0000-000028900000}"/>
    <cellStyle name="Normal 5 8 3 2 2 3" xfId="38882" xr:uid="{00000000-0005-0000-0000-000029900000}"/>
    <cellStyle name="Normal 5 8 3 2 3" xfId="21570" xr:uid="{00000000-0005-0000-0000-00002A900000}"/>
    <cellStyle name="Normal 5 8 3 2 3 2" xfId="47538" xr:uid="{00000000-0005-0000-0000-00002B900000}"/>
    <cellStyle name="Normal 5 8 3 2 4" xfId="17242" xr:uid="{00000000-0005-0000-0000-00002C900000}"/>
    <cellStyle name="Normal 5 8 3 2 4 2" xfId="43210" xr:uid="{00000000-0005-0000-0000-00002D900000}"/>
    <cellStyle name="Normal 5 8 3 2 5" xfId="32390" xr:uid="{00000000-0005-0000-0000-00002E900000}"/>
    <cellStyle name="Normal 5 8 3 2 6" xfId="58872" xr:uid="{00000000-0005-0000-0000-00002F900000}"/>
    <cellStyle name="Normal 5 8 3 3" xfId="10750" xr:uid="{00000000-0005-0000-0000-000030900000}"/>
    <cellStyle name="Normal 5 8 3 3 2" xfId="25898" xr:uid="{00000000-0005-0000-0000-000031900000}"/>
    <cellStyle name="Normal 5 8 3 3 2 2" xfId="51866" xr:uid="{00000000-0005-0000-0000-000032900000}"/>
    <cellStyle name="Normal 5 8 3 3 3" xfId="36718" xr:uid="{00000000-0005-0000-0000-000033900000}"/>
    <cellStyle name="Normal 5 8 3 4" xfId="8586" xr:uid="{00000000-0005-0000-0000-000034900000}"/>
    <cellStyle name="Normal 5 8 3 4 2" xfId="23734" xr:uid="{00000000-0005-0000-0000-000035900000}"/>
    <cellStyle name="Normal 5 8 3 4 2 2" xfId="49702" xr:uid="{00000000-0005-0000-0000-000036900000}"/>
    <cellStyle name="Normal 5 8 3 4 3" xfId="34554" xr:uid="{00000000-0005-0000-0000-000037900000}"/>
    <cellStyle name="Normal 5 8 3 5" xfId="19406" xr:uid="{00000000-0005-0000-0000-000038900000}"/>
    <cellStyle name="Normal 5 8 3 5 2" xfId="45374" xr:uid="{00000000-0005-0000-0000-000039900000}"/>
    <cellStyle name="Normal 5 8 3 6" xfId="15078" xr:uid="{00000000-0005-0000-0000-00003A900000}"/>
    <cellStyle name="Normal 5 8 3 6 2" xfId="41046" xr:uid="{00000000-0005-0000-0000-00003B900000}"/>
    <cellStyle name="Normal 5 8 3 7" xfId="4258" xr:uid="{00000000-0005-0000-0000-00003C900000}"/>
    <cellStyle name="Normal 5 8 3 8" xfId="30226" xr:uid="{00000000-0005-0000-0000-00003D900000}"/>
    <cellStyle name="Normal 5 8 3 9" xfId="56708" xr:uid="{00000000-0005-0000-0000-00003E900000}"/>
    <cellStyle name="Normal 5 8 4" xfId="5340" xr:uid="{00000000-0005-0000-0000-00003F900000}"/>
    <cellStyle name="Normal 5 8 4 2" xfId="11832" xr:uid="{00000000-0005-0000-0000-000040900000}"/>
    <cellStyle name="Normal 5 8 4 2 2" xfId="26980" xr:uid="{00000000-0005-0000-0000-000041900000}"/>
    <cellStyle name="Normal 5 8 4 2 2 2" xfId="52948" xr:uid="{00000000-0005-0000-0000-000042900000}"/>
    <cellStyle name="Normal 5 8 4 2 3" xfId="37800" xr:uid="{00000000-0005-0000-0000-000043900000}"/>
    <cellStyle name="Normal 5 8 4 3" xfId="20488" xr:uid="{00000000-0005-0000-0000-000044900000}"/>
    <cellStyle name="Normal 5 8 4 3 2" xfId="46456" xr:uid="{00000000-0005-0000-0000-000045900000}"/>
    <cellStyle name="Normal 5 8 4 4" xfId="16160" xr:uid="{00000000-0005-0000-0000-000046900000}"/>
    <cellStyle name="Normal 5 8 4 4 2" xfId="42128" xr:uid="{00000000-0005-0000-0000-000047900000}"/>
    <cellStyle name="Normal 5 8 4 5" xfId="31308" xr:uid="{00000000-0005-0000-0000-000048900000}"/>
    <cellStyle name="Normal 5 8 4 6" xfId="57790" xr:uid="{00000000-0005-0000-0000-000049900000}"/>
    <cellStyle name="Normal 5 8 5" xfId="9668" xr:uid="{00000000-0005-0000-0000-00004A900000}"/>
    <cellStyle name="Normal 5 8 5 2" xfId="24816" xr:uid="{00000000-0005-0000-0000-00004B900000}"/>
    <cellStyle name="Normal 5 8 5 2 2" xfId="50784" xr:uid="{00000000-0005-0000-0000-00004C900000}"/>
    <cellStyle name="Normal 5 8 5 3" xfId="35636" xr:uid="{00000000-0005-0000-0000-00004D900000}"/>
    <cellStyle name="Normal 5 8 6" xfId="7504" xr:uid="{00000000-0005-0000-0000-00004E900000}"/>
    <cellStyle name="Normal 5 8 6 2" xfId="22652" xr:uid="{00000000-0005-0000-0000-00004F900000}"/>
    <cellStyle name="Normal 5 8 6 2 2" xfId="48620" xr:uid="{00000000-0005-0000-0000-000050900000}"/>
    <cellStyle name="Normal 5 8 6 3" xfId="33472" xr:uid="{00000000-0005-0000-0000-000051900000}"/>
    <cellStyle name="Normal 5 8 7" xfId="18324" xr:uid="{00000000-0005-0000-0000-000052900000}"/>
    <cellStyle name="Normal 5 8 7 2" xfId="44292" xr:uid="{00000000-0005-0000-0000-000053900000}"/>
    <cellStyle name="Normal 5 8 8" xfId="13996" xr:uid="{00000000-0005-0000-0000-000054900000}"/>
    <cellStyle name="Normal 5 8 8 2" xfId="39964" xr:uid="{00000000-0005-0000-0000-000055900000}"/>
    <cellStyle name="Normal 5 8 9" xfId="3176" xr:uid="{00000000-0005-0000-0000-000056900000}"/>
    <cellStyle name="Normal 5 9" xfId="458" xr:uid="{00000000-0005-0000-0000-000057900000}"/>
    <cellStyle name="Normal 5 9 10" xfId="29145" xr:uid="{00000000-0005-0000-0000-000058900000}"/>
    <cellStyle name="Normal 5 9 11" xfId="55093" xr:uid="{00000000-0005-0000-0000-000059900000}"/>
    <cellStyle name="Normal 5 9 12" xfId="55627" xr:uid="{00000000-0005-0000-0000-00005A900000}"/>
    <cellStyle name="Normal 5 9 13" xfId="998" xr:uid="{00000000-0005-0000-0000-00005B900000}"/>
    <cellStyle name="Normal 5 9 2" xfId="1554" xr:uid="{00000000-0005-0000-0000-00005C900000}"/>
    <cellStyle name="Normal 5 9 2 10" xfId="56168" xr:uid="{00000000-0005-0000-0000-00005D900000}"/>
    <cellStyle name="Normal 5 9 2 2" xfId="2636" xr:uid="{00000000-0005-0000-0000-00005E900000}"/>
    <cellStyle name="Normal 5 9 2 2 2" xfId="6964" xr:uid="{00000000-0005-0000-0000-00005F900000}"/>
    <cellStyle name="Normal 5 9 2 2 2 2" xfId="13456" xr:uid="{00000000-0005-0000-0000-000060900000}"/>
    <cellStyle name="Normal 5 9 2 2 2 2 2" xfId="28604" xr:uid="{00000000-0005-0000-0000-000061900000}"/>
    <cellStyle name="Normal 5 9 2 2 2 2 2 2" xfId="54572" xr:uid="{00000000-0005-0000-0000-000062900000}"/>
    <cellStyle name="Normal 5 9 2 2 2 2 3" xfId="39424" xr:uid="{00000000-0005-0000-0000-000063900000}"/>
    <cellStyle name="Normal 5 9 2 2 2 3" xfId="22112" xr:uid="{00000000-0005-0000-0000-000064900000}"/>
    <cellStyle name="Normal 5 9 2 2 2 3 2" xfId="48080" xr:uid="{00000000-0005-0000-0000-000065900000}"/>
    <cellStyle name="Normal 5 9 2 2 2 4" xfId="17784" xr:uid="{00000000-0005-0000-0000-000066900000}"/>
    <cellStyle name="Normal 5 9 2 2 2 4 2" xfId="43752" xr:uid="{00000000-0005-0000-0000-000067900000}"/>
    <cellStyle name="Normal 5 9 2 2 2 5" xfId="32932" xr:uid="{00000000-0005-0000-0000-000068900000}"/>
    <cellStyle name="Normal 5 9 2 2 2 6" xfId="59414" xr:uid="{00000000-0005-0000-0000-000069900000}"/>
    <cellStyle name="Normal 5 9 2 2 3" xfId="11292" xr:uid="{00000000-0005-0000-0000-00006A900000}"/>
    <cellStyle name="Normal 5 9 2 2 3 2" xfId="26440" xr:uid="{00000000-0005-0000-0000-00006B900000}"/>
    <cellStyle name="Normal 5 9 2 2 3 2 2" xfId="52408" xr:uid="{00000000-0005-0000-0000-00006C900000}"/>
    <cellStyle name="Normal 5 9 2 2 3 3" xfId="37260" xr:uid="{00000000-0005-0000-0000-00006D900000}"/>
    <cellStyle name="Normal 5 9 2 2 4" xfId="9128" xr:uid="{00000000-0005-0000-0000-00006E900000}"/>
    <cellStyle name="Normal 5 9 2 2 4 2" xfId="24276" xr:uid="{00000000-0005-0000-0000-00006F900000}"/>
    <cellStyle name="Normal 5 9 2 2 4 2 2" xfId="50244" xr:uid="{00000000-0005-0000-0000-000070900000}"/>
    <cellStyle name="Normal 5 9 2 2 4 3" xfId="35096" xr:uid="{00000000-0005-0000-0000-000071900000}"/>
    <cellStyle name="Normal 5 9 2 2 5" xfId="19948" xr:uid="{00000000-0005-0000-0000-000072900000}"/>
    <cellStyle name="Normal 5 9 2 2 5 2" xfId="45916" xr:uid="{00000000-0005-0000-0000-000073900000}"/>
    <cellStyle name="Normal 5 9 2 2 6" xfId="15620" xr:uid="{00000000-0005-0000-0000-000074900000}"/>
    <cellStyle name="Normal 5 9 2 2 6 2" xfId="41588" xr:uid="{00000000-0005-0000-0000-000075900000}"/>
    <cellStyle name="Normal 5 9 2 2 7" xfId="4800" xr:uid="{00000000-0005-0000-0000-000076900000}"/>
    <cellStyle name="Normal 5 9 2 2 8" xfId="30768" xr:uid="{00000000-0005-0000-0000-000077900000}"/>
    <cellStyle name="Normal 5 9 2 2 9" xfId="57250" xr:uid="{00000000-0005-0000-0000-000078900000}"/>
    <cellStyle name="Normal 5 9 2 3" xfId="5882" xr:uid="{00000000-0005-0000-0000-000079900000}"/>
    <cellStyle name="Normal 5 9 2 3 2" xfId="12374" xr:uid="{00000000-0005-0000-0000-00007A900000}"/>
    <cellStyle name="Normal 5 9 2 3 2 2" xfId="27522" xr:uid="{00000000-0005-0000-0000-00007B900000}"/>
    <cellStyle name="Normal 5 9 2 3 2 2 2" xfId="53490" xr:uid="{00000000-0005-0000-0000-00007C900000}"/>
    <cellStyle name="Normal 5 9 2 3 2 3" xfId="38342" xr:uid="{00000000-0005-0000-0000-00007D900000}"/>
    <cellStyle name="Normal 5 9 2 3 3" xfId="21030" xr:uid="{00000000-0005-0000-0000-00007E900000}"/>
    <cellStyle name="Normal 5 9 2 3 3 2" xfId="46998" xr:uid="{00000000-0005-0000-0000-00007F900000}"/>
    <cellStyle name="Normal 5 9 2 3 4" xfId="16702" xr:uid="{00000000-0005-0000-0000-000080900000}"/>
    <cellStyle name="Normal 5 9 2 3 4 2" xfId="42670" xr:uid="{00000000-0005-0000-0000-000081900000}"/>
    <cellStyle name="Normal 5 9 2 3 5" xfId="31850" xr:uid="{00000000-0005-0000-0000-000082900000}"/>
    <cellStyle name="Normal 5 9 2 3 6" xfId="58332" xr:uid="{00000000-0005-0000-0000-000083900000}"/>
    <cellStyle name="Normal 5 9 2 4" xfId="10210" xr:uid="{00000000-0005-0000-0000-000084900000}"/>
    <cellStyle name="Normal 5 9 2 4 2" xfId="25358" xr:uid="{00000000-0005-0000-0000-000085900000}"/>
    <cellStyle name="Normal 5 9 2 4 2 2" xfId="51326" xr:uid="{00000000-0005-0000-0000-000086900000}"/>
    <cellStyle name="Normal 5 9 2 4 3" xfId="36178" xr:uid="{00000000-0005-0000-0000-000087900000}"/>
    <cellStyle name="Normal 5 9 2 5" xfId="8046" xr:uid="{00000000-0005-0000-0000-000088900000}"/>
    <cellStyle name="Normal 5 9 2 5 2" xfId="23194" xr:uid="{00000000-0005-0000-0000-000089900000}"/>
    <cellStyle name="Normal 5 9 2 5 2 2" xfId="49162" xr:uid="{00000000-0005-0000-0000-00008A900000}"/>
    <cellStyle name="Normal 5 9 2 5 3" xfId="34014" xr:uid="{00000000-0005-0000-0000-00008B900000}"/>
    <cellStyle name="Normal 5 9 2 6" xfId="18866" xr:uid="{00000000-0005-0000-0000-00008C900000}"/>
    <cellStyle name="Normal 5 9 2 6 2" xfId="44834" xr:uid="{00000000-0005-0000-0000-00008D900000}"/>
    <cellStyle name="Normal 5 9 2 7" xfId="14538" xr:uid="{00000000-0005-0000-0000-00008E900000}"/>
    <cellStyle name="Normal 5 9 2 7 2" xfId="40506" xr:uid="{00000000-0005-0000-0000-00008F900000}"/>
    <cellStyle name="Normal 5 9 2 8" xfId="3718" xr:uid="{00000000-0005-0000-0000-000090900000}"/>
    <cellStyle name="Normal 5 9 2 9" xfId="29686" xr:uid="{00000000-0005-0000-0000-000091900000}"/>
    <cellStyle name="Normal 5 9 3" xfId="2095" xr:uid="{00000000-0005-0000-0000-000092900000}"/>
    <cellStyle name="Normal 5 9 3 2" xfId="6423" xr:uid="{00000000-0005-0000-0000-000093900000}"/>
    <cellStyle name="Normal 5 9 3 2 2" xfId="12915" xr:uid="{00000000-0005-0000-0000-000094900000}"/>
    <cellStyle name="Normal 5 9 3 2 2 2" xfId="28063" xr:uid="{00000000-0005-0000-0000-000095900000}"/>
    <cellStyle name="Normal 5 9 3 2 2 2 2" xfId="54031" xr:uid="{00000000-0005-0000-0000-000096900000}"/>
    <cellStyle name="Normal 5 9 3 2 2 3" xfId="38883" xr:uid="{00000000-0005-0000-0000-000097900000}"/>
    <cellStyle name="Normal 5 9 3 2 3" xfId="21571" xr:uid="{00000000-0005-0000-0000-000098900000}"/>
    <cellStyle name="Normal 5 9 3 2 3 2" xfId="47539" xr:uid="{00000000-0005-0000-0000-000099900000}"/>
    <cellStyle name="Normal 5 9 3 2 4" xfId="17243" xr:uid="{00000000-0005-0000-0000-00009A900000}"/>
    <cellStyle name="Normal 5 9 3 2 4 2" xfId="43211" xr:uid="{00000000-0005-0000-0000-00009B900000}"/>
    <cellStyle name="Normal 5 9 3 2 5" xfId="32391" xr:uid="{00000000-0005-0000-0000-00009C900000}"/>
    <cellStyle name="Normal 5 9 3 2 6" xfId="58873" xr:uid="{00000000-0005-0000-0000-00009D900000}"/>
    <cellStyle name="Normal 5 9 3 3" xfId="10751" xr:uid="{00000000-0005-0000-0000-00009E900000}"/>
    <cellStyle name="Normal 5 9 3 3 2" xfId="25899" xr:uid="{00000000-0005-0000-0000-00009F900000}"/>
    <cellStyle name="Normal 5 9 3 3 2 2" xfId="51867" xr:uid="{00000000-0005-0000-0000-0000A0900000}"/>
    <cellStyle name="Normal 5 9 3 3 3" xfId="36719" xr:uid="{00000000-0005-0000-0000-0000A1900000}"/>
    <cellStyle name="Normal 5 9 3 4" xfId="8587" xr:uid="{00000000-0005-0000-0000-0000A2900000}"/>
    <cellStyle name="Normal 5 9 3 4 2" xfId="23735" xr:uid="{00000000-0005-0000-0000-0000A3900000}"/>
    <cellStyle name="Normal 5 9 3 4 2 2" xfId="49703" xr:uid="{00000000-0005-0000-0000-0000A4900000}"/>
    <cellStyle name="Normal 5 9 3 4 3" xfId="34555" xr:uid="{00000000-0005-0000-0000-0000A5900000}"/>
    <cellStyle name="Normal 5 9 3 5" xfId="19407" xr:uid="{00000000-0005-0000-0000-0000A6900000}"/>
    <cellStyle name="Normal 5 9 3 5 2" xfId="45375" xr:uid="{00000000-0005-0000-0000-0000A7900000}"/>
    <cellStyle name="Normal 5 9 3 6" xfId="15079" xr:uid="{00000000-0005-0000-0000-0000A8900000}"/>
    <cellStyle name="Normal 5 9 3 6 2" xfId="41047" xr:uid="{00000000-0005-0000-0000-0000A9900000}"/>
    <cellStyle name="Normal 5 9 3 7" xfId="4259" xr:uid="{00000000-0005-0000-0000-0000AA900000}"/>
    <cellStyle name="Normal 5 9 3 8" xfId="30227" xr:uid="{00000000-0005-0000-0000-0000AB900000}"/>
    <cellStyle name="Normal 5 9 3 9" xfId="56709" xr:uid="{00000000-0005-0000-0000-0000AC900000}"/>
    <cellStyle name="Normal 5 9 4" xfId="5341" xr:uid="{00000000-0005-0000-0000-0000AD900000}"/>
    <cellStyle name="Normal 5 9 4 2" xfId="11833" xr:uid="{00000000-0005-0000-0000-0000AE900000}"/>
    <cellStyle name="Normal 5 9 4 2 2" xfId="26981" xr:uid="{00000000-0005-0000-0000-0000AF900000}"/>
    <cellStyle name="Normal 5 9 4 2 2 2" xfId="52949" xr:uid="{00000000-0005-0000-0000-0000B0900000}"/>
    <cellStyle name="Normal 5 9 4 2 3" xfId="37801" xr:uid="{00000000-0005-0000-0000-0000B1900000}"/>
    <cellStyle name="Normal 5 9 4 3" xfId="20489" xr:uid="{00000000-0005-0000-0000-0000B2900000}"/>
    <cellStyle name="Normal 5 9 4 3 2" xfId="46457" xr:uid="{00000000-0005-0000-0000-0000B3900000}"/>
    <cellStyle name="Normal 5 9 4 4" xfId="16161" xr:uid="{00000000-0005-0000-0000-0000B4900000}"/>
    <cellStyle name="Normal 5 9 4 4 2" xfId="42129" xr:uid="{00000000-0005-0000-0000-0000B5900000}"/>
    <cellStyle name="Normal 5 9 4 5" xfId="31309" xr:uid="{00000000-0005-0000-0000-0000B6900000}"/>
    <cellStyle name="Normal 5 9 4 6" xfId="57791" xr:uid="{00000000-0005-0000-0000-0000B7900000}"/>
    <cellStyle name="Normal 5 9 5" xfId="9669" xr:uid="{00000000-0005-0000-0000-0000B8900000}"/>
    <cellStyle name="Normal 5 9 5 2" xfId="24817" xr:uid="{00000000-0005-0000-0000-0000B9900000}"/>
    <cellStyle name="Normal 5 9 5 2 2" xfId="50785" xr:uid="{00000000-0005-0000-0000-0000BA900000}"/>
    <cellStyle name="Normal 5 9 5 3" xfId="35637" xr:uid="{00000000-0005-0000-0000-0000BB900000}"/>
    <cellStyle name="Normal 5 9 6" xfId="7505" xr:uid="{00000000-0005-0000-0000-0000BC900000}"/>
    <cellStyle name="Normal 5 9 6 2" xfId="22653" xr:uid="{00000000-0005-0000-0000-0000BD900000}"/>
    <cellStyle name="Normal 5 9 6 2 2" xfId="48621" xr:uid="{00000000-0005-0000-0000-0000BE900000}"/>
    <cellStyle name="Normal 5 9 6 3" xfId="33473" xr:uid="{00000000-0005-0000-0000-0000BF900000}"/>
    <cellStyle name="Normal 5 9 7" xfId="18325" xr:uid="{00000000-0005-0000-0000-0000C0900000}"/>
    <cellStyle name="Normal 5 9 7 2" xfId="44293" xr:uid="{00000000-0005-0000-0000-0000C1900000}"/>
    <cellStyle name="Normal 5 9 8" xfId="13997" xr:uid="{00000000-0005-0000-0000-0000C2900000}"/>
    <cellStyle name="Normal 5 9 8 2" xfId="39965" xr:uid="{00000000-0005-0000-0000-0000C3900000}"/>
    <cellStyle name="Normal 5 9 9" xfId="3177" xr:uid="{00000000-0005-0000-0000-0000C4900000}"/>
    <cellStyle name="Normal 6" xfId="459" xr:uid="{00000000-0005-0000-0000-0000C5900000}"/>
    <cellStyle name="Normal 6 10" xfId="460" xr:uid="{00000000-0005-0000-0000-0000C6900000}"/>
    <cellStyle name="Normal 6 10 10" xfId="29147" xr:uid="{00000000-0005-0000-0000-0000C7900000}"/>
    <cellStyle name="Normal 6 10 11" xfId="55095" xr:uid="{00000000-0005-0000-0000-0000C8900000}"/>
    <cellStyle name="Normal 6 10 12" xfId="55629" xr:uid="{00000000-0005-0000-0000-0000C9900000}"/>
    <cellStyle name="Normal 6 10 13" xfId="1041" xr:uid="{00000000-0005-0000-0000-0000CA900000}"/>
    <cellStyle name="Normal 6 10 2" xfId="1556" xr:uid="{00000000-0005-0000-0000-0000CB900000}"/>
    <cellStyle name="Normal 6 10 2 10" xfId="56170" xr:uid="{00000000-0005-0000-0000-0000CC900000}"/>
    <cellStyle name="Normal 6 10 2 2" xfId="2638" xr:uid="{00000000-0005-0000-0000-0000CD900000}"/>
    <cellStyle name="Normal 6 10 2 2 2" xfId="6966" xr:uid="{00000000-0005-0000-0000-0000CE900000}"/>
    <cellStyle name="Normal 6 10 2 2 2 2" xfId="13458" xr:uid="{00000000-0005-0000-0000-0000CF900000}"/>
    <cellStyle name="Normal 6 10 2 2 2 2 2" xfId="28606" xr:uid="{00000000-0005-0000-0000-0000D0900000}"/>
    <cellStyle name="Normal 6 10 2 2 2 2 2 2" xfId="54574" xr:uid="{00000000-0005-0000-0000-0000D1900000}"/>
    <cellStyle name="Normal 6 10 2 2 2 2 3" xfId="39426" xr:uid="{00000000-0005-0000-0000-0000D2900000}"/>
    <cellStyle name="Normal 6 10 2 2 2 3" xfId="22114" xr:uid="{00000000-0005-0000-0000-0000D3900000}"/>
    <cellStyle name="Normal 6 10 2 2 2 3 2" xfId="48082" xr:uid="{00000000-0005-0000-0000-0000D4900000}"/>
    <cellStyle name="Normal 6 10 2 2 2 4" xfId="17786" xr:uid="{00000000-0005-0000-0000-0000D5900000}"/>
    <cellStyle name="Normal 6 10 2 2 2 4 2" xfId="43754" xr:uid="{00000000-0005-0000-0000-0000D6900000}"/>
    <cellStyle name="Normal 6 10 2 2 2 5" xfId="32934" xr:uid="{00000000-0005-0000-0000-0000D7900000}"/>
    <cellStyle name="Normal 6 10 2 2 2 6" xfId="59416" xr:uid="{00000000-0005-0000-0000-0000D8900000}"/>
    <cellStyle name="Normal 6 10 2 2 3" xfId="11294" xr:uid="{00000000-0005-0000-0000-0000D9900000}"/>
    <cellStyle name="Normal 6 10 2 2 3 2" xfId="26442" xr:uid="{00000000-0005-0000-0000-0000DA900000}"/>
    <cellStyle name="Normal 6 10 2 2 3 2 2" xfId="52410" xr:uid="{00000000-0005-0000-0000-0000DB900000}"/>
    <cellStyle name="Normal 6 10 2 2 3 3" xfId="37262" xr:uid="{00000000-0005-0000-0000-0000DC900000}"/>
    <cellStyle name="Normal 6 10 2 2 4" xfId="9130" xr:uid="{00000000-0005-0000-0000-0000DD900000}"/>
    <cellStyle name="Normal 6 10 2 2 4 2" xfId="24278" xr:uid="{00000000-0005-0000-0000-0000DE900000}"/>
    <cellStyle name="Normal 6 10 2 2 4 2 2" xfId="50246" xr:uid="{00000000-0005-0000-0000-0000DF900000}"/>
    <cellStyle name="Normal 6 10 2 2 4 3" xfId="35098" xr:uid="{00000000-0005-0000-0000-0000E0900000}"/>
    <cellStyle name="Normal 6 10 2 2 5" xfId="19950" xr:uid="{00000000-0005-0000-0000-0000E1900000}"/>
    <cellStyle name="Normal 6 10 2 2 5 2" xfId="45918" xr:uid="{00000000-0005-0000-0000-0000E2900000}"/>
    <cellStyle name="Normal 6 10 2 2 6" xfId="15622" xr:uid="{00000000-0005-0000-0000-0000E3900000}"/>
    <cellStyle name="Normal 6 10 2 2 6 2" xfId="41590" xr:uid="{00000000-0005-0000-0000-0000E4900000}"/>
    <cellStyle name="Normal 6 10 2 2 7" xfId="4802" xr:uid="{00000000-0005-0000-0000-0000E5900000}"/>
    <cellStyle name="Normal 6 10 2 2 8" xfId="30770" xr:uid="{00000000-0005-0000-0000-0000E6900000}"/>
    <cellStyle name="Normal 6 10 2 2 9" xfId="57252" xr:uid="{00000000-0005-0000-0000-0000E7900000}"/>
    <cellStyle name="Normal 6 10 2 3" xfId="5884" xr:uid="{00000000-0005-0000-0000-0000E8900000}"/>
    <cellStyle name="Normal 6 10 2 3 2" xfId="12376" xr:uid="{00000000-0005-0000-0000-0000E9900000}"/>
    <cellStyle name="Normal 6 10 2 3 2 2" xfId="27524" xr:uid="{00000000-0005-0000-0000-0000EA900000}"/>
    <cellStyle name="Normal 6 10 2 3 2 2 2" xfId="53492" xr:uid="{00000000-0005-0000-0000-0000EB900000}"/>
    <cellStyle name="Normal 6 10 2 3 2 3" xfId="38344" xr:uid="{00000000-0005-0000-0000-0000EC900000}"/>
    <cellStyle name="Normal 6 10 2 3 3" xfId="21032" xr:uid="{00000000-0005-0000-0000-0000ED900000}"/>
    <cellStyle name="Normal 6 10 2 3 3 2" xfId="47000" xr:uid="{00000000-0005-0000-0000-0000EE900000}"/>
    <cellStyle name="Normal 6 10 2 3 4" xfId="16704" xr:uid="{00000000-0005-0000-0000-0000EF900000}"/>
    <cellStyle name="Normal 6 10 2 3 4 2" xfId="42672" xr:uid="{00000000-0005-0000-0000-0000F0900000}"/>
    <cellStyle name="Normal 6 10 2 3 5" xfId="31852" xr:uid="{00000000-0005-0000-0000-0000F1900000}"/>
    <cellStyle name="Normal 6 10 2 3 6" xfId="58334" xr:uid="{00000000-0005-0000-0000-0000F2900000}"/>
    <cellStyle name="Normal 6 10 2 4" xfId="10212" xr:uid="{00000000-0005-0000-0000-0000F3900000}"/>
    <cellStyle name="Normal 6 10 2 4 2" xfId="25360" xr:uid="{00000000-0005-0000-0000-0000F4900000}"/>
    <cellStyle name="Normal 6 10 2 4 2 2" xfId="51328" xr:uid="{00000000-0005-0000-0000-0000F5900000}"/>
    <cellStyle name="Normal 6 10 2 4 3" xfId="36180" xr:uid="{00000000-0005-0000-0000-0000F6900000}"/>
    <cellStyle name="Normal 6 10 2 5" xfId="8048" xr:uid="{00000000-0005-0000-0000-0000F7900000}"/>
    <cellStyle name="Normal 6 10 2 5 2" xfId="23196" xr:uid="{00000000-0005-0000-0000-0000F8900000}"/>
    <cellStyle name="Normal 6 10 2 5 2 2" xfId="49164" xr:uid="{00000000-0005-0000-0000-0000F9900000}"/>
    <cellStyle name="Normal 6 10 2 5 3" xfId="34016" xr:uid="{00000000-0005-0000-0000-0000FA900000}"/>
    <cellStyle name="Normal 6 10 2 6" xfId="18868" xr:uid="{00000000-0005-0000-0000-0000FB900000}"/>
    <cellStyle name="Normal 6 10 2 6 2" xfId="44836" xr:uid="{00000000-0005-0000-0000-0000FC900000}"/>
    <cellStyle name="Normal 6 10 2 7" xfId="14540" xr:uid="{00000000-0005-0000-0000-0000FD900000}"/>
    <cellStyle name="Normal 6 10 2 7 2" xfId="40508" xr:uid="{00000000-0005-0000-0000-0000FE900000}"/>
    <cellStyle name="Normal 6 10 2 8" xfId="3720" xr:uid="{00000000-0005-0000-0000-0000FF900000}"/>
    <cellStyle name="Normal 6 10 2 9" xfId="29688" xr:uid="{00000000-0005-0000-0000-000000910000}"/>
    <cellStyle name="Normal 6 10 3" xfId="2097" xr:uid="{00000000-0005-0000-0000-000001910000}"/>
    <cellStyle name="Normal 6 10 3 2" xfId="6425" xr:uid="{00000000-0005-0000-0000-000002910000}"/>
    <cellStyle name="Normal 6 10 3 2 2" xfId="12917" xr:uid="{00000000-0005-0000-0000-000003910000}"/>
    <cellStyle name="Normal 6 10 3 2 2 2" xfId="28065" xr:uid="{00000000-0005-0000-0000-000004910000}"/>
    <cellStyle name="Normal 6 10 3 2 2 2 2" xfId="54033" xr:uid="{00000000-0005-0000-0000-000005910000}"/>
    <cellStyle name="Normal 6 10 3 2 2 3" xfId="38885" xr:uid="{00000000-0005-0000-0000-000006910000}"/>
    <cellStyle name="Normal 6 10 3 2 3" xfId="21573" xr:uid="{00000000-0005-0000-0000-000007910000}"/>
    <cellStyle name="Normal 6 10 3 2 3 2" xfId="47541" xr:uid="{00000000-0005-0000-0000-000008910000}"/>
    <cellStyle name="Normal 6 10 3 2 4" xfId="17245" xr:uid="{00000000-0005-0000-0000-000009910000}"/>
    <cellStyle name="Normal 6 10 3 2 4 2" xfId="43213" xr:uid="{00000000-0005-0000-0000-00000A910000}"/>
    <cellStyle name="Normal 6 10 3 2 5" xfId="32393" xr:uid="{00000000-0005-0000-0000-00000B910000}"/>
    <cellStyle name="Normal 6 10 3 2 6" xfId="58875" xr:uid="{00000000-0005-0000-0000-00000C910000}"/>
    <cellStyle name="Normal 6 10 3 3" xfId="10753" xr:uid="{00000000-0005-0000-0000-00000D910000}"/>
    <cellStyle name="Normal 6 10 3 3 2" xfId="25901" xr:uid="{00000000-0005-0000-0000-00000E910000}"/>
    <cellStyle name="Normal 6 10 3 3 2 2" xfId="51869" xr:uid="{00000000-0005-0000-0000-00000F910000}"/>
    <cellStyle name="Normal 6 10 3 3 3" xfId="36721" xr:uid="{00000000-0005-0000-0000-000010910000}"/>
    <cellStyle name="Normal 6 10 3 4" xfId="8589" xr:uid="{00000000-0005-0000-0000-000011910000}"/>
    <cellStyle name="Normal 6 10 3 4 2" xfId="23737" xr:uid="{00000000-0005-0000-0000-000012910000}"/>
    <cellStyle name="Normal 6 10 3 4 2 2" xfId="49705" xr:uid="{00000000-0005-0000-0000-000013910000}"/>
    <cellStyle name="Normal 6 10 3 4 3" xfId="34557" xr:uid="{00000000-0005-0000-0000-000014910000}"/>
    <cellStyle name="Normal 6 10 3 5" xfId="19409" xr:uid="{00000000-0005-0000-0000-000015910000}"/>
    <cellStyle name="Normal 6 10 3 5 2" xfId="45377" xr:uid="{00000000-0005-0000-0000-000016910000}"/>
    <cellStyle name="Normal 6 10 3 6" xfId="15081" xr:uid="{00000000-0005-0000-0000-000017910000}"/>
    <cellStyle name="Normal 6 10 3 6 2" xfId="41049" xr:uid="{00000000-0005-0000-0000-000018910000}"/>
    <cellStyle name="Normal 6 10 3 7" xfId="4261" xr:uid="{00000000-0005-0000-0000-000019910000}"/>
    <cellStyle name="Normal 6 10 3 8" xfId="30229" xr:uid="{00000000-0005-0000-0000-00001A910000}"/>
    <cellStyle name="Normal 6 10 3 9" xfId="56711" xr:uid="{00000000-0005-0000-0000-00001B910000}"/>
    <cellStyle name="Normal 6 10 4" xfId="5343" xr:uid="{00000000-0005-0000-0000-00001C910000}"/>
    <cellStyle name="Normal 6 10 4 2" xfId="11835" xr:uid="{00000000-0005-0000-0000-00001D910000}"/>
    <cellStyle name="Normal 6 10 4 2 2" xfId="26983" xr:uid="{00000000-0005-0000-0000-00001E910000}"/>
    <cellStyle name="Normal 6 10 4 2 2 2" xfId="52951" xr:uid="{00000000-0005-0000-0000-00001F910000}"/>
    <cellStyle name="Normal 6 10 4 2 3" xfId="37803" xr:uid="{00000000-0005-0000-0000-000020910000}"/>
    <cellStyle name="Normal 6 10 4 3" xfId="20491" xr:uid="{00000000-0005-0000-0000-000021910000}"/>
    <cellStyle name="Normal 6 10 4 3 2" xfId="46459" xr:uid="{00000000-0005-0000-0000-000022910000}"/>
    <cellStyle name="Normal 6 10 4 4" xfId="16163" xr:uid="{00000000-0005-0000-0000-000023910000}"/>
    <cellStyle name="Normal 6 10 4 4 2" xfId="42131" xr:uid="{00000000-0005-0000-0000-000024910000}"/>
    <cellStyle name="Normal 6 10 4 5" xfId="31311" xr:uid="{00000000-0005-0000-0000-000025910000}"/>
    <cellStyle name="Normal 6 10 4 6" xfId="57793" xr:uid="{00000000-0005-0000-0000-000026910000}"/>
    <cellStyle name="Normal 6 10 5" xfId="9671" xr:uid="{00000000-0005-0000-0000-000027910000}"/>
    <cellStyle name="Normal 6 10 5 2" xfId="24819" xr:uid="{00000000-0005-0000-0000-000028910000}"/>
    <cellStyle name="Normal 6 10 5 2 2" xfId="50787" xr:uid="{00000000-0005-0000-0000-000029910000}"/>
    <cellStyle name="Normal 6 10 5 3" xfId="35639" xr:uid="{00000000-0005-0000-0000-00002A910000}"/>
    <cellStyle name="Normal 6 10 6" xfId="7507" xr:uid="{00000000-0005-0000-0000-00002B910000}"/>
    <cellStyle name="Normal 6 10 6 2" xfId="22655" xr:uid="{00000000-0005-0000-0000-00002C910000}"/>
    <cellStyle name="Normal 6 10 6 2 2" xfId="48623" xr:uid="{00000000-0005-0000-0000-00002D910000}"/>
    <cellStyle name="Normal 6 10 6 3" xfId="33475" xr:uid="{00000000-0005-0000-0000-00002E910000}"/>
    <cellStyle name="Normal 6 10 7" xfId="18327" xr:uid="{00000000-0005-0000-0000-00002F910000}"/>
    <cellStyle name="Normal 6 10 7 2" xfId="44295" xr:uid="{00000000-0005-0000-0000-000030910000}"/>
    <cellStyle name="Normal 6 10 8" xfId="13999" xr:uid="{00000000-0005-0000-0000-000031910000}"/>
    <cellStyle name="Normal 6 10 8 2" xfId="39967" xr:uid="{00000000-0005-0000-0000-000032910000}"/>
    <cellStyle name="Normal 6 10 9" xfId="3179" xr:uid="{00000000-0005-0000-0000-000033910000}"/>
    <cellStyle name="Normal 6 11" xfId="461" xr:uid="{00000000-0005-0000-0000-000034910000}"/>
    <cellStyle name="Normal 6 11 10" xfId="29148" xr:uid="{00000000-0005-0000-0000-000035910000}"/>
    <cellStyle name="Normal 6 11 11" xfId="55096" xr:uid="{00000000-0005-0000-0000-000036910000}"/>
    <cellStyle name="Normal 6 11 12" xfId="55630" xr:uid="{00000000-0005-0000-0000-000037910000}"/>
    <cellStyle name="Normal 6 11 13" xfId="1081" xr:uid="{00000000-0005-0000-0000-000038910000}"/>
    <cellStyle name="Normal 6 11 2" xfId="1557" xr:uid="{00000000-0005-0000-0000-000039910000}"/>
    <cellStyle name="Normal 6 11 2 10" xfId="56171" xr:uid="{00000000-0005-0000-0000-00003A910000}"/>
    <cellStyle name="Normal 6 11 2 2" xfId="2639" xr:uid="{00000000-0005-0000-0000-00003B910000}"/>
    <cellStyle name="Normal 6 11 2 2 2" xfId="6967" xr:uid="{00000000-0005-0000-0000-00003C910000}"/>
    <cellStyle name="Normal 6 11 2 2 2 2" xfId="13459" xr:uid="{00000000-0005-0000-0000-00003D910000}"/>
    <cellStyle name="Normal 6 11 2 2 2 2 2" xfId="28607" xr:uid="{00000000-0005-0000-0000-00003E910000}"/>
    <cellStyle name="Normal 6 11 2 2 2 2 2 2" xfId="54575" xr:uid="{00000000-0005-0000-0000-00003F910000}"/>
    <cellStyle name="Normal 6 11 2 2 2 2 3" xfId="39427" xr:uid="{00000000-0005-0000-0000-000040910000}"/>
    <cellStyle name="Normal 6 11 2 2 2 3" xfId="22115" xr:uid="{00000000-0005-0000-0000-000041910000}"/>
    <cellStyle name="Normal 6 11 2 2 2 3 2" xfId="48083" xr:uid="{00000000-0005-0000-0000-000042910000}"/>
    <cellStyle name="Normal 6 11 2 2 2 4" xfId="17787" xr:uid="{00000000-0005-0000-0000-000043910000}"/>
    <cellStyle name="Normal 6 11 2 2 2 4 2" xfId="43755" xr:uid="{00000000-0005-0000-0000-000044910000}"/>
    <cellStyle name="Normal 6 11 2 2 2 5" xfId="32935" xr:uid="{00000000-0005-0000-0000-000045910000}"/>
    <cellStyle name="Normal 6 11 2 2 2 6" xfId="59417" xr:uid="{00000000-0005-0000-0000-000046910000}"/>
    <cellStyle name="Normal 6 11 2 2 3" xfId="11295" xr:uid="{00000000-0005-0000-0000-000047910000}"/>
    <cellStyle name="Normal 6 11 2 2 3 2" xfId="26443" xr:uid="{00000000-0005-0000-0000-000048910000}"/>
    <cellStyle name="Normal 6 11 2 2 3 2 2" xfId="52411" xr:uid="{00000000-0005-0000-0000-000049910000}"/>
    <cellStyle name="Normal 6 11 2 2 3 3" xfId="37263" xr:uid="{00000000-0005-0000-0000-00004A910000}"/>
    <cellStyle name="Normal 6 11 2 2 4" xfId="9131" xr:uid="{00000000-0005-0000-0000-00004B910000}"/>
    <cellStyle name="Normal 6 11 2 2 4 2" xfId="24279" xr:uid="{00000000-0005-0000-0000-00004C910000}"/>
    <cellStyle name="Normal 6 11 2 2 4 2 2" xfId="50247" xr:uid="{00000000-0005-0000-0000-00004D910000}"/>
    <cellStyle name="Normal 6 11 2 2 4 3" xfId="35099" xr:uid="{00000000-0005-0000-0000-00004E910000}"/>
    <cellStyle name="Normal 6 11 2 2 5" xfId="19951" xr:uid="{00000000-0005-0000-0000-00004F910000}"/>
    <cellStyle name="Normal 6 11 2 2 5 2" xfId="45919" xr:uid="{00000000-0005-0000-0000-000050910000}"/>
    <cellStyle name="Normal 6 11 2 2 6" xfId="15623" xr:uid="{00000000-0005-0000-0000-000051910000}"/>
    <cellStyle name="Normal 6 11 2 2 6 2" xfId="41591" xr:uid="{00000000-0005-0000-0000-000052910000}"/>
    <cellStyle name="Normal 6 11 2 2 7" xfId="4803" xr:uid="{00000000-0005-0000-0000-000053910000}"/>
    <cellStyle name="Normal 6 11 2 2 8" xfId="30771" xr:uid="{00000000-0005-0000-0000-000054910000}"/>
    <cellStyle name="Normal 6 11 2 2 9" xfId="57253" xr:uid="{00000000-0005-0000-0000-000055910000}"/>
    <cellStyle name="Normal 6 11 2 3" xfId="5885" xr:uid="{00000000-0005-0000-0000-000056910000}"/>
    <cellStyle name="Normal 6 11 2 3 2" xfId="12377" xr:uid="{00000000-0005-0000-0000-000057910000}"/>
    <cellStyle name="Normal 6 11 2 3 2 2" xfId="27525" xr:uid="{00000000-0005-0000-0000-000058910000}"/>
    <cellStyle name="Normal 6 11 2 3 2 2 2" xfId="53493" xr:uid="{00000000-0005-0000-0000-000059910000}"/>
    <cellStyle name="Normal 6 11 2 3 2 3" xfId="38345" xr:uid="{00000000-0005-0000-0000-00005A910000}"/>
    <cellStyle name="Normal 6 11 2 3 3" xfId="21033" xr:uid="{00000000-0005-0000-0000-00005B910000}"/>
    <cellStyle name="Normal 6 11 2 3 3 2" xfId="47001" xr:uid="{00000000-0005-0000-0000-00005C910000}"/>
    <cellStyle name="Normal 6 11 2 3 4" xfId="16705" xr:uid="{00000000-0005-0000-0000-00005D910000}"/>
    <cellStyle name="Normal 6 11 2 3 4 2" xfId="42673" xr:uid="{00000000-0005-0000-0000-00005E910000}"/>
    <cellStyle name="Normal 6 11 2 3 5" xfId="31853" xr:uid="{00000000-0005-0000-0000-00005F910000}"/>
    <cellStyle name="Normal 6 11 2 3 6" xfId="58335" xr:uid="{00000000-0005-0000-0000-000060910000}"/>
    <cellStyle name="Normal 6 11 2 4" xfId="10213" xr:uid="{00000000-0005-0000-0000-000061910000}"/>
    <cellStyle name="Normal 6 11 2 4 2" xfId="25361" xr:uid="{00000000-0005-0000-0000-000062910000}"/>
    <cellStyle name="Normal 6 11 2 4 2 2" xfId="51329" xr:uid="{00000000-0005-0000-0000-000063910000}"/>
    <cellStyle name="Normal 6 11 2 4 3" xfId="36181" xr:uid="{00000000-0005-0000-0000-000064910000}"/>
    <cellStyle name="Normal 6 11 2 5" xfId="8049" xr:uid="{00000000-0005-0000-0000-000065910000}"/>
    <cellStyle name="Normal 6 11 2 5 2" xfId="23197" xr:uid="{00000000-0005-0000-0000-000066910000}"/>
    <cellStyle name="Normal 6 11 2 5 2 2" xfId="49165" xr:uid="{00000000-0005-0000-0000-000067910000}"/>
    <cellStyle name="Normal 6 11 2 5 3" xfId="34017" xr:uid="{00000000-0005-0000-0000-000068910000}"/>
    <cellStyle name="Normal 6 11 2 6" xfId="18869" xr:uid="{00000000-0005-0000-0000-000069910000}"/>
    <cellStyle name="Normal 6 11 2 6 2" xfId="44837" xr:uid="{00000000-0005-0000-0000-00006A910000}"/>
    <cellStyle name="Normal 6 11 2 7" xfId="14541" xr:uid="{00000000-0005-0000-0000-00006B910000}"/>
    <cellStyle name="Normal 6 11 2 7 2" xfId="40509" xr:uid="{00000000-0005-0000-0000-00006C910000}"/>
    <cellStyle name="Normal 6 11 2 8" xfId="3721" xr:uid="{00000000-0005-0000-0000-00006D910000}"/>
    <cellStyle name="Normal 6 11 2 9" xfId="29689" xr:uid="{00000000-0005-0000-0000-00006E910000}"/>
    <cellStyle name="Normal 6 11 3" xfId="2098" xr:uid="{00000000-0005-0000-0000-00006F910000}"/>
    <cellStyle name="Normal 6 11 3 2" xfId="6426" xr:uid="{00000000-0005-0000-0000-000070910000}"/>
    <cellStyle name="Normal 6 11 3 2 2" xfId="12918" xr:uid="{00000000-0005-0000-0000-000071910000}"/>
    <cellStyle name="Normal 6 11 3 2 2 2" xfId="28066" xr:uid="{00000000-0005-0000-0000-000072910000}"/>
    <cellStyle name="Normal 6 11 3 2 2 2 2" xfId="54034" xr:uid="{00000000-0005-0000-0000-000073910000}"/>
    <cellStyle name="Normal 6 11 3 2 2 3" xfId="38886" xr:uid="{00000000-0005-0000-0000-000074910000}"/>
    <cellStyle name="Normal 6 11 3 2 3" xfId="21574" xr:uid="{00000000-0005-0000-0000-000075910000}"/>
    <cellStyle name="Normal 6 11 3 2 3 2" xfId="47542" xr:uid="{00000000-0005-0000-0000-000076910000}"/>
    <cellStyle name="Normal 6 11 3 2 4" xfId="17246" xr:uid="{00000000-0005-0000-0000-000077910000}"/>
    <cellStyle name="Normal 6 11 3 2 4 2" xfId="43214" xr:uid="{00000000-0005-0000-0000-000078910000}"/>
    <cellStyle name="Normal 6 11 3 2 5" xfId="32394" xr:uid="{00000000-0005-0000-0000-000079910000}"/>
    <cellStyle name="Normal 6 11 3 2 6" xfId="58876" xr:uid="{00000000-0005-0000-0000-00007A910000}"/>
    <cellStyle name="Normal 6 11 3 3" xfId="10754" xr:uid="{00000000-0005-0000-0000-00007B910000}"/>
    <cellStyle name="Normal 6 11 3 3 2" xfId="25902" xr:uid="{00000000-0005-0000-0000-00007C910000}"/>
    <cellStyle name="Normal 6 11 3 3 2 2" xfId="51870" xr:uid="{00000000-0005-0000-0000-00007D910000}"/>
    <cellStyle name="Normal 6 11 3 3 3" xfId="36722" xr:uid="{00000000-0005-0000-0000-00007E910000}"/>
    <cellStyle name="Normal 6 11 3 4" xfId="8590" xr:uid="{00000000-0005-0000-0000-00007F910000}"/>
    <cellStyle name="Normal 6 11 3 4 2" xfId="23738" xr:uid="{00000000-0005-0000-0000-000080910000}"/>
    <cellStyle name="Normal 6 11 3 4 2 2" xfId="49706" xr:uid="{00000000-0005-0000-0000-000081910000}"/>
    <cellStyle name="Normal 6 11 3 4 3" xfId="34558" xr:uid="{00000000-0005-0000-0000-000082910000}"/>
    <cellStyle name="Normal 6 11 3 5" xfId="19410" xr:uid="{00000000-0005-0000-0000-000083910000}"/>
    <cellStyle name="Normal 6 11 3 5 2" xfId="45378" xr:uid="{00000000-0005-0000-0000-000084910000}"/>
    <cellStyle name="Normal 6 11 3 6" xfId="15082" xr:uid="{00000000-0005-0000-0000-000085910000}"/>
    <cellStyle name="Normal 6 11 3 6 2" xfId="41050" xr:uid="{00000000-0005-0000-0000-000086910000}"/>
    <cellStyle name="Normal 6 11 3 7" xfId="4262" xr:uid="{00000000-0005-0000-0000-000087910000}"/>
    <cellStyle name="Normal 6 11 3 8" xfId="30230" xr:uid="{00000000-0005-0000-0000-000088910000}"/>
    <cellStyle name="Normal 6 11 3 9" xfId="56712" xr:uid="{00000000-0005-0000-0000-000089910000}"/>
    <cellStyle name="Normal 6 11 4" xfId="5344" xr:uid="{00000000-0005-0000-0000-00008A910000}"/>
    <cellStyle name="Normal 6 11 4 2" xfId="11836" xr:uid="{00000000-0005-0000-0000-00008B910000}"/>
    <cellStyle name="Normal 6 11 4 2 2" xfId="26984" xr:uid="{00000000-0005-0000-0000-00008C910000}"/>
    <cellStyle name="Normal 6 11 4 2 2 2" xfId="52952" xr:uid="{00000000-0005-0000-0000-00008D910000}"/>
    <cellStyle name="Normal 6 11 4 2 3" xfId="37804" xr:uid="{00000000-0005-0000-0000-00008E910000}"/>
    <cellStyle name="Normal 6 11 4 3" xfId="20492" xr:uid="{00000000-0005-0000-0000-00008F910000}"/>
    <cellStyle name="Normal 6 11 4 3 2" xfId="46460" xr:uid="{00000000-0005-0000-0000-000090910000}"/>
    <cellStyle name="Normal 6 11 4 4" xfId="16164" xr:uid="{00000000-0005-0000-0000-000091910000}"/>
    <cellStyle name="Normal 6 11 4 4 2" xfId="42132" xr:uid="{00000000-0005-0000-0000-000092910000}"/>
    <cellStyle name="Normal 6 11 4 5" xfId="31312" xr:uid="{00000000-0005-0000-0000-000093910000}"/>
    <cellStyle name="Normal 6 11 4 6" xfId="57794" xr:uid="{00000000-0005-0000-0000-000094910000}"/>
    <cellStyle name="Normal 6 11 5" xfId="9672" xr:uid="{00000000-0005-0000-0000-000095910000}"/>
    <cellStyle name="Normal 6 11 5 2" xfId="24820" xr:uid="{00000000-0005-0000-0000-000096910000}"/>
    <cellStyle name="Normal 6 11 5 2 2" xfId="50788" xr:uid="{00000000-0005-0000-0000-000097910000}"/>
    <cellStyle name="Normal 6 11 5 3" xfId="35640" xr:uid="{00000000-0005-0000-0000-000098910000}"/>
    <cellStyle name="Normal 6 11 6" xfId="7508" xr:uid="{00000000-0005-0000-0000-000099910000}"/>
    <cellStyle name="Normal 6 11 6 2" xfId="22656" xr:uid="{00000000-0005-0000-0000-00009A910000}"/>
    <cellStyle name="Normal 6 11 6 2 2" xfId="48624" xr:uid="{00000000-0005-0000-0000-00009B910000}"/>
    <cellStyle name="Normal 6 11 6 3" xfId="33476" xr:uid="{00000000-0005-0000-0000-00009C910000}"/>
    <cellStyle name="Normal 6 11 7" xfId="18328" xr:uid="{00000000-0005-0000-0000-00009D910000}"/>
    <cellStyle name="Normal 6 11 7 2" xfId="44296" xr:uid="{00000000-0005-0000-0000-00009E910000}"/>
    <cellStyle name="Normal 6 11 8" xfId="14000" xr:uid="{00000000-0005-0000-0000-00009F910000}"/>
    <cellStyle name="Normal 6 11 8 2" xfId="39968" xr:uid="{00000000-0005-0000-0000-0000A0910000}"/>
    <cellStyle name="Normal 6 11 9" xfId="3180" xr:uid="{00000000-0005-0000-0000-0000A1910000}"/>
    <cellStyle name="Normal 6 12" xfId="462" xr:uid="{00000000-0005-0000-0000-0000A2910000}"/>
    <cellStyle name="Normal 6 12 10" xfId="29149" xr:uid="{00000000-0005-0000-0000-0000A3910000}"/>
    <cellStyle name="Normal 6 12 11" xfId="55097" xr:uid="{00000000-0005-0000-0000-0000A4910000}"/>
    <cellStyle name="Normal 6 12 12" xfId="55631" xr:uid="{00000000-0005-0000-0000-0000A5910000}"/>
    <cellStyle name="Normal 6 12 13" xfId="1121" xr:uid="{00000000-0005-0000-0000-0000A6910000}"/>
    <cellStyle name="Normal 6 12 2" xfId="1558" xr:uid="{00000000-0005-0000-0000-0000A7910000}"/>
    <cellStyle name="Normal 6 12 2 10" xfId="56172" xr:uid="{00000000-0005-0000-0000-0000A8910000}"/>
    <cellStyle name="Normal 6 12 2 2" xfId="2640" xr:uid="{00000000-0005-0000-0000-0000A9910000}"/>
    <cellStyle name="Normal 6 12 2 2 2" xfId="6968" xr:uid="{00000000-0005-0000-0000-0000AA910000}"/>
    <cellStyle name="Normal 6 12 2 2 2 2" xfId="13460" xr:uid="{00000000-0005-0000-0000-0000AB910000}"/>
    <cellStyle name="Normal 6 12 2 2 2 2 2" xfId="28608" xr:uid="{00000000-0005-0000-0000-0000AC910000}"/>
    <cellStyle name="Normal 6 12 2 2 2 2 2 2" xfId="54576" xr:uid="{00000000-0005-0000-0000-0000AD910000}"/>
    <cellStyle name="Normal 6 12 2 2 2 2 3" xfId="39428" xr:uid="{00000000-0005-0000-0000-0000AE910000}"/>
    <cellStyle name="Normal 6 12 2 2 2 3" xfId="22116" xr:uid="{00000000-0005-0000-0000-0000AF910000}"/>
    <cellStyle name="Normal 6 12 2 2 2 3 2" xfId="48084" xr:uid="{00000000-0005-0000-0000-0000B0910000}"/>
    <cellStyle name="Normal 6 12 2 2 2 4" xfId="17788" xr:uid="{00000000-0005-0000-0000-0000B1910000}"/>
    <cellStyle name="Normal 6 12 2 2 2 4 2" xfId="43756" xr:uid="{00000000-0005-0000-0000-0000B2910000}"/>
    <cellStyle name="Normal 6 12 2 2 2 5" xfId="32936" xr:uid="{00000000-0005-0000-0000-0000B3910000}"/>
    <cellStyle name="Normal 6 12 2 2 2 6" xfId="59418" xr:uid="{00000000-0005-0000-0000-0000B4910000}"/>
    <cellStyle name="Normal 6 12 2 2 3" xfId="11296" xr:uid="{00000000-0005-0000-0000-0000B5910000}"/>
    <cellStyle name="Normal 6 12 2 2 3 2" xfId="26444" xr:uid="{00000000-0005-0000-0000-0000B6910000}"/>
    <cellStyle name="Normal 6 12 2 2 3 2 2" xfId="52412" xr:uid="{00000000-0005-0000-0000-0000B7910000}"/>
    <cellStyle name="Normal 6 12 2 2 3 3" xfId="37264" xr:uid="{00000000-0005-0000-0000-0000B8910000}"/>
    <cellStyle name="Normal 6 12 2 2 4" xfId="9132" xr:uid="{00000000-0005-0000-0000-0000B9910000}"/>
    <cellStyle name="Normal 6 12 2 2 4 2" xfId="24280" xr:uid="{00000000-0005-0000-0000-0000BA910000}"/>
    <cellStyle name="Normal 6 12 2 2 4 2 2" xfId="50248" xr:uid="{00000000-0005-0000-0000-0000BB910000}"/>
    <cellStyle name="Normal 6 12 2 2 4 3" xfId="35100" xr:uid="{00000000-0005-0000-0000-0000BC910000}"/>
    <cellStyle name="Normal 6 12 2 2 5" xfId="19952" xr:uid="{00000000-0005-0000-0000-0000BD910000}"/>
    <cellStyle name="Normal 6 12 2 2 5 2" xfId="45920" xr:uid="{00000000-0005-0000-0000-0000BE910000}"/>
    <cellStyle name="Normal 6 12 2 2 6" xfId="15624" xr:uid="{00000000-0005-0000-0000-0000BF910000}"/>
    <cellStyle name="Normal 6 12 2 2 6 2" xfId="41592" xr:uid="{00000000-0005-0000-0000-0000C0910000}"/>
    <cellStyle name="Normal 6 12 2 2 7" xfId="4804" xr:uid="{00000000-0005-0000-0000-0000C1910000}"/>
    <cellStyle name="Normal 6 12 2 2 8" xfId="30772" xr:uid="{00000000-0005-0000-0000-0000C2910000}"/>
    <cellStyle name="Normal 6 12 2 2 9" xfId="57254" xr:uid="{00000000-0005-0000-0000-0000C3910000}"/>
    <cellStyle name="Normal 6 12 2 3" xfId="5886" xr:uid="{00000000-0005-0000-0000-0000C4910000}"/>
    <cellStyle name="Normal 6 12 2 3 2" xfId="12378" xr:uid="{00000000-0005-0000-0000-0000C5910000}"/>
    <cellStyle name="Normal 6 12 2 3 2 2" xfId="27526" xr:uid="{00000000-0005-0000-0000-0000C6910000}"/>
    <cellStyle name="Normal 6 12 2 3 2 2 2" xfId="53494" xr:uid="{00000000-0005-0000-0000-0000C7910000}"/>
    <cellStyle name="Normal 6 12 2 3 2 3" xfId="38346" xr:uid="{00000000-0005-0000-0000-0000C8910000}"/>
    <cellStyle name="Normal 6 12 2 3 3" xfId="21034" xr:uid="{00000000-0005-0000-0000-0000C9910000}"/>
    <cellStyle name="Normal 6 12 2 3 3 2" xfId="47002" xr:uid="{00000000-0005-0000-0000-0000CA910000}"/>
    <cellStyle name="Normal 6 12 2 3 4" xfId="16706" xr:uid="{00000000-0005-0000-0000-0000CB910000}"/>
    <cellStyle name="Normal 6 12 2 3 4 2" xfId="42674" xr:uid="{00000000-0005-0000-0000-0000CC910000}"/>
    <cellStyle name="Normal 6 12 2 3 5" xfId="31854" xr:uid="{00000000-0005-0000-0000-0000CD910000}"/>
    <cellStyle name="Normal 6 12 2 3 6" xfId="58336" xr:uid="{00000000-0005-0000-0000-0000CE910000}"/>
    <cellStyle name="Normal 6 12 2 4" xfId="10214" xr:uid="{00000000-0005-0000-0000-0000CF910000}"/>
    <cellStyle name="Normal 6 12 2 4 2" xfId="25362" xr:uid="{00000000-0005-0000-0000-0000D0910000}"/>
    <cellStyle name="Normal 6 12 2 4 2 2" xfId="51330" xr:uid="{00000000-0005-0000-0000-0000D1910000}"/>
    <cellStyle name="Normal 6 12 2 4 3" xfId="36182" xr:uid="{00000000-0005-0000-0000-0000D2910000}"/>
    <cellStyle name="Normal 6 12 2 5" xfId="8050" xr:uid="{00000000-0005-0000-0000-0000D3910000}"/>
    <cellStyle name="Normal 6 12 2 5 2" xfId="23198" xr:uid="{00000000-0005-0000-0000-0000D4910000}"/>
    <cellStyle name="Normal 6 12 2 5 2 2" xfId="49166" xr:uid="{00000000-0005-0000-0000-0000D5910000}"/>
    <cellStyle name="Normal 6 12 2 5 3" xfId="34018" xr:uid="{00000000-0005-0000-0000-0000D6910000}"/>
    <cellStyle name="Normal 6 12 2 6" xfId="18870" xr:uid="{00000000-0005-0000-0000-0000D7910000}"/>
    <cellStyle name="Normal 6 12 2 6 2" xfId="44838" xr:uid="{00000000-0005-0000-0000-0000D8910000}"/>
    <cellStyle name="Normal 6 12 2 7" xfId="14542" xr:uid="{00000000-0005-0000-0000-0000D9910000}"/>
    <cellStyle name="Normal 6 12 2 7 2" xfId="40510" xr:uid="{00000000-0005-0000-0000-0000DA910000}"/>
    <cellStyle name="Normal 6 12 2 8" xfId="3722" xr:uid="{00000000-0005-0000-0000-0000DB910000}"/>
    <cellStyle name="Normal 6 12 2 9" xfId="29690" xr:uid="{00000000-0005-0000-0000-0000DC910000}"/>
    <cellStyle name="Normal 6 12 3" xfId="2099" xr:uid="{00000000-0005-0000-0000-0000DD910000}"/>
    <cellStyle name="Normal 6 12 3 2" xfId="6427" xr:uid="{00000000-0005-0000-0000-0000DE910000}"/>
    <cellStyle name="Normal 6 12 3 2 2" xfId="12919" xr:uid="{00000000-0005-0000-0000-0000DF910000}"/>
    <cellStyle name="Normal 6 12 3 2 2 2" xfId="28067" xr:uid="{00000000-0005-0000-0000-0000E0910000}"/>
    <cellStyle name="Normal 6 12 3 2 2 2 2" xfId="54035" xr:uid="{00000000-0005-0000-0000-0000E1910000}"/>
    <cellStyle name="Normal 6 12 3 2 2 3" xfId="38887" xr:uid="{00000000-0005-0000-0000-0000E2910000}"/>
    <cellStyle name="Normal 6 12 3 2 3" xfId="21575" xr:uid="{00000000-0005-0000-0000-0000E3910000}"/>
    <cellStyle name="Normal 6 12 3 2 3 2" xfId="47543" xr:uid="{00000000-0005-0000-0000-0000E4910000}"/>
    <cellStyle name="Normal 6 12 3 2 4" xfId="17247" xr:uid="{00000000-0005-0000-0000-0000E5910000}"/>
    <cellStyle name="Normal 6 12 3 2 4 2" xfId="43215" xr:uid="{00000000-0005-0000-0000-0000E6910000}"/>
    <cellStyle name="Normal 6 12 3 2 5" xfId="32395" xr:uid="{00000000-0005-0000-0000-0000E7910000}"/>
    <cellStyle name="Normal 6 12 3 2 6" xfId="58877" xr:uid="{00000000-0005-0000-0000-0000E8910000}"/>
    <cellStyle name="Normal 6 12 3 3" xfId="10755" xr:uid="{00000000-0005-0000-0000-0000E9910000}"/>
    <cellStyle name="Normal 6 12 3 3 2" xfId="25903" xr:uid="{00000000-0005-0000-0000-0000EA910000}"/>
    <cellStyle name="Normal 6 12 3 3 2 2" xfId="51871" xr:uid="{00000000-0005-0000-0000-0000EB910000}"/>
    <cellStyle name="Normal 6 12 3 3 3" xfId="36723" xr:uid="{00000000-0005-0000-0000-0000EC910000}"/>
    <cellStyle name="Normal 6 12 3 4" xfId="8591" xr:uid="{00000000-0005-0000-0000-0000ED910000}"/>
    <cellStyle name="Normal 6 12 3 4 2" xfId="23739" xr:uid="{00000000-0005-0000-0000-0000EE910000}"/>
    <cellStyle name="Normal 6 12 3 4 2 2" xfId="49707" xr:uid="{00000000-0005-0000-0000-0000EF910000}"/>
    <cellStyle name="Normal 6 12 3 4 3" xfId="34559" xr:uid="{00000000-0005-0000-0000-0000F0910000}"/>
    <cellStyle name="Normal 6 12 3 5" xfId="19411" xr:uid="{00000000-0005-0000-0000-0000F1910000}"/>
    <cellStyle name="Normal 6 12 3 5 2" xfId="45379" xr:uid="{00000000-0005-0000-0000-0000F2910000}"/>
    <cellStyle name="Normal 6 12 3 6" xfId="15083" xr:uid="{00000000-0005-0000-0000-0000F3910000}"/>
    <cellStyle name="Normal 6 12 3 6 2" xfId="41051" xr:uid="{00000000-0005-0000-0000-0000F4910000}"/>
    <cellStyle name="Normal 6 12 3 7" xfId="4263" xr:uid="{00000000-0005-0000-0000-0000F5910000}"/>
    <cellStyle name="Normal 6 12 3 8" xfId="30231" xr:uid="{00000000-0005-0000-0000-0000F6910000}"/>
    <cellStyle name="Normal 6 12 3 9" xfId="56713" xr:uid="{00000000-0005-0000-0000-0000F7910000}"/>
    <cellStyle name="Normal 6 12 4" xfId="5345" xr:uid="{00000000-0005-0000-0000-0000F8910000}"/>
    <cellStyle name="Normal 6 12 4 2" xfId="11837" xr:uid="{00000000-0005-0000-0000-0000F9910000}"/>
    <cellStyle name="Normal 6 12 4 2 2" xfId="26985" xr:uid="{00000000-0005-0000-0000-0000FA910000}"/>
    <cellStyle name="Normal 6 12 4 2 2 2" xfId="52953" xr:uid="{00000000-0005-0000-0000-0000FB910000}"/>
    <cellStyle name="Normal 6 12 4 2 3" xfId="37805" xr:uid="{00000000-0005-0000-0000-0000FC910000}"/>
    <cellStyle name="Normal 6 12 4 3" xfId="20493" xr:uid="{00000000-0005-0000-0000-0000FD910000}"/>
    <cellStyle name="Normal 6 12 4 3 2" xfId="46461" xr:uid="{00000000-0005-0000-0000-0000FE910000}"/>
    <cellStyle name="Normal 6 12 4 4" xfId="16165" xr:uid="{00000000-0005-0000-0000-0000FF910000}"/>
    <cellStyle name="Normal 6 12 4 4 2" xfId="42133" xr:uid="{00000000-0005-0000-0000-000000920000}"/>
    <cellStyle name="Normal 6 12 4 5" xfId="31313" xr:uid="{00000000-0005-0000-0000-000001920000}"/>
    <cellStyle name="Normal 6 12 4 6" xfId="57795" xr:uid="{00000000-0005-0000-0000-000002920000}"/>
    <cellStyle name="Normal 6 12 5" xfId="9673" xr:uid="{00000000-0005-0000-0000-000003920000}"/>
    <cellStyle name="Normal 6 12 5 2" xfId="24821" xr:uid="{00000000-0005-0000-0000-000004920000}"/>
    <cellStyle name="Normal 6 12 5 2 2" xfId="50789" xr:uid="{00000000-0005-0000-0000-000005920000}"/>
    <cellStyle name="Normal 6 12 5 3" xfId="35641" xr:uid="{00000000-0005-0000-0000-000006920000}"/>
    <cellStyle name="Normal 6 12 6" xfId="7509" xr:uid="{00000000-0005-0000-0000-000007920000}"/>
    <cellStyle name="Normal 6 12 6 2" xfId="22657" xr:uid="{00000000-0005-0000-0000-000008920000}"/>
    <cellStyle name="Normal 6 12 6 2 2" xfId="48625" xr:uid="{00000000-0005-0000-0000-000009920000}"/>
    <cellStyle name="Normal 6 12 6 3" xfId="33477" xr:uid="{00000000-0005-0000-0000-00000A920000}"/>
    <cellStyle name="Normal 6 12 7" xfId="18329" xr:uid="{00000000-0005-0000-0000-00000B920000}"/>
    <cellStyle name="Normal 6 12 7 2" xfId="44297" xr:uid="{00000000-0005-0000-0000-00000C920000}"/>
    <cellStyle name="Normal 6 12 8" xfId="14001" xr:uid="{00000000-0005-0000-0000-00000D920000}"/>
    <cellStyle name="Normal 6 12 8 2" xfId="39969" xr:uid="{00000000-0005-0000-0000-00000E920000}"/>
    <cellStyle name="Normal 6 12 9" xfId="3181" xr:uid="{00000000-0005-0000-0000-00000F920000}"/>
    <cellStyle name="Normal 6 13" xfId="463" xr:uid="{00000000-0005-0000-0000-000010920000}"/>
    <cellStyle name="Normal 6 13 10" xfId="29150" xr:uid="{00000000-0005-0000-0000-000011920000}"/>
    <cellStyle name="Normal 6 13 11" xfId="55098" xr:uid="{00000000-0005-0000-0000-000012920000}"/>
    <cellStyle name="Normal 6 13 12" xfId="55632" xr:uid="{00000000-0005-0000-0000-000013920000}"/>
    <cellStyle name="Normal 6 13 13" xfId="1161" xr:uid="{00000000-0005-0000-0000-000014920000}"/>
    <cellStyle name="Normal 6 13 2" xfId="1559" xr:uid="{00000000-0005-0000-0000-000015920000}"/>
    <cellStyle name="Normal 6 13 2 10" xfId="56173" xr:uid="{00000000-0005-0000-0000-000016920000}"/>
    <cellStyle name="Normal 6 13 2 2" xfId="2641" xr:uid="{00000000-0005-0000-0000-000017920000}"/>
    <cellStyle name="Normal 6 13 2 2 2" xfId="6969" xr:uid="{00000000-0005-0000-0000-000018920000}"/>
    <cellStyle name="Normal 6 13 2 2 2 2" xfId="13461" xr:uid="{00000000-0005-0000-0000-000019920000}"/>
    <cellStyle name="Normal 6 13 2 2 2 2 2" xfId="28609" xr:uid="{00000000-0005-0000-0000-00001A920000}"/>
    <cellStyle name="Normal 6 13 2 2 2 2 2 2" xfId="54577" xr:uid="{00000000-0005-0000-0000-00001B920000}"/>
    <cellStyle name="Normal 6 13 2 2 2 2 3" xfId="39429" xr:uid="{00000000-0005-0000-0000-00001C920000}"/>
    <cellStyle name="Normal 6 13 2 2 2 3" xfId="22117" xr:uid="{00000000-0005-0000-0000-00001D920000}"/>
    <cellStyle name="Normal 6 13 2 2 2 3 2" xfId="48085" xr:uid="{00000000-0005-0000-0000-00001E920000}"/>
    <cellStyle name="Normal 6 13 2 2 2 4" xfId="17789" xr:uid="{00000000-0005-0000-0000-00001F920000}"/>
    <cellStyle name="Normal 6 13 2 2 2 4 2" xfId="43757" xr:uid="{00000000-0005-0000-0000-000020920000}"/>
    <cellStyle name="Normal 6 13 2 2 2 5" xfId="32937" xr:uid="{00000000-0005-0000-0000-000021920000}"/>
    <cellStyle name="Normal 6 13 2 2 2 6" xfId="59419" xr:uid="{00000000-0005-0000-0000-000022920000}"/>
    <cellStyle name="Normal 6 13 2 2 3" xfId="11297" xr:uid="{00000000-0005-0000-0000-000023920000}"/>
    <cellStyle name="Normal 6 13 2 2 3 2" xfId="26445" xr:uid="{00000000-0005-0000-0000-000024920000}"/>
    <cellStyle name="Normal 6 13 2 2 3 2 2" xfId="52413" xr:uid="{00000000-0005-0000-0000-000025920000}"/>
    <cellStyle name="Normal 6 13 2 2 3 3" xfId="37265" xr:uid="{00000000-0005-0000-0000-000026920000}"/>
    <cellStyle name="Normal 6 13 2 2 4" xfId="9133" xr:uid="{00000000-0005-0000-0000-000027920000}"/>
    <cellStyle name="Normal 6 13 2 2 4 2" xfId="24281" xr:uid="{00000000-0005-0000-0000-000028920000}"/>
    <cellStyle name="Normal 6 13 2 2 4 2 2" xfId="50249" xr:uid="{00000000-0005-0000-0000-000029920000}"/>
    <cellStyle name="Normal 6 13 2 2 4 3" xfId="35101" xr:uid="{00000000-0005-0000-0000-00002A920000}"/>
    <cellStyle name="Normal 6 13 2 2 5" xfId="19953" xr:uid="{00000000-0005-0000-0000-00002B920000}"/>
    <cellStyle name="Normal 6 13 2 2 5 2" xfId="45921" xr:uid="{00000000-0005-0000-0000-00002C920000}"/>
    <cellStyle name="Normal 6 13 2 2 6" xfId="15625" xr:uid="{00000000-0005-0000-0000-00002D920000}"/>
    <cellStyle name="Normal 6 13 2 2 6 2" xfId="41593" xr:uid="{00000000-0005-0000-0000-00002E920000}"/>
    <cellStyle name="Normal 6 13 2 2 7" xfId="4805" xr:uid="{00000000-0005-0000-0000-00002F920000}"/>
    <cellStyle name="Normal 6 13 2 2 8" xfId="30773" xr:uid="{00000000-0005-0000-0000-000030920000}"/>
    <cellStyle name="Normal 6 13 2 2 9" xfId="57255" xr:uid="{00000000-0005-0000-0000-000031920000}"/>
    <cellStyle name="Normal 6 13 2 3" xfId="5887" xr:uid="{00000000-0005-0000-0000-000032920000}"/>
    <cellStyle name="Normal 6 13 2 3 2" xfId="12379" xr:uid="{00000000-0005-0000-0000-000033920000}"/>
    <cellStyle name="Normal 6 13 2 3 2 2" xfId="27527" xr:uid="{00000000-0005-0000-0000-000034920000}"/>
    <cellStyle name="Normal 6 13 2 3 2 2 2" xfId="53495" xr:uid="{00000000-0005-0000-0000-000035920000}"/>
    <cellStyle name="Normal 6 13 2 3 2 3" xfId="38347" xr:uid="{00000000-0005-0000-0000-000036920000}"/>
    <cellStyle name="Normal 6 13 2 3 3" xfId="21035" xr:uid="{00000000-0005-0000-0000-000037920000}"/>
    <cellStyle name="Normal 6 13 2 3 3 2" xfId="47003" xr:uid="{00000000-0005-0000-0000-000038920000}"/>
    <cellStyle name="Normal 6 13 2 3 4" xfId="16707" xr:uid="{00000000-0005-0000-0000-000039920000}"/>
    <cellStyle name="Normal 6 13 2 3 4 2" xfId="42675" xr:uid="{00000000-0005-0000-0000-00003A920000}"/>
    <cellStyle name="Normal 6 13 2 3 5" xfId="31855" xr:uid="{00000000-0005-0000-0000-00003B920000}"/>
    <cellStyle name="Normal 6 13 2 3 6" xfId="58337" xr:uid="{00000000-0005-0000-0000-00003C920000}"/>
    <cellStyle name="Normal 6 13 2 4" xfId="10215" xr:uid="{00000000-0005-0000-0000-00003D920000}"/>
    <cellStyle name="Normal 6 13 2 4 2" xfId="25363" xr:uid="{00000000-0005-0000-0000-00003E920000}"/>
    <cellStyle name="Normal 6 13 2 4 2 2" xfId="51331" xr:uid="{00000000-0005-0000-0000-00003F920000}"/>
    <cellStyle name="Normal 6 13 2 4 3" xfId="36183" xr:uid="{00000000-0005-0000-0000-000040920000}"/>
    <cellStyle name="Normal 6 13 2 5" xfId="8051" xr:uid="{00000000-0005-0000-0000-000041920000}"/>
    <cellStyle name="Normal 6 13 2 5 2" xfId="23199" xr:uid="{00000000-0005-0000-0000-000042920000}"/>
    <cellStyle name="Normal 6 13 2 5 2 2" xfId="49167" xr:uid="{00000000-0005-0000-0000-000043920000}"/>
    <cellStyle name="Normal 6 13 2 5 3" xfId="34019" xr:uid="{00000000-0005-0000-0000-000044920000}"/>
    <cellStyle name="Normal 6 13 2 6" xfId="18871" xr:uid="{00000000-0005-0000-0000-000045920000}"/>
    <cellStyle name="Normal 6 13 2 6 2" xfId="44839" xr:uid="{00000000-0005-0000-0000-000046920000}"/>
    <cellStyle name="Normal 6 13 2 7" xfId="14543" xr:uid="{00000000-0005-0000-0000-000047920000}"/>
    <cellStyle name="Normal 6 13 2 7 2" xfId="40511" xr:uid="{00000000-0005-0000-0000-000048920000}"/>
    <cellStyle name="Normal 6 13 2 8" xfId="3723" xr:uid="{00000000-0005-0000-0000-000049920000}"/>
    <cellStyle name="Normal 6 13 2 9" xfId="29691" xr:uid="{00000000-0005-0000-0000-00004A920000}"/>
    <cellStyle name="Normal 6 13 3" xfId="2100" xr:uid="{00000000-0005-0000-0000-00004B920000}"/>
    <cellStyle name="Normal 6 13 3 2" xfId="6428" xr:uid="{00000000-0005-0000-0000-00004C920000}"/>
    <cellStyle name="Normal 6 13 3 2 2" xfId="12920" xr:uid="{00000000-0005-0000-0000-00004D920000}"/>
    <cellStyle name="Normal 6 13 3 2 2 2" xfId="28068" xr:uid="{00000000-0005-0000-0000-00004E920000}"/>
    <cellStyle name="Normal 6 13 3 2 2 2 2" xfId="54036" xr:uid="{00000000-0005-0000-0000-00004F920000}"/>
    <cellStyle name="Normal 6 13 3 2 2 3" xfId="38888" xr:uid="{00000000-0005-0000-0000-000050920000}"/>
    <cellStyle name="Normal 6 13 3 2 3" xfId="21576" xr:uid="{00000000-0005-0000-0000-000051920000}"/>
    <cellStyle name="Normal 6 13 3 2 3 2" xfId="47544" xr:uid="{00000000-0005-0000-0000-000052920000}"/>
    <cellStyle name="Normal 6 13 3 2 4" xfId="17248" xr:uid="{00000000-0005-0000-0000-000053920000}"/>
    <cellStyle name="Normal 6 13 3 2 4 2" xfId="43216" xr:uid="{00000000-0005-0000-0000-000054920000}"/>
    <cellStyle name="Normal 6 13 3 2 5" xfId="32396" xr:uid="{00000000-0005-0000-0000-000055920000}"/>
    <cellStyle name="Normal 6 13 3 2 6" xfId="58878" xr:uid="{00000000-0005-0000-0000-000056920000}"/>
    <cellStyle name="Normal 6 13 3 3" xfId="10756" xr:uid="{00000000-0005-0000-0000-000057920000}"/>
    <cellStyle name="Normal 6 13 3 3 2" xfId="25904" xr:uid="{00000000-0005-0000-0000-000058920000}"/>
    <cellStyle name="Normal 6 13 3 3 2 2" xfId="51872" xr:uid="{00000000-0005-0000-0000-000059920000}"/>
    <cellStyle name="Normal 6 13 3 3 3" xfId="36724" xr:uid="{00000000-0005-0000-0000-00005A920000}"/>
    <cellStyle name="Normal 6 13 3 4" xfId="8592" xr:uid="{00000000-0005-0000-0000-00005B920000}"/>
    <cellStyle name="Normal 6 13 3 4 2" xfId="23740" xr:uid="{00000000-0005-0000-0000-00005C920000}"/>
    <cellStyle name="Normal 6 13 3 4 2 2" xfId="49708" xr:uid="{00000000-0005-0000-0000-00005D920000}"/>
    <cellStyle name="Normal 6 13 3 4 3" xfId="34560" xr:uid="{00000000-0005-0000-0000-00005E920000}"/>
    <cellStyle name="Normal 6 13 3 5" xfId="19412" xr:uid="{00000000-0005-0000-0000-00005F920000}"/>
    <cellStyle name="Normal 6 13 3 5 2" xfId="45380" xr:uid="{00000000-0005-0000-0000-000060920000}"/>
    <cellStyle name="Normal 6 13 3 6" xfId="15084" xr:uid="{00000000-0005-0000-0000-000061920000}"/>
    <cellStyle name="Normal 6 13 3 6 2" xfId="41052" xr:uid="{00000000-0005-0000-0000-000062920000}"/>
    <cellStyle name="Normal 6 13 3 7" xfId="4264" xr:uid="{00000000-0005-0000-0000-000063920000}"/>
    <cellStyle name="Normal 6 13 3 8" xfId="30232" xr:uid="{00000000-0005-0000-0000-000064920000}"/>
    <cellStyle name="Normal 6 13 3 9" xfId="56714" xr:uid="{00000000-0005-0000-0000-000065920000}"/>
    <cellStyle name="Normal 6 13 4" xfId="5346" xr:uid="{00000000-0005-0000-0000-000066920000}"/>
    <cellStyle name="Normal 6 13 4 2" xfId="11838" xr:uid="{00000000-0005-0000-0000-000067920000}"/>
    <cellStyle name="Normal 6 13 4 2 2" xfId="26986" xr:uid="{00000000-0005-0000-0000-000068920000}"/>
    <cellStyle name="Normal 6 13 4 2 2 2" xfId="52954" xr:uid="{00000000-0005-0000-0000-000069920000}"/>
    <cellStyle name="Normal 6 13 4 2 3" xfId="37806" xr:uid="{00000000-0005-0000-0000-00006A920000}"/>
    <cellStyle name="Normal 6 13 4 3" xfId="20494" xr:uid="{00000000-0005-0000-0000-00006B920000}"/>
    <cellStyle name="Normal 6 13 4 3 2" xfId="46462" xr:uid="{00000000-0005-0000-0000-00006C920000}"/>
    <cellStyle name="Normal 6 13 4 4" xfId="16166" xr:uid="{00000000-0005-0000-0000-00006D920000}"/>
    <cellStyle name="Normal 6 13 4 4 2" xfId="42134" xr:uid="{00000000-0005-0000-0000-00006E920000}"/>
    <cellStyle name="Normal 6 13 4 5" xfId="31314" xr:uid="{00000000-0005-0000-0000-00006F920000}"/>
    <cellStyle name="Normal 6 13 4 6" xfId="57796" xr:uid="{00000000-0005-0000-0000-000070920000}"/>
    <cellStyle name="Normal 6 13 5" xfId="9674" xr:uid="{00000000-0005-0000-0000-000071920000}"/>
    <cellStyle name="Normal 6 13 5 2" xfId="24822" xr:uid="{00000000-0005-0000-0000-000072920000}"/>
    <cellStyle name="Normal 6 13 5 2 2" xfId="50790" xr:uid="{00000000-0005-0000-0000-000073920000}"/>
    <cellStyle name="Normal 6 13 5 3" xfId="35642" xr:uid="{00000000-0005-0000-0000-000074920000}"/>
    <cellStyle name="Normal 6 13 6" xfId="7510" xr:uid="{00000000-0005-0000-0000-000075920000}"/>
    <cellStyle name="Normal 6 13 6 2" xfId="22658" xr:uid="{00000000-0005-0000-0000-000076920000}"/>
    <cellStyle name="Normal 6 13 6 2 2" xfId="48626" xr:uid="{00000000-0005-0000-0000-000077920000}"/>
    <cellStyle name="Normal 6 13 6 3" xfId="33478" xr:uid="{00000000-0005-0000-0000-000078920000}"/>
    <cellStyle name="Normal 6 13 7" xfId="18330" xr:uid="{00000000-0005-0000-0000-000079920000}"/>
    <cellStyle name="Normal 6 13 7 2" xfId="44298" xr:uid="{00000000-0005-0000-0000-00007A920000}"/>
    <cellStyle name="Normal 6 13 8" xfId="14002" xr:uid="{00000000-0005-0000-0000-00007B920000}"/>
    <cellStyle name="Normal 6 13 8 2" xfId="39970" xr:uid="{00000000-0005-0000-0000-00007C920000}"/>
    <cellStyle name="Normal 6 13 9" xfId="3182" xr:uid="{00000000-0005-0000-0000-00007D920000}"/>
    <cellStyle name="Normal 6 14" xfId="1555" xr:uid="{00000000-0005-0000-0000-00007E920000}"/>
    <cellStyle name="Normal 6 14 10" xfId="56169" xr:uid="{00000000-0005-0000-0000-00007F920000}"/>
    <cellStyle name="Normal 6 14 2" xfId="2637" xr:uid="{00000000-0005-0000-0000-000080920000}"/>
    <cellStyle name="Normal 6 14 2 2" xfId="6965" xr:uid="{00000000-0005-0000-0000-000081920000}"/>
    <cellStyle name="Normal 6 14 2 2 2" xfId="13457" xr:uid="{00000000-0005-0000-0000-000082920000}"/>
    <cellStyle name="Normal 6 14 2 2 2 2" xfId="28605" xr:uid="{00000000-0005-0000-0000-000083920000}"/>
    <cellStyle name="Normal 6 14 2 2 2 2 2" xfId="54573" xr:uid="{00000000-0005-0000-0000-000084920000}"/>
    <cellStyle name="Normal 6 14 2 2 2 3" xfId="39425" xr:uid="{00000000-0005-0000-0000-000085920000}"/>
    <cellStyle name="Normal 6 14 2 2 3" xfId="22113" xr:uid="{00000000-0005-0000-0000-000086920000}"/>
    <cellStyle name="Normal 6 14 2 2 3 2" xfId="48081" xr:uid="{00000000-0005-0000-0000-000087920000}"/>
    <cellStyle name="Normal 6 14 2 2 4" xfId="17785" xr:uid="{00000000-0005-0000-0000-000088920000}"/>
    <cellStyle name="Normal 6 14 2 2 4 2" xfId="43753" xr:uid="{00000000-0005-0000-0000-000089920000}"/>
    <cellStyle name="Normal 6 14 2 2 5" xfId="32933" xr:uid="{00000000-0005-0000-0000-00008A920000}"/>
    <cellStyle name="Normal 6 14 2 2 6" xfId="59415" xr:uid="{00000000-0005-0000-0000-00008B920000}"/>
    <cellStyle name="Normal 6 14 2 3" xfId="11293" xr:uid="{00000000-0005-0000-0000-00008C920000}"/>
    <cellStyle name="Normal 6 14 2 3 2" xfId="26441" xr:uid="{00000000-0005-0000-0000-00008D920000}"/>
    <cellStyle name="Normal 6 14 2 3 2 2" xfId="52409" xr:uid="{00000000-0005-0000-0000-00008E920000}"/>
    <cellStyle name="Normal 6 14 2 3 3" xfId="37261" xr:uid="{00000000-0005-0000-0000-00008F920000}"/>
    <cellStyle name="Normal 6 14 2 4" xfId="9129" xr:uid="{00000000-0005-0000-0000-000090920000}"/>
    <cellStyle name="Normal 6 14 2 4 2" xfId="24277" xr:uid="{00000000-0005-0000-0000-000091920000}"/>
    <cellStyle name="Normal 6 14 2 4 2 2" xfId="50245" xr:uid="{00000000-0005-0000-0000-000092920000}"/>
    <cellStyle name="Normal 6 14 2 4 3" xfId="35097" xr:uid="{00000000-0005-0000-0000-000093920000}"/>
    <cellStyle name="Normal 6 14 2 5" xfId="19949" xr:uid="{00000000-0005-0000-0000-000094920000}"/>
    <cellStyle name="Normal 6 14 2 5 2" xfId="45917" xr:uid="{00000000-0005-0000-0000-000095920000}"/>
    <cellStyle name="Normal 6 14 2 6" xfId="15621" xr:uid="{00000000-0005-0000-0000-000096920000}"/>
    <cellStyle name="Normal 6 14 2 6 2" xfId="41589" xr:uid="{00000000-0005-0000-0000-000097920000}"/>
    <cellStyle name="Normal 6 14 2 7" xfId="4801" xr:uid="{00000000-0005-0000-0000-000098920000}"/>
    <cellStyle name="Normal 6 14 2 8" xfId="30769" xr:uid="{00000000-0005-0000-0000-000099920000}"/>
    <cellStyle name="Normal 6 14 2 9" xfId="57251" xr:uid="{00000000-0005-0000-0000-00009A920000}"/>
    <cellStyle name="Normal 6 14 3" xfId="5883" xr:uid="{00000000-0005-0000-0000-00009B920000}"/>
    <cellStyle name="Normal 6 14 3 2" xfId="12375" xr:uid="{00000000-0005-0000-0000-00009C920000}"/>
    <cellStyle name="Normal 6 14 3 2 2" xfId="27523" xr:uid="{00000000-0005-0000-0000-00009D920000}"/>
    <cellStyle name="Normal 6 14 3 2 2 2" xfId="53491" xr:uid="{00000000-0005-0000-0000-00009E920000}"/>
    <cellStyle name="Normal 6 14 3 2 3" xfId="38343" xr:uid="{00000000-0005-0000-0000-00009F920000}"/>
    <cellStyle name="Normal 6 14 3 3" xfId="21031" xr:uid="{00000000-0005-0000-0000-0000A0920000}"/>
    <cellStyle name="Normal 6 14 3 3 2" xfId="46999" xr:uid="{00000000-0005-0000-0000-0000A1920000}"/>
    <cellStyle name="Normal 6 14 3 4" xfId="16703" xr:uid="{00000000-0005-0000-0000-0000A2920000}"/>
    <cellStyle name="Normal 6 14 3 4 2" xfId="42671" xr:uid="{00000000-0005-0000-0000-0000A3920000}"/>
    <cellStyle name="Normal 6 14 3 5" xfId="31851" xr:uid="{00000000-0005-0000-0000-0000A4920000}"/>
    <cellStyle name="Normal 6 14 3 6" xfId="58333" xr:uid="{00000000-0005-0000-0000-0000A5920000}"/>
    <cellStyle name="Normal 6 14 4" xfId="10211" xr:uid="{00000000-0005-0000-0000-0000A6920000}"/>
    <cellStyle name="Normal 6 14 4 2" xfId="25359" xr:uid="{00000000-0005-0000-0000-0000A7920000}"/>
    <cellStyle name="Normal 6 14 4 2 2" xfId="51327" xr:uid="{00000000-0005-0000-0000-0000A8920000}"/>
    <cellStyle name="Normal 6 14 4 3" xfId="36179" xr:uid="{00000000-0005-0000-0000-0000A9920000}"/>
    <cellStyle name="Normal 6 14 5" xfId="8047" xr:uid="{00000000-0005-0000-0000-0000AA920000}"/>
    <cellStyle name="Normal 6 14 5 2" xfId="23195" xr:uid="{00000000-0005-0000-0000-0000AB920000}"/>
    <cellStyle name="Normal 6 14 5 2 2" xfId="49163" xr:uid="{00000000-0005-0000-0000-0000AC920000}"/>
    <cellStyle name="Normal 6 14 5 3" xfId="34015" xr:uid="{00000000-0005-0000-0000-0000AD920000}"/>
    <cellStyle name="Normal 6 14 6" xfId="18867" xr:uid="{00000000-0005-0000-0000-0000AE920000}"/>
    <cellStyle name="Normal 6 14 6 2" xfId="44835" xr:uid="{00000000-0005-0000-0000-0000AF920000}"/>
    <cellStyle name="Normal 6 14 7" xfId="14539" xr:uid="{00000000-0005-0000-0000-0000B0920000}"/>
    <cellStyle name="Normal 6 14 7 2" xfId="40507" xr:uid="{00000000-0005-0000-0000-0000B1920000}"/>
    <cellStyle name="Normal 6 14 8" xfId="3719" xr:uid="{00000000-0005-0000-0000-0000B2920000}"/>
    <cellStyle name="Normal 6 14 9" xfId="29687" xr:uid="{00000000-0005-0000-0000-0000B3920000}"/>
    <cellStyle name="Normal 6 15" xfId="2096" xr:uid="{00000000-0005-0000-0000-0000B4920000}"/>
    <cellStyle name="Normal 6 15 2" xfId="6424" xr:uid="{00000000-0005-0000-0000-0000B5920000}"/>
    <cellStyle name="Normal 6 15 2 2" xfId="12916" xr:uid="{00000000-0005-0000-0000-0000B6920000}"/>
    <cellStyle name="Normal 6 15 2 2 2" xfId="28064" xr:uid="{00000000-0005-0000-0000-0000B7920000}"/>
    <cellStyle name="Normal 6 15 2 2 2 2" xfId="54032" xr:uid="{00000000-0005-0000-0000-0000B8920000}"/>
    <cellStyle name="Normal 6 15 2 2 3" xfId="38884" xr:uid="{00000000-0005-0000-0000-0000B9920000}"/>
    <cellStyle name="Normal 6 15 2 3" xfId="21572" xr:uid="{00000000-0005-0000-0000-0000BA920000}"/>
    <cellStyle name="Normal 6 15 2 3 2" xfId="47540" xr:uid="{00000000-0005-0000-0000-0000BB920000}"/>
    <cellStyle name="Normal 6 15 2 4" xfId="17244" xr:uid="{00000000-0005-0000-0000-0000BC920000}"/>
    <cellStyle name="Normal 6 15 2 4 2" xfId="43212" xr:uid="{00000000-0005-0000-0000-0000BD920000}"/>
    <cellStyle name="Normal 6 15 2 5" xfId="32392" xr:uid="{00000000-0005-0000-0000-0000BE920000}"/>
    <cellStyle name="Normal 6 15 2 6" xfId="58874" xr:uid="{00000000-0005-0000-0000-0000BF920000}"/>
    <cellStyle name="Normal 6 15 3" xfId="10752" xr:uid="{00000000-0005-0000-0000-0000C0920000}"/>
    <cellStyle name="Normal 6 15 3 2" xfId="25900" xr:uid="{00000000-0005-0000-0000-0000C1920000}"/>
    <cellStyle name="Normal 6 15 3 2 2" xfId="51868" xr:uid="{00000000-0005-0000-0000-0000C2920000}"/>
    <cellStyle name="Normal 6 15 3 3" xfId="36720" xr:uid="{00000000-0005-0000-0000-0000C3920000}"/>
    <cellStyle name="Normal 6 15 4" xfId="8588" xr:uid="{00000000-0005-0000-0000-0000C4920000}"/>
    <cellStyle name="Normal 6 15 4 2" xfId="23736" xr:uid="{00000000-0005-0000-0000-0000C5920000}"/>
    <cellStyle name="Normal 6 15 4 2 2" xfId="49704" xr:uid="{00000000-0005-0000-0000-0000C6920000}"/>
    <cellStyle name="Normal 6 15 4 3" xfId="34556" xr:uid="{00000000-0005-0000-0000-0000C7920000}"/>
    <cellStyle name="Normal 6 15 5" xfId="19408" xr:uid="{00000000-0005-0000-0000-0000C8920000}"/>
    <cellStyle name="Normal 6 15 5 2" xfId="45376" xr:uid="{00000000-0005-0000-0000-0000C9920000}"/>
    <cellStyle name="Normal 6 15 6" xfId="15080" xr:uid="{00000000-0005-0000-0000-0000CA920000}"/>
    <cellStyle name="Normal 6 15 6 2" xfId="41048" xr:uid="{00000000-0005-0000-0000-0000CB920000}"/>
    <cellStyle name="Normal 6 15 7" xfId="4260" xr:uid="{00000000-0005-0000-0000-0000CC920000}"/>
    <cellStyle name="Normal 6 15 8" xfId="30228" xr:uid="{00000000-0005-0000-0000-0000CD920000}"/>
    <cellStyle name="Normal 6 15 9" xfId="56710" xr:uid="{00000000-0005-0000-0000-0000CE920000}"/>
    <cellStyle name="Normal 6 16" xfId="5342" xr:uid="{00000000-0005-0000-0000-0000CF920000}"/>
    <cellStyle name="Normal 6 16 2" xfId="11834" xr:uid="{00000000-0005-0000-0000-0000D0920000}"/>
    <cellStyle name="Normal 6 16 2 2" xfId="26982" xr:uid="{00000000-0005-0000-0000-0000D1920000}"/>
    <cellStyle name="Normal 6 16 2 2 2" xfId="52950" xr:uid="{00000000-0005-0000-0000-0000D2920000}"/>
    <cellStyle name="Normal 6 16 2 3" xfId="37802" xr:uid="{00000000-0005-0000-0000-0000D3920000}"/>
    <cellStyle name="Normal 6 16 3" xfId="20490" xr:uid="{00000000-0005-0000-0000-0000D4920000}"/>
    <cellStyle name="Normal 6 16 3 2" xfId="46458" xr:uid="{00000000-0005-0000-0000-0000D5920000}"/>
    <cellStyle name="Normal 6 16 4" xfId="16162" xr:uid="{00000000-0005-0000-0000-0000D6920000}"/>
    <cellStyle name="Normal 6 16 4 2" xfId="42130" xr:uid="{00000000-0005-0000-0000-0000D7920000}"/>
    <cellStyle name="Normal 6 16 5" xfId="31310" xr:uid="{00000000-0005-0000-0000-0000D8920000}"/>
    <cellStyle name="Normal 6 16 6" xfId="57792" xr:uid="{00000000-0005-0000-0000-0000D9920000}"/>
    <cellStyle name="Normal 6 17" xfId="9670" xr:uid="{00000000-0005-0000-0000-0000DA920000}"/>
    <cellStyle name="Normal 6 17 2" xfId="24818" xr:uid="{00000000-0005-0000-0000-0000DB920000}"/>
    <cellStyle name="Normal 6 17 2 2" xfId="50786" xr:uid="{00000000-0005-0000-0000-0000DC920000}"/>
    <cellStyle name="Normal 6 17 3" xfId="35638" xr:uid="{00000000-0005-0000-0000-0000DD920000}"/>
    <cellStyle name="Normal 6 18" xfId="7506" xr:uid="{00000000-0005-0000-0000-0000DE920000}"/>
    <cellStyle name="Normal 6 18 2" xfId="22654" xr:uid="{00000000-0005-0000-0000-0000DF920000}"/>
    <cellStyle name="Normal 6 18 2 2" xfId="48622" xr:uid="{00000000-0005-0000-0000-0000E0920000}"/>
    <cellStyle name="Normal 6 18 3" xfId="33474" xr:uid="{00000000-0005-0000-0000-0000E1920000}"/>
    <cellStyle name="Normal 6 19" xfId="18326" xr:uid="{00000000-0005-0000-0000-0000E2920000}"/>
    <cellStyle name="Normal 6 19 2" xfId="44294" xr:uid="{00000000-0005-0000-0000-0000E3920000}"/>
    <cellStyle name="Normal 6 2" xfId="464" xr:uid="{00000000-0005-0000-0000-0000E4920000}"/>
    <cellStyle name="Normal 6 2 10" xfId="3183" xr:uid="{00000000-0005-0000-0000-0000E5920000}"/>
    <cellStyle name="Normal 6 2 11" xfId="29151" xr:uid="{00000000-0005-0000-0000-0000E6920000}"/>
    <cellStyle name="Normal 6 2 12" xfId="55099" xr:uid="{00000000-0005-0000-0000-0000E7920000}"/>
    <cellStyle name="Normal 6 2 13" xfId="55633" xr:uid="{00000000-0005-0000-0000-0000E8920000}"/>
    <cellStyle name="Normal 6 2 14" xfId="721" xr:uid="{00000000-0005-0000-0000-0000E9920000}"/>
    <cellStyle name="Normal 6 2 2" xfId="465" xr:uid="{00000000-0005-0000-0000-0000EA920000}"/>
    <cellStyle name="Normal 6 2 2 10" xfId="29152" xr:uid="{00000000-0005-0000-0000-0000EB920000}"/>
    <cellStyle name="Normal 6 2 2 11" xfId="55100" xr:uid="{00000000-0005-0000-0000-0000EC920000}"/>
    <cellStyle name="Normal 6 2 2 12" xfId="55634" xr:uid="{00000000-0005-0000-0000-0000ED920000}"/>
    <cellStyle name="Normal 6 2 2 13" xfId="1206" xr:uid="{00000000-0005-0000-0000-0000EE920000}"/>
    <cellStyle name="Normal 6 2 2 2" xfId="1561" xr:uid="{00000000-0005-0000-0000-0000EF920000}"/>
    <cellStyle name="Normal 6 2 2 2 10" xfId="56175" xr:uid="{00000000-0005-0000-0000-0000F0920000}"/>
    <cellStyle name="Normal 6 2 2 2 2" xfId="2643" xr:uid="{00000000-0005-0000-0000-0000F1920000}"/>
    <cellStyle name="Normal 6 2 2 2 2 2" xfId="6971" xr:uid="{00000000-0005-0000-0000-0000F2920000}"/>
    <cellStyle name="Normal 6 2 2 2 2 2 2" xfId="13463" xr:uid="{00000000-0005-0000-0000-0000F3920000}"/>
    <cellStyle name="Normal 6 2 2 2 2 2 2 2" xfId="28611" xr:uid="{00000000-0005-0000-0000-0000F4920000}"/>
    <cellStyle name="Normal 6 2 2 2 2 2 2 2 2" xfId="54579" xr:uid="{00000000-0005-0000-0000-0000F5920000}"/>
    <cellStyle name="Normal 6 2 2 2 2 2 2 3" xfId="39431" xr:uid="{00000000-0005-0000-0000-0000F6920000}"/>
    <cellStyle name="Normal 6 2 2 2 2 2 3" xfId="22119" xr:uid="{00000000-0005-0000-0000-0000F7920000}"/>
    <cellStyle name="Normal 6 2 2 2 2 2 3 2" xfId="48087" xr:uid="{00000000-0005-0000-0000-0000F8920000}"/>
    <cellStyle name="Normal 6 2 2 2 2 2 4" xfId="17791" xr:uid="{00000000-0005-0000-0000-0000F9920000}"/>
    <cellStyle name="Normal 6 2 2 2 2 2 4 2" xfId="43759" xr:uid="{00000000-0005-0000-0000-0000FA920000}"/>
    <cellStyle name="Normal 6 2 2 2 2 2 5" xfId="32939" xr:uid="{00000000-0005-0000-0000-0000FB920000}"/>
    <cellStyle name="Normal 6 2 2 2 2 2 6" xfId="59421" xr:uid="{00000000-0005-0000-0000-0000FC920000}"/>
    <cellStyle name="Normal 6 2 2 2 2 3" xfId="11299" xr:uid="{00000000-0005-0000-0000-0000FD920000}"/>
    <cellStyle name="Normal 6 2 2 2 2 3 2" xfId="26447" xr:uid="{00000000-0005-0000-0000-0000FE920000}"/>
    <cellStyle name="Normal 6 2 2 2 2 3 2 2" xfId="52415" xr:uid="{00000000-0005-0000-0000-0000FF920000}"/>
    <cellStyle name="Normal 6 2 2 2 2 3 3" xfId="37267" xr:uid="{00000000-0005-0000-0000-000000930000}"/>
    <cellStyle name="Normal 6 2 2 2 2 4" xfId="9135" xr:uid="{00000000-0005-0000-0000-000001930000}"/>
    <cellStyle name="Normal 6 2 2 2 2 4 2" xfId="24283" xr:uid="{00000000-0005-0000-0000-000002930000}"/>
    <cellStyle name="Normal 6 2 2 2 2 4 2 2" xfId="50251" xr:uid="{00000000-0005-0000-0000-000003930000}"/>
    <cellStyle name="Normal 6 2 2 2 2 4 3" xfId="35103" xr:uid="{00000000-0005-0000-0000-000004930000}"/>
    <cellStyle name="Normal 6 2 2 2 2 5" xfId="19955" xr:uid="{00000000-0005-0000-0000-000005930000}"/>
    <cellStyle name="Normal 6 2 2 2 2 5 2" xfId="45923" xr:uid="{00000000-0005-0000-0000-000006930000}"/>
    <cellStyle name="Normal 6 2 2 2 2 6" xfId="15627" xr:uid="{00000000-0005-0000-0000-000007930000}"/>
    <cellStyle name="Normal 6 2 2 2 2 6 2" xfId="41595" xr:uid="{00000000-0005-0000-0000-000008930000}"/>
    <cellStyle name="Normal 6 2 2 2 2 7" xfId="4807" xr:uid="{00000000-0005-0000-0000-000009930000}"/>
    <cellStyle name="Normal 6 2 2 2 2 8" xfId="30775" xr:uid="{00000000-0005-0000-0000-00000A930000}"/>
    <cellStyle name="Normal 6 2 2 2 2 9" xfId="57257" xr:uid="{00000000-0005-0000-0000-00000B930000}"/>
    <cellStyle name="Normal 6 2 2 2 3" xfId="5889" xr:uid="{00000000-0005-0000-0000-00000C930000}"/>
    <cellStyle name="Normal 6 2 2 2 3 2" xfId="12381" xr:uid="{00000000-0005-0000-0000-00000D930000}"/>
    <cellStyle name="Normal 6 2 2 2 3 2 2" xfId="27529" xr:uid="{00000000-0005-0000-0000-00000E930000}"/>
    <cellStyle name="Normal 6 2 2 2 3 2 2 2" xfId="53497" xr:uid="{00000000-0005-0000-0000-00000F930000}"/>
    <cellStyle name="Normal 6 2 2 2 3 2 3" xfId="38349" xr:uid="{00000000-0005-0000-0000-000010930000}"/>
    <cellStyle name="Normal 6 2 2 2 3 3" xfId="21037" xr:uid="{00000000-0005-0000-0000-000011930000}"/>
    <cellStyle name="Normal 6 2 2 2 3 3 2" xfId="47005" xr:uid="{00000000-0005-0000-0000-000012930000}"/>
    <cellStyle name="Normal 6 2 2 2 3 4" xfId="16709" xr:uid="{00000000-0005-0000-0000-000013930000}"/>
    <cellStyle name="Normal 6 2 2 2 3 4 2" xfId="42677" xr:uid="{00000000-0005-0000-0000-000014930000}"/>
    <cellStyle name="Normal 6 2 2 2 3 5" xfId="31857" xr:uid="{00000000-0005-0000-0000-000015930000}"/>
    <cellStyle name="Normal 6 2 2 2 3 6" xfId="58339" xr:uid="{00000000-0005-0000-0000-000016930000}"/>
    <cellStyle name="Normal 6 2 2 2 4" xfId="10217" xr:uid="{00000000-0005-0000-0000-000017930000}"/>
    <cellStyle name="Normal 6 2 2 2 4 2" xfId="25365" xr:uid="{00000000-0005-0000-0000-000018930000}"/>
    <cellStyle name="Normal 6 2 2 2 4 2 2" xfId="51333" xr:uid="{00000000-0005-0000-0000-000019930000}"/>
    <cellStyle name="Normal 6 2 2 2 4 3" xfId="36185" xr:uid="{00000000-0005-0000-0000-00001A930000}"/>
    <cellStyle name="Normal 6 2 2 2 5" xfId="8053" xr:uid="{00000000-0005-0000-0000-00001B930000}"/>
    <cellStyle name="Normal 6 2 2 2 5 2" xfId="23201" xr:uid="{00000000-0005-0000-0000-00001C930000}"/>
    <cellStyle name="Normal 6 2 2 2 5 2 2" xfId="49169" xr:uid="{00000000-0005-0000-0000-00001D930000}"/>
    <cellStyle name="Normal 6 2 2 2 5 3" xfId="34021" xr:uid="{00000000-0005-0000-0000-00001E930000}"/>
    <cellStyle name="Normal 6 2 2 2 6" xfId="18873" xr:uid="{00000000-0005-0000-0000-00001F930000}"/>
    <cellStyle name="Normal 6 2 2 2 6 2" xfId="44841" xr:uid="{00000000-0005-0000-0000-000020930000}"/>
    <cellStyle name="Normal 6 2 2 2 7" xfId="14545" xr:uid="{00000000-0005-0000-0000-000021930000}"/>
    <cellStyle name="Normal 6 2 2 2 7 2" xfId="40513" xr:uid="{00000000-0005-0000-0000-000022930000}"/>
    <cellStyle name="Normal 6 2 2 2 8" xfId="3725" xr:uid="{00000000-0005-0000-0000-000023930000}"/>
    <cellStyle name="Normal 6 2 2 2 9" xfId="29693" xr:uid="{00000000-0005-0000-0000-000024930000}"/>
    <cellStyle name="Normal 6 2 2 3" xfId="2102" xr:uid="{00000000-0005-0000-0000-000025930000}"/>
    <cellStyle name="Normal 6 2 2 3 2" xfId="6430" xr:uid="{00000000-0005-0000-0000-000026930000}"/>
    <cellStyle name="Normal 6 2 2 3 2 2" xfId="12922" xr:uid="{00000000-0005-0000-0000-000027930000}"/>
    <cellStyle name="Normal 6 2 2 3 2 2 2" xfId="28070" xr:uid="{00000000-0005-0000-0000-000028930000}"/>
    <cellStyle name="Normal 6 2 2 3 2 2 2 2" xfId="54038" xr:uid="{00000000-0005-0000-0000-000029930000}"/>
    <cellStyle name="Normal 6 2 2 3 2 2 3" xfId="38890" xr:uid="{00000000-0005-0000-0000-00002A930000}"/>
    <cellStyle name="Normal 6 2 2 3 2 3" xfId="21578" xr:uid="{00000000-0005-0000-0000-00002B930000}"/>
    <cellStyle name="Normal 6 2 2 3 2 3 2" xfId="47546" xr:uid="{00000000-0005-0000-0000-00002C930000}"/>
    <cellStyle name="Normal 6 2 2 3 2 4" xfId="17250" xr:uid="{00000000-0005-0000-0000-00002D930000}"/>
    <cellStyle name="Normal 6 2 2 3 2 4 2" xfId="43218" xr:uid="{00000000-0005-0000-0000-00002E930000}"/>
    <cellStyle name="Normal 6 2 2 3 2 5" xfId="32398" xr:uid="{00000000-0005-0000-0000-00002F930000}"/>
    <cellStyle name="Normal 6 2 2 3 2 6" xfId="58880" xr:uid="{00000000-0005-0000-0000-000030930000}"/>
    <cellStyle name="Normal 6 2 2 3 3" xfId="10758" xr:uid="{00000000-0005-0000-0000-000031930000}"/>
    <cellStyle name="Normal 6 2 2 3 3 2" xfId="25906" xr:uid="{00000000-0005-0000-0000-000032930000}"/>
    <cellStyle name="Normal 6 2 2 3 3 2 2" xfId="51874" xr:uid="{00000000-0005-0000-0000-000033930000}"/>
    <cellStyle name="Normal 6 2 2 3 3 3" xfId="36726" xr:uid="{00000000-0005-0000-0000-000034930000}"/>
    <cellStyle name="Normal 6 2 2 3 4" xfId="8594" xr:uid="{00000000-0005-0000-0000-000035930000}"/>
    <cellStyle name="Normal 6 2 2 3 4 2" xfId="23742" xr:uid="{00000000-0005-0000-0000-000036930000}"/>
    <cellStyle name="Normal 6 2 2 3 4 2 2" xfId="49710" xr:uid="{00000000-0005-0000-0000-000037930000}"/>
    <cellStyle name="Normal 6 2 2 3 4 3" xfId="34562" xr:uid="{00000000-0005-0000-0000-000038930000}"/>
    <cellStyle name="Normal 6 2 2 3 5" xfId="19414" xr:uid="{00000000-0005-0000-0000-000039930000}"/>
    <cellStyle name="Normal 6 2 2 3 5 2" xfId="45382" xr:uid="{00000000-0005-0000-0000-00003A930000}"/>
    <cellStyle name="Normal 6 2 2 3 6" xfId="15086" xr:uid="{00000000-0005-0000-0000-00003B930000}"/>
    <cellStyle name="Normal 6 2 2 3 6 2" xfId="41054" xr:uid="{00000000-0005-0000-0000-00003C930000}"/>
    <cellStyle name="Normal 6 2 2 3 7" xfId="4266" xr:uid="{00000000-0005-0000-0000-00003D930000}"/>
    <cellStyle name="Normal 6 2 2 3 8" xfId="30234" xr:uid="{00000000-0005-0000-0000-00003E930000}"/>
    <cellStyle name="Normal 6 2 2 3 9" xfId="56716" xr:uid="{00000000-0005-0000-0000-00003F930000}"/>
    <cellStyle name="Normal 6 2 2 4" xfId="5348" xr:uid="{00000000-0005-0000-0000-000040930000}"/>
    <cellStyle name="Normal 6 2 2 4 2" xfId="11840" xr:uid="{00000000-0005-0000-0000-000041930000}"/>
    <cellStyle name="Normal 6 2 2 4 2 2" xfId="26988" xr:uid="{00000000-0005-0000-0000-000042930000}"/>
    <cellStyle name="Normal 6 2 2 4 2 2 2" xfId="52956" xr:uid="{00000000-0005-0000-0000-000043930000}"/>
    <cellStyle name="Normal 6 2 2 4 2 3" xfId="37808" xr:uid="{00000000-0005-0000-0000-000044930000}"/>
    <cellStyle name="Normal 6 2 2 4 3" xfId="20496" xr:uid="{00000000-0005-0000-0000-000045930000}"/>
    <cellStyle name="Normal 6 2 2 4 3 2" xfId="46464" xr:uid="{00000000-0005-0000-0000-000046930000}"/>
    <cellStyle name="Normal 6 2 2 4 4" xfId="16168" xr:uid="{00000000-0005-0000-0000-000047930000}"/>
    <cellStyle name="Normal 6 2 2 4 4 2" xfId="42136" xr:uid="{00000000-0005-0000-0000-000048930000}"/>
    <cellStyle name="Normal 6 2 2 4 5" xfId="31316" xr:uid="{00000000-0005-0000-0000-000049930000}"/>
    <cellStyle name="Normal 6 2 2 4 6" xfId="57798" xr:uid="{00000000-0005-0000-0000-00004A930000}"/>
    <cellStyle name="Normal 6 2 2 5" xfId="9676" xr:uid="{00000000-0005-0000-0000-00004B930000}"/>
    <cellStyle name="Normal 6 2 2 5 2" xfId="24824" xr:uid="{00000000-0005-0000-0000-00004C930000}"/>
    <cellStyle name="Normal 6 2 2 5 2 2" xfId="50792" xr:uid="{00000000-0005-0000-0000-00004D930000}"/>
    <cellStyle name="Normal 6 2 2 5 3" xfId="35644" xr:uid="{00000000-0005-0000-0000-00004E930000}"/>
    <cellStyle name="Normal 6 2 2 6" xfId="7512" xr:uid="{00000000-0005-0000-0000-00004F930000}"/>
    <cellStyle name="Normal 6 2 2 6 2" xfId="22660" xr:uid="{00000000-0005-0000-0000-000050930000}"/>
    <cellStyle name="Normal 6 2 2 6 2 2" xfId="48628" xr:uid="{00000000-0005-0000-0000-000051930000}"/>
    <cellStyle name="Normal 6 2 2 6 3" xfId="33480" xr:uid="{00000000-0005-0000-0000-000052930000}"/>
    <cellStyle name="Normal 6 2 2 7" xfId="18332" xr:uid="{00000000-0005-0000-0000-000053930000}"/>
    <cellStyle name="Normal 6 2 2 7 2" xfId="44300" xr:uid="{00000000-0005-0000-0000-000054930000}"/>
    <cellStyle name="Normal 6 2 2 8" xfId="14004" xr:uid="{00000000-0005-0000-0000-000055930000}"/>
    <cellStyle name="Normal 6 2 2 8 2" xfId="39972" xr:uid="{00000000-0005-0000-0000-000056930000}"/>
    <cellStyle name="Normal 6 2 2 9" xfId="3184" xr:uid="{00000000-0005-0000-0000-000057930000}"/>
    <cellStyle name="Normal 6 2 3" xfId="1560" xr:uid="{00000000-0005-0000-0000-000058930000}"/>
    <cellStyle name="Normal 6 2 3 10" xfId="56174" xr:uid="{00000000-0005-0000-0000-000059930000}"/>
    <cellStyle name="Normal 6 2 3 2" xfId="2642" xr:uid="{00000000-0005-0000-0000-00005A930000}"/>
    <cellStyle name="Normal 6 2 3 2 2" xfId="6970" xr:uid="{00000000-0005-0000-0000-00005B930000}"/>
    <cellStyle name="Normal 6 2 3 2 2 2" xfId="13462" xr:uid="{00000000-0005-0000-0000-00005C930000}"/>
    <cellStyle name="Normal 6 2 3 2 2 2 2" xfId="28610" xr:uid="{00000000-0005-0000-0000-00005D930000}"/>
    <cellStyle name="Normal 6 2 3 2 2 2 2 2" xfId="54578" xr:uid="{00000000-0005-0000-0000-00005E930000}"/>
    <cellStyle name="Normal 6 2 3 2 2 2 3" xfId="39430" xr:uid="{00000000-0005-0000-0000-00005F930000}"/>
    <cellStyle name="Normal 6 2 3 2 2 3" xfId="22118" xr:uid="{00000000-0005-0000-0000-000060930000}"/>
    <cellStyle name="Normal 6 2 3 2 2 3 2" xfId="48086" xr:uid="{00000000-0005-0000-0000-000061930000}"/>
    <cellStyle name="Normal 6 2 3 2 2 4" xfId="17790" xr:uid="{00000000-0005-0000-0000-000062930000}"/>
    <cellStyle name="Normal 6 2 3 2 2 4 2" xfId="43758" xr:uid="{00000000-0005-0000-0000-000063930000}"/>
    <cellStyle name="Normal 6 2 3 2 2 5" xfId="32938" xr:uid="{00000000-0005-0000-0000-000064930000}"/>
    <cellStyle name="Normal 6 2 3 2 2 6" xfId="59420" xr:uid="{00000000-0005-0000-0000-000065930000}"/>
    <cellStyle name="Normal 6 2 3 2 3" xfId="11298" xr:uid="{00000000-0005-0000-0000-000066930000}"/>
    <cellStyle name="Normal 6 2 3 2 3 2" xfId="26446" xr:uid="{00000000-0005-0000-0000-000067930000}"/>
    <cellStyle name="Normal 6 2 3 2 3 2 2" xfId="52414" xr:uid="{00000000-0005-0000-0000-000068930000}"/>
    <cellStyle name="Normal 6 2 3 2 3 3" xfId="37266" xr:uid="{00000000-0005-0000-0000-000069930000}"/>
    <cellStyle name="Normal 6 2 3 2 4" xfId="9134" xr:uid="{00000000-0005-0000-0000-00006A930000}"/>
    <cellStyle name="Normal 6 2 3 2 4 2" xfId="24282" xr:uid="{00000000-0005-0000-0000-00006B930000}"/>
    <cellStyle name="Normal 6 2 3 2 4 2 2" xfId="50250" xr:uid="{00000000-0005-0000-0000-00006C930000}"/>
    <cellStyle name="Normal 6 2 3 2 4 3" xfId="35102" xr:uid="{00000000-0005-0000-0000-00006D930000}"/>
    <cellStyle name="Normal 6 2 3 2 5" xfId="19954" xr:uid="{00000000-0005-0000-0000-00006E930000}"/>
    <cellStyle name="Normal 6 2 3 2 5 2" xfId="45922" xr:uid="{00000000-0005-0000-0000-00006F930000}"/>
    <cellStyle name="Normal 6 2 3 2 6" xfId="15626" xr:uid="{00000000-0005-0000-0000-000070930000}"/>
    <cellStyle name="Normal 6 2 3 2 6 2" xfId="41594" xr:uid="{00000000-0005-0000-0000-000071930000}"/>
    <cellStyle name="Normal 6 2 3 2 7" xfId="4806" xr:uid="{00000000-0005-0000-0000-000072930000}"/>
    <cellStyle name="Normal 6 2 3 2 8" xfId="30774" xr:uid="{00000000-0005-0000-0000-000073930000}"/>
    <cellStyle name="Normal 6 2 3 2 9" xfId="57256" xr:uid="{00000000-0005-0000-0000-000074930000}"/>
    <cellStyle name="Normal 6 2 3 3" xfId="5888" xr:uid="{00000000-0005-0000-0000-000075930000}"/>
    <cellStyle name="Normal 6 2 3 3 2" xfId="12380" xr:uid="{00000000-0005-0000-0000-000076930000}"/>
    <cellStyle name="Normal 6 2 3 3 2 2" xfId="27528" xr:uid="{00000000-0005-0000-0000-000077930000}"/>
    <cellStyle name="Normal 6 2 3 3 2 2 2" xfId="53496" xr:uid="{00000000-0005-0000-0000-000078930000}"/>
    <cellStyle name="Normal 6 2 3 3 2 3" xfId="38348" xr:uid="{00000000-0005-0000-0000-000079930000}"/>
    <cellStyle name="Normal 6 2 3 3 3" xfId="21036" xr:uid="{00000000-0005-0000-0000-00007A930000}"/>
    <cellStyle name="Normal 6 2 3 3 3 2" xfId="47004" xr:uid="{00000000-0005-0000-0000-00007B930000}"/>
    <cellStyle name="Normal 6 2 3 3 4" xfId="16708" xr:uid="{00000000-0005-0000-0000-00007C930000}"/>
    <cellStyle name="Normal 6 2 3 3 4 2" xfId="42676" xr:uid="{00000000-0005-0000-0000-00007D930000}"/>
    <cellStyle name="Normal 6 2 3 3 5" xfId="31856" xr:uid="{00000000-0005-0000-0000-00007E930000}"/>
    <cellStyle name="Normal 6 2 3 3 6" xfId="58338" xr:uid="{00000000-0005-0000-0000-00007F930000}"/>
    <cellStyle name="Normal 6 2 3 4" xfId="10216" xr:uid="{00000000-0005-0000-0000-000080930000}"/>
    <cellStyle name="Normal 6 2 3 4 2" xfId="25364" xr:uid="{00000000-0005-0000-0000-000081930000}"/>
    <cellStyle name="Normal 6 2 3 4 2 2" xfId="51332" xr:uid="{00000000-0005-0000-0000-000082930000}"/>
    <cellStyle name="Normal 6 2 3 4 3" xfId="36184" xr:uid="{00000000-0005-0000-0000-000083930000}"/>
    <cellStyle name="Normal 6 2 3 5" xfId="8052" xr:uid="{00000000-0005-0000-0000-000084930000}"/>
    <cellStyle name="Normal 6 2 3 5 2" xfId="23200" xr:uid="{00000000-0005-0000-0000-000085930000}"/>
    <cellStyle name="Normal 6 2 3 5 2 2" xfId="49168" xr:uid="{00000000-0005-0000-0000-000086930000}"/>
    <cellStyle name="Normal 6 2 3 5 3" xfId="34020" xr:uid="{00000000-0005-0000-0000-000087930000}"/>
    <cellStyle name="Normal 6 2 3 6" xfId="18872" xr:uid="{00000000-0005-0000-0000-000088930000}"/>
    <cellStyle name="Normal 6 2 3 6 2" xfId="44840" xr:uid="{00000000-0005-0000-0000-000089930000}"/>
    <cellStyle name="Normal 6 2 3 7" xfId="14544" xr:uid="{00000000-0005-0000-0000-00008A930000}"/>
    <cellStyle name="Normal 6 2 3 7 2" xfId="40512" xr:uid="{00000000-0005-0000-0000-00008B930000}"/>
    <cellStyle name="Normal 6 2 3 8" xfId="3724" xr:uid="{00000000-0005-0000-0000-00008C930000}"/>
    <cellStyle name="Normal 6 2 3 9" xfId="29692" xr:uid="{00000000-0005-0000-0000-00008D930000}"/>
    <cellStyle name="Normal 6 2 4" xfId="2101" xr:uid="{00000000-0005-0000-0000-00008E930000}"/>
    <cellStyle name="Normal 6 2 4 2" xfId="6429" xr:uid="{00000000-0005-0000-0000-00008F930000}"/>
    <cellStyle name="Normal 6 2 4 2 2" xfId="12921" xr:uid="{00000000-0005-0000-0000-000090930000}"/>
    <cellStyle name="Normal 6 2 4 2 2 2" xfId="28069" xr:uid="{00000000-0005-0000-0000-000091930000}"/>
    <cellStyle name="Normal 6 2 4 2 2 2 2" xfId="54037" xr:uid="{00000000-0005-0000-0000-000092930000}"/>
    <cellStyle name="Normal 6 2 4 2 2 3" xfId="38889" xr:uid="{00000000-0005-0000-0000-000093930000}"/>
    <cellStyle name="Normal 6 2 4 2 3" xfId="21577" xr:uid="{00000000-0005-0000-0000-000094930000}"/>
    <cellStyle name="Normal 6 2 4 2 3 2" xfId="47545" xr:uid="{00000000-0005-0000-0000-000095930000}"/>
    <cellStyle name="Normal 6 2 4 2 4" xfId="17249" xr:uid="{00000000-0005-0000-0000-000096930000}"/>
    <cellStyle name="Normal 6 2 4 2 4 2" xfId="43217" xr:uid="{00000000-0005-0000-0000-000097930000}"/>
    <cellStyle name="Normal 6 2 4 2 5" xfId="32397" xr:uid="{00000000-0005-0000-0000-000098930000}"/>
    <cellStyle name="Normal 6 2 4 2 6" xfId="58879" xr:uid="{00000000-0005-0000-0000-000099930000}"/>
    <cellStyle name="Normal 6 2 4 3" xfId="10757" xr:uid="{00000000-0005-0000-0000-00009A930000}"/>
    <cellStyle name="Normal 6 2 4 3 2" xfId="25905" xr:uid="{00000000-0005-0000-0000-00009B930000}"/>
    <cellStyle name="Normal 6 2 4 3 2 2" xfId="51873" xr:uid="{00000000-0005-0000-0000-00009C930000}"/>
    <cellStyle name="Normal 6 2 4 3 3" xfId="36725" xr:uid="{00000000-0005-0000-0000-00009D930000}"/>
    <cellStyle name="Normal 6 2 4 4" xfId="8593" xr:uid="{00000000-0005-0000-0000-00009E930000}"/>
    <cellStyle name="Normal 6 2 4 4 2" xfId="23741" xr:uid="{00000000-0005-0000-0000-00009F930000}"/>
    <cellStyle name="Normal 6 2 4 4 2 2" xfId="49709" xr:uid="{00000000-0005-0000-0000-0000A0930000}"/>
    <cellStyle name="Normal 6 2 4 4 3" xfId="34561" xr:uid="{00000000-0005-0000-0000-0000A1930000}"/>
    <cellStyle name="Normal 6 2 4 5" xfId="19413" xr:uid="{00000000-0005-0000-0000-0000A2930000}"/>
    <cellStyle name="Normal 6 2 4 5 2" xfId="45381" xr:uid="{00000000-0005-0000-0000-0000A3930000}"/>
    <cellStyle name="Normal 6 2 4 6" xfId="15085" xr:uid="{00000000-0005-0000-0000-0000A4930000}"/>
    <cellStyle name="Normal 6 2 4 6 2" xfId="41053" xr:uid="{00000000-0005-0000-0000-0000A5930000}"/>
    <cellStyle name="Normal 6 2 4 7" xfId="4265" xr:uid="{00000000-0005-0000-0000-0000A6930000}"/>
    <cellStyle name="Normal 6 2 4 8" xfId="30233" xr:uid="{00000000-0005-0000-0000-0000A7930000}"/>
    <cellStyle name="Normal 6 2 4 9" xfId="56715" xr:uid="{00000000-0005-0000-0000-0000A8930000}"/>
    <cellStyle name="Normal 6 2 5" xfId="5347" xr:uid="{00000000-0005-0000-0000-0000A9930000}"/>
    <cellStyle name="Normal 6 2 5 2" xfId="11839" xr:uid="{00000000-0005-0000-0000-0000AA930000}"/>
    <cellStyle name="Normal 6 2 5 2 2" xfId="26987" xr:uid="{00000000-0005-0000-0000-0000AB930000}"/>
    <cellStyle name="Normal 6 2 5 2 2 2" xfId="52955" xr:uid="{00000000-0005-0000-0000-0000AC930000}"/>
    <cellStyle name="Normal 6 2 5 2 3" xfId="37807" xr:uid="{00000000-0005-0000-0000-0000AD930000}"/>
    <cellStyle name="Normal 6 2 5 3" xfId="20495" xr:uid="{00000000-0005-0000-0000-0000AE930000}"/>
    <cellStyle name="Normal 6 2 5 3 2" xfId="46463" xr:uid="{00000000-0005-0000-0000-0000AF930000}"/>
    <cellStyle name="Normal 6 2 5 4" xfId="16167" xr:uid="{00000000-0005-0000-0000-0000B0930000}"/>
    <cellStyle name="Normal 6 2 5 4 2" xfId="42135" xr:uid="{00000000-0005-0000-0000-0000B1930000}"/>
    <cellStyle name="Normal 6 2 5 5" xfId="31315" xr:uid="{00000000-0005-0000-0000-0000B2930000}"/>
    <cellStyle name="Normal 6 2 5 6" xfId="57797" xr:uid="{00000000-0005-0000-0000-0000B3930000}"/>
    <cellStyle name="Normal 6 2 6" xfId="9675" xr:uid="{00000000-0005-0000-0000-0000B4930000}"/>
    <cellStyle name="Normal 6 2 6 2" xfId="24823" xr:uid="{00000000-0005-0000-0000-0000B5930000}"/>
    <cellStyle name="Normal 6 2 6 2 2" xfId="50791" xr:uid="{00000000-0005-0000-0000-0000B6930000}"/>
    <cellStyle name="Normal 6 2 6 3" xfId="35643" xr:uid="{00000000-0005-0000-0000-0000B7930000}"/>
    <cellStyle name="Normal 6 2 7" xfId="7511" xr:uid="{00000000-0005-0000-0000-0000B8930000}"/>
    <cellStyle name="Normal 6 2 7 2" xfId="22659" xr:uid="{00000000-0005-0000-0000-0000B9930000}"/>
    <cellStyle name="Normal 6 2 7 2 2" xfId="48627" xr:uid="{00000000-0005-0000-0000-0000BA930000}"/>
    <cellStyle name="Normal 6 2 7 3" xfId="33479" xr:uid="{00000000-0005-0000-0000-0000BB930000}"/>
    <cellStyle name="Normal 6 2 8" xfId="18331" xr:uid="{00000000-0005-0000-0000-0000BC930000}"/>
    <cellStyle name="Normal 6 2 8 2" xfId="44299" xr:uid="{00000000-0005-0000-0000-0000BD930000}"/>
    <cellStyle name="Normal 6 2 9" xfId="14003" xr:uid="{00000000-0005-0000-0000-0000BE930000}"/>
    <cellStyle name="Normal 6 2 9 2" xfId="39971" xr:uid="{00000000-0005-0000-0000-0000BF930000}"/>
    <cellStyle name="Normal 6 20" xfId="13998" xr:uid="{00000000-0005-0000-0000-0000C0930000}"/>
    <cellStyle name="Normal 6 20 2" xfId="39966" xr:uid="{00000000-0005-0000-0000-0000C1930000}"/>
    <cellStyle name="Normal 6 21" xfId="3178" xr:uid="{00000000-0005-0000-0000-0000C2930000}"/>
    <cellStyle name="Normal 6 22" xfId="29146" xr:uid="{00000000-0005-0000-0000-0000C3930000}"/>
    <cellStyle name="Normal 6 23" xfId="55094" xr:uid="{00000000-0005-0000-0000-0000C4930000}"/>
    <cellStyle name="Normal 6 24" xfId="55628" xr:uid="{00000000-0005-0000-0000-0000C5930000}"/>
    <cellStyle name="Normal 6 25" xfId="681" xr:uid="{00000000-0005-0000-0000-0000C6930000}"/>
    <cellStyle name="Normal 6 3" xfId="466" xr:uid="{00000000-0005-0000-0000-0000C7930000}"/>
    <cellStyle name="Normal 6 3 10" xfId="29153" xr:uid="{00000000-0005-0000-0000-0000C8930000}"/>
    <cellStyle name="Normal 6 3 11" xfId="55101" xr:uid="{00000000-0005-0000-0000-0000C9930000}"/>
    <cellStyle name="Normal 6 3 12" xfId="55635" xr:uid="{00000000-0005-0000-0000-0000CA930000}"/>
    <cellStyle name="Normal 6 3 13" xfId="761" xr:uid="{00000000-0005-0000-0000-0000CB930000}"/>
    <cellStyle name="Normal 6 3 2" xfId="1562" xr:uid="{00000000-0005-0000-0000-0000CC930000}"/>
    <cellStyle name="Normal 6 3 2 10" xfId="56176" xr:uid="{00000000-0005-0000-0000-0000CD930000}"/>
    <cellStyle name="Normal 6 3 2 2" xfId="2644" xr:uid="{00000000-0005-0000-0000-0000CE930000}"/>
    <cellStyle name="Normal 6 3 2 2 2" xfId="6972" xr:uid="{00000000-0005-0000-0000-0000CF930000}"/>
    <cellStyle name="Normal 6 3 2 2 2 2" xfId="13464" xr:uid="{00000000-0005-0000-0000-0000D0930000}"/>
    <cellStyle name="Normal 6 3 2 2 2 2 2" xfId="28612" xr:uid="{00000000-0005-0000-0000-0000D1930000}"/>
    <cellStyle name="Normal 6 3 2 2 2 2 2 2" xfId="54580" xr:uid="{00000000-0005-0000-0000-0000D2930000}"/>
    <cellStyle name="Normal 6 3 2 2 2 2 3" xfId="39432" xr:uid="{00000000-0005-0000-0000-0000D3930000}"/>
    <cellStyle name="Normal 6 3 2 2 2 3" xfId="22120" xr:uid="{00000000-0005-0000-0000-0000D4930000}"/>
    <cellStyle name="Normal 6 3 2 2 2 3 2" xfId="48088" xr:uid="{00000000-0005-0000-0000-0000D5930000}"/>
    <cellStyle name="Normal 6 3 2 2 2 4" xfId="17792" xr:uid="{00000000-0005-0000-0000-0000D6930000}"/>
    <cellStyle name="Normal 6 3 2 2 2 4 2" xfId="43760" xr:uid="{00000000-0005-0000-0000-0000D7930000}"/>
    <cellStyle name="Normal 6 3 2 2 2 5" xfId="32940" xr:uid="{00000000-0005-0000-0000-0000D8930000}"/>
    <cellStyle name="Normal 6 3 2 2 2 6" xfId="59422" xr:uid="{00000000-0005-0000-0000-0000D9930000}"/>
    <cellStyle name="Normal 6 3 2 2 3" xfId="11300" xr:uid="{00000000-0005-0000-0000-0000DA930000}"/>
    <cellStyle name="Normal 6 3 2 2 3 2" xfId="26448" xr:uid="{00000000-0005-0000-0000-0000DB930000}"/>
    <cellStyle name="Normal 6 3 2 2 3 2 2" xfId="52416" xr:uid="{00000000-0005-0000-0000-0000DC930000}"/>
    <cellStyle name="Normal 6 3 2 2 3 3" xfId="37268" xr:uid="{00000000-0005-0000-0000-0000DD930000}"/>
    <cellStyle name="Normal 6 3 2 2 4" xfId="9136" xr:uid="{00000000-0005-0000-0000-0000DE930000}"/>
    <cellStyle name="Normal 6 3 2 2 4 2" xfId="24284" xr:uid="{00000000-0005-0000-0000-0000DF930000}"/>
    <cellStyle name="Normal 6 3 2 2 4 2 2" xfId="50252" xr:uid="{00000000-0005-0000-0000-0000E0930000}"/>
    <cellStyle name="Normal 6 3 2 2 4 3" xfId="35104" xr:uid="{00000000-0005-0000-0000-0000E1930000}"/>
    <cellStyle name="Normal 6 3 2 2 5" xfId="19956" xr:uid="{00000000-0005-0000-0000-0000E2930000}"/>
    <cellStyle name="Normal 6 3 2 2 5 2" xfId="45924" xr:uid="{00000000-0005-0000-0000-0000E3930000}"/>
    <cellStyle name="Normal 6 3 2 2 6" xfId="15628" xr:uid="{00000000-0005-0000-0000-0000E4930000}"/>
    <cellStyle name="Normal 6 3 2 2 6 2" xfId="41596" xr:uid="{00000000-0005-0000-0000-0000E5930000}"/>
    <cellStyle name="Normal 6 3 2 2 7" xfId="4808" xr:uid="{00000000-0005-0000-0000-0000E6930000}"/>
    <cellStyle name="Normal 6 3 2 2 8" xfId="30776" xr:uid="{00000000-0005-0000-0000-0000E7930000}"/>
    <cellStyle name="Normal 6 3 2 2 9" xfId="57258" xr:uid="{00000000-0005-0000-0000-0000E8930000}"/>
    <cellStyle name="Normal 6 3 2 3" xfId="5890" xr:uid="{00000000-0005-0000-0000-0000E9930000}"/>
    <cellStyle name="Normal 6 3 2 3 2" xfId="12382" xr:uid="{00000000-0005-0000-0000-0000EA930000}"/>
    <cellStyle name="Normal 6 3 2 3 2 2" xfId="27530" xr:uid="{00000000-0005-0000-0000-0000EB930000}"/>
    <cellStyle name="Normal 6 3 2 3 2 2 2" xfId="53498" xr:uid="{00000000-0005-0000-0000-0000EC930000}"/>
    <cellStyle name="Normal 6 3 2 3 2 3" xfId="38350" xr:uid="{00000000-0005-0000-0000-0000ED930000}"/>
    <cellStyle name="Normal 6 3 2 3 3" xfId="21038" xr:uid="{00000000-0005-0000-0000-0000EE930000}"/>
    <cellStyle name="Normal 6 3 2 3 3 2" xfId="47006" xr:uid="{00000000-0005-0000-0000-0000EF930000}"/>
    <cellStyle name="Normal 6 3 2 3 4" xfId="16710" xr:uid="{00000000-0005-0000-0000-0000F0930000}"/>
    <cellStyle name="Normal 6 3 2 3 4 2" xfId="42678" xr:uid="{00000000-0005-0000-0000-0000F1930000}"/>
    <cellStyle name="Normal 6 3 2 3 5" xfId="31858" xr:uid="{00000000-0005-0000-0000-0000F2930000}"/>
    <cellStyle name="Normal 6 3 2 3 6" xfId="58340" xr:uid="{00000000-0005-0000-0000-0000F3930000}"/>
    <cellStyle name="Normal 6 3 2 4" xfId="10218" xr:uid="{00000000-0005-0000-0000-0000F4930000}"/>
    <cellStyle name="Normal 6 3 2 4 2" xfId="25366" xr:uid="{00000000-0005-0000-0000-0000F5930000}"/>
    <cellStyle name="Normal 6 3 2 4 2 2" xfId="51334" xr:uid="{00000000-0005-0000-0000-0000F6930000}"/>
    <cellStyle name="Normal 6 3 2 4 3" xfId="36186" xr:uid="{00000000-0005-0000-0000-0000F7930000}"/>
    <cellStyle name="Normal 6 3 2 5" xfId="8054" xr:uid="{00000000-0005-0000-0000-0000F8930000}"/>
    <cellStyle name="Normal 6 3 2 5 2" xfId="23202" xr:uid="{00000000-0005-0000-0000-0000F9930000}"/>
    <cellStyle name="Normal 6 3 2 5 2 2" xfId="49170" xr:uid="{00000000-0005-0000-0000-0000FA930000}"/>
    <cellStyle name="Normal 6 3 2 5 3" xfId="34022" xr:uid="{00000000-0005-0000-0000-0000FB930000}"/>
    <cellStyle name="Normal 6 3 2 6" xfId="18874" xr:uid="{00000000-0005-0000-0000-0000FC930000}"/>
    <cellStyle name="Normal 6 3 2 6 2" xfId="44842" xr:uid="{00000000-0005-0000-0000-0000FD930000}"/>
    <cellStyle name="Normal 6 3 2 7" xfId="14546" xr:uid="{00000000-0005-0000-0000-0000FE930000}"/>
    <cellStyle name="Normal 6 3 2 7 2" xfId="40514" xr:uid="{00000000-0005-0000-0000-0000FF930000}"/>
    <cellStyle name="Normal 6 3 2 8" xfId="3726" xr:uid="{00000000-0005-0000-0000-000000940000}"/>
    <cellStyle name="Normal 6 3 2 9" xfId="29694" xr:uid="{00000000-0005-0000-0000-000001940000}"/>
    <cellStyle name="Normal 6 3 3" xfId="2103" xr:uid="{00000000-0005-0000-0000-000002940000}"/>
    <cellStyle name="Normal 6 3 3 2" xfId="6431" xr:uid="{00000000-0005-0000-0000-000003940000}"/>
    <cellStyle name="Normal 6 3 3 2 2" xfId="12923" xr:uid="{00000000-0005-0000-0000-000004940000}"/>
    <cellStyle name="Normal 6 3 3 2 2 2" xfId="28071" xr:uid="{00000000-0005-0000-0000-000005940000}"/>
    <cellStyle name="Normal 6 3 3 2 2 2 2" xfId="54039" xr:uid="{00000000-0005-0000-0000-000006940000}"/>
    <cellStyle name="Normal 6 3 3 2 2 3" xfId="38891" xr:uid="{00000000-0005-0000-0000-000007940000}"/>
    <cellStyle name="Normal 6 3 3 2 3" xfId="21579" xr:uid="{00000000-0005-0000-0000-000008940000}"/>
    <cellStyle name="Normal 6 3 3 2 3 2" xfId="47547" xr:uid="{00000000-0005-0000-0000-000009940000}"/>
    <cellStyle name="Normal 6 3 3 2 4" xfId="17251" xr:uid="{00000000-0005-0000-0000-00000A940000}"/>
    <cellStyle name="Normal 6 3 3 2 4 2" xfId="43219" xr:uid="{00000000-0005-0000-0000-00000B940000}"/>
    <cellStyle name="Normal 6 3 3 2 5" xfId="32399" xr:uid="{00000000-0005-0000-0000-00000C940000}"/>
    <cellStyle name="Normal 6 3 3 2 6" xfId="58881" xr:uid="{00000000-0005-0000-0000-00000D940000}"/>
    <cellStyle name="Normal 6 3 3 3" xfId="10759" xr:uid="{00000000-0005-0000-0000-00000E940000}"/>
    <cellStyle name="Normal 6 3 3 3 2" xfId="25907" xr:uid="{00000000-0005-0000-0000-00000F940000}"/>
    <cellStyle name="Normal 6 3 3 3 2 2" xfId="51875" xr:uid="{00000000-0005-0000-0000-000010940000}"/>
    <cellStyle name="Normal 6 3 3 3 3" xfId="36727" xr:uid="{00000000-0005-0000-0000-000011940000}"/>
    <cellStyle name="Normal 6 3 3 4" xfId="8595" xr:uid="{00000000-0005-0000-0000-000012940000}"/>
    <cellStyle name="Normal 6 3 3 4 2" xfId="23743" xr:uid="{00000000-0005-0000-0000-000013940000}"/>
    <cellStyle name="Normal 6 3 3 4 2 2" xfId="49711" xr:uid="{00000000-0005-0000-0000-000014940000}"/>
    <cellStyle name="Normal 6 3 3 4 3" xfId="34563" xr:uid="{00000000-0005-0000-0000-000015940000}"/>
    <cellStyle name="Normal 6 3 3 5" xfId="19415" xr:uid="{00000000-0005-0000-0000-000016940000}"/>
    <cellStyle name="Normal 6 3 3 5 2" xfId="45383" xr:uid="{00000000-0005-0000-0000-000017940000}"/>
    <cellStyle name="Normal 6 3 3 6" xfId="15087" xr:uid="{00000000-0005-0000-0000-000018940000}"/>
    <cellStyle name="Normal 6 3 3 6 2" xfId="41055" xr:uid="{00000000-0005-0000-0000-000019940000}"/>
    <cellStyle name="Normal 6 3 3 7" xfId="4267" xr:uid="{00000000-0005-0000-0000-00001A940000}"/>
    <cellStyle name="Normal 6 3 3 8" xfId="30235" xr:uid="{00000000-0005-0000-0000-00001B940000}"/>
    <cellStyle name="Normal 6 3 3 9" xfId="56717" xr:uid="{00000000-0005-0000-0000-00001C940000}"/>
    <cellStyle name="Normal 6 3 4" xfId="5349" xr:uid="{00000000-0005-0000-0000-00001D940000}"/>
    <cellStyle name="Normal 6 3 4 2" xfId="11841" xr:uid="{00000000-0005-0000-0000-00001E940000}"/>
    <cellStyle name="Normal 6 3 4 2 2" xfId="26989" xr:uid="{00000000-0005-0000-0000-00001F940000}"/>
    <cellStyle name="Normal 6 3 4 2 2 2" xfId="52957" xr:uid="{00000000-0005-0000-0000-000020940000}"/>
    <cellStyle name="Normal 6 3 4 2 3" xfId="37809" xr:uid="{00000000-0005-0000-0000-000021940000}"/>
    <cellStyle name="Normal 6 3 4 3" xfId="20497" xr:uid="{00000000-0005-0000-0000-000022940000}"/>
    <cellStyle name="Normal 6 3 4 3 2" xfId="46465" xr:uid="{00000000-0005-0000-0000-000023940000}"/>
    <cellStyle name="Normal 6 3 4 4" xfId="16169" xr:uid="{00000000-0005-0000-0000-000024940000}"/>
    <cellStyle name="Normal 6 3 4 4 2" xfId="42137" xr:uid="{00000000-0005-0000-0000-000025940000}"/>
    <cellStyle name="Normal 6 3 4 5" xfId="31317" xr:uid="{00000000-0005-0000-0000-000026940000}"/>
    <cellStyle name="Normal 6 3 4 6" xfId="57799" xr:uid="{00000000-0005-0000-0000-000027940000}"/>
    <cellStyle name="Normal 6 3 5" xfId="9677" xr:uid="{00000000-0005-0000-0000-000028940000}"/>
    <cellStyle name="Normal 6 3 5 2" xfId="24825" xr:uid="{00000000-0005-0000-0000-000029940000}"/>
    <cellStyle name="Normal 6 3 5 2 2" xfId="50793" xr:uid="{00000000-0005-0000-0000-00002A940000}"/>
    <cellStyle name="Normal 6 3 5 3" xfId="35645" xr:uid="{00000000-0005-0000-0000-00002B940000}"/>
    <cellStyle name="Normal 6 3 6" xfId="7513" xr:uid="{00000000-0005-0000-0000-00002C940000}"/>
    <cellStyle name="Normal 6 3 6 2" xfId="22661" xr:uid="{00000000-0005-0000-0000-00002D940000}"/>
    <cellStyle name="Normal 6 3 6 2 2" xfId="48629" xr:uid="{00000000-0005-0000-0000-00002E940000}"/>
    <cellStyle name="Normal 6 3 6 3" xfId="33481" xr:uid="{00000000-0005-0000-0000-00002F940000}"/>
    <cellStyle name="Normal 6 3 7" xfId="18333" xr:uid="{00000000-0005-0000-0000-000030940000}"/>
    <cellStyle name="Normal 6 3 7 2" xfId="44301" xr:uid="{00000000-0005-0000-0000-000031940000}"/>
    <cellStyle name="Normal 6 3 8" xfId="14005" xr:uid="{00000000-0005-0000-0000-000032940000}"/>
    <cellStyle name="Normal 6 3 8 2" xfId="39973" xr:uid="{00000000-0005-0000-0000-000033940000}"/>
    <cellStyle name="Normal 6 3 9" xfId="3185" xr:uid="{00000000-0005-0000-0000-000034940000}"/>
    <cellStyle name="Normal 6 4" xfId="467" xr:uid="{00000000-0005-0000-0000-000035940000}"/>
    <cellStyle name="Normal 6 4 10" xfId="29154" xr:uid="{00000000-0005-0000-0000-000036940000}"/>
    <cellStyle name="Normal 6 4 11" xfId="55102" xr:uid="{00000000-0005-0000-0000-000037940000}"/>
    <cellStyle name="Normal 6 4 12" xfId="55636" xr:uid="{00000000-0005-0000-0000-000038940000}"/>
    <cellStyle name="Normal 6 4 13" xfId="801" xr:uid="{00000000-0005-0000-0000-000039940000}"/>
    <cellStyle name="Normal 6 4 2" xfId="1563" xr:uid="{00000000-0005-0000-0000-00003A940000}"/>
    <cellStyle name="Normal 6 4 2 10" xfId="56177" xr:uid="{00000000-0005-0000-0000-00003B940000}"/>
    <cellStyle name="Normal 6 4 2 2" xfId="2645" xr:uid="{00000000-0005-0000-0000-00003C940000}"/>
    <cellStyle name="Normal 6 4 2 2 2" xfId="6973" xr:uid="{00000000-0005-0000-0000-00003D940000}"/>
    <cellStyle name="Normal 6 4 2 2 2 2" xfId="13465" xr:uid="{00000000-0005-0000-0000-00003E940000}"/>
    <cellStyle name="Normal 6 4 2 2 2 2 2" xfId="28613" xr:uid="{00000000-0005-0000-0000-00003F940000}"/>
    <cellStyle name="Normal 6 4 2 2 2 2 2 2" xfId="54581" xr:uid="{00000000-0005-0000-0000-000040940000}"/>
    <cellStyle name="Normal 6 4 2 2 2 2 3" xfId="39433" xr:uid="{00000000-0005-0000-0000-000041940000}"/>
    <cellStyle name="Normal 6 4 2 2 2 3" xfId="22121" xr:uid="{00000000-0005-0000-0000-000042940000}"/>
    <cellStyle name="Normal 6 4 2 2 2 3 2" xfId="48089" xr:uid="{00000000-0005-0000-0000-000043940000}"/>
    <cellStyle name="Normal 6 4 2 2 2 4" xfId="17793" xr:uid="{00000000-0005-0000-0000-000044940000}"/>
    <cellStyle name="Normal 6 4 2 2 2 4 2" xfId="43761" xr:uid="{00000000-0005-0000-0000-000045940000}"/>
    <cellStyle name="Normal 6 4 2 2 2 5" xfId="32941" xr:uid="{00000000-0005-0000-0000-000046940000}"/>
    <cellStyle name="Normal 6 4 2 2 2 6" xfId="59423" xr:uid="{00000000-0005-0000-0000-000047940000}"/>
    <cellStyle name="Normal 6 4 2 2 3" xfId="11301" xr:uid="{00000000-0005-0000-0000-000048940000}"/>
    <cellStyle name="Normal 6 4 2 2 3 2" xfId="26449" xr:uid="{00000000-0005-0000-0000-000049940000}"/>
    <cellStyle name="Normal 6 4 2 2 3 2 2" xfId="52417" xr:uid="{00000000-0005-0000-0000-00004A940000}"/>
    <cellStyle name="Normal 6 4 2 2 3 3" xfId="37269" xr:uid="{00000000-0005-0000-0000-00004B940000}"/>
    <cellStyle name="Normal 6 4 2 2 4" xfId="9137" xr:uid="{00000000-0005-0000-0000-00004C940000}"/>
    <cellStyle name="Normal 6 4 2 2 4 2" xfId="24285" xr:uid="{00000000-0005-0000-0000-00004D940000}"/>
    <cellStyle name="Normal 6 4 2 2 4 2 2" xfId="50253" xr:uid="{00000000-0005-0000-0000-00004E940000}"/>
    <cellStyle name="Normal 6 4 2 2 4 3" xfId="35105" xr:uid="{00000000-0005-0000-0000-00004F940000}"/>
    <cellStyle name="Normal 6 4 2 2 5" xfId="19957" xr:uid="{00000000-0005-0000-0000-000050940000}"/>
    <cellStyle name="Normal 6 4 2 2 5 2" xfId="45925" xr:uid="{00000000-0005-0000-0000-000051940000}"/>
    <cellStyle name="Normal 6 4 2 2 6" xfId="15629" xr:uid="{00000000-0005-0000-0000-000052940000}"/>
    <cellStyle name="Normal 6 4 2 2 6 2" xfId="41597" xr:uid="{00000000-0005-0000-0000-000053940000}"/>
    <cellStyle name="Normal 6 4 2 2 7" xfId="4809" xr:uid="{00000000-0005-0000-0000-000054940000}"/>
    <cellStyle name="Normal 6 4 2 2 8" xfId="30777" xr:uid="{00000000-0005-0000-0000-000055940000}"/>
    <cellStyle name="Normal 6 4 2 2 9" xfId="57259" xr:uid="{00000000-0005-0000-0000-000056940000}"/>
    <cellStyle name="Normal 6 4 2 3" xfId="5891" xr:uid="{00000000-0005-0000-0000-000057940000}"/>
    <cellStyle name="Normal 6 4 2 3 2" xfId="12383" xr:uid="{00000000-0005-0000-0000-000058940000}"/>
    <cellStyle name="Normal 6 4 2 3 2 2" xfId="27531" xr:uid="{00000000-0005-0000-0000-000059940000}"/>
    <cellStyle name="Normal 6 4 2 3 2 2 2" xfId="53499" xr:uid="{00000000-0005-0000-0000-00005A940000}"/>
    <cellStyle name="Normal 6 4 2 3 2 3" xfId="38351" xr:uid="{00000000-0005-0000-0000-00005B940000}"/>
    <cellStyle name="Normal 6 4 2 3 3" xfId="21039" xr:uid="{00000000-0005-0000-0000-00005C940000}"/>
    <cellStyle name="Normal 6 4 2 3 3 2" xfId="47007" xr:uid="{00000000-0005-0000-0000-00005D940000}"/>
    <cellStyle name="Normal 6 4 2 3 4" xfId="16711" xr:uid="{00000000-0005-0000-0000-00005E940000}"/>
    <cellStyle name="Normal 6 4 2 3 4 2" xfId="42679" xr:uid="{00000000-0005-0000-0000-00005F940000}"/>
    <cellStyle name="Normal 6 4 2 3 5" xfId="31859" xr:uid="{00000000-0005-0000-0000-000060940000}"/>
    <cellStyle name="Normal 6 4 2 3 6" xfId="58341" xr:uid="{00000000-0005-0000-0000-000061940000}"/>
    <cellStyle name="Normal 6 4 2 4" xfId="10219" xr:uid="{00000000-0005-0000-0000-000062940000}"/>
    <cellStyle name="Normal 6 4 2 4 2" xfId="25367" xr:uid="{00000000-0005-0000-0000-000063940000}"/>
    <cellStyle name="Normal 6 4 2 4 2 2" xfId="51335" xr:uid="{00000000-0005-0000-0000-000064940000}"/>
    <cellStyle name="Normal 6 4 2 4 3" xfId="36187" xr:uid="{00000000-0005-0000-0000-000065940000}"/>
    <cellStyle name="Normal 6 4 2 5" xfId="8055" xr:uid="{00000000-0005-0000-0000-000066940000}"/>
    <cellStyle name="Normal 6 4 2 5 2" xfId="23203" xr:uid="{00000000-0005-0000-0000-000067940000}"/>
    <cellStyle name="Normal 6 4 2 5 2 2" xfId="49171" xr:uid="{00000000-0005-0000-0000-000068940000}"/>
    <cellStyle name="Normal 6 4 2 5 3" xfId="34023" xr:uid="{00000000-0005-0000-0000-000069940000}"/>
    <cellStyle name="Normal 6 4 2 6" xfId="18875" xr:uid="{00000000-0005-0000-0000-00006A940000}"/>
    <cellStyle name="Normal 6 4 2 6 2" xfId="44843" xr:uid="{00000000-0005-0000-0000-00006B940000}"/>
    <cellStyle name="Normal 6 4 2 7" xfId="14547" xr:uid="{00000000-0005-0000-0000-00006C940000}"/>
    <cellStyle name="Normal 6 4 2 7 2" xfId="40515" xr:uid="{00000000-0005-0000-0000-00006D940000}"/>
    <cellStyle name="Normal 6 4 2 8" xfId="3727" xr:uid="{00000000-0005-0000-0000-00006E940000}"/>
    <cellStyle name="Normal 6 4 2 9" xfId="29695" xr:uid="{00000000-0005-0000-0000-00006F940000}"/>
    <cellStyle name="Normal 6 4 3" xfId="2104" xr:uid="{00000000-0005-0000-0000-000070940000}"/>
    <cellStyle name="Normal 6 4 3 2" xfId="6432" xr:uid="{00000000-0005-0000-0000-000071940000}"/>
    <cellStyle name="Normal 6 4 3 2 2" xfId="12924" xr:uid="{00000000-0005-0000-0000-000072940000}"/>
    <cellStyle name="Normal 6 4 3 2 2 2" xfId="28072" xr:uid="{00000000-0005-0000-0000-000073940000}"/>
    <cellStyle name="Normal 6 4 3 2 2 2 2" xfId="54040" xr:uid="{00000000-0005-0000-0000-000074940000}"/>
    <cellStyle name="Normal 6 4 3 2 2 3" xfId="38892" xr:uid="{00000000-0005-0000-0000-000075940000}"/>
    <cellStyle name="Normal 6 4 3 2 3" xfId="21580" xr:uid="{00000000-0005-0000-0000-000076940000}"/>
    <cellStyle name="Normal 6 4 3 2 3 2" xfId="47548" xr:uid="{00000000-0005-0000-0000-000077940000}"/>
    <cellStyle name="Normal 6 4 3 2 4" xfId="17252" xr:uid="{00000000-0005-0000-0000-000078940000}"/>
    <cellStyle name="Normal 6 4 3 2 4 2" xfId="43220" xr:uid="{00000000-0005-0000-0000-000079940000}"/>
    <cellStyle name="Normal 6 4 3 2 5" xfId="32400" xr:uid="{00000000-0005-0000-0000-00007A940000}"/>
    <cellStyle name="Normal 6 4 3 2 6" xfId="58882" xr:uid="{00000000-0005-0000-0000-00007B940000}"/>
    <cellStyle name="Normal 6 4 3 3" xfId="10760" xr:uid="{00000000-0005-0000-0000-00007C940000}"/>
    <cellStyle name="Normal 6 4 3 3 2" xfId="25908" xr:uid="{00000000-0005-0000-0000-00007D940000}"/>
    <cellStyle name="Normal 6 4 3 3 2 2" xfId="51876" xr:uid="{00000000-0005-0000-0000-00007E940000}"/>
    <cellStyle name="Normal 6 4 3 3 3" xfId="36728" xr:uid="{00000000-0005-0000-0000-00007F940000}"/>
    <cellStyle name="Normal 6 4 3 4" xfId="8596" xr:uid="{00000000-0005-0000-0000-000080940000}"/>
    <cellStyle name="Normal 6 4 3 4 2" xfId="23744" xr:uid="{00000000-0005-0000-0000-000081940000}"/>
    <cellStyle name="Normal 6 4 3 4 2 2" xfId="49712" xr:uid="{00000000-0005-0000-0000-000082940000}"/>
    <cellStyle name="Normal 6 4 3 4 3" xfId="34564" xr:uid="{00000000-0005-0000-0000-000083940000}"/>
    <cellStyle name="Normal 6 4 3 5" xfId="19416" xr:uid="{00000000-0005-0000-0000-000084940000}"/>
    <cellStyle name="Normal 6 4 3 5 2" xfId="45384" xr:uid="{00000000-0005-0000-0000-000085940000}"/>
    <cellStyle name="Normal 6 4 3 6" xfId="15088" xr:uid="{00000000-0005-0000-0000-000086940000}"/>
    <cellStyle name="Normal 6 4 3 6 2" xfId="41056" xr:uid="{00000000-0005-0000-0000-000087940000}"/>
    <cellStyle name="Normal 6 4 3 7" xfId="4268" xr:uid="{00000000-0005-0000-0000-000088940000}"/>
    <cellStyle name="Normal 6 4 3 8" xfId="30236" xr:uid="{00000000-0005-0000-0000-000089940000}"/>
    <cellStyle name="Normal 6 4 3 9" xfId="56718" xr:uid="{00000000-0005-0000-0000-00008A940000}"/>
    <cellStyle name="Normal 6 4 4" xfId="5350" xr:uid="{00000000-0005-0000-0000-00008B940000}"/>
    <cellStyle name="Normal 6 4 4 2" xfId="11842" xr:uid="{00000000-0005-0000-0000-00008C940000}"/>
    <cellStyle name="Normal 6 4 4 2 2" xfId="26990" xr:uid="{00000000-0005-0000-0000-00008D940000}"/>
    <cellStyle name="Normal 6 4 4 2 2 2" xfId="52958" xr:uid="{00000000-0005-0000-0000-00008E940000}"/>
    <cellStyle name="Normal 6 4 4 2 3" xfId="37810" xr:uid="{00000000-0005-0000-0000-00008F940000}"/>
    <cellStyle name="Normal 6 4 4 3" xfId="20498" xr:uid="{00000000-0005-0000-0000-000090940000}"/>
    <cellStyle name="Normal 6 4 4 3 2" xfId="46466" xr:uid="{00000000-0005-0000-0000-000091940000}"/>
    <cellStyle name="Normal 6 4 4 4" xfId="16170" xr:uid="{00000000-0005-0000-0000-000092940000}"/>
    <cellStyle name="Normal 6 4 4 4 2" xfId="42138" xr:uid="{00000000-0005-0000-0000-000093940000}"/>
    <cellStyle name="Normal 6 4 4 5" xfId="31318" xr:uid="{00000000-0005-0000-0000-000094940000}"/>
    <cellStyle name="Normal 6 4 4 6" xfId="57800" xr:uid="{00000000-0005-0000-0000-000095940000}"/>
    <cellStyle name="Normal 6 4 5" xfId="9678" xr:uid="{00000000-0005-0000-0000-000096940000}"/>
    <cellStyle name="Normal 6 4 5 2" xfId="24826" xr:uid="{00000000-0005-0000-0000-000097940000}"/>
    <cellStyle name="Normal 6 4 5 2 2" xfId="50794" xr:uid="{00000000-0005-0000-0000-000098940000}"/>
    <cellStyle name="Normal 6 4 5 3" xfId="35646" xr:uid="{00000000-0005-0000-0000-000099940000}"/>
    <cellStyle name="Normal 6 4 6" xfId="7514" xr:uid="{00000000-0005-0000-0000-00009A940000}"/>
    <cellStyle name="Normal 6 4 6 2" xfId="22662" xr:uid="{00000000-0005-0000-0000-00009B940000}"/>
    <cellStyle name="Normal 6 4 6 2 2" xfId="48630" xr:uid="{00000000-0005-0000-0000-00009C940000}"/>
    <cellStyle name="Normal 6 4 6 3" xfId="33482" xr:uid="{00000000-0005-0000-0000-00009D940000}"/>
    <cellStyle name="Normal 6 4 7" xfId="18334" xr:uid="{00000000-0005-0000-0000-00009E940000}"/>
    <cellStyle name="Normal 6 4 7 2" xfId="44302" xr:uid="{00000000-0005-0000-0000-00009F940000}"/>
    <cellStyle name="Normal 6 4 8" xfId="14006" xr:uid="{00000000-0005-0000-0000-0000A0940000}"/>
    <cellStyle name="Normal 6 4 8 2" xfId="39974" xr:uid="{00000000-0005-0000-0000-0000A1940000}"/>
    <cellStyle name="Normal 6 4 9" xfId="3186" xr:uid="{00000000-0005-0000-0000-0000A2940000}"/>
    <cellStyle name="Normal 6 5" xfId="468" xr:uid="{00000000-0005-0000-0000-0000A3940000}"/>
    <cellStyle name="Normal 6 5 10" xfId="29155" xr:uid="{00000000-0005-0000-0000-0000A4940000}"/>
    <cellStyle name="Normal 6 5 11" xfId="55103" xr:uid="{00000000-0005-0000-0000-0000A5940000}"/>
    <cellStyle name="Normal 6 5 12" xfId="55637" xr:uid="{00000000-0005-0000-0000-0000A6940000}"/>
    <cellStyle name="Normal 6 5 13" xfId="841" xr:uid="{00000000-0005-0000-0000-0000A7940000}"/>
    <cellStyle name="Normal 6 5 2" xfId="1564" xr:uid="{00000000-0005-0000-0000-0000A8940000}"/>
    <cellStyle name="Normal 6 5 2 10" xfId="56178" xr:uid="{00000000-0005-0000-0000-0000A9940000}"/>
    <cellStyle name="Normal 6 5 2 2" xfId="2646" xr:uid="{00000000-0005-0000-0000-0000AA940000}"/>
    <cellStyle name="Normal 6 5 2 2 2" xfId="6974" xr:uid="{00000000-0005-0000-0000-0000AB940000}"/>
    <cellStyle name="Normal 6 5 2 2 2 2" xfId="13466" xr:uid="{00000000-0005-0000-0000-0000AC940000}"/>
    <cellStyle name="Normal 6 5 2 2 2 2 2" xfId="28614" xr:uid="{00000000-0005-0000-0000-0000AD940000}"/>
    <cellStyle name="Normal 6 5 2 2 2 2 2 2" xfId="54582" xr:uid="{00000000-0005-0000-0000-0000AE940000}"/>
    <cellStyle name="Normal 6 5 2 2 2 2 3" xfId="39434" xr:uid="{00000000-0005-0000-0000-0000AF940000}"/>
    <cellStyle name="Normal 6 5 2 2 2 3" xfId="22122" xr:uid="{00000000-0005-0000-0000-0000B0940000}"/>
    <cellStyle name="Normal 6 5 2 2 2 3 2" xfId="48090" xr:uid="{00000000-0005-0000-0000-0000B1940000}"/>
    <cellStyle name="Normal 6 5 2 2 2 4" xfId="17794" xr:uid="{00000000-0005-0000-0000-0000B2940000}"/>
    <cellStyle name="Normal 6 5 2 2 2 4 2" xfId="43762" xr:uid="{00000000-0005-0000-0000-0000B3940000}"/>
    <cellStyle name="Normal 6 5 2 2 2 5" xfId="32942" xr:uid="{00000000-0005-0000-0000-0000B4940000}"/>
    <cellStyle name="Normal 6 5 2 2 2 6" xfId="59424" xr:uid="{00000000-0005-0000-0000-0000B5940000}"/>
    <cellStyle name="Normal 6 5 2 2 3" xfId="11302" xr:uid="{00000000-0005-0000-0000-0000B6940000}"/>
    <cellStyle name="Normal 6 5 2 2 3 2" xfId="26450" xr:uid="{00000000-0005-0000-0000-0000B7940000}"/>
    <cellStyle name="Normal 6 5 2 2 3 2 2" xfId="52418" xr:uid="{00000000-0005-0000-0000-0000B8940000}"/>
    <cellStyle name="Normal 6 5 2 2 3 3" xfId="37270" xr:uid="{00000000-0005-0000-0000-0000B9940000}"/>
    <cellStyle name="Normal 6 5 2 2 4" xfId="9138" xr:uid="{00000000-0005-0000-0000-0000BA940000}"/>
    <cellStyle name="Normal 6 5 2 2 4 2" xfId="24286" xr:uid="{00000000-0005-0000-0000-0000BB940000}"/>
    <cellStyle name="Normal 6 5 2 2 4 2 2" xfId="50254" xr:uid="{00000000-0005-0000-0000-0000BC940000}"/>
    <cellStyle name="Normal 6 5 2 2 4 3" xfId="35106" xr:uid="{00000000-0005-0000-0000-0000BD940000}"/>
    <cellStyle name="Normal 6 5 2 2 5" xfId="19958" xr:uid="{00000000-0005-0000-0000-0000BE940000}"/>
    <cellStyle name="Normal 6 5 2 2 5 2" xfId="45926" xr:uid="{00000000-0005-0000-0000-0000BF940000}"/>
    <cellStyle name="Normal 6 5 2 2 6" xfId="15630" xr:uid="{00000000-0005-0000-0000-0000C0940000}"/>
    <cellStyle name="Normal 6 5 2 2 6 2" xfId="41598" xr:uid="{00000000-0005-0000-0000-0000C1940000}"/>
    <cellStyle name="Normal 6 5 2 2 7" xfId="4810" xr:uid="{00000000-0005-0000-0000-0000C2940000}"/>
    <cellStyle name="Normal 6 5 2 2 8" xfId="30778" xr:uid="{00000000-0005-0000-0000-0000C3940000}"/>
    <cellStyle name="Normal 6 5 2 2 9" xfId="57260" xr:uid="{00000000-0005-0000-0000-0000C4940000}"/>
    <cellStyle name="Normal 6 5 2 3" xfId="5892" xr:uid="{00000000-0005-0000-0000-0000C5940000}"/>
    <cellStyle name="Normal 6 5 2 3 2" xfId="12384" xr:uid="{00000000-0005-0000-0000-0000C6940000}"/>
    <cellStyle name="Normal 6 5 2 3 2 2" xfId="27532" xr:uid="{00000000-0005-0000-0000-0000C7940000}"/>
    <cellStyle name="Normal 6 5 2 3 2 2 2" xfId="53500" xr:uid="{00000000-0005-0000-0000-0000C8940000}"/>
    <cellStyle name="Normal 6 5 2 3 2 3" xfId="38352" xr:uid="{00000000-0005-0000-0000-0000C9940000}"/>
    <cellStyle name="Normal 6 5 2 3 3" xfId="21040" xr:uid="{00000000-0005-0000-0000-0000CA940000}"/>
    <cellStyle name="Normal 6 5 2 3 3 2" xfId="47008" xr:uid="{00000000-0005-0000-0000-0000CB940000}"/>
    <cellStyle name="Normal 6 5 2 3 4" xfId="16712" xr:uid="{00000000-0005-0000-0000-0000CC940000}"/>
    <cellStyle name="Normal 6 5 2 3 4 2" xfId="42680" xr:uid="{00000000-0005-0000-0000-0000CD940000}"/>
    <cellStyle name="Normal 6 5 2 3 5" xfId="31860" xr:uid="{00000000-0005-0000-0000-0000CE940000}"/>
    <cellStyle name="Normal 6 5 2 3 6" xfId="58342" xr:uid="{00000000-0005-0000-0000-0000CF940000}"/>
    <cellStyle name="Normal 6 5 2 4" xfId="10220" xr:uid="{00000000-0005-0000-0000-0000D0940000}"/>
    <cellStyle name="Normal 6 5 2 4 2" xfId="25368" xr:uid="{00000000-0005-0000-0000-0000D1940000}"/>
    <cellStyle name="Normal 6 5 2 4 2 2" xfId="51336" xr:uid="{00000000-0005-0000-0000-0000D2940000}"/>
    <cellStyle name="Normal 6 5 2 4 3" xfId="36188" xr:uid="{00000000-0005-0000-0000-0000D3940000}"/>
    <cellStyle name="Normal 6 5 2 5" xfId="8056" xr:uid="{00000000-0005-0000-0000-0000D4940000}"/>
    <cellStyle name="Normal 6 5 2 5 2" xfId="23204" xr:uid="{00000000-0005-0000-0000-0000D5940000}"/>
    <cellStyle name="Normal 6 5 2 5 2 2" xfId="49172" xr:uid="{00000000-0005-0000-0000-0000D6940000}"/>
    <cellStyle name="Normal 6 5 2 5 3" xfId="34024" xr:uid="{00000000-0005-0000-0000-0000D7940000}"/>
    <cellStyle name="Normal 6 5 2 6" xfId="18876" xr:uid="{00000000-0005-0000-0000-0000D8940000}"/>
    <cellStyle name="Normal 6 5 2 6 2" xfId="44844" xr:uid="{00000000-0005-0000-0000-0000D9940000}"/>
    <cellStyle name="Normal 6 5 2 7" xfId="14548" xr:uid="{00000000-0005-0000-0000-0000DA940000}"/>
    <cellStyle name="Normal 6 5 2 7 2" xfId="40516" xr:uid="{00000000-0005-0000-0000-0000DB940000}"/>
    <cellStyle name="Normal 6 5 2 8" xfId="3728" xr:uid="{00000000-0005-0000-0000-0000DC940000}"/>
    <cellStyle name="Normal 6 5 2 9" xfId="29696" xr:uid="{00000000-0005-0000-0000-0000DD940000}"/>
    <cellStyle name="Normal 6 5 3" xfId="2105" xr:uid="{00000000-0005-0000-0000-0000DE940000}"/>
    <cellStyle name="Normal 6 5 3 2" xfId="6433" xr:uid="{00000000-0005-0000-0000-0000DF940000}"/>
    <cellStyle name="Normal 6 5 3 2 2" xfId="12925" xr:uid="{00000000-0005-0000-0000-0000E0940000}"/>
    <cellStyle name="Normal 6 5 3 2 2 2" xfId="28073" xr:uid="{00000000-0005-0000-0000-0000E1940000}"/>
    <cellStyle name="Normal 6 5 3 2 2 2 2" xfId="54041" xr:uid="{00000000-0005-0000-0000-0000E2940000}"/>
    <cellStyle name="Normal 6 5 3 2 2 3" xfId="38893" xr:uid="{00000000-0005-0000-0000-0000E3940000}"/>
    <cellStyle name="Normal 6 5 3 2 3" xfId="21581" xr:uid="{00000000-0005-0000-0000-0000E4940000}"/>
    <cellStyle name="Normal 6 5 3 2 3 2" xfId="47549" xr:uid="{00000000-0005-0000-0000-0000E5940000}"/>
    <cellStyle name="Normal 6 5 3 2 4" xfId="17253" xr:uid="{00000000-0005-0000-0000-0000E6940000}"/>
    <cellStyle name="Normal 6 5 3 2 4 2" xfId="43221" xr:uid="{00000000-0005-0000-0000-0000E7940000}"/>
    <cellStyle name="Normal 6 5 3 2 5" xfId="32401" xr:uid="{00000000-0005-0000-0000-0000E8940000}"/>
    <cellStyle name="Normal 6 5 3 2 6" xfId="58883" xr:uid="{00000000-0005-0000-0000-0000E9940000}"/>
    <cellStyle name="Normal 6 5 3 3" xfId="10761" xr:uid="{00000000-0005-0000-0000-0000EA940000}"/>
    <cellStyle name="Normal 6 5 3 3 2" xfId="25909" xr:uid="{00000000-0005-0000-0000-0000EB940000}"/>
    <cellStyle name="Normal 6 5 3 3 2 2" xfId="51877" xr:uid="{00000000-0005-0000-0000-0000EC940000}"/>
    <cellStyle name="Normal 6 5 3 3 3" xfId="36729" xr:uid="{00000000-0005-0000-0000-0000ED940000}"/>
    <cellStyle name="Normal 6 5 3 4" xfId="8597" xr:uid="{00000000-0005-0000-0000-0000EE940000}"/>
    <cellStyle name="Normal 6 5 3 4 2" xfId="23745" xr:uid="{00000000-0005-0000-0000-0000EF940000}"/>
    <cellStyle name="Normal 6 5 3 4 2 2" xfId="49713" xr:uid="{00000000-0005-0000-0000-0000F0940000}"/>
    <cellStyle name="Normal 6 5 3 4 3" xfId="34565" xr:uid="{00000000-0005-0000-0000-0000F1940000}"/>
    <cellStyle name="Normal 6 5 3 5" xfId="19417" xr:uid="{00000000-0005-0000-0000-0000F2940000}"/>
    <cellStyle name="Normal 6 5 3 5 2" xfId="45385" xr:uid="{00000000-0005-0000-0000-0000F3940000}"/>
    <cellStyle name="Normal 6 5 3 6" xfId="15089" xr:uid="{00000000-0005-0000-0000-0000F4940000}"/>
    <cellStyle name="Normal 6 5 3 6 2" xfId="41057" xr:uid="{00000000-0005-0000-0000-0000F5940000}"/>
    <cellStyle name="Normal 6 5 3 7" xfId="4269" xr:uid="{00000000-0005-0000-0000-0000F6940000}"/>
    <cellStyle name="Normal 6 5 3 8" xfId="30237" xr:uid="{00000000-0005-0000-0000-0000F7940000}"/>
    <cellStyle name="Normal 6 5 3 9" xfId="56719" xr:uid="{00000000-0005-0000-0000-0000F8940000}"/>
    <cellStyle name="Normal 6 5 4" xfId="5351" xr:uid="{00000000-0005-0000-0000-0000F9940000}"/>
    <cellStyle name="Normal 6 5 4 2" xfId="11843" xr:uid="{00000000-0005-0000-0000-0000FA940000}"/>
    <cellStyle name="Normal 6 5 4 2 2" xfId="26991" xr:uid="{00000000-0005-0000-0000-0000FB940000}"/>
    <cellStyle name="Normal 6 5 4 2 2 2" xfId="52959" xr:uid="{00000000-0005-0000-0000-0000FC940000}"/>
    <cellStyle name="Normal 6 5 4 2 3" xfId="37811" xr:uid="{00000000-0005-0000-0000-0000FD940000}"/>
    <cellStyle name="Normal 6 5 4 3" xfId="20499" xr:uid="{00000000-0005-0000-0000-0000FE940000}"/>
    <cellStyle name="Normal 6 5 4 3 2" xfId="46467" xr:uid="{00000000-0005-0000-0000-0000FF940000}"/>
    <cellStyle name="Normal 6 5 4 4" xfId="16171" xr:uid="{00000000-0005-0000-0000-000000950000}"/>
    <cellStyle name="Normal 6 5 4 4 2" xfId="42139" xr:uid="{00000000-0005-0000-0000-000001950000}"/>
    <cellStyle name="Normal 6 5 4 5" xfId="31319" xr:uid="{00000000-0005-0000-0000-000002950000}"/>
    <cellStyle name="Normal 6 5 4 6" xfId="57801" xr:uid="{00000000-0005-0000-0000-000003950000}"/>
    <cellStyle name="Normal 6 5 5" xfId="9679" xr:uid="{00000000-0005-0000-0000-000004950000}"/>
    <cellStyle name="Normal 6 5 5 2" xfId="24827" xr:uid="{00000000-0005-0000-0000-000005950000}"/>
    <cellStyle name="Normal 6 5 5 2 2" xfId="50795" xr:uid="{00000000-0005-0000-0000-000006950000}"/>
    <cellStyle name="Normal 6 5 5 3" xfId="35647" xr:uid="{00000000-0005-0000-0000-000007950000}"/>
    <cellStyle name="Normal 6 5 6" xfId="7515" xr:uid="{00000000-0005-0000-0000-000008950000}"/>
    <cellStyle name="Normal 6 5 6 2" xfId="22663" xr:uid="{00000000-0005-0000-0000-000009950000}"/>
    <cellStyle name="Normal 6 5 6 2 2" xfId="48631" xr:uid="{00000000-0005-0000-0000-00000A950000}"/>
    <cellStyle name="Normal 6 5 6 3" xfId="33483" xr:uid="{00000000-0005-0000-0000-00000B950000}"/>
    <cellStyle name="Normal 6 5 7" xfId="18335" xr:uid="{00000000-0005-0000-0000-00000C950000}"/>
    <cellStyle name="Normal 6 5 7 2" xfId="44303" xr:uid="{00000000-0005-0000-0000-00000D950000}"/>
    <cellStyle name="Normal 6 5 8" xfId="14007" xr:uid="{00000000-0005-0000-0000-00000E950000}"/>
    <cellStyle name="Normal 6 5 8 2" xfId="39975" xr:uid="{00000000-0005-0000-0000-00000F950000}"/>
    <cellStyle name="Normal 6 5 9" xfId="3187" xr:uid="{00000000-0005-0000-0000-000010950000}"/>
    <cellStyle name="Normal 6 6" xfId="469" xr:uid="{00000000-0005-0000-0000-000011950000}"/>
    <cellStyle name="Normal 6 6 10" xfId="29156" xr:uid="{00000000-0005-0000-0000-000012950000}"/>
    <cellStyle name="Normal 6 6 11" xfId="55104" xr:uid="{00000000-0005-0000-0000-000013950000}"/>
    <cellStyle name="Normal 6 6 12" xfId="55638" xr:uid="{00000000-0005-0000-0000-000014950000}"/>
    <cellStyle name="Normal 6 6 13" xfId="881" xr:uid="{00000000-0005-0000-0000-000015950000}"/>
    <cellStyle name="Normal 6 6 2" xfId="1565" xr:uid="{00000000-0005-0000-0000-000016950000}"/>
    <cellStyle name="Normal 6 6 2 10" xfId="56179" xr:uid="{00000000-0005-0000-0000-000017950000}"/>
    <cellStyle name="Normal 6 6 2 2" xfId="2647" xr:uid="{00000000-0005-0000-0000-000018950000}"/>
    <cellStyle name="Normal 6 6 2 2 2" xfId="6975" xr:uid="{00000000-0005-0000-0000-000019950000}"/>
    <cellStyle name="Normal 6 6 2 2 2 2" xfId="13467" xr:uid="{00000000-0005-0000-0000-00001A950000}"/>
    <cellStyle name="Normal 6 6 2 2 2 2 2" xfId="28615" xr:uid="{00000000-0005-0000-0000-00001B950000}"/>
    <cellStyle name="Normal 6 6 2 2 2 2 2 2" xfId="54583" xr:uid="{00000000-0005-0000-0000-00001C950000}"/>
    <cellStyle name="Normal 6 6 2 2 2 2 3" xfId="39435" xr:uid="{00000000-0005-0000-0000-00001D950000}"/>
    <cellStyle name="Normal 6 6 2 2 2 3" xfId="22123" xr:uid="{00000000-0005-0000-0000-00001E950000}"/>
    <cellStyle name="Normal 6 6 2 2 2 3 2" xfId="48091" xr:uid="{00000000-0005-0000-0000-00001F950000}"/>
    <cellStyle name="Normal 6 6 2 2 2 4" xfId="17795" xr:uid="{00000000-0005-0000-0000-000020950000}"/>
    <cellStyle name="Normal 6 6 2 2 2 4 2" xfId="43763" xr:uid="{00000000-0005-0000-0000-000021950000}"/>
    <cellStyle name="Normal 6 6 2 2 2 5" xfId="32943" xr:uid="{00000000-0005-0000-0000-000022950000}"/>
    <cellStyle name="Normal 6 6 2 2 2 6" xfId="59425" xr:uid="{00000000-0005-0000-0000-000023950000}"/>
    <cellStyle name="Normal 6 6 2 2 3" xfId="11303" xr:uid="{00000000-0005-0000-0000-000024950000}"/>
    <cellStyle name="Normal 6 6 2 2 3 2" xfId="26451" xr:uid="{00000000-0005-0000-0000-000025950000}"/>
    <cellStyle name="Normal 6 6 2 2 3 2 2" xfId="52419" xr:uid="{00000000-0005-0000-0000-000026950000}"/>
    <cellStyle name="Normal 6 6 2 2 3 3" xfId="37271" xr:uid="{00000000-0005-0000-0000-000027950000}"/>
    <cellStyle name="Normal 6 6 2 2 4" xfId="9139" xr:uid="{00000000-0005-0000-0000-000028950000}"/>
    <cellStyle name="Normal 6 6 2 2 4 2" xfId="24287" xr:uid="{00000000-0005-0000-0000-000029950000}"/>
    <cellStyle name="Normal 6 6 2 2 4 2 2" xfId="50255" xr:uid="{00000000-0005-0000-0000-00002A950000}"/>
    <cellStyle name="Normal 6 6 2 2 4 3" xfId="35107" xr:uid="{00000000-0005-0000-0000-00002B950000}"/>
    <cellStyle name="Normal 6 6 2 2 5" xfId="19959" xr:uid="{00000000-0005-0000-0000-00002C950000}"/>
    <cellStyle name="Normal 6 6 2 2 5 2" xfId="45927" xr:uid="{00000000-0005-0000-0000-00002D950000}"/>
    <cellStyle name="Normal 6 6 2 2 6" xfId="15631" xr:uid="{00000000-0005-0000-0000-00002E950000}"/>
    <cellStyle name="Normal 6 6 2 2 6 2" xfId="41599" xr:uid="{00000000-0005-0000-0000-00002F950000}"/>
    <cellStyle name="Normal 6 6 2 2 7" xfId="4811" xr:uid="{00000000-0005-0000-0000-000030950000}"/>
    <cellStyle name="Normal 6 6 2 2 8" xfId="30779" xr:uid="{00000000-0005-0000-0000-000031950000}"/>
    <cellStyle name="Normal 6 6 2 2 9" xfId="57261" xr:uid="{00000000-0005-0000-0000-000032950000}"/>
    <cellStyle name="Normal 6 6 2 3" xfId="5893" xr:uid="{00000000-0005-0000-0000-000033950000}"/>
    <cellStyle name="Normal 6 6 2 3 2" xfId="12385" xr:uid="{00000000-0005-0000-0000-000034950000}"/>
    <cellStyle name="Normal 6 6 2 3 2 2" xfId="27533" xr:uid="{00000000-0005-0000-0000-000035950000}"/>
    <cellStyle name="Normal 6 6 2 3 2 2 2" xfId="53501" xr:uid="{00000000-0005-0000-0000-000036950000}"/>
    <cellStyle name="Normal 6 6 2 3 2 3" xfId="38353" xr:uid="{00000000-0005-0000-0000-000037950000}"/>
    <cellStyle name="Normal 6 6 2 3 3" xfId="21041" xr:uid="{00000000-0005-0000-0000-000038950000}"/>
    <cellStyle name="Normal 6 6 2 3 3 2" xfId="47009" xr:uid="{00000000-0005-0000-0000-000039950000}"/>
    <cellStyle name="Normal 6 6 2 3 4" xfId="16713" xr:uid="{00000000-0005-0000-0000-00003A950000}"/>
    <cellStyle name="Normal 6 6 2 3 4 2" xfId="42681" xr:uid="{00000000-0005-0000-0000-00003B950000}"/>
    <cellStyle name="Normal 6 6 2 3 5" xfId="31861" xr:uid="{00000000-0005-0000-0000-00003C950000}"/>
    <cellStyle name="Normal 6 6 2 3 6" xfId="58343" xr:uid="{00000000-0005-0000-0000-00003D950000}"/>
    <cellStyle name="Normal 6 6 2 4" xfId="10221" xr:uid="{00000000-0005-0000-0000-00003E950000}"/>
    <cellStyle name="Normal 6 6 2 4 2" xfId="25369" xr:uid="{00000000-0005-0000-0000-00003F950000}"/>
    <cellStyle name="Normal 6 6 2 4 2 2" xfId="51337" xr:uid="{00000000-0005-0000-0000-000040950000}"/>
    <cellStyle name="Normal 6 6 2 4 3" xfId="36189" xr:uid="{00000000-0005-0000-0000-000041950000}"/>
    <cellStyle name="Normal 6 6 2 5" xfId="8057" xr:uid="{00000000-0005-0000-0000-000042950000}"/>
    <cellStyle name="Normal 6 6 2 5 2" xfId="23205" xr:uid="{00000000-0005-0000-0000-000043950000}"/>
    <cellStyle name="Normal 6 6 2 5 2 2" xfId="49173" xr:uid="{00000000-0005-0000-0000-000044950000}"/>
    <cellStyle name="Normal 6 6 2 5 3" xfId="34025" xr:uid="{00000000-0005-0000-0000-000045950000}"/>
    <cellStyle name="Normal 6 6 2 6" xfId="18877" xr:uid="{00000000-0005-0000-0000-000046950000}"/>
    <cellStyle name="Normal 6 6 2 6 2" xfId="44845" xr:uid="{00000000-0005-0000-0000-000047950000}"/>
    <cellStyle name="Normal 6 6 2 7" xfId="14549" xr:uid="{00000000-0005-0000-0000-000048950000}"/>
    <cellStyle name="Normal 6 6 2 7 2" xfId="40517" xr:uid="{00000000-0005-0000-0000-000049950000}"/>
    <cellStyle name="Normal 6 6 2 8" xfId="3729" xr:uid="{00000000-0005-0000-0000-00004A950000}"/>
    <cellStyle name="Normal 6 6 2 9" xfId="29697" xr:uid="{00000000-0005-0000-0000-00004B950000}"/>
    <cellStyle name="Normal 6 6 3" xfId="2106" xr:uid="{00000000-0005-0000-0000-00004C950000}"/>
    <cellStyle name="Normal 6 6 3 2" xfId="6434" xr:uid="{00000000-0005-0000-0000-00004D950000}"/>
    <cellStyle name="Normal 6 6 3 2 2" xfId="12926" xr:uid="{00000000-0005-0000-0000-00004E950000}"/>
    <cellStyle name="Normal 6 6 3 2 2 2" xfId="28074" xr:uid="{00000000-0005-0000-0000-00004F950000}"/>
    <cellStyle name="Normal 6 6 3 2 2 2 2" xfId="54042" xr:uid="{00000000-0005-0000-0000-000050950000}"/>
    <cellStyle name="Normal 6 6 3 2 2 3" xfId="38894" xr:uid="{00000000-0005-0000-0000-000051950000}"/>
    <cellStyle name="Normal 6 6 3 2 3" xfId="21582" xr:uid="{00000000-0005-0000-0000-000052950000}"/>
    <cellStyle name="Normal 6 6 3 2 3 2" xfId="47550" xr:uid="{00000000-0005-0000-0000-000053950000}"/>
    <cellStyle name="Normal 6 6 3 2 4" xfId="17254" xr:uid="{00000000-0005-0000-0000-000054950000}"/>
    <cellStyle name="Normal 6 6 3 2 4 2" xfId="43222" xr:uid="{00000000-0005-0000-0000-000055950000}"/>
    <cellStyle name="Normal 6 6 3 2 5" xfId="32402" xr:uid="{00000000-0005-0000-0000-000056950000}"/>
    <cellStyle name="Normal 6 6 3 2 6" xfId="58884" xr:uid="{00000000-0005-0000-0000-000057950000}"/>
    <cellStyle name="Normal 6 6 3 3" xfId="10762" xr:uid="{00000000-0005-0000-0000-000058950000}"/>
    <cellStyle name="Normal 6 6 3 3 2" xfId="25910" xr:uid="{00000000-0005-0000-0000-000059950000}"/>
    <cellStyle name="Normal 6 6 3 3 2 2" xfId="51878" xr:uid="{00000000-0005-0000-0000-00005A950000}"/>
    <cellStyle name="Normal 6 6 3 3 3" xfId="36730" xr:uid="{00000000-0005-0000-0000-00005B950000}"/>
    <cellStyle name="Normal 6 6 3 4" xfId="8598" xr:uid="{00000000-0005-0000-0000-00005C950000}"/>
    <cellStyle name="Normal 6 6 3 4 2" xfId="23746" xr:uid="{00000000-0005-0000-0000-00005D950000}"/>
    <cellStyle name="Normal 6 6 3 4 2 2" xfId="49714" xr:uid="{00000000-0005-0000-0000-00005E950000}"/>
    <cellStyle name="Normal 6 6 3 4 3" xfId="34566" xr:uid="{00000000-0005-0000-0000-00005F950000}"/>
    <cellStyle name="Normal 6 6 3 5" xfId="19418" xr:uid="{00000000-0005-0000-0000-000060950000}"/>
    <cellStyle name="Normal 6 6 3 5 2" xfId="45386" xr:uid="{00000000-0005-0000-0000-000061950000}"/>
    <cellStyle name="Normal 6 6 3 6" xfId="15090" xr:uid="{00000000-0005-0000-0000-000062950000}"/>
    <cellStyle name="Normal 6 6 3 6 2" xfId="41058" xr:uid="{00000000-0005-0000-0000-000063950000}"/>
    <cellStyle name="Normal 6 6 3 7" xfId="4270" xr:uid="{00000000-0005-0000-0000-000064950000}"/>
    <cellStyle name="Normal 6 6 3 8" xfId="30238" xr:uid="{00000000-0005-0000-0000-000065950000}"/>
    <cellStyle name="Normal 6 6 3 9" xfId="56720" xr:uid="{00000000-0005-0000-0000-000066950000}"/>
    <cellStyle name="Normal 6 6 4" xfId="5352" xr:uid="{00000000-0005-0000-0000-000067950000}"/>
    <cellStyle name="Normal 6 6 4 2" xfId="11844" xr:uid="{00000000-0005-0000-0000-000068950000}"/>
    <cellStyle name="Normal 6 6 4 2 2" xfId="26992" xr:uid="{00000000-0005-0000-0000-000069950000}"/>
    <cellStyle name="Normal 6 6 4 2 2 2" xfId="52960" xr:uid="{00000000-0005-0000-0000-00006A950000}"/>
    <cellStyle name="Normal 6 6 4 2 3" xfId="37812" xr:uid="{00000000-0005-0000-0000-00006B950000}"/>
    <cellStyle name="Normal 6 6 4 3" xfId="20500" xr:uid="{00000000-0005-0000-0000-00006C950000}"/>
    <cellStyle name="Normal 6 6 4 3 2" xfId="46468" xr:uid="{00000000-0005-0000-0000-00006D950000}"/>
    <cellStyle name="Normal 6 6 4 4" xfId="16172" xr:uid="{00000000-0005-0000-0000-00006E950000}"/>
    <cellStyle name="Normal 6 6 4 4 2" xfId="42140" xr:uid="{00000000-0005-0000-0000-00006F950000}"/>
    <cellStyle name="Normal 6 6 4 5" xfId="31320" xr:uid="{00000000-0005-0000-0000-000070950000}"/>
    <cellStyle name="Normal 6 6 4 6" xfId="57802" xr:uid="{00000000-0005-0000-0000-000071950000}"/>
    <cellStyle name="Normal 6 6 5" xfId="9680" xr:uid="{00000000-0005-0000-0000-000072950000}"/>
    <cellStyle name="Normal 6 6 5 2" xfId="24828" xr:uid="{00000000-0005-0000-0000-000073950000}"/>
    <cellStyle name="Normal 6 6 5 2 2" xfId="50796" xr:uid="{00000000-0005-0000-0000-000074950000}"/>
    <cellStyle name="Normal 6 6 5 3" xfId="35648" xr:uid="{00000000-0005-0000-0000-000075950000}"/>
    <cellStyle name="Normal 6 6 6" xfId="7516" xr:uid="{00000000-0005-0000-0000-000076950000}"/>
    <cellStyle name="Normal 6 6 6 2" xfId="22664" xr:uid="{00000000-0005-0000-0000-000077950000}"/>
    <cellStyle name="Normal 6 6 6 2 2" xfId="48632" xr:uid="{00000000-0005-0000-0000-000078950000}"/>
    <cellStyle name="Normal 6 6 6 3" xfId="33484" xr:uid="{00000000-0005-0000-0000-000079950000}"/>
    <cellStyle name="Normal 6 6 7" xfId="18336" xr:uid="{00000000-0005-0000-0000-00007A950000}"/>
    <cellStyle name="Normal 6 6 7 2" xfId="44304" xr:uid="{00000000-0005-0000-0000-00007B950000}"/>
    <cellStyle name="Normal 6 6 8" xfId="14008" xr:uid="{00000000-0005-0000-0000-00007C950000}"/>
    <cellStyle name="Normal 6 6 8 2" xfId="39976" xr:uid="{00000000-0005-0000-0000-00007D950000}"/>
    <cellStyle name="Normal 6 6 9" xfId="3188" xr:uid="{00000000-0005-0000-0000-00007E950000}"/>
    <cellStyle name="Normal 6 7" xfId="470" xr:uid="{00000000-0005-0000-0000-00007F950000}"/>
    <cellStyle name="Normal 6 7 10" xfId="29157" xr:uid="{00000000-0005-0000-0000-000080950000}"/>
    <cellStyle name="Normal 6 7 11" xfId="55105" xr:uid="{00000000-0005-0000-0000-000081950000}"/>
    <cellStyle name="Normal 6 7 12" xfId="55639" xr:uid="{00000000-0005-0000-0000-000082950000}"/>
    <cellStyle name="Normal 6 7 13" xfId="921" xr:uid="{00000000-0005-0000-0000-000083950000}"/>
    <cellStyle name="Normal 6 7 2" xfId="1566" xr:uid="{00000000-0005-0000-0000-000084950000}"/>
    <cellStyle name="Normal 6 7 2 10" xfId="56180" xr:uid="{00000000-0005-0000-0000-000085950000}"/>
    <cellStyle name="Normal 6 7 2 2" xfId="2648" xr:uid="{00000000-0005-0000-0000-000086950000}"/>
    <cellStyle name="Normal 6 7 2 2 2" xfId="6976" xr:uid="{00000000-0005-0000-0000-000087950000}"/>
    <cellStyle name="Normal 6 7 2 2 2 2" xfId="13468" xr:uid="{00000000-0005-0000-0000-000088950000}"/>
    <cellStyle name="Normal 6 7 2 2 2 2 2" xfId="28616" xr:uid="{00000000-0005-0000-0000-000089950000}"/>
    <cellStyle name="Normal 6 7 2 2 2 2 2 2" xfId="54584" xr:uid="{00000000-0005-0000-0000-00008A950000}"/>
    <cellStyle name="Normal 6 7 2 2 2 2 3" xfId="39436" xr:uid="{00000000-0005-0000-0000-00008B950000}"/>
    <cellStyle name="Normal 6 7 2 2 2 3" xfId="22124" xr:uid="{00000000-0005-0000-0000-00008C950000}"/>
    <cellStyle name="Normal 6 7 2 2 2 3 2" xfId="48092" xr:uid="{00000000-0005-0000-0000-00008D950000}"/>
    <cellStyle name="Normal 6 7 2 2 2 4" xfId="17796" xr:uid="{00000000-0005-0000-0000-00008E950000}"/>
    <cellStyle name="Normal 6 7 2 2 2 4 2" xfId="43764" xr:uid="{00000000-0005-0000-0000-00008F950000}"/>
    <cellStyle name="Normal 6 7 2 2 2 5" xfId="32944" xr:uid="{00000000-0005-0000-0000-000090950000}"/>
    <cellStyle name="Normal 6 7 2 2 2 6" xfId="59426" xr:uid="{00000000-0005-0000-0000-000091950000}"/>
    <cellStyle name="Normal 6 7 2 2 3" xfId="11304" xr:uid="{00000000-0005-0000-0000-000092950000}"/>
    <cellStyle name="Normal 6 7 2 2 3 2" xfId="26452" xr:uid="{00000000-0005-0000-0000-000093950000}"/>
    <cellStyle name="Normal 6 7 2 2 3 2 2" xfId="52420" xr:uid="{00000000-0005-0000-0000-000094950000}"/>
    <cellStyle name="Normal 6 7 2 2 3 3" xfId="37272" xr:uid="{00000000-0005-0000-0000-000095950000}"/>
    <cellStyle name="Normal 6 7 2 2 4" xfId="9140" xr:uid="{00000000-0005-0000-0000-000096950000}"/>
    <cellStyle name="Normal 6 7 2 2 4 2" xfId="24288" xr:uid="{00000000-0005-0000-0000-000097950000}"/>
    <cellStyle name="Normal 6 7 2 2 4 2 2" xfId="50256" xr:uid="{00000000-0005-0000-0000-000098950000}"/>
    <cellStyle name="Normal 6 7 2 2 4 3" xfId="35108" xr:uid="{00000000-0005-0000-0000-000099950000}"/>
    <cellStyle name="Normal 6 7 2 2 5" xfId="19960" xr:uid="{00000000-0005-0000-0000-00009A950000}"/>
    <cellStyle name="Normal 6 7 2 2 5 2" xfId="45928" xr:uid="{00000000-0005-0000-0000-00009B950000}"/>
    <cellStyle name="Normal 6 7 2 2 6" xfId="15632" xr:uid="{00000000-0005-0000-0000-00009C950000}"/>
    <cellStyle name="Normal 6 7 2 2 6 2" xfId="41600" xr:uid="{00000000-0005-0000-0000-00009D950000}"/>
    <cellStyle name="Normal 6 7 2 2 7" xfId="4812" xr:uid="{00000000-0005-0000-0000-00009E950000}"/>
    <cellStyle name="Normal 6 7 2 2 8" xfId="30780" xr:uid="{00000000-0005-0000-0000-00009F950000}"/>
    <cellStyle name="Normal 6 7 2 2 9" xfId="57262" xr:uid="{00000000-0005-0000-0000-0000A0950000}"/>
    <cellStyle name="Normal 6 7 2 3" xfId="5894" xr:uid="{00000000-0005-0000-0000-0000A1950000}"/>
    <cellStyle name="Normal 6 7 2 3 2" xfId="12386" xr:uid="{00000000-0005-0000-0000-0000A2950000}"/>
    <cellStyle name="Normal 6 7 2 3 2 2" xfId="27534" xr:uid="{00000000-0005-0000-0000-0000A3950000}"/>
    <cellStyle name="Normal 6 7 2 3 2 2 2" xfId="53502" xr:uid="{00000000-0005-0000-0000-0000A4950000}"/>
    <cellStyle name="Normal 6 7 2 3 2 3" xfId="38354" xr:uid="{00000000-0005-0000-0000-0000A5950000}"/>
    <cellStyle name="Normal 6 7 2 3 3" xfId="21042" xr:uid="{00000000-0005-0000-0000-0000A6950000}"/>
    <cellStyle name="Normal 6 7 2 3 3 2" xfId="47010" xr:uid="{00000000-0005-0000-0000-0000A7950000}"/>
    <cellStyle name="Normal 6 7 2 3 4" xfId="16714" xr:uid="{00000000-0005-0000-0000-0000A8950000}"/>
    <cellStyle name="Normal 6 7 2 3 4 2" xfId="42682" xr:uid="{00000000-0005-0000-0000-0000A9950000}"/>
    <cellStyle name="Normal 6 7 2 3 5" xfId="31862" xr:uid="{00000000-0005-0000-0000-0000AA950000}"/>
    <cellStyle name="Normal 6 7 2 3 6" xfId="58344" xr:uid="{00000000-0005-0000-0000-0000AB950000}"/>
    <cellStyle name="Normal 6 7 2 4" xfId="10222" xr:uid="{00000000-0005-0000-0000-0000AC950000}"/>
    <cellStyle name="Normal 6 7 2 4 2" xfId="25370" xr:uid="{00000000-0005-0000-0000-0000AD950000}"/>
    <cellStyle name="Normal 6 7 2 4 2 2" xfId="51338" xr:uid="{00000000-0005-0000-0000-0000AE950000}"/>
    <cellStyle name="Normal 6 7 2 4 3" xfId="36190" xr:uid="{00000000-0005-0000-0000-0000AF950000}"/>
    <cellStyle name="Normal 6 7 2 5" xfId="8058" xr:uid="{00000000-0005-0000-0000-0000B0950000}"/>
    <cellStyle name="Normal 6 7 2 5 2" xfId="23206" xr:uid="{00000000-0005-0000-0000-0000B1950000}"/>
    <cellStyle name="Normal 6 7 2 5 2 2" xfId="49174" xr:uid="{00000000-0005-0000-0000-0000B2950000}"/>
    <cellStyle name="Normal 6 7 2 5 3" xfId="34026" xr:uid="{00000000-0005-0000-0000-0000B3950000}"/>
    <cellStyle name="Normal 6 7 2 6" xfId="18878" xr:uid="{00000000-0005-0000-0000-0000B4950000}"/>
    <cellStyle name="Normal 6 7 2 6 2" xfId="44846" xr:uid="{00000000-0005-0000-0000-0000B5950000}"/>
    <cellStyle name="Normal 6 7 2 7" xfId="14550" xr:uid="{00000000-0005-0000-0000-0000B6950000}"/>
    <cellStyle name="Normal 6 7 2 7 2" xfId="40518" xr:uid="{00000000-0005-0000-0000-0000B7950000}"/>
    <cellStyle name="Normal 6 7 2 8" xfId="3730" xr:uid="{00000000-0005-0000-0000-0000B8950000}"/>
    <cellStyle name="Normal 6 7 2 9" xfId="29698" xr:uid="{00000000-0005-0000-0000-0000B9950000}"/>
    <cellStyle name="Normal 6 7 3" xfId="2107" xr:uid="{00000000-0005-0000-0000-0000BA950000}"/>
    <cellStyle name="Normal 6 7 3 2" xfId="6435" xr:uid="{00000000-0005-0000-0000-0000BB950000}"/>
    <cellStyle name="Normal 6 7 3 2 2" xfId="12927" xr:uid="{00000000-0005-0000-0000-0000BC950000}"/>
    <cellStyle name="Normal 6 7 3 2 2 2" xfId="28075" xr:uid="{00000000-0005-0000-0000-0000BD950000}"/>
    <cellStyle name="Normal 6 7 3 2 2 2 2" xfId="54043" xr:uid="{00000000-0005-0000-0000-0000BE950000}"/>
    <cellStyle name="Normal 6 7 3 2 2 3" xfId="38895" xr:uid="{00000000-0005-0000-0000-0000BF950000}"/>
    <cellStyle name="Normal 6 7 3 2 3" xfId="21583" xr:uid="{00000000-0005-0000-0000-0000C0950000}"/>
    <cellStyle name="Normal 6 7 3 2 3 2" xfId="47551" xr:uid="{00000000-0005-0000-0000-0000C1950000}"/>
    <cellStyle name="Normal 6 7 3 2 4" xfId="17255" xr:uid="{00000000-0005-0000-0000-0000C2950000}"/>
    <cellStyle name="Normal 6 7 3 2 4 2" xfId="43223" xr:uid="{00000000-0005-0000-0000-0000C3950000}"/>
    <cellStyle name="Normal 6 7 3 2 5" xfId="32403" xr:uid="{00000000-0005-0000-0000-0000C4950000}"/>
    <cellStyle name="Normal 6 7 3 2 6" xfId="58885" xr:uid="{00000000-0005-0000-0000-0000C5950000}"/>
    <cellStyle name="Normal 6 7 3 3" xfId="10763" xr:uid="{00000000-0005-0000-0000-0000C6950000}"/>
    <cellStyle name="Normal 6 7 3 3 2" xfId="25911" xr:uid="{00000000-0005-0000-0000-0000C7950000}"/>
    <cellStyle name="Normal 6 7 3 3 2 2" xfId="51879" xr:uid="{00000000-0005-0000-0000-0000C8950000}"/>
    <cellStyle name="Normal 6 7 3 3 3" xfId="36731" xr:uid="{00000000-0005-0000-0000-0000C9950000}"/>
    <cellStyle name="Normal 6 7 3 4" xfId="8599" xr:uid="{00000000-0005-0000-0000-0000CA950000}"/>
    <cellStyle name="Normal 6 7 3 4 2" xfId="23747" xr:uid="{00000000-0005-0000-0000-0000CB950000}"/>
    <cellStyle name="Normal 6 7 3 4 2 2" xfId="49715" xr:uid="{00000000-0005-0000-0000-0000CC950000}"/>
    <cellStyle name="Normal 6 7 3 4 3" xfId="34567" xr:uid="{00000000-0005-0000-0000-0000CD950000}"/>
    <cellStyle name="Normal 6 7 3 5" xfId="19419" xr:uid="{00000000-0005-0000-0000-0000CE950000}"/>
    <cellStyle name="Normal 6 7 3 5 2" xfId="45387" xr:uid="{00000000-0005-0000-0000-0000CF950000}"/>
    <cellStyle name="Normal 6 7 3 6" xfId="15091" xr:uid="{00000000-0005-0000-0000-0000D0950000}"/>
    <cellStyle name="Normal 6 7 3 6 2" xfId="41059" xr:uid="{00000000-0005-0000-0000-0000D1950000}"/>
    <cellStyle name="Normal 6 7 3 7" xfId="4271" xr:uid="{00000000-0005-0000-0000-0000D2950000}"/>
    <cellStyle name="Normal 6 7 3 8" xfId="30239" xr:uid="{00000000-0005-0000-0000-0000D3950000}"/>
    <cellStyle name="Normal 6 7 3 9" xfId="56721" xr:uid="{00000000-0005-0000-0000-0000D4950000}"/>
    <cellStyle name="Normal 6 7 4" xfId="5353" xr:uid="{00000000-0005-0000-0000-0000D5950000}"/>
    <cellStyle name="Normal 6 7 4 2" xfId="11845" xr:uid="{00000000-0005-0000-0000-0000D6950000}"/>
    <cellStyle name="Normal 6 7 4 2 2" xfId="26993" xr:uid="{00000000-0005-0000-0000-0000D7950000}"/>
    <cellStyle name="Normal 6 7 4 2 2 2" xfId="52961" xr:uid="{00000000-0005-0000-0000-0000D8950000}"/>
    <cellStyle name="Normal 6 7 4 2 3" xfId="37813" xr:uid="{00000000-0005-0000-0000-0000D9950000}"/>
    <cellStyle name="Normal 6 7 4 3" xfId="20501" xr:uid="{00000000-0005-0000-0000-0000DA950000}"/>
    <cellStyle name="Normal 6 7 4 3 2" xfId="46469" xr:uid="{00000000-0005-0000-0000-0000DB950000}"/>
    <cellStyle name="Normal 6 7 4 4" xfId="16173" xr:uid="{00000000-0005-0000-0000-0000DC950000}"/>
    <cellStyle name="Normal 6 7 4 4 2" xfId="42141" xr:uid="{00000000-0005-0000-0000-0000DD950000}"/>
    <cellStyle name="Normal 6 7 4 5" xfId="31321" xr:uid="{00000000-0005-0000-0000-0000DE950000}"/>
    <cellStyle name="Normal 6 7 4 6" xfId="57803" xr:uid="{00000000-0005-0000-0000-0000DF950000}"/>
    <cellStyle name="Normal 6 7 5" xfId="9681" xr:uid="{00000000-0005-0000-0000-0000E0950000}"/>
    <cellStyle name="Normal 6 7 5 2" xfId="24829" xr:uid="{00000000-0005-0000-0000-0000E1950000}"/>
    <cellStyle name="Normal 6 7 5 2 2" xfId="50797" xr:uid="{00000000-0005-0000-0000-0000E2950000}"/>
    <cellStyle name="Normal 6 7 5 3" xfId="35649" xr:uid="{00000000-0005-0000-0000-0000E3950000}"/>
    <cellStyle name="Normal 6 7 6" xfId="7517" xr:uid="{00000000-0005-0000-0000-0000E4950000}"/>
    <cellStyle name="Normal 6 7 6 2" xfId="22665" xr:uid="{00000000-0005-0000-0000-0000E5950000}"/>
    <cellStyle name="Normal 6 7 6 2 2" xfId="48633" xr:uid="{00000000-0005-0000-0000-0000E6950000}"/>
    <cellStyle name="Normal 6 7 6 3" xfId="33485" xr:uid="{00000000-0005-0000-0000-0000E7950000}"/>
    <cellStyle name="Normal 6 7 7" xfId="18337" xr:uid="{00000000-0005-0000-0000-0000E8950000}"/>
    <cellStyle name="Normal 6 7 7 2" xfId="44305" xr:uid="{00000000-0005-0000-0000-0000E9950000}"/>
    <cellStyle name="Normal 6 7 8" xfId="14009" xr:uid="{00000000-0005-0000-0000-0000EA950000}"/>
    <cellStyle name="Normal 6 7 8 2" xfId="39977" xr:uid="{00000000-0005-0000-0000-0000EB950000}"/>
    <cellStyle name="Normal 6 7 9" xfId="3189" xr:uid="{00000000-0005-0000-0000-0000EC950000}"/>
    <cellStyle name="Normal 6 8" xfId="471" xr:uid="{00000000-0005-0000-0000-0000ED950000}"/>
    <cellStyle name="Normal 6 8 10" xfId="29158" xr:uid="{00000000-0005-0000-0000-0000EE950000}"/>
    <cellStyle name="Normal 6 8 11" xfId="55106" xr:uid="{00000000-0005-0000-0000-0000EF950000}"/>
    <cellStyle name="Normal 6 8 12" xfId="55640" xr:uid="{00000000-0005-0000-0000-0000F0950000}"/>
    <cellStyle name="Normal 6 8 13" xfId="961" xr:uid="{00000000-0005-0000-0000-0000F1950000}"/>
    <cellStyle name="Normal 6 8 2" xfId="1567" xr:uid="{00000000-0005-0000-0000-0000F2950000}"/>
    <cellStyle name="Normal 6 8 2 10" xfId="56181" xr:uid="{00000000-0005-0000-0000-0000F3950000}"/>
    <cellStyle name="Normal 6 8 2 2" xfId="2649" xr:uid="{00000000-0005-0000-0000-0000F4950000}"/>
    <cellStyle name="Normal 6 8 2 2 2" xfId="6977" xr:uid="{00000000-0005-0000-0000-0000F5950000}"/>
    <cellStyle name="Normal 6 8 2 2 2 2" xfId="13469" xr:uid="{00000000-0005-0000-0000-0000F6950000}"/>
    <cellStyle name="Normal 6 8 2 2 2 2 2" xfId="28617" xr:uid="{00000000-0005-0000-0000-0000F7950000}"/>
    <cellStyle name="Normal 6 8 2 2 2 2 2 2" xfId="54585" xr:uid="{00000000-0005-0000-0000-0000F8950000}"/>
    <cellStyle name="Normal 6 8 2 2 2 2 3" xfId="39437" xr:uid="{00000000-0005-0000-0000-0000F9950000}"/>
    <cellStyle name="Normal 6 8 2 2 2 3" xfId="22125" xr:uid="{00000000-0005-0000-0000-0000FA950000}"/>
    <cellStyle name="Normal 6 8 2 2 2 3 2" xfId="48093" xr:uid="{00000000-0005-0000-0000-0000FB950000}"/>
    <cellStyle name="Normal 6 8 2 2 2 4" xfId="17797" xr:uid="{00000000-0005-0000-0000-0000FC950000}"/>
    <cellStyle name="Normal 6 8 2 2 2 4 2" xfId="43765" xr:uid="{00000000-0005-0000-0000-0000FD950000}"/>
    <cellStyle name="Normal 6 8 2 2 2 5" xfId="32945" xr:uid="{00000000-0005-0000-0000-0000FE950000}"/>
    <cellStyle name="Normal 6 8 2 2 2 6" xfId="59427" xr:uid="{00000000-0005-0000-0000-0000FF950000}"/>
    <cellStyle name="Normal 6 8 2 2 3" xfId="11305" xr:uid="{00000000-0005-0000-0000-000000960000}"/>
    <cellStyle name="Normal 6 8 2 2 3 2" xfId="26453" xr:uid="{00000000-0005-0000-0000-000001960000}"/>
    <cellStyle name="Normal 6 8 2 2 3 2 2" xfId="52421" xr:uid="{00000000-0005-0000-0000-000002960000}"/>
    <cellStyle name="Normal 6 8 2 2 3 3" xfId="37273" xr:uid="{00000000-0005-0000-0000-000003960000}"/>
    <cellStyle name="Normal 6 8 2 2 4" xfId="9141" xr:uid="{00000000-0005-0000-0000-000004960000}"/>
    <cellStyle name="Normal 6 8 2 2 4 2" xfId="24289" xr:uid="{00000000-0005-0000-0000-000005960000}"/>
    <cellStyle name="Normal 6 8 2 2 4 2 2" xfId="50257" xr:uid="{00000000-0005-0000-0000-000006960000}"/>
    <cellStyle name="Normal 6 8 2 2 4 3" xfId="35109" xr:uid="{00000000-0005-0000-0000-000007960000}"/>
    <cellStyle name="Normal 6 8 2 2 5" xfId="19961" xr:uid="{00000000-0005-0000-0000-000008960000}"/>
    <cellStyle name="Normal 6 8 2 2 5 2" xfId="45929" xr:uid="{00000000-0005-0000-0000-000009960000}"/>
    <cellStyle name="Normal 6 8 2 2 6" xfId="15633" xr:uid="{00000000-0005-0000-0000-00000A960000}"/>
    <cellStyle name="Normal 6 8 2 2 6 2" xfId="41601" xr:uid="{00000000-0005-0000-0000-00000B960000}"/>
    <cellStyle name="Normal 6 8 2 2 7" xfId="4813" xr:uid="{00000000-0005-0000-0000-00000C960000}"/>
    <cellStyle name="Normal 6 8 2 2 8" xfId="30781" xr:uid="{00000000-0005-0000-0000-00000D960000}"/>
    <cellStyle name="Normal 6 8 2 2 9" xfId="57263" xr:uid="{00000000-0005-0000-0000-00000E960000}"/>
    <cellStyle name="Normal 6 8 2 3" xfId="5895" xr:uid="{00000000-0005-0000-0000-00000F960000}"/>
    <cellStyle name="Normal 6 8 2 3 2" xfId="12387" xr:uid="{00000000-0005-0000-0000-000010960000}"/>
    <cellStyle name="Normal 6 8 2 3 2 2" xfId="27535" xr:uid="{00000000-0005-0000-0000-000011960000}"/>
    <cellStyle name="Normal 6 8 2 3 2 2 2" xfId="53503" xr:uid="{00000000-0005-0000-0000-000012960000}"/>
    <cellStyle name="Normal 6 8 2 3 2 3" xfId="38355" xr:uid="{00000000-0005-0000-0000-000013960000}"/>
    <cellStyle name="Normal 6 8 2 3 3" xfId="21043" xr:uid="{00000000-0005-0000-0000-000014960000}"/>
    <cellStyle name="Normal 6 8 2 3 3 2" xfId="47011" xr:uid="{00000000-0005-0000-0000-000015960000}"/>
    <cellStyle name="Normal 6 8 2 3 4" xfId="16715" xr:uid="{00000000-0005-0000-0000-000016960000}"/>
    <cellStyle name="Normal 6 8 2 3 4 2" xfId="42683" xr:uid="{00000000-0005-0000-0000-000017960000}"/>
    <cellStyle name="Normal 6 8 2 3 5" xfId="31863" xr:uid="{00000000-0005-0000-0000-000018960000}"/>
    <cellStyle name="Normal 6 8 2 3 6" xfId="58345" xr:uid="{00000000-0005-0000-0000-000019960000}"/>
    <cellStyle name="Normal 6 8 2 4" xfId="10223" xr:uid="{00000000-0005-0000-0000-00001A960000}"/>
    <cellStyle name="Normal 6 8 2 4 2" xfId="25371" xr:uid="{00000000-0005-0000-0000-00001B960000}"/>
    <cellStyle name="Normal 6 8 2 4 2 2" xfId="51339" xr:uid="{00000000-0005-0000-0000-00001C960000}"/>
    <cellStyle name="Normal 6 8 2 4 3" xfId="36191" xr:uid="{00000000-0005-0000-0000-00001D960000}"/>
    <cellStyle name="Normal 6 8 2 5" xfId="8059" xr:uid="{00000000-0005-0000-0000-00001E960000}"/>
    <cellStyle name="Normal 6 8 2 5 2" xfId="23207" xr:uid="{00000000-0005-0000-0000-00001F960000}"/>
    <cellStyle name="Normal 6 8 2 5 2 2" xfId="49175" xr:uid="{00000000-0005-0000-0000-000020960000}"/>
    <cellStyle name="Normal 6 8 2 5 3" xfId="34027" xr:uid="{00000000-0005-0000-0000-000021960000}"/>
    <cellStyle name="Normal 6 8 2 6" xfId="18879" xr:uid="{00000000-0005-0000-0000-000022960000}"/>
    <cellStyle name="Normal 6 8 2 6 2" xfId="44847" xr:uid="{00000000-0005-0000-0000-000023960000}"/>
    <cellStyle name="Normal 6 8 2 7" xfId="14551" xr:uid="{00000000-0005-0000-0000-000024960000}"/>
    <cellStyle name="Normal 6 8 2 7 2" xfId="40519" xr:uid="{00000000-0005-0000-0000-000025960000}"/>
    <cellStyle name="Normal 6 8 2 8" xfId="3731" xr:uid="{00000000-0005-0000-0000-000026960000}"/>
    <cellStyle name="Normal 6 8 2 9" xfId="29699" xr:uid="{00000000-0005-0000-0000-000027960000}"/>
    <cellStyle name="Normal 6 8 3" xfId="2108" xr:uid="{00000000-0005-0000-0000-000028960000}"/>
    <cellStyle name="Normal 6 8 3 2" xfId="6436" xr:uid="{00000000-0005-0000-0000-000029960000}"/>
    <cellStyle name="Normal 6 8 3 2 2" xfId="12928" xr:uid="{00000000-0005-0000-0000-00002A960000}"/>
    <cellStyle name="Normal 6 8 3 2 2 2" xfId="28076" xr:uid="{00000000-0005-0000-0000-00002B960000}"/>
    <cellStyle name="Normal 6 8 3 2 2 2 2" xfId="54044" xr:uid="{00000000-0005-0000-0000-00002C960000}"/>
    <cellStyle name="Normal 6 8 3 2 2 3" xfId="38896" xr:uid="{00000000-0005-0000-0000-00002D960000}"/>
    <cellStyle name="Normal 6 8 3 2 3" xfId="21584" xr:uid="{00000000-0005-0000-0000-00002E960000}"/>
    <cellStyle name="Normal 6 8 3 2 3 2" xfId="47552" xr:uid="{00000000-0005-0000-0000-00002F960000}"/>
    <cellStyle name="Normal 6 8 3 2 4" xfId="17256" xr:uid="{00000000-0005-0000-0000-000030960000}"/>
    <cellStyle name="Normal 6 8 3 2 4 2" xfId="43224" xr:uid="{00000000-0005-0000-0000-000031960000}"/>
    <cellStyle name="Normal 6 8 3 2 5" xfId="32404" xr:uid="{00000000-0005-0000-0000-000032960000}"/>
    <cellStyle name="Normal 6 8 3 2 6" xfId="58886" xr:uid="{00000000-0005-0000-0000-000033960000}"/>
    <cellStyle name="Normal 6 8 3 3" xfId="10764" xr:uid="{00000000-0005-0000-0000-000034960000}"/>
    <cellStyle name="Normal 6 8 3 3 2" xfId="25912" xr:uid="{00000000-0005-0000-0000-000035960000}"/>
    <cellStyle name="Normal 6 8 3 3 2 2" xfId="51880" xr:uid="{00000000-0005-0000-0000-000036960000}"/>
    <cellStyle name="Normal 6 8 3 3 3" xfId="36732" xr:uid="{00000000-0005-0000-0000-000037960000}"/>
    <cellStyle name="Normal 6 8 3 4" xfId="8600" xr:uid="{00000000-0005-0000-0000-000038960000}"/>
    <cellStyle name="Normal 6 8 3 4 2" xfId="23748" xr:uid="{00000000-0005-0000-0000-000039960000}"/>
    <cellStyle name="Normal 6 8 3 4 2 2" xfId="49716" xr:uid="{00000000-0005-0000-0000-00003A960000}"/>
    <cellStyle name="Normal 6 8 3 4 3" xfId="34568" xr:uid="{00000000-0005-0000-0000-00003B960000}"/>
    <cellStyle name="Normal 6 8 3 5" xfId="19420" xr:uid="{00000000-0005-0000-0000-00003C960000}"/>
    <cellStyle name="Normal 6 8 3 5 2" xfId="45388" xr:uid="{00000000-0005-0000-0000-00003D960000}"/>
    <cellStyle name="Normal 6 8 3 6" xfId="15092" xr:uid="{00000000-0005-0000-0000-00003E960000}"/>
    <cellStyle name="Normal 6 8 3 6 2" xfId="41060" xr:uid="{00000000-0005-0000-0000-00003F960000}"/>
    <cellStyle name="Normal 6 8 3 7" xfId="4272" xr:uid="{00000000-0005-0000-0000-000040960000}"/>
    <cellStyle name="Normal 6 8 3 8" xfId="30240" xr:uid="{00000000-0005-0000-0000-000041960000}"/>
    <cellStyle name="Normal 6 8 3 9" xfId="56722" xr:uid="{00000000-0005-0000-0000-000042960000}"/>
    <cellStyle name="Normal 6 8 4" xfId="5354" xr:uid="{00000000-0005-0000-0000-000043960000}"/>
    <cellStyle name="Normal 6 8 4 2" xfId="11846" xr:uid="{00000000-0005-0000-0000-000044960000}"/>
    <cellStyle name="Normal 6 8 4 2 2" xfId="26994" xr:uid="{00000000-0005-0000-0000-000045960000}"/>
    <cellStyle name="Normal 6 8 4 2 2 2" xfId="52962" xr:uid="{00000000-0005-0000-0000-000046960000}"/>
    <cellStyle name="Normal 6 8 4 2 3" xfId="37814" xr:uid="{00000000-0005-0000-0000-000047960000}"/>
    <cellStyle name="Normal 6 8 4 3" xfId="20502" xr:uid="{00000000-0005-0000-0000-000048960000}"/>
    <cellStyle name="Normal 6 8 4 3 2" xfId="46470" xr:uid="{00000000-0005-0000-0000-000049960000}"/>
    <cellStyle name="Normal 6 8 4 4" xfId="16174" xr:uid="{00000000-0005-0000-0000-00004A960000}"/>
    <cellStyle name="Normal 6 8 4 4 2" xfId="42142" xr:uid="{00000000-0005-0000-0000-00004B960000}"/>
    <cellStyle name="Normal 6 8 4 5" xfId="31322" xr:uid="{00000000-0005-0000-0000-00004C960000}"/>
    <cellStyle name="Normal 6 8 4 6" xfId="57804" xr:uid="{00000000-0005-0000-0000-00004D960000}"/>
    <cellStyle name="Normal 6 8 5" xfId="9682" xr:uid="{00000000-0005-0000-0000-00004E960000}"/>
    <cellStyle name="Normal 6 8 5 2" xfId="24830" xr:uid="{00000000-0005-0000-0000-00004F960000}"/>
    <cellStyle name="Normal 6 8 5 2 2" xfId="50798" xr:uid="{00000000-0005-0000-0000-000050960000}"/>
    <cellStyle name="Normal 6 8 5 3" xfId="35650" xr:uid="{00000000-0005-0000-0000-000051960000}"/>
    <cellStyle name="Normal 6 8 6" xfId="7518" xr:uid="{00000000-0005-0000-0000-000052960000}"/>
    <cellStyle name="Normal 6 8 6 2" xfId="22666" xr:uid="{00000000-0005-0000-0000-000053960000}"/>
    <cellStyle name="Normal 6 8 6 2 2" xfId="48634" xr:uid="{00000000-0005-0000-0000-000054960000}"/>
    <cellStyle name="Normal 6 8 6 3" xfId="33486" xr:uid="{00000000-0005-0000-0000-000055960000}"/>
    <cellStyle name="Normal 6 8 7" xfId="18338" xr:uid="{00000000-0005-0000-0000-000056960000}"/>
    <cellStyle name="Normal 6 8 7 2" xfId="44306" xr:uid="{00000000-0005-0000-0000-000057960000}"/>
    <cellStyle name="Normal 6 8 8" xfId="14010" xr:uid="{00000000-0005-0000-0000-000058960000}"/>
    <cellStyle name="Normal 6 8 8 2" xfId="39978" xr:uid="{00000000-0005-0000-0000-000059960000}"/>
    <cellStyle name="Normal 6 8 9" xfId="3190" xr:uid="{00000000-0005-0000-0000-00005A960000}"/>
    <cellStyle name="Normal 6 9" xfId="472" xr:uid="{00000000-0005-0000-0000-00005B960000}"/>
    <cellStyle name="Normal 6 9 10" xfId="29159" xr:uid="{00000000-0005-0000-0000-00005C960000}"/>
    <cellStyle name="Normal 6 9 11" xfId="55107" xr:uid="{00000000-0005-0000-0000-00005D960000}"/>
    <cellStyle name="Normal 6 9 12" xfId="55641" xr:uid="{00000000-0005-0000-0000-00005E960000}"/>
    <cellStyle name="Normal 6 9 13" xfId="1001" xr:uid="{00000000-0005-0000-0000-00005F960000}"/>
    <cellStyle name="Normal 6 9 2" xfId="1568" xr:uid="{00000000-0005-0000-0000-000060960000}"/>
    <cellStyle name="Normal 6 9 2 10" xfId="56182" xr:uid="{00000000-0005-0000-0000-000061960000}"/>
    <cellStyle name="Normal 6 9 2 2" xfId="2650" xr:uid="{00000000-0005-0000-0000-000062960000}"/>
    <cellStyle name="Normal 6 9 2 2 2" xfId="6978" xr:uid="{00000000-0005-0000-0000-000063960000}"/>
    <cellStyle name="Normal 6 9 2 2 2 2" xfId="13470" xr:uid="{00000000-0005-0000-0000-000064960000}"/>
    <cellStyle name="Normal 6 9 2 2 2 2 2" xfId="28618" xr:uid="{00000000-0005-0000-0000-000065960000}"/>
    <cellStyle name="Normal 6 9 2 2 2 2 2 2" xfId="54586" xr:uid="{00000000-0005-0000-0000-000066960000}"/>
    <cellStyle name="Normal 6 9 2 2 2 2 3" xfId="39438" xr:uid="{00000000-0005-0000-0000-000067960000}"/>
    <cellStyle name="Normal 6 9 2 2 2 3" xfId="22126" xr:uid="{00000000-0005-0000-0000-000068960000}"/>
    <cellStyle name="Normal 6 9 2 2 2 3 2" xfId="48094" xr:uid="{00000000-0005-0000-0000-000069960000}"/>
    <cellStyle name="Normal 6 9 2 2 2 4" xfId="17798" xr:uid="{00000000-0005-0000-0000-00006A960000}"/>
    <cellStyle name="Normal 6 9 2 2 2 4 2" xfId="43766" xr:uid="{00000000-0005-0000-0000-00006B960000}"/>
    <cellStyle name="Normal 6 9 2 2 2 5" xfId="32946" xr:uid="{00000000-0005-0000-0000-00006C960000}"/>
    <cellStyle name="Normal 6 9 2 2 2 6" xfId="59428" xr:uid="{00000000-0005-0000-0000-00006D960000}"/>
    <cellStyle name="Normal 6 9 2 2 3" xfId="11306" xr:uid="{00000000-0005-0000-0000-00006E960000}"/>
    <cellStyle name="Normal 6 9 2 2 3 2" xfId="26454" xr:uid="{00000000-0005-0000-0000-00006F960000}"/>
    <cellStyle name="Normal 6 9 2 2 3 2 2" xfId="52422" xr:uid="{00000000-0005-0000-0000-000070960000}"/>
    <cellStyle name="Normal 6 9 2 2 3 3" xfId="37274" xr:uid="{00000000-0005-0000-0000-000071960000}"/>
    <cellStyle name="Normal 6 9 2 2 4" xfId="9142" xr:uid="{00000000-0005-0000-0000-000072960000}"/>
    <cellStyle name="Normal 6 9 2 2 4 2" xfId="24290" xr:uid="{00000000-0005-0000-0000-000073960000}"/>
    <cellStyle name="Normal 6 9 2 2 4 2 2" xfId="50258" xr:uid="{00000000-0005-0000-0000-000074960000}"/>
    <cellStyle name="Normal 6 9 2 2 4 3" xfId="35110" xr:uid="{00000000-0005-0000-0000-000075960000}"/>
    <cellStyle name="Normal 6 9 2 2 5" xfId="19962" xr:uid="{00000000-0005-0000-0000-000076960000}"/>
    <cellStyle name="Normal 6 9 2 2 5 2" xfId="45930" xr:uid="{00000000-0005-0000-0000-000077960000}"/>
    <cellStyle name="Normal 6 9 2 2 6" xfId="15634" xr:uid="{00000000-0005-0000-0000-000078960000}"/>
    <cellStyle name="Normal 6 9 2 2 6 2" xfId="41602" xr:uid="{00000000-0005-0000-0000-000079960000}"/>
    <cellStyle name="Normal 6 9 2 2 7" xfId="4814" xr:uid="{00000000-0005-0000-0000-00007A960000}"/>
    <cellStyle name="Normal 6 9 2 2 8" xfId="30782" xr:uid="{00000000-0005-0000-0000-00007B960000}"/>
    <cellStyle name="Normal 6 9 2 2 9" xfId="57264" xr:uid="{00000000-0005-0000-0000-00007C960000}"/>
    <cellStyle name="Normal 6 9 2 3" xfId="5896" xr:uid="{00000000-0005-0000-0000-00007D960000}"/>
    <cellStyle name="Normal 6 9 2 3 2" xfId="12388" xr:uid="{00000000-0005-0000-0000-00007E960000}"/>
    <cellStyle name="Normal 6 9 2 3 2 2" xfId="27536" xr:uid="{00000000-0005-0000-0000-00007F960000}"/>
    <cellStyle name="Normal 6 9 2 3 2 2 2" xfId="53504" xr:uid="{00000000-0005-0000-0000-000080960000}"/>
    <cellStyle name="Normal 6 9 2 3 2 3" xfId="38356" xr:uid="{00000000-0005-0000-0000-000081960000}"/>
    <cellStyle name="Normal 6 9 2 3 3" xfId="21044" xr:uid="{00000000-0005-0000-0000-000082960000}"/>
    <cellStyle name="Normal 6 9 2 3 3 2" xfId="47012" xr:uid="{00000000-0005-0000-0000-000083960000}"/>
    <cellStyle name="Normal 6 9 2 3 4" xfId="16716" xr:uid="{00000000-0005-0000-0000-000084960000}"/>
    <cellStyle name="Normal 6 9 2 3 4 2" xfId="42684" xr:uid="{00000000-0005-0000-0000-000085960000}"/>
    <cellStyle name="Normal 6 9 2 3 5" xfId="31864" xr:uid="{00000000-0005-0000-0000-000086960000}"/>
    <cellStyle name="Normal 6 9 2 3 6" xfId="58346" xr:uid="{00000000-0005-0000-0000-000087960000}"/>
    <cellStyle name="Normal 6 9 2 4" xfId="10224" xr:uid="{00000000-0005-0000-0000-000088960000}"/>
    <cellStyle name="Normal 6 9 2 4 2" xfId="25372" xr:uid="{00000000-0005-0000-0000-000089960000}"/>
    <cellStyle name="Normal 6 9 2 4 2 2" xfId="51340" xr:uid="{00000000-0005-0000-0000-00008A960000}"/>
    <cellStyle name="Normal 6 9 2 4 3" xfId="36192" xr:uid="{00000000-0005-0000-0000-00008B960000}"/>
    <cellStyle name="Normal 6 9 2 5" xfId="8060" xr:uid="{00000000-0005-0000-0000-00008C960000}"/>
    <cellStyle name="Normal 6 9 2 5 2" xfId="23208" xr:uid="{00000000-0005-0000-0000-00008D960000}"/>
    <cellStyle name="Normal 6 9 2 5 2 2" xfId="49176" xr:uid="{00000000-0005-0000-0000-00008E960000}"/>
    <cellStyle name="Normal 6 9 2 5 3" xfId="34028" xr:uid="{00000000-0005-0000-0000-00008F960000}"/>
    <cellStyle name="Normal 6 9 2 6" xfId="18880" xr:uid="{00000000-0005-0000-0000-000090960000}"/>
    <cellStyle name="Normal 6 9 2 6 2" xfId="44848" xr:uid="{00000000-0005-0000-0000-000091960000}"/>
    <cellStyle name="Normal 6 9 2 7" xfId="14552" xr:uid="{00000000-0005-0000-0000-000092960000}"/>
    <cellStyle name="Normal 6 9 2 7 2" xfId="40520" xr:uid="{00000000-0005-0000-0000-000093960000}"/>
    <cellStyle name="Normal 6 9 2 8" xfId="3732" xr:uid="{00000000-0005-0000-0000-000094960000}"/>
    <cellStyle name="Normal 6 9 2 9" xfId="29700" xr:uid="{00000000-0005-0000-0000-000095960000}"/>
    <cellStyle name="Normal 6 9 3" xfId="2109" xr:uid="{00000000-0005-0000-0000-000096960000}"/>
    <cellStyle name="Normal 6 9 3 2" xfId="6437" xr:uid="{00000000-0005-0000-0000-000097960000}"/>
    <cellStyle name="Normal 6 9 3 2 2" xfId="12929" xr:uid="{00000000-0005-0000-0000-000098960000}"/>
    <cellStyle name="Normal 6 9 3 2 2 2" xfId="28077" xr:uid="{00000000-0005-0000-0000-000099960000}"/>
    <cellStyle name="Normal 6 9 3 2 2 2 2" xfId="54045" xr:uid="{00000000-0005-0000-0000-00009A960000}"/>
    <cellStyle name="Normal 6 9 3 2 2 3" xfId="38897" xr:uid="{00000000-0005-0000-0000-00009B960000}"/>
    <cellStyle name="Normal 6 9 3 2 3" xfId="21585" xr:uid="{00000000-0005-0000-0000-00009C960000}"/>
    <cellStyle name="Normal 6 9 3 2 3 2" xfId="47553" xr:uid="{00000000-0005-0000-0000-00009D960000}"/>
    <cellStyle name="Normal 6 9 3 2 4" xfId="17257" xr:uid="{00000000-0005-0000-0000-00009E960000}"/>
    <cellStyle name="Normal 6 9 3 2 4 2" xfId="43225" xr:uid="{00000000-0005-0000-0000-00009F960000}"/>
    <cellStyle name="Normal 6 9 3 2 5" xfId="32405" xr:uid="{00000000-0005-0000-0000-0000A0960000}"/>
    <cellStyle name="Normal 6 9 3 2 6" xfId="58887" xr:uid="{00000000-0005-0000-0000-0000A1960000}"/>
    <cellStyle name="Normal 6 9 3 3" xfId="10765" xr:uid="{00000000-0005-0000-0000-0000A2960000}"/>
    <cellStyle name="Normal 6 9 3 3 2" xfId="25913" xr:uid="{00000000-0005-0000-0000-0000A3960000}"/>
    <cellStyle name="Normal 6 9 3 3 2 2" xfId="51881" xr:uid="{00000000-0005-0000-0000-0000A4960000}"/>
    <cellStyle name="Normal 6 9 3 3 3" xfId="36733" xr:uid="{00000000-0005-0000-0000-0000A5960000}"/>
    <cellStyle name="Normal 6 9 3 4" xfId="8601" xr:uid="{00000000-0005-0000-0000-0000A6960000}"/>
    <cellStyle name="Normal 6 9 3 4 2" xfId="23749" xr:uid="{00000000-0005-0000-0000-0000A7960000}"/>
    <cellStyle name="Normal 6 9 3 4 2 2" xfId="49717" xr:uid="{00000000-0005-0000-0000-0000A8960000}"/>
    <cellStyle name="Normal 6 9 3 4 3" xfId="34569" xr:uid="{00000000-0005-0000-0000-0000A9960000}"/>
    <cellStyle name="Normal 6 9 3 5" xfId="19421" xr:uid="{00000000-0005-0000-0000-0000AA960000}"/>
    <cellStyle name="Normal 6 9 3 5 2" xfId="45389" xr:uid="{00000000-0005-0000-0000-0000AB960000}"/>
    <cellStyle name="Normal 6 9 3 6" xfId="15093" xr:uid="{00000000-0005-0000-0000-0000AC960000}"/>
    <cellStyle name="Normal 6 9 3 6 2" xfId="41061" xr:uid="{00000000-0005-0000-0000-0000AD960000}"/>
    <cellStyle name="Normal 6 9 3 7" xfId="4273" xr:uid="{00000000-0005-0000-0000-0000AE960000}"/>
    <cellStyle name="Normal 6 9 3 8" xfId="30241" xr:uid="{00000000-0005-0000-0000-0000AF960000}"/>
    <cellStyle name="Normal 6 9 3 9" xfId="56723" xr:uid="{00000000-0005-0000-0000-0000B0960000}"/>
    <cellStyle name="Normal 6 9 4" xfId="5355" xr:uid="{00000000-0005-0000-0000-0000B1960000}"/>
    <cellStyle name="Normal 6 9 4 2" xfId="11847" xr:uid="{00000000-0005-0000-0000-0000B2960000}"/>
    <cellStyle name="Normal 6 9 4 2 2" xfId="26995" xr:uid="{00000000-0005-0000-0000-0000B3960000}"/>
    <cellStyle name="Normal 6 9 4 2 2 2" xfId="52963" xr:uid="{00000000-0005-0000-0000-0000B4960000}"/>
    <cellStyle name="Normal 6 9 4 2 3" xfId="37815" xr:uid="{00000000-0005-0000-0000-0000B5960000}"/>
    <cellStyle name="Normal 6 9 4 3" xfId="20503" xr:uid="{00000000-0005-0000-0000-0000B6960000}"/>
    <cellStyle name="Normal 6 9 4 3 2" xfId="46471" xr:uid="{00000000-0005-0000-0000-0000B7960000}"/>
    <cellStyle name="Normal 6 9 4 4" xfId="16175" xr:uid="{00000000-0005-0000-0000-0000B8960000}"/>
    <cellStyle name="Normal 6 9 4 4 2" xfId="42143" xr:uid="{00000000-0005-0000-0000-0000B9960000}"/>
    <cellStyle name="Normal 6 9 4 5" xfId="31323" xr:uid="{00000000-0005-0000-0000-0000BA960000}"/>
    <cellStyle name="Normal 6 9 4 6" xfId="57805" xr:uid="{00000000-0005-0000-0000-0000BB960000}"/>
    <cellStyle name="Normal 6 9 5" xfId="9683" xr:uid="{00000000-0005-0000-0000-0000BC960000}"/>
    <cellStyle name="Normal 6 9 5 2" xfId="24831" xr:uid="{00000000-0005-0000-0000-0000BD960000}"/>
    <cellStyle name="Normal 6 9 5 2 2" xfId="50799" xr:uid="{00000000-0005-0000-0000-0000BE960000}"/>
    <cellStyle name="Normal 6 9 5 3" xfId="35651" xr:uid="{00000000-0005-0000-0000-0000BF960000}"/>
    <cellStyle name="Normal 6 9 6" xfId="7519" xr:uid="{00000000-0005-0000-0000-0000C0960000}"/>
    <cellStyle name="Normal 6 9 6 2" xfId="22667" xr:uid="{00000000-0005-0000-0000-0000C1960000}"/>
    <cellStyle name="Normal 6 9 6 2 2" xfId="48635" xr:uid="{00000000-0005-0000-0000-0000C2960000}"/>
    <cellStyle name="Normal 6 9 6 3" xfId="33487" xr:uid="{00000000-0005-0000-0000-0000C3960000}"/>
    <cellStyle name="Normal 6 9 7" xfId="18339" xr:uid="{00000000-0005-0000-0000-0000C4960000}"/>
    <cellStyle name="Normal 6 9 7 2" xfId="44307" xr:uid="{00000000-0005-0000-0000-0000C5960000}"/>
    <cellStyle name="Normal 6 9 8" xfId="14011" xr:uid="{00000000-0005-0000-0000-0000C6960000}"/>
    <cellStyle name="Normal 6 9 8 2" xfId="39979" xr:uid="{00000000-0005-0000-0000-0000C7960000}"/>
    <cellStyle name="Normal 6 9 9" xfId="3191" xr:uid="{00000000-0005-0000-0000-0000C8960000}"/>
    <cellStyle name="Normal 7" xfId="473" xr:uid="{00000000-0005-0000-0000-0000C9960000}"/>
    <cellStyle name="Normal 7 10" xfId="474" xr:uid="{00000000-0005-0000-0000-0000CA960000}"/>
    <cellStyle name="Normal 7 10 10" xfId="29161" xr:uid="{00000000-0005-0000-0000-0000CB960000}"/>
    <cellStyle name="Normal 7 10 11" xfId="55109" xr:uid="{00000000-0005-0000-0000-0000CC960000}"/>
    <cellStyle name="Normal 7 10 12" xfId="55643" xr:uid="{00000000-0005-0000-0000-0000CD960000}"/>
    <cellStyle name="Normal 7 10 13" xfId="1044" xr:uid="{00000000-0005-0000-0000-0000CE960000}"/>
    <cellStyle name="Normal 7 10 2" xfId="1570" xr:uid="{00000000-0005-0000-0000-0000CF960000}"/>
    <cellStyle name="Normal 7 10 2 10" xfId="56184" xr:uid="{00000000-0005-0000-0000-0000D0960000}"/>
    <cellStyle name="Normal 7 10 2 2" xfId="2652" xr:uid="{00000000-0005-0000-0000-0000D1960000}"/>
    <cellStyle name="Normal 7 10 2 2 2" xfId="6980" xr:uid="{00000000-0005-0000-0000-0000D2960000}"/>
    <cellStyle name="Normal 7 10 2 2 2 2" xfId="13472" xr:uid="{00000000-0005-0000-0000-0000D3960000}"/>
    <cellStyle name="Normal 7 10 2 2 2 2 2" xfId="28620" xr:uid="{00000000-0005-0000-0000-0000D4960000}"/>
    <cellStyle name="Normal 7 10 2 2 2 2 2 2" xfId="54588" xr:uid="{00000000-0005-0000-0000-0000D5960000}"/>
    <cellStyle name="Normal 7 10 2 2 2 2 3" xfId="39440" xr:uid="{00000000-0005-0000-0000-0000D6960000}"/>
    <cellStyle name="Normal 7 10 2 2 2 3" xfId="22128" xr:uid="{00000000-0005-0000-0000-0000D7960000}"/>
    <cellStyle name="Normal 7 10 2 2 2 3 2" xfId="48096" xr:uid="{00000000-0005-0000-0000-0000D8960000}"/>
    <cellStyle name="Normal 7 10 2 2 2 4" xfId="17800" xr:uid="{00000000-0005-0000-0000-0000D9960000}"/>
    <cellStyle name="Normal 7 10 2 2 2 4 2" xfId="43768" xr:uid="{00000000-0005-0000-0000-0000DA960000}"/>
    <cellStyle name="Normal 7 10 2 2 2 5" xfId="32948" xr:uid="{00000000-0005-0000-0000-0000DB960000}"/>
    <cellStyle name="Normal 7 10 2 2 2 6" xfId="59430" xr:uid="{00000000-0005-0000-0000-0000DC960000}"/>
    <cellStyle name="Normal 7 10 2 2 3" xfId="11308" xr:uid="{00000000-0005-0000-0000-0000DD960000}"/>
    <cellStyle name="Normal 7 10 2 2 3 2" xfId="26456" xr:uid="{00000000-0005-0000-0000-0000DE960000}"/>
    <cellStyle name="Normal 7 10 2 2 3 2 2" xfId="52424" xr:uid="{00000000-0005-0000-0000-0000DF960000}"/>
    <cellStyle name="Normal 7 10 2 2 3 3" xfId="37276" xr:uid="{00000000-0005-0000-0000-0000E0960000}"/>
    <cellStyle name="Normal 7 10 2 2 4" xfId="9144" xr:uid="{00000000-0005-0000-0000-0000E1960000}"/>
    <cellStyle name="Normal 7 10 2 2 4 2" xfId="24292" xr:uid="{00000000-0005-0000-0000-0000E2960000}"/>
    <cellStyle name="Normal 7 10 2 2 4 2 2" xfId="50260" xr:uid="{00000000-0005-0000-0000-0000E3960000}"/>
    <cellStyle name="Normal 7 10 2 2 4 3" xfId="35112" xr:uid="{00000000-0005-0000-0000-0000E4960000}"/>
    <cellStyle name="Normal 7 10 2 2 5" xfId="19964" xr:uid="{00000000-0005-0000-0000-0000E5960000}"/>
    <cellStyle name="Normal 7 10 2 2 5 2" xfId="45932" xr:uid="{00000000-0005-0000-0000-0000E6960000}"/>
    <cellStyle name="Normal 7 10 2 2 6" xfId="15636" xr:uid="{00000000-0005-0000-0000-0000E7960000}"/>
    <cellStyle name="Normal 7 10 2 2 6 2" xfId="41604" xr:uid="{00000000-0005-0000-0000-0000E8960000}"/>
    <cellStyle name="Normal 7 10 2 2 7" xfId="4816" xr:uid="{00000000-0005-0000-0000-0000E9960000}"/>
    <cellStyle name="Normal 7 10 2 2 8" xfId="30784" xr:uid="{00000000-0005-0000-0000-0000EA960000}"/>
    <cellStyle name="Normal 7 10 2 2 9" xfId="57266" xr:uid="{00000000-0005-0000-0000-0000EB960000}"/>
    <cellStyle name="Normal 7 10 2 3" xfId="5898" xr:uid="{00000000-0005-0000-0000-0000EC960000}"/>
    <cellStyle name="Normal 7 10 2 3 2" xfId="12390" xr:uid="{00000000-0005-0000-0000-0000ED960000}"/>
    <cellStyle name="Normal 7 10 2 3 2 2" xfId="27538" xr:uid="{00000000-0005-0000-0000-0000EE960000}"/>
    <cellStyle name="Normal 7 10 2 3 2 2 2" xfId="53506" xr:uid="{00000000-0005-0000-0000-0000EF960000}"/>
    <cellStyle name="Normal 7 10 2 3 2 3" xfId="38358" xr:uid="{00000000-0005-0000-0000-0000F0960000}"/>
    <cellStyle name="Normal 7 10 2 3 3" xfId="21046" xr:uid="{00000000-0005-0000-0000-0000F1960000}"/>
    <cellStyle name="Normal 7 10 2 3 3 2" xfId="47014" xr:uid="{00000000-0005-0000-0000-0000F2960000}"/>
    <cellStyle name="Normal 7 10 2 3 4" xfId="16718" xr:uid="{00000000-0005-0000-0000-0000F3960000}"/>
    <cellStyle name="Normal 7 10 2 3 4 2" xfId="42686" xr:uid="{00000000-0005-0000-0000-0000F4960000}"/>
    <cellStyle name="Normal 7 10 2 3 5" xfId="31866" xr:uid="{00000000-0005-0000-0000-0000F5960000}"/>
    <cellStyle name="Normal 7 10 2 3 6" xfId="58348" xr:uid="{00000000-0005-0000-0000-0000F6960000}"/>
    <cellStyle name="Normal 7 10 2 4" xfId="10226" xr:uid="{00000000-0005-0000-0000-0000F7960000}"/>
    <cellStyle name="Normal 7 10 2 4 2" xfId="25374" xr:uid="{00000000-0005-0000-0000-0000F8960000}"/>
    <cellStyle name="Normal 7 10 2 4 2 2" xfId="51342" xr:uid="{00000000-0005-0000-0000-0000F9960000}"/>
    <cellStyle name="Normal 7 10 2 4 3" xfId="36194" xr:uid="{00000000-0005-0000-0000-0000FA960000}"/>
    <cellStyle name="Normal 7 10 2 5" xfId="8062" xr:uid="{00000000-0005-0000-0000-0000FB960000}"/>
    <cellStyle name="Normal 7 10 2 5 2" xfId="23210" xr:uid="{00000000-0005-0000-0000-0000FC960000}"/>
    <cellStyle name="Normal 7 10 2 5 2 2" xfId="49178" xr:uid="{00000000-0005-0000-0000-0000FD960000}"/>
    <cellStyle name="Normal 7 10 2 5 3" xfId="34030" xr:uid="{00000000-0005-0000-0000-0000FE960000}"/>
    <cellStyle name="Normal 7 10 2 6" xfId="18882" xr:uid="{00000000-0005-0000-0000-0000FF960000}"/>
    <cellStyle name="Normal 7 10 2 6 2" xfId="44850" xr:uid="{00000000-0005-0000-0000-000000970000}"/>
    <cellStyle name="Normal 7 10 2 7" xfId="14554" xr:uid="{00000000-0005-0000-0000-000001970000}"/>
    <cellStyle name="Normal 7 10 2 7 2" xfId="40522" xr:uid="{00000000-0005-0000-0000-000002970000}"/>
    <cellStyle name="Normal 7 10 2 8" xfId="3734" xr:uid="{00000000-0005-0000-0000-000003970000}"/>
    <cellStyle name="Normal 7 10 2 9" xfId="29702" xr:uid="{00000000-0005-0000-0000-000004970000}"/>
    <cellStyle name="Normal 7 10 3" xfId="2111" xr:uid="{00000000-0005-0000-0000-000005970000}"/>
    <cellStyle name="Normal 7 10 3 2" xfId="6439" xr:uid="{00000000-0005-0000-0000-000006970000}"/>
    <cellStyle name="Normal 7 10 3 2 2" xfId="12931" xr:uid="{00000000-0005-0000-0000-000007970000}"/>
    <cellStyle name="Normal 7 10 3 2 2 2" xfId="28079" xr:uid="{00000000-0005-0000-0000-000008970000}"/>
    <cellStyle name="Normal 7 10 3 2 2 2 2" xfId="54047" xr:uid="{00000000-0005-0000-0000-000009970000}"/>
    <cellStyle name="Normal 7 10 3 2 2 3" xfId="38899" xr:uid="{00000000-0005-0000-0000-00000A970000}"/>
    <cellStyle name="Normal 7 10 3 2 3" xfId="21587" xr:uid="{00000000-0005-0000-0000-00000B970000}"/>
    <cellStyle name="Normal 7 10 3 2 3 2" xfId="47555" xr:uid="{00000000-0005-0000-0000-00000C970000}"/>
    <cellStyle name="Normal 7 10 3 2 4" xfId="17259" xr:uid="{00000000-0005-0000-0000-00000D970000}"/>
    <cellStyle name="Normal 7 10 3 2 4 2" xfId="43227" xr:uid="{00000000-0005-0000-0000-00000E970000}"/>
    <cellStyle name="Normal 7 10 3 2 5" xfId="32407" xr:uid="{00000000-0005-0000-0000-00000F970000}"/>
    <cellStyle name="Normal 7 10 3 2 6" xfId="58889" xr:uid="{00000000-0005-0000-0000-000010970000}"/>
    <cellStyle name="Normal 7 10 3 3" xfId="10767" xr:uid="{00000000-0005-0000-0000-000011970000}"/>
    <cellStyle name="Normal 7 10 3 3 2" xfId="25915" xr:uid="{00000000-0005-0000-0000-000012970000}"/>
    <cellStyle name="Normal 7 10 3 3 2 2" xfId="51883" xr:uid="{00000000-0005-0000-0000-000013970000}"/>
    <cellStyle name="Normal 7 10 3 3 3" xfId="36735" xr:uid="{00000000-0005-0000-0000-000014970000}"/>
    <cellStyle name="Normal 7 10 3 4" xfId="8603" xr:uid="{00000000-0005-0000-0000-000015970000}"/>
    <cellStyle name="Normal 7 10 3 4 2" xfId="23751" xr:uid="{00000000-0005-0000-0000-000016970000}"/>
    <cellStyle name="Normal 7 10 3 4 2 2" xfId="49719" xr:uid="{00000000-0005-0000-0000-000017970000}"/>
    <cellStyle name="Normal 7 10 3 4 3" xfId="34571" xr:uid="{00000000-0005-0000-0000-000018970000}"/>
    <cellStyle name="Normal 7 10 3 5" xfId="19423" xr:uid="{00000000-0005-0000-0000-000019970000}"/>
    <cellStyle name="Normal 7 10 3 5 2" xfId="45391" xr:uid="{00000000-0005-0000-0000-00001A970000}"/>
    <cellStyle name="Normal 7 10 3 6" xfId="15095" xr:uid="{00000000-0005-0000-0000-00001B970000}"/>
    <cellStyle name="Normal 7 10 3 6 2" xfId="41063" xr:uid="{00000000-0005-0000-0000-00001C970000}"/>
    <cellStyle name="Normal 7 10 3 7" xfId="4275" xr:uid="{00000000-0005-0000-0000-00001D970000}"/>
    <cellStyle name="Normal 7 10 3 8" xfId="30243" xr:uid="{00000000-0005-0000-0000-00001E970000}"/>
    <cellStyle name="Normal 7 10 3 9" xfId="56725" xr:uid="{00000000-0005-0000-0000-00001F970000}"/>
    <cellStyle name="Normal 7 10 4" xfId="5357" xr:uid="{00000000-0005-0000-0000-000020970000}"/>
    <cellStyle name="Normal 7 10 4 2" xfId="11849" xr:uid="{00000000-0005-0000-0000-000021970000}"/>
    <cellStyle name="Normal 7 10 4 2 2" xfId="26997" xr:uid="{00000000-0005-0000-0000-000022970000}"/>
    <cellStyle name="Normal 7 10 4 2 2 2" xfId="52965" xr:uid="{00000000-0005-0000-0000-000023970000}"/>
    <cellStyle name="Normal 7 10 4 2 3" xfId="37817" xr:uid="{00000000-0005-0000-0000-000024970000}"/>
    <cellStyle name="Normal 7 10 4 3" xfId="20505" xr:uid="{00000000-0005-0000-0000-000025970000}"/>
    <cellStyle name="Normal 7 10 4 3 2" xfId="46473" xr:uid="{00000000-0005-0000-0000-000026970000}"/>
    <cellStyle name="Normal 7 10 4 4" xfId="16177" xr:uid="{00000000-0005-0000-0000-000027970000}"/>
    <cellStyle name="Normal 7 10 4 4 2" xfId="42145" xr:uid="{00000000-0005-0000-0000-000028970000}"/>
    <cellStyle name="Normal 7 10 4 5" xfId="31325" xr:uid="{00000000-0005-0000-0000-000029970000}"/>
    <cellStyle name="Normal 7 10 4 6" xfId="57807" xr:uid="{00000000-0005-0000-0000-00002A970000}"/>
    <cellStyle name="Normal 7 10 5" xfId="9685" xr:uid="{00000000-0005-0000-0000-00002B970000}"/>
    <cellStyle name="Normal 7 10 5 2" xfId="24833" xr:uid="{00000000-0005-0000-0000-00002C970000}"/>
    <cellStyle name="Normal 7 10 5 2 2" xfId="50801" xr:uid="{00000000-0005-0000-0000-00002D970000}"/>
    <cellStyle name="Normal 7 10 5 3" xfId="35653" xr:uid="{00000000-0005-0000-0000-00002E970000}"/>
    <cellStyle name="Normal 7 10 6" xfId="7521" xr:uid="{00000000-0005-0000-0000-00002F970000}"/>
    <cellStyle name="Normal 7 10 6 2" xfId="22669" xr:uid="{00000000-0005-0000-0000-000030970000}"/>
    <cellStyle name="Normal 7 10 6 2 2" xfId="48637" xr:uid="{00000000-0005-0000-0000-000031970000}"/>
    <cellStyle name="Normal 7 10 6 3" xfId="33489" xr:uid="{00000000-0005-0000-0000-000032970000}"/>
    <cellStyle name="Normal 7 10 7" xfId="18341" xr:uid="{00000000-0005-0000-0000-000033970000}"/>
    <cellStyle name="Normal 7 10 7 2" xfId="44309" xr:uid="{00000000-0005-0000-0000-000034970000}"/>
    <cellStyle name="Normal 7 10 8" xfId="14013" xr:uid="{00000000-0005-0000-0000-000035970000}"/>
    <cellStyle name="Normal 7 10 8 2" xfId="39981" xr:uid="{00000000-0005-0000-0000-000036970000}"/>
    <cellStyle name="Normal 7 10 9" xfId="3193" xr:uid="{00000000-0005-0000-0000-000037970000}"/>
    <cellStyle name="Normal 7 11" xfId="475" xr:uid="{00000000-0005-0000-0000-000038970000}"/>
    <cellStyle name="Normal 7 11 10" xfId="29162" xr:uid="{00000000-0005-0000-0000-000039970000}"/>
    <cellStyle name="Normal 7 11 11" xfId="55110" xr:uid="{00000000-0005-0000-0000-00003A970000}"/>
    <cellStyle name="Normal 7 11 12" xfId="55644" xr:uid="{00000000-0005-0000-0000-00003B970000}"/>
    <cellStyle name="Normal 7 11 13" xfId="1084" xr:uid="{00000000-0005-0000-0000-00003C970000}"/>
    <cellStyle name="Normal 7 11 2" xfId="1571" xr:uid="{00000000-0005-0000-0000-00003D970000}"/>
    <cellStyle name="Normal 7 11 2 10" xfId="56185" xr:uid="{00000000-0005-0000-0000-00003E970000}"/>
    <cellStyle name="Normal 7 11 2 2" xfId="2653" xr:uid="{00000000-0005-0000-0000-00003F970000}"/>
    <cellStyle name="Normal 7 11 2 2 2" xfId="6981" xr:uid="{00000000-0005-0000-0000-000040970000}"/>
    <cellStyle name="Normal 7 11 2 2 2 2" xfId="13473" xr:uid="{00000000-0005-0000-0000-000041970000}"/>
    <cellStyle name="Normal 7 11 2 2 2 2 2" xfId="28621" xr:uid="{00000000-0005-0000-0000-000042970000}"/>
    <cellStyle name="Normal 7 11 2 2 2 2 2 2" xfId="54589" xr:uid="{00000000-0005-0000-0000-000043970000}"/>
    <cellStyle name="Normal 7 11 2 2 2 2 3" xfId="39441" xr:uid="{00000000-0005-0000-0000-000044970000}"/>
    <cellStyle name="Normal 7 11 2 2 2 3" xfId="22129" xr:uid="{00000000-0005-0000-0000-000045970000}"/>
    <cellStyle name="Normal 7 11 2 2 2 3 2" xfId="48097" xr:uid="{00000000-0005-0000-0000-000046970000}"/>
    <cellStyle name="Normal 7 11 2 2 2 4" xfId="17801" xr:uid="{00000000-0005-0000-0000-000047970000}"/>
    <cellStyle name="Normal 7 11 2 2 2 4 2" xfId="43769" xr:uid="{00000000-0005-0000-0000-000048970000}"/>
    <cellStyle name="Normal 7 11 2 2 2 5" xfId="32949" xr:uid="{00000000-0005-0000-0000-000049970000}"/>
    <cellStyle name="Normal 7 11 2 2 2 6" xfId="59431" xr:uid="{00000000-0005-0000-0000-00004A970000}"/>
    <cellStyle name="Normal 7 11 2 2 3" xfId="11309" xr:uid="{00000000-0005-0000-0000-00004B970000}"/>
    <cellStyle name="Normal 7 11 2 2 3 2" xfId="26457" xr:uid="{00000000-0005-0000-0000-00004C970000}"/>
    <cellStyle name="Normal 7 11 2 2 3 2 2" xfId="52425" xr:uid="{00000000-0005-0000-0000-00004D970000}"/>
    <cellStyle name="Normal 7 11 2 2 3 3" xfId="37277" xr:uid="{00000000-0005-0000-0000-00004E970000}"/>
    <cellStyle name="Normal 7 11 2 2 4" xfId="9145" xr:uid="{00000000-0005-0000-0000-00004F970000}"/>
    <cellStyle name="Normal 7 11 2 2 4 2" xfId="24293" xr:uid="{00000000-0005-0000-0000-000050970000}"/>
    <cellStyle name="Normal 7 11 2 2 4 2 2" xfId="50261" xr:uid="{00000000-0005-0000-0000-000051970000}"/>
    <cellStyle name="Normal 7 11 2 2 4 3" xfId="35113" xr:uid="{00000000-0005-0000-0000-000052970000}"/>
    <cellStyle name="Normal 7 11 2 2 5" xfId="19965" xr:uid="{00000000-0005-0000-0000-000053970000}"/>
    <cellStyle name="Normal 7 11 2 2 5 2" xfId="45933" xr:uid="{00000000-0005-0000-0000-000054970000}"/>
    <cellStyle name="Normal 7 11 2 2 6" xfId="15637" xr:uid="{00000000-0005-0000-0000-000055970000}"/>
    <cellStyle name="Normal 7 11 2 2 6 2" xfId="41605" xr:uid="{00000000-0005-0000-0000-000056970000}"/>
    <cellStyle name="Normal 7 11 2 2 7" xfId="4817" xr:uid="{00000000-0005-0000-0000-000057970000}"/>
    <cellStyle name="Normal 7 11 2 2 8" xfId="30785" xr:uid="{00000000-0005-0000-0000-000058970000}"/>
    <cellStyle name="Normal 7 11 2 2 9" xfId="57267" xr:uid="{00000000-0005-0000-0000-000059970000}"/>
    <cellStyle name="Normal 7 11 2 3" xfId="5899" xr:uid="{00000000-0005-0000-0000-00005A970000}"/>
    <cellStyle name="Normal 7 11 2 3 2" xfId="12391" xr:uid="{00000000-0005-0000-0000-00005B970000}"/>
    <cellStyle name="Normal 7 11 2 3 2 2" xfId="27539" xr:uid="{00000000-0005-0000-0000-00005C970000}"/>
    <cellStyle name="Normal 7 11 2 3 2 2 2" xfId="53507" xr:uid="{00000000-0005-0000-0000-00005D970000}"/>
    <cellStyle name="Normal 7 11 2 3 2 3" xfId="38359" xr:uid="{00000000-0005-0000-0000-00005E970000}"/>
    <cellStyle name="Normal 7 11 2 3 3" xfId="21047" xr:uid="{00000000-0005-0000-0000-00005F970000}"/>
    <cellStyle name="Normal 7 11 2 3 3 2" xfId="47015" xr:uid="{00000000-0005-0000-0000-000060970000}"/>
    <cellStyle name="Normal 7 11 2 3 4" xfId="16719" xr:uid="{00000000-0005-0000-0000-000061970000}"/>
    <cellStyle name="Normal 7 11 2 3 4 2" xfId="42687" xr:uid="{00000000-0005-0000-0000-000062970000}"/>
    <cellStyle name="Normal 7 11 2 3 5" xfId="31867" xr:uid="{00000000-0005-0000-0000-000063970000}"/>
    <cellStyle name="Normal 7 11 2 3 6" xfId="58349" xr:uid="{00000000-0005-0000-0000-000064970000}"/>
    <cellStyle name="Normal 7 11 2 4" xfId="10227" xr:uid="{00000000-0005-0000-0000-000065970000}"/>
    <cellStyle name="Normal 7 11 2 4 2" xfId="25375" xr:uid="{00000000-0005-0000-0000-000066970000}"/>
    <cellStyle name="Normal 7 11 2 4 2 2" xfId="51343" xr:uid="{00000000-0005-0000-0000-000067970000}"/>
    <cellStyle name="Normal 7 11 2 4 3" xfId="36195" xr:uid="{00000000-0005-0000-0000-000068970000}"/>
    <cellStyle name="Normal 7 11 2 5" xfId="8063" xr:uid="{00000000-0005-0000-0000-000069970000}"/>
    <cellStyle name="Normal 7 11 2 5 2" xfId="23211" xr:uid="{00000000-0005-0000-0000-00006A970000}"/>
    <cellStyle name="Normal 7 11 2 5 2 2" xfId="49179" xr:uid="{00000000-0005-0000-0000-00006B970000}"/>
    <cellStyle name="Normal 7 11 2 5 3" xfId="34031" xr:uid="{00000000-0005-0000-0000-00006C970000}"/>
    <cellStyle name="Normal 7 11 2 6" xfId="18883" xr:uid="{00000000-0005-0000-0000-00006D970000}"/>
    <cellStyle name="Normal 7 11 2 6 2" xfId="44851" xr:uid="{00000000-0005-0000-0000-00006E970000}"/>
    <cellStyle name="Normal 7 11 2 7" xfId="14555" xr:uid="{00000000-0005-0000-0000-00006F970000}"/>
    <cellStyle name="Normal 7 11 2 7 2" xfId="40523" xr:uid="{00000000-0005-0000-0000-000070970000}"/>
    <cellStyle name="Normal 7 11 2 8" xfId="3735" xr:uid="{00000000-0005-0000-0000-000071970000}"/>
    <cellStyle name="Normal 7 11 2 9" xfId="29703" xr:uid="{00000000-0005-0000-0000-000072970000}"/>
    <cellStyle name="Normal 7 11 3" xfId="2112" xr:uid="{00000000-0005-0000-0000-000073970000}"/>
    <cellStyle name="Normal 7 11 3 2" xfId="6440" xr:uid="{00000000-0005-0000-0000-000074970000}"/>
    <cellStyle name="Normal 7 11 3 2 2" xfId="12932" xr:uid="{00000000-0005-0000-0000-000075970000}"/>
    <cellStyle name="Normal 7 11 3 2 2 2" xfId="28080" xr:uid="{00000000-0005-0000-0000-000076970000}"/>
    <cellStyle name="Normal 7 11 3 2 2 2 2" xfId="54048" xr:uid="{00000000-0005-0000-0000-000077970000}"/>
    <cellStyle name="Normal 7 11 3 2 2 3" xfId="38900" xr:uid="{00000000-0005-0000-0000-000078970000}"/>
    <cellStyle name="Normal 7 11 3 2 3" xfId="21588" xr:uid="{00000000-0005-0000-0000-000079970000}"/>
    <cellStyle name="Normal 7 11 3 2 3 2" xfId="47556" xr:uid="{00000000-0005-0000-0000-00007A970000}"/>
    <cellStyle name="Normal 7 11 3 2 4" xfId="17260" xr:uid="{00000000-0005-0000-0000-00007B970000}"/>
    <cellStyle name="Normal 7 11 3 2 4 2" xfId="43228" xr:uid="{00000000-0005-0000-0000-00007C970000}"/>
    <cellStyle name="Normal 7 11 3 2 5" xfId="32408" xr:uid="{00000000-0005-0000-0000-00007D970000}"/>
    <cellStyle name="Normal 7 11 3 2 6" xfId="58890" xr:uid="{00000000-0005-0000-0000-00007E970000}"/>
    <cellStyle name="Normal 7 11 3 3" xfId="10768" xr:uid="{00000000-0005-0000-0000-00007F970000}"/>
    <cellStyle name="Normal 7 11 3 3 2" xfId="25916" xr:uid="{00000000-0005-0000-0000-000080970000}"/>
    <cellStyle name="Normal 7 11 3 3 2 2" xfId="51884" xr:uid="{00000000-0005-0000-0000-000081970000}"/>
    <cellStyle name="Normal 7 11 3 3 3" xfId="36736" xr:uid="{00000000-0005-0000-0000-000082970000}"/>
    <cellStyle name="Normal 7 11 3 4" xfId="8604" xr:uid="{00000000-0005-0000-0000-000083970000}"/>
    <cellStyle name="Normal 7 11 3 4 2" xfId="23752" xr:uid="{00000000-0005-0000-0000-000084970000}"/>
    <cellStyle name="Normal 7 11 3 4 2 2" xfId="49720" xr:uid="{00000000-0005-0000-0000-000085970000}"/>
    <cellStyle name="Normal 7 11 3 4 3" xfId="34572" xr:uid="{00000000-0005-0000-0000-000086970000}"/>
    <cellStyle name="Normal 7 11 3 5" xfId="19424" xr:uid="{00000000-0005-0000-0000-000087970000}"/>
    <cellStyle name="Normal 7 11 3 5 2" xfId="45392" xr:uid="{00000000-0005-0000-0000-000088970000}"/>
    <cellStyle name="Normal 7 11 3 6" xfId="15096" xr:uid="{00000000-0005-0000-0000-000089970000}"/>
    <cellStyle name="Normal 7 11 3 6 2" xfId="41064" xr:uid="{00000000-0005-0000-0000-00008A970000}"/>
    <cellStyle name="Normal 7 11 3 7" xfId="4276" xr:uid="{00000000-0005-0000-0000-00008B970000}"/>
    <cellStyle name="Normal 7 11 3 8" xfId="30244" xr:uid="{00000000-0005-0000-0000-00008C970000}"/>
    <cellStyle name="Normal 7 11 3 9" xfId="56726" xr:uid="{00000000-0005-0000-0000-00008D970000}"/>
    <cellStyle name="Normal 7 11 4" xfId="5358" xr:uid="{00000000-0005-0000-0000-00008E970000}"/>
    <cellStyle name="Normal 7 11 4 2" xfId="11850" xr:uid="{00000000-0005-0000-0000-00008F970000}"/>
    <cellStyle name="Normal 7 11 4 2 2" xfId="26998" xr:uid="{00000000-0005-0000-0000-000090970000}"/>
    <cellStyle name="Normal 7 11 4 2 2 2" xfId="52966" xr:uid="{00000000-0005-0000-0000-000091970000}"/>
    <cellStyle name="Normal 7 11 4 2 3" xfId="37818" xr:uid="{00000000-0005-0000-0000-000092970000}"/>
    <cellStyle name="Normal 7 11 4 3" xfId="20506" xr:uid="{00000000-0005-0000-0000-000093970000}"/>
    <cellStyle name="Normal 7 11 4 3 2" xfId="46474" xr:uid="{00000000-0005-0000-0000-000094970000}"/>
    <cellStyle name="Normal 7 11 4 4" xfId="16178" xr:uid="{00000000-0005-0000-0000-000095970000}"/>
    <cellStyle name="Normal 7 11 4 4 2" xfId="42146" xr:uid="{00000000-0005-0000-0000-000096970000}"/>
    <cellStyle name="Normal 7 11 4 5" xfId="31326" xr:uid="{00000000-0005-0000-0000-000097970000}"/>
    <cellStyle name="Normal 7 11 4 6" xfId="57808" xr:uid="{00000000-0005-0000-0000-000098970000}"/>
    <cellStyle name="Normal 7 11 5" xfId="9686" xr:uid="{00000000-0005-0000-0000-000099970000}"/>
    <cellStyle name="Normal 7 11 5 2" xfId="24834" xr:uid="{00000000-0005-0000-0000-00009A970000}"/>
    <cellStyle name="Normal 7 11 5 2 2" xfId="50802" xr:uid="{00000000-0005-0000-0000-00009B970000}"/>
    <cellStyle name="Normal 7 11 5 3" xfId="35654" xr:uid="{00000000-0005-0000-0000-00009C970000}"/>
    <cellStyle name="Normal 7 11 6" xfId="7522" xr:uid="{00000000-0005-0000-0000-00009D970000}"/>
    <cellStyle name="Normal 7 11 6 2" xfId="22670" xr:uid="{00000000-0005-0000-0000-00009E970000}"/>
    <cellStyle name="Normal 7 11 6 2 2" xfId="48638" xr:uid="{00000000-0005-0000-0000-00009F970000}"/>
    <cellStyle name="Normal 7 11 6 3" xfId="33490" xr:uid="{00000000-0005-0000-0000-0000A0970000}"/>
    <cellStyle name="Normal 7 11 7" xfId="18342" xr:uid="{00000000-0005-0000-0000-0000A1970000}"/>
    <cellStyle name="Normal 7 11 7 2" xfId="44310" xr:uid="{00000000-0005-0000-0000-0000A2970000}"/>
    <cellStyle name="Normal 7 11 8" xfId="14014" xr:uid="{00000000-0005-0000-0000-0000A3970000}"/>
    <cellStyle name="Normal 7 11 8 2" xfId="39982" xr:uid="{00000000-0005-0000-0000-0000A4970000}"/>
    <cellStyle name="Normal 7 11 9" xfId="3194" xr:uid="{00000000-0005-0000-0000-0000A5970000}"/>
    <cellStyle name="Normal 7 12" xfId="476" xr:uid="{00000000-0005-0000-0000-0000A6970000}"/>
    <cellStyle name="Normal 7 12 10" xfId="29163" xr:uid="{00000000-0005-0000-0000-0000A7970000}"/>
    <cellStyle name="Normal 7 12 11" xfId="55111" xr:uid="{00000000-0005-0000-0000-0000A8970000}"/>
    <cellStyle name="Normal 7 12 12" xfId="55645" xr:uid="{00000000-0005-0000-0000-0000A9970000}"/>
    <cellStyle name="Normal 7 12 13" xfId="1124" xr:uid="{00000000-0005-0000-0000-0000AA970000}"/>
    <cellStyle name="Normal 7 12 2" xfId="1572" xr:uid="{00000000-0005-0000-0000-0000AB970000}"/>
    <cellStyle name="Normal 7 12 2 10" xfId="56186" xr:uid="{00000000-0005-0000-0000-0000AC970000}"/>
    <cellStyle name="Normal 7 12 2 2" xfId="2654" xr:uid="{00000000-0005-0000-0000-0000AD970000}"/>
    <cellStyle name="Normal 7 12 2 2 2" xfId="6982" xr:uid="{00000000-0005-0000-0000-0000AE970000}"/>
    <cellStyle name="Normal 7 12 2 2 2 2" xfId="13474" xr:uid="{00000000-0005-0000-0000-0000AF970000}"/>
    <cellStyle name="Normal 7 12 2 2 2 2 2" xfId="28622" xr:uid="{00000000-0005-0000-0000-0000B0970000}"/>
    <cellStyle name="Normal 7 12 2 2 2 2 2 2" xfId="54590" xr:uid="{00000000-0005-0000-0000-0000B1970000}"/>
    <cellStyle name="Normal 7 12 2 2 2 2 3" xfId="39442" xr:uid="{00000000-0005-0000-0000-0000B2970000}"/>
    <cellStyle name="Normal 7 12 2 2 2 3" xfId="22130" xr:uid="{00000000-0005-0000-0000-0000B3970000}"/>
    <cellStyle name="Normal 7 12 2 2 2 3 2" xfId="48098" xr:uid="{00000000-0005-0000-0000-0000B4970000}"/>
    <cellStyle name="Normal 7 12 2 2 2 4" xfId="17802" xr:uid="{00000000-0005-0000-0000-0000B5970000}"/>
    <cellStyle name="Normal 7 12 2 2 2 4 2" xfId="43770" xr:uid="{00000000-0005-0000-0000-0000B6970000}"/>
    <cellStyle name="Normal 7 12 2 2 2 5" xfId="32950" xr:uid="{00000000-0005-0000-0000-0000B7970000}"/>
    <cellStyle name="Normal 7 12 2 2 2 6" xfId="59432" xr:uid="{00000000-0005-0000-0000-0000B8970000}"/>
    <cellStyle name="Normal 7 12 2 2 3" xfId="11310" xr:uid="{00000000-0005-0000-0000-0000B9970000}"/>
    <cellStyle name="Normal 7 12 2 2 3 2" xfId="26458" xr:uid="{00000000-0005-0000-0000-0000BA970000}"/>
    <cellStyle name="Normal 7 12 2 2 3 2 2" xfId="52426" xr:uid="{00000000-0005-0000-0000-0000BB970000}"/>
    <cellStyle name="Normal 7 12 2 2 3 3" xfId="37278" xr:uid="{00000000-0005-0000-0000-0000BC970000}"/>
    <cellStyle name="Normal 7 12 2 2 4" xfId="9146" xr:uid="{00000000-0005-0000-0000-0000BD970000}"/>
    <cellStyle name="Normal 7 12 2 2 4 2" xfId="24294" xr:uid="{00000000-0005-0000-0000-0000BE970000}"/>
    <cellStyle name="Normal 7 12 2 2 4 2 2" xfId="50262" xr:uid="{00000000-0005-0000-0000-0000BF970000}"/>
    <cellStyle name="Normal 7 12 2 2 4 3" xfId="35114" xr:uid="{00000000-0005-0000-0000-0000C0970000}"/>
    <cellStyle name="Normal 7 12 2 2 5" xfId="19966" xr:uid="{00000000-0005-0000-0000-0000C1970000}"/>
    <cellStyle name="Normal 7 12 2 2 5 2" xfId="45934" xr:uid="{00000000-0005-0000-0000-0000C2970000}"/>
    <cellStyle name="Normal 7 12 2 2 6" xfId="15638" xr:uid="{00000000-0005-0000-0000-0000C3970000}"/>
    <cellStyle name="Normal 7 12 2 2 6 2" xfId="41606" xr:uid="{00000000-0005-0000-0000-0000C4970000}"/>
    <cellStyle name="Normal 7 12 2 2 7" xfId="4818" xr:uid="{00000000-0005-0000-0000-0000C5970000}"/>
    <cellStyle name="Normal 7 12 2 2 8" xfId="30786" xr:uid="{00000000-0005-0000-0000-0000C6970000}"/>
    <cellStyle name="Normal 7 12 2 2 9" xfId="57268" xr:uid="{00000000-0005-0000-0000-0000C7970000}"/>
    <cellStyle name="Normal 7 12 2 3" xfId="5900" xr:uid="{00000000-0005-0000-0000-0000C8970000}"/>
    <cellStyle name="Normal 7 12 2 3 2" xfId="12392" xr:uid="{00000000-0005-0000-0000-0000C9970000}"/>
    <cellStyle name="Normal 7 12 2 3 2 2" xfId="27540" xr:uid="{00000000-0005-0000-0000-0000CA970000}"/>
    <cellStyle name="Normal 7 12 2 3 2 2 2" xfId="53508" xr:uid="{00000000-0005-0000-0000-0000CB970000}"/>
    <cellStyle name="Normal 7 12 2 3 2 3" xfId="38360" xr:uid="{00000000-0005-0000-0000-0000CC970000}"/>
    <cellStyle name="Normal 7 12 2 3 3" xfId="21048" xr:uid="{00000000-0005-0000-0000-0000CD970000}"/>
    <cellStyle name="Normal 7 12 2 3 3 2" xfId="47016" xr:uid="{00000000-0005-0000-0000-0000CE970000}"/>
    <cellStyle name="Normal 7 12 2 3 4" xfId="16720" xr:uid="{00000000-0005-0000-0000-0000CF970000}"/>
    <cellStyle name="Normal 7 12 2 3 4 2" xfId="42688" xr:uid="{00000000-0005-0000-0000-0000D0970000}"/>
    <cellStyle name="Normal 7 12 2 3 5" xfId="31868" xr:uid="{00000000-0005-0000-0000-0000D1970000}"/>
    <cellStyle name="Normal 7 12 2 3 6" xfId="58350" xr:uid="{00000000-0005-0000-0000-0000D2970000}"/>
    <cellStyle name="Normal 7 12 2 4" xfId="10228" xr:uid="{00000000-0005-0000-0000-0000D3970000}"/>
    <cellStyle name="Normal 7 12 2 4 2" xfId="25376" xr:uid="{00000000-0005-0000-0000-0000D4970000}"/>
    <cellStyle name="Normal 7 12 2 4 2 2" xfId="51344" xr:uid="{00000000-0005-0000-0000-0000D5970000}"/>
    <cellStyle name="Normal 7 12 2 4 3" xfId="36196" xr:uid="{00000000-0005-0000-0000-0000D6970000}"/>
    <cellStyle name="Normal 7 12 2 5" xfId="8064" xr:uid="{00000000-0005-0000-0000-0000D7970000}"/>
    <cellStyle name="Normal 7 12 2 5 2" xfId="23212" xr:uid="{00000000-0005-0000-0000-0000D8970000}"/>
    <cellStyle name="Normal 7 12 2 5 2 2" xfId="49180" xr:uid="{00000000-0005-0000-0000-0000D9970000}"/>
    <cellStyle name="Normal 7 12 2 5 3" xfId="34032" xr:uid="{00000000-0005-0000-0000-0000DA970000}"/>
    <cellStyle name="Normal 7 12 2 6" xfId="18884" xr:uid="{00000000-0005-0000-0000-0000DB970000}"/>
    <cellStyle name="Normal 7 12 2 6 2" xfId="44852" xr:uid="{00000000-0005-0000-0000-0000DC970000}"/>
    <cellStyle name="Normal 7 12 2 7" xfId="14556" xr:uid="{00000000-0005-0000-0000-0000DD970000}"/>
    <cellStyle name="Normal 7 12 2 7 2" xfId="40524" xr:uid="{00000000-0005-0000-0000-0000DE970000}"/>
    <cellStyle name="Normal 7 12 2 8" xfId="3736" xr:uid="{00000000-0005-0000-0000-0000DF970000}"/>
    <cellStyle name="Normal 7 12 2 9" xfId="29704" xr:uid="{00000000-0005-0000-0000-0000E0970000}"/>
    <cellStyle name="Normal 7 12 3" xfId="2113" xr:uid="{00000000-0005-0000-0000-0000E1970000}"/>
    <cellStyle name="Normal 7 12 3 2" xfId="6441" xr:uid="{00000000-0005-0000-0000-0000E2970000}"/>
    <cellStyle name="Normal 7 12 3 2 2" xfId="12933" xr:uid="{00000000-0005-0000-0000-0000E3970000}"/>
    <cellStyle name="Normal 7 12 3 2 2 2" xfId="28081" xr:uid="{00000000-0005-0000-0000-0000E4970000}"/>
    <cellStyle name="Normal 7 12 3 2 2 2 2" xfId="54049" xr:uid="{00000000-0005-0000-0000-0000E5970000}"/>
    <cellStyle name="Normal 7 12 3 2 2 3" xfId="38901" xr:uid="{00000000-0005-0000-0000-0000E6970000}"/>
    <cellStyle name="Normal 7 12 3 2 3" xfId="21589" xr:uid="{00000000-0005-0000-0000-0000E7970000}"/>
    <cellStyle name="Normal 7 12 3 2 3 2" xfId="47557" xr:uid="{00000000-0005-0000-0000-0000E8970000}"/>
    <cellStyle name="Normal 7 12 3 2 4" xfId="17261" xr:uid="{00000000-0005-0000-0000-0000E9970000}"/>
    <cellStyle name="Normal 7 12 3 2 4 2" xfId="43229" xr:uid="{00000000-0005-0000-0000-0000EA970000}"/>
    <cellStyle name="Normal 7 12 3 2 5" xfId="32409" xr:uid="{00000000-0005-0000-0000-0000EB970000}"/>
    <cellStyle name="Normal 7 12 3 2 6" xfId="58891" xr:uid="{00000000-0005-0000-0000-0000EC970000}"/>
    <cellStyle name="Normal 7 12 3 3" xfId="10769" xr:uid="{00000000-0005-0000-0000-0000ED970000}"/>
    <cellStyle name="Normal 7 12 3 3 2" xfId="25917" xr:uid="{00000000-0005-0000-0000-0000EE970000}"/>
    <cellStyle name="Normal 7 12 3 3 2 2" xfId="51885" xr:uid="{00000000-0005-0000-0000-0000EF970000}"/>
    <cellStyle name="Normal 7 12 3 3 3" xfId="36737" xr:uid="{00000000-0005-0000-0000-0000F0970000}"/>
    <cellStyle name="Normal 7 12 3 4" xfId="8605" xr:uid="{00000000-0005-0000-0000-0000F1970000}"/>
    <cellStyle name="Normal 7 12 3 4 2" xfId="23753" xr:uid="{00000000-0005-0000-0000-0000F2970000}"/>
    <cellStyle name="Normal 7 12 3 4 2 2" xfId="49721" xr:uid="{00000000-0005-0000-0000-0000F3970000}"/>
    <cellStyle name="Normal 7 12 3 4 3" xfId="34573" xr:uid="{00000000-0005-0000-0000-0000F4970000}"/>
    <cellStyle name="Normal 7 12 3 5" xfId="19425" xr:uid="{00000000-0005-0000-0000-0000F5970000}"/>
    <cellStyle name="Normal 7 12 3 5 2" xfId="45393" xr:uid="{00000000-0005-0000-0000-0000F6970000}"/>
    <cellStyle name="Normal 7 12 3 6" xfId="15097" xr:uid="{00000000-0005-0000-0000-0000F7970000}"/>
    <cellStyle name="Normal 7 12 3 6 2" xfId="41065" xr:uid="{00000000-0005-0000-0000-0000F8970000}"/>
    <cellStyle name="Normal 7 12 3 7" xfId="4277" xr:uid="{00000000-0005-0000-0000-0000F9970000}"/>
    <cellStyle name="Normal 7 12 3 8" xfId="30245" xr:uid="{00000000-0005-0000-0000-0000FA970000}"/>
    <cellStyle name="Normal 7 12 3 9" xfId="56727" xr:uid="{00000000-0005-0000-0000-0000FB970000}"/>
    <cellStyle name="Normal 7 12 4" xfId="5359" xr:uid="{00000000-0005-0000-0000-0000FC970000}"/>
    <cellStyle name="Normal 7 12 4 2" xfId="11851" xr:uid="{00000000-0005-0000-0000-0000FD970000}"/>
    <cellStyle name="Normal 7 12 4 2 2" xfId="26999" xr:uid="{00000000-0005-0000-0000-0000FE970000}"/>
    <cellStyle name="Normal 7 12 4 2 2 2" xfId="52967" xr:uid="{00000000-0005-0000-0000-0000FF970000}"/>
    <cellStyle name="Normal 7 12 4 2 3" xfId="37819" xr:uid="{00000000-0005-0000-0000-000000980000}"/>
    <cellStyle name="Normal 7 12 4 3" xfId="20507" xr:uid="{00000000-0005-0000-0000-000001980000}"/>
    <cellStyle name="Normal 7 12 4 3 2" xfId="46475" xr:uid="{00000000-0005-0000-0000-000002980000}"/>
    <cellStyle name="Normal 7 12 4 4" xfId="16179" xr:uid="{00000000-0005-0000-0000-000003980000}"/>
    <cellStyle name="Normal 7 12 4 4 2" xfId="42147" xr:uid="{00000000-0005-0000-0000-000004980000}"/>
    <cellStyle name="Normal 7 12 4 5" xfId="31327" xr:uid="{00000000-0005-0000-0000-000005980000}"/>
    <cellStyle name="Normal 7 12 4 6" xfId="57809" xr:uid="{00000000-0005-0000-0000-000006980000}"/>
    <cellStyle name="Normal 7 12 5" xfId="9687" xr:uid="{00000000-0005-0000-0000-000007980000}"/>
    <cellStyle name="Normal 7 12 5 2" xfId="24835" xr:uid="{00000000-0005-0000-0000-000008980000}"/>
    <cellStyle name="Normal 7 12 5 2 2" xfId="50803" xr:uid="{00000000-0005-0000-0000-000009980000}"/>
    <cellStyle name="Normal 7 12 5 3" xfId="35655" xr:uid="{00000000-0005-0000-0000-00000A980000}"/>
    <cellStyle name="Normal 7 12 6" xfId="7523" xr:uid="{00000000-0005-0000-0000-00000B980000}"/>
    <cellStyle name="Normal 7 12 6 2" xfId="22671" xr:uid="{00000000-0005-0000-0000-00000C980000}"/>
    <cellStyle name="Normal 7 12 6 2 2" xfId="48639" xr:uid="{00000000-0005-0000-0000-00000D980000}"/>
    <cellStyle name="Normal 7 12 6 3" xfId="33491" xr:uid="{00000000-0005-0000-0000-00000E980000}"/>
    <cellStyle name="Normal 7 12 7" xfId="18343" xr:uid="{00000000-0005-0000-0000-00000F980000}"/>
    <cellStyle name="Normal 7 12 7 2" xfId="44311" xr:uid="{00000000-0005-0000-0000-000010980000}"/>
    <cellStyle name="Normal 7 12 8" xfId="14015" xr:uid="{00000000-0005-0000-0000-000011980000}"/>
    <cellStyle name="Normal 7 12 8 2" xfId="39983" xr:uid="{00000000-0005-0000-0000-000012980000}"/>
    <cellStyle name="Normal 7 12 9" xfId="3195" xr:uid="{00000000-0005-0000-0000-000013980000}"/>
    <cellStyle name="Normal 7 13" xfId="477" xr:uid="{00000000-0005-0000-0000-000014980000}"/>
    <cellStyle name="Normal 7 13 10" xfId="29164" xr:uid="{00000000-0005-0000-0000-000015980000}"/>
    <cellStyle name="Normal 7 13 11" xfId="55112" xr:uid="{00000000-0005-0000-0000-000016980000}"/>
    <cellStyle name="Normal 7 13 12" xfId="55646" xr:uid="{00000000-0005-0000-0000-000017980000}"/>
    <cellStyle name="Normal 7 13 13" xfId="1164" xr:uid="{00000000-0005-0000-0000-000018980000}"/>
    <cellStyle name="Normal 7 13 2" xfId="1573" xr:uid="{00000000-0005-0000-0000-000019980000}"/>
    <cellStyle name="Normal 7 13 2 10" xfId="56187" xr:uid="{00000000-0005-0000-0000-00001A980000}"/>
    <cellStyle name="Normal 7 13 2 2" xfId="2655" xr:uid="{00000000-0005-0000-0000-00001B980000}"/>
    <cellStyle name="Normal 7 13 2 2 2" xfId="6983" xr:uid="{00000000-0005-0000-0000-00001C980000}"/>
    <cellStyle name="Normal 7 13 2 2 2 2" xfId="13475" xr:uid="{00000000-0005-0000-0000-00001D980000}"/>
    <cellStyle name="Normal 7 13 2 2 2 2 2" xfId="28623" xr:uid="{00000000-0005-0000-0000-00001E980000}"/>
    <cellStyle name="Normal 7 13 2 2 2 2 2 2" xfId="54591" xr:uid="{00000000-0005-0000-0000-00001F980000}"/>
    <cellStyle name="Normal 7 13 2 2 2 2 3" xfId="39443" xr:uid="{00000000-0005-0000-0000-000020980000}"/>
    <cellStyle name="Normal 7 13 2 2 2 3" xfId="22131" xr:uid="{00000000-0005-0000-0000-000021980000}"/>
    <cellStyle name="Normal 7 13 2 2 2 3 2" xfId="48099" xr:uid="{00000000-0005-0000-0000-000022980000}"/>
    <cellStyle name="Normal 7 13 2 2 2 4" xfId="17803" xr:uid="{00000000-0005-0000-0000-000023980000}"/>
    <cellStyle name="Normal 7 13 2 2 2 4 2" xfId="43771" xr:uid="{00000000-0005-0000-0000-000024980000}"/>
    <cellStyle name="Normal 7 13 2 2 2 5" xfId="32951" xr:uid="{00000000-0005-0000-0000-000025980000}"/>
    <cellStyle name="Normal 7 13 2 2 2 6" xfId="59433" xr:uid="{00000000-0005-0000-0000-000026980000}"/>
    <cellStyle name="Normal 7 13 2 2 3" xfId="11311" xr:uid="{00000000-0005-0000-0000-000027980000}"/>
    <cellStyle name="Normal 7 13 2 2 3 2" xfId="26459" xr:uid="{00000000-0005-0000-0000-000028980000}"/>
    <cellStyle name="Normal 7 13 2 2 3 2 2" xfId="52427" xr:uid="{00000000-0005-0000-0000-000029980000}"/>
    <cellStyle name="Normal 7 13 2 2 3 3" xfId="37279" xr:uid="{00000000-0005-0000-0000-00002A980000}"/>
    <cellStyle name="Normal 7 13 2 2 4" xfId="9147" xr:uid="{00000000-0005-0000-0000-00002B980000}"/>
    <cellStyle name="Normal 7 13 2 2 4 2" xfId="24295" xr:uid="{00000000-0005-0000-0000-00002C980000}"/>
    <cellStyle name="Normal 7 13 2 2 4 2 2" xfId="50263" xr:uid="{00000000-0005-0000-0000-00002D980000}"/>
    <cellStyle name="Normal 7 13 2 2 4 3" xfId="35115" xr:uid="{00000000-0005-0000-0000-00002E980000}"/>
    <cellStyle name="Normal 7 13 2 2 5" xfId="19967" xr:uid="{00000000-0005-0000-0000-00002F980000}"/>
    <cellStyle name="Normal 7 13 2 2 5 2" xfId="45935" xr:uid="{00000000-0005-0000-0000-000030980000}"/>
    <cellStyle name="Normal 7 13 2 2 6" xfId="15639" xr:uid="{00000000-0005-0000-0000-000031980000}"/>
    <cellStyle name="Normal 7 13 2 2 6 2" xfId="41607" xr:uid="{00000000-0005-0000-0000-000032980000}"/>
    <cellStyle name="Normal 7 13 2 2 7" xfId="4819" xr:uid="{00000000-0005-0000-0000-000033980000}"/>
    <cellStyle name="Normal 7 13 2 2 8" xfId="30787" xr:uid="{00000000-0005-0000-0000-000034980000}"/>
    <cellStyle name="Normal 7 13 2 2 9" xfId="57269" xr:uid="{00000000-0005-0000-0000-000035980000}"/>
    <cellStyle name="Normal 7 13 2 3" xfId="5901" xr:uid="{00000000-0005-0000-0000-000036980000}"/>
    <cellStyle name="Normal 7 13 2 3 2" xfId="12393" xr:uid="{00000000-0005-0000-0000-000037980000}"/>
    <cellStyle name="Normal 7 13 2 3 2 2" xfId="27541" xr:uid="{00000000-0005-0000-0000-000038980000}"/>
    <cellStyle name="Normal 7 13 2 3 2 2 2" xfId="53509" xr:uid="{00000000-0005-0000-0000-000039980000}"/>
    <cellStyle name="Normal 7 13 2 3 2 3" xfId="38361" xr:uid="{00000000-0005-0000-0000-00003A980000}"/>
    <cellStyle name="Normal 7 13 2 3 3" xfId="21049" xr:uid="{00000000-0005-0000-0000-00003B980000}"/>
    <cellStyle name="Normal 7 13 2 3 3 2" xfId="47017" xr:uid="{00000000-0005-0000-0000-00003C980000}"/>
    <cellStyle name="Normal 7 13 2 3 4" xfId="16721" xr:uid="{00000000-0005-0000-0000-00003D980000}"/>
    <cellStyle name="Normal 7 13 2 3 4 2" xfId="42689" xr:uid="{00000000-0005-0000-0000-00003E980000}"/>
    <cellStyle name="Normal 7 13 2 3 5" xfId="31869" xr:uid="{00000000-0005-0000-0000-00003F980000}"/>
    <cellStyle name="Normal 7 13 2 3 6" xfId="58351" xr:uid="{00000000-0005-0000-0000-000040980000}"/>
    <cellStyle name="Normal 7 13 2 4" xfId="10229" xr:uid="{00000000-0005-0000-0000-000041980000}"/>
    <cellStyle name="Normal 7 13 2 4 2" xfId="25377" xr:uid="{00000000-0005-0000-0000-000042980000}"/>
    <cellStyle name="Normal 7 13 2 4 2 2" xfId="51345" xr:uid="{00000000-0005-0000-0000-000043980000}"/>
    <cellStyle name="Normal 7 13 2 4 3" xfId="36197" xr:uid="{00000000-0005-0000-0000-000044980000}"/>
    <cellStyle name="Normal 7 13 2 5" xfId="8065" xr:uid="{00000000-0005-0000-0000-000045980000}"/>
    <cellStyle name="Normal 7 13 2 5 2" xfId="23213" xr:uid="{00000000-0005-0000-0000-000046980000}"/>
    <cellStyle name="Normal 7 13 2 5 2 2" xfId="49181" xr:uid="{00000000-0005-0000-0000-000047980000}"/>
    <cellStyle name="Normal 7 13 2 5 3" xfId="34033" xr:uid="{00000000-0005-0000-0000-000048980000}"/>
    <cellStyle name="Normal 7 13 2 6" xfId="18885" xr:uid="{00000000-0005-0000-0000-000049980000}"/>
    <cellStyle name="Normal 7 13 2 6 2" xfId="44853" xr:uid="{00000000-0005-0000-0000-00004A980000}"/>
    <cellStyle name="Normal 7 13 2 7" xfId="14557" xr:uid="{00000000-0005-0000-0000-00004B980000}"/>
    <cellStyle name="Normal 7 13 2 7 2" xfId="40525" xr:uid="{00000000-0005-0000-0000-00004C980000}"/>
    <cellStyle name="Normal 7 13 2 8" xfId="3737" xr:uid="{00000000-0005-0000-0000-00004D980000}"/>
    <cellStyle name="Normal 7 13 2 9" xfId="29705" xr:uid="{00000000-0005-0000-0000-00004E980000}"/>
    <cellStyle name="Normal 7 13 3" xfId="2114" xr:uid="{00000000-0005-0000-0000-00004F980000}"/>
    <cellStyle name="Normal 7 13 3 2" xfId="6442" xr:uid="{00000000-0005-0000-0000-000050980000}"/>
    <cellStyle name="Normal 7 13 3 2 2" xfId="12934" xr:uid="{00000000-0005-0000-0000-000051980000}"/>
    <cellStyle name="Normal 7 13 3 2 2 2" xfId="28082" xr:uid="{00000000-0005-0000-0000-000052980000}"/>
    <cellStyle name="Normal 7 13 3 2 2 2 2" xfId="54050" xr:uid="{00000000-0005-0000-0000-000053980000}"/>
    <cellStyle name="Normal 7 13 3 2 2 3" xfId="38902" xr:uid="{00000000-0005-0000-0000-000054980000}"/>
    <cellStyle name="Normal 7 13 3 2 3" xfId="21590" xr:uid="{00000000-0005-0000-0000-000055980000}"/>
    <cellStyle name="Normal 7 13 3 2 3 2" xfId="47558" xr:uid="{00000000-0005-0000-0000-000056980000}"/>
    <cellStyle name="Normal 7 13 3 2 4" xfId="17262" xr:uid="{00000000-0005-0000-0000-000057980000}"/>
    <cellStyle name="Normal 7 13 3 2 4 2" xfId="43230" xr:uid="{00000000-0005-0000-0000-000058980000}"/>
    <cellStyle name="Normal 7 13 3 2 5" xfId="32410" xr:uid="{00000000-0005-0000-0000-000059980000}"/>
    <cellStyle name="Normal 7 13 3 2 6" xfId="58892" xr:uid="{00000000-0005-0000-0000-00005A980000}"/>
    <cellStyle name="Normal 7 13 3 3" xfId="10770" xr:uid="{00000000-0005-0000-0000-00005B980000}"/>
    <cellStyle name="Normal 7 13 3 3 2" xfId="25918" xr:uid="{00000000-0005-0000-0000-00005C980000}"/>
    <cellStyle name="Normal 7 13 3 3 2 2" xfId="51886" xr:uid="{00000000-0005-0000-0000-00005D980000}"/>
    <cellStyle name="Normal 7 13 3 3 3" xfId="36738" xr:uid="{00000000-0005-0000-0000-00005E980000}"/>
    <cellStyle name="Normal 7 13 3 4" xfId="8606" xr:uid="{00000000-0005-0000-0000-00005F980000}"/>
    <cellStyle name="Normal 7 13 3 4 2" xfId="23754" xr:uid="{00000000-0005-0000-0000-000060980000}"/>
    <cellStyle name="Normal 7 13 3 4 2 2" xfId="49722" xr:uid="{00000000-0005-0000-0000-000061980000}"/>
    <cellStyle name="Normal 7 13 3 4 3" xfId="34574" xr:uid="{00000000-0005-0000-0000-000062980000}"/>
    <cellStyle name="Normal 7 13 3 5" xfId="19426" xr:uid="{00000000-0005-0000-0000-000063980000}"/>
    <cellStyle name="Normal 7 13 3 5 2" xfId="45394" xr:uid="{00000000-0005-0000-0000-000064980000}"/>
    <cellStyle name="Normal 7 13 3 6" xfId="15098" xr:uid="{00000000-0005-0000-0000-000065980000}"/>
    <cellStyle name="Normal 7 13 3 6 2" xfId="41066" xr:uid="{00000000-0005-0000-0000-000066980000}"/>
    <cellStyle name="Normal 7 13 3 7" xfId="4278" xr:uid="{00000000-0005-0000-0000-000067980000}"/>
    <cellStyle name="Normal 7 13 3 8" xfId="30246" xr:uid="{00000000-0005-0000-0000-000068980000}"/>
    <cellStyle name="Normal 7 13 3 9" xfId="56728" xr:uid="{00000000-0005-0000-0000-000069980000}"/>
    <cellStyle name="Normal 7 13 4" xfId="5360" xr:uid="{00000000-0005-0000-0000-00006A980000}"/>
    <cellStyle name="Normal 7 13 4 2" xfId="11852" xr:uid="{00000000-0005-0000-0000-00006B980000}"/>
    <cellStyle name="Normal 7 13 4 2 2" xfId="27000" xr:uid="{00000000-0005-0000-0000-00006C980000}"/>
    <cellStyle name="Normal 7 13 4 2 2 2" xfId="52968" xr:uid="{00000000-0005-0000-0000-00006D980000}"/>
    <cellStyle name="Normal 7 13 4 2 3" xfId="37820" xr:uid="{00000000-0005-0000-0000-00006E980000}"/>
    <cellStyle name="Normal 7 13 4 3" xfId="20508" xr:uid="{00000000-0005-0000-0000-00006F980000}"/>
    <cellStyle name="Normal 7 13 4 3 2" xfId="46476" xr:uid="{00000000-0005-0000-0000-000070980000}"/>
    <cellStyle name="Normal 7 13 4 4" xfId="16180" xr:uid="{00000000-0005-0000-0000-000071980000}"/>
    <cellStyle name="Normal 7 13 4 4 2" xfId="42148" xr:uid="{00000000-0005-0000-0000-000072980000}"/>
    <cellStyle name="Normal 7 13 4 5" xfId="31328" xr:uid="{00000000-0005-0000-0000-000073980000}"/>
    <cellStyle name="Normal 7 13 4 6" xfId="57810" xr:uid="{00000000-0005-0000-0000-000074980000}"/>
    <cellStyle name="Normal 7 13 5" xfId="9688" xr:uid="{00000000-0005-0000-0000-000075980000}"/>
    <cellStyle name="Normal 7 13 5 2" xfId="24836" xr:uid="{00000000-0005-0000-0000-000076980000}"/>
    <cellStyle name="Normal 7 13 5 2 2" xfId="50804" xr:uid="{00000000-0005-0000-0000-000077980000}"/>
    <cellStyle name="Normal 7 13 5 3" xfId="35656" xr:uid="{00000000-0005-0000-0000-000078980000}"/>
    <cellStyle name="Normal 7 13 6" xfId="7524" xr:uid="{00000000-0005-0000-0000-000079980000}"/>
    <cellStyle name="Normal 7 13 6 2" xfId="22672" xr:uid="{00000000-0005-0000-0000-00007A980000}"/>
    <cellStyle name="Normal 7 13 6 2 2" xfId="48640" xr:uid="{00000000-0005-0000-0000-00007B980000}"/>
    <cellStyle name="Normal 7 13 6 3" xfId="33492" xr:uid="{00000000-0005-0000-0000-00007C980000}"/>
    <cellStyle name="Normal 7 13 7" xfId="18344" xr:uid="{00000000-0005-0000-0000-00007D980000}"/>
    <cellStyle name="Normal 7 13 7 2" xfId="44312" xr:uid="{00000000-0005-0000-0000-00007E980000}"/>
    <cellStyle name="Normal 7 13 8" xfId="14016" xr:uid="{00000000-0005-0000-0000-00007F980000}"/>
    <cellStyle name="Normal 7 13 8 2" xfId="39984" xr:uid="{00000000-0005-0000-0000-000080980000}"/>
    <cellStyle name="Normal 7 13 9" xfId="3196" xr:uid="{00000000-0005-0000-0000-000081980000}"/>
    <cellStyle name="Normal 7 14" xfId="1569" xr:uid="{00000000-0005-0000-0000-000082980000}"/>
    <cellStyle name="Normal 7 14 10" xfId="56183" xr:uid="{00000000-0005-0000-0000-000083980000}"/>
    <cellStyle name="Normal 7 14 2" xfId="2651" xr:uid="{00000000-0005-0000-0000-000084980000}"/>
    <cellStyle name="Normal 7 14 2 2" xfId="6979" xr:uid="{00000000-0005-0000-0000-000085980000}"/>
    <cellStyle name="Normal 7 14 2 2 2" xfId="13471" xr:uid="{00000000-0005-0000-0000-000086980000}"/>
    <cellStyle name="Normal 7 14 2 2 2 2" xfId="28619" xr:uid="{00000000-0005-0000-0000-000087980000}"/>
    <cellStyle name="Normal 7 14 2 2 2 2 2" xfId="54587" xr:uid="{00000000-0005-0000-0000-000088980000}"/>
    <cellStyle name="Normal 7 14 2 2 2 3" xfId="39439" xr:uid="{00000000-0005-0000-0000-000089980000}"/>
    <cellStyle name="Normal 7 14 2 2 3" xfId="22127" xr:uid="{00000000-0005-0000-0000-00008A980000}"/>
    <cellStyle name="Normal 7 14 2 2 3 2" xfId="48095" xr:uid="{00000000-0005-0000-0000-00008B980000}"/>
    <cellStyle name="Normal 7 14 2 2 4" xfId="17799" xr:uid="{00000000-0005-0000-0000-00008C980000}"/>
    <cellStyle name="Normal 7 14 2 2 4 2" xfId="43767" xr:uid="{00000000-0005-0000-0000-00008D980000}"/>
    <cellStyle name="Normal 7 14 2 2 5" xfId="32947" xr:uid="{00000000-0005-0000-0000-00008E980000}"/>
    <cellStyle name="Normal 7 14 2 2 6" xfId="59429" xr:uid="{00000000-0005-0000-0000-00008F980000}"/>
    <cellStyle name="Normal 7 14 2 3" xfId="11307" xr:uid="{00000000-0005-0000-0000-000090980000}"/>
    <cellStyle name="Normal 7 14 2 3 2" xfId="26455" xr:uid="{00000000-0005-0000-0000-000091980000}"/>
    <cellStyle name="Normal 7 14 2 3 2 2" xfId="52423" xr:uid="{00000000-0005-0000-0000-000092980000}"/>
    <cellStyle name="Normal 7 14 2 3 3" xfId="37275" xr:uid="{00000000-0005-0000-0000-000093980000}"/>
    <cellStyle name="Normal 7 14 2 4" xfId="9143" xr:uid="{00000000-0005-0000-0000-000094980000}"/>
    <cellStyle name="Normal 7 14 2 4 2" xfId="24291" xr:uid="{00000000-0005-0000-0000-000095980000}"/>
    <cellStyle name="Normal 7 14 2 4 2 2" xfId="50259" xr:uid="{00000000-0005-0000-0000-000096980000}"/>
    <cellStyle name="Normal 7 14 2 4 3" xfId="35111" xr:uid="{00000000-0005-0000-0000-000097980000}"/>
    <cellStyle name="Normal 7 14 2 5" xfId="19963" xr:uid="{00000000-0005-0000-0000-000098980000}"/>
    <cellStyle name="Normal 7 14 2 5 2" xfId="45931" xr:uid="{00000000-0005-0000-0000-000099980000}"/>
    <cellStyle name="Normal 7 14 2 6" xfId="15635" xr:uid="{00000000-0005-0000-0000-00009A980000}"/>
    <cellStyle name="Normal 7 14 2 6 2" xfId="41603" xr:uid="{00000000-0005-0000-0000-00009B980000}"/>
    <cellStyle name="Normal 7 14 2 7" xfId="4815" xr:uid="{00000000-0005-0000-0000-00009C980000}"/>
    <cellStyle name="Normal 7 14 2 8" xfId="30783" xr:uid="{00000000-0005-0000-0000-00009D980000}"/>
    <cellStyle name="Normal 7 14 2 9" xfId="57265" xr:uid="{00000000-0005-0000-0000-00009E980000}"/>
    <cellStyle name="Normal 7 14 3" xfId="5897" xr:uid="{00000000-0005-0000-0000-00009F980000}"/>
    <cellStyle name="Normal 7 14 3 2" xfId="12389" xr:uid="{00000000-0005-0000-0000-0000A0980000}"/>
    <cellStyle name="Normal 7 14 3 2 2" xfId="27537" xr:uid="{00000000-0005-0000-0000-0000A1980000}"/>
    <cellStyle name="Normal 7 14 3 2 2 2" xfId="53505" xr:uid="{00000000-0005-0000-0000-0000A2980000}"/>
    <cellStyle name="Normal 7 14 3 2 3" xfId="38357" xr:uid="{00000000-0005-0000-0000-0000A3980000}"/>
    <cellStyle name="Normal 7 14 3 3" xfId="21045" xr:uid="{00000000-0005-0000-0000-0000A4980000}"/>
    <cellStyle name="Normal 7 14 3 3 2" xfId="47013" xr:uid="{00000000-0005-0000-0000-0000A5980000}"/>
    <cellStyle name="Normal 7 14 3 4" xfId="16717" xr:uid="{00000000-0005-0000-0000-0000A6980000}"/>
    <cellStyle name="Normal 7 14 3 4 2" xfId="42685" xr:uid="{00000000-0005-0000-0000-0000A7980000}"/>
    <cellStyle name="Normal 7 14 3 5" xfId="31865" xr:uid="{00000000-0005-0000-0000-0000A8980000}"/>
    <cellStyle name="Normal 7 14 3 6" xfId="58347" xr:uid="{00000000-0005-0000-0000-0000A9980000}"/>
    <cellStyle name="Normal 7 14 4" xfId="10225" xr:uid="{00000000-0005-0000-0000-0000AA980000}"/>
    <cellStyle name="Normal 7 14 4 2" xfId="25373" xr:uid="{00000000-0005-0000-0000-0000AB980000}"/>
    <cellStyle name="Normal 7 14 4 2 2" xfId="51341" xr:uid="{00000000-0005-0000-0000-0000AC980000}"/>
    <cellStyle name="Normal 7 14 4 3" xfId="36193" xr:uid="{00000000-0005-0000-0000-0000AD980000}"/>
    <cellStyle name="Normal 7 14 5" xfId="8061" xr:uid="{00000000-0005-0000-0000-0000AE980000}"/>
    <cellStyle name="Normal 7 14 5 2" xfId="23209" xr:uid="{00000000-0005-0000-0000-0000AF980000}"/>
    <cellStyle name="Normal 7 14 5 2 2" xfId="49177" xr:uid="{00000000-0005-0000-0000-0000B0980000}"/>
    <cellStyle name="Normal 7 14 5 3" xfId="34029" xr:uid="{00000000-0005-0000-0000-0000B1980000}"/>
    <cellStyle name="Normal 7 14 6" xfId="18881" xr:uid="{00000000-0005-0000-0000-0000B2980000}"/>
    <cellStyle name="Normal 7 14 6 2" xfId="44849" xr:uid="{00000000-0005-0000-0000-0000B3980000}"/>
    <cellStyle name="Normal 7 14 7" xfId="14553" xr:uid="{00000000-0005-0000-0000-0000B4980000}"/>
    <cellStyle name="Normal 7 14 7 2" xfId="40521" xr:uid="{00000000-0005-0000-0000-0000B5980000}"/>
    <cellStyle name="Normal 7 14 8" xfId="3733" xr:uid="{00000000-0005-0000-0000-0000B6980000}"/>
    <cellStyle name="Normal 7 14 9" xfId="29701" xr:uid="{00000000-0005-0000-0000-0000B7980000}"/>
    <cellStyle name="Normal 7 15" xfId="2110" xr:uid="{00000000-0005-0000-0000-0000B8980000}"/>
    <cellStyle name="Normal 7 15 2" xfId="6438" xr:uid="{00000000-0005-0000-0000-0000B9980000}"/>
    <cellStyle name="Normal 7 15 2 2" xfId="12930" xr:uid="{00000000-0005-0000-0000-0000BA980000}"/>
    <cellStyle name="Normal 7 15 2 2 2" xfId="28078" xr:uid="{00000000-0005-0000-0000-0000BB980000}"/>
    <cellStyle name="Normal 7 15 2 2 2 2" xfId="54046" xr:uid="{00000000-0005-0000-0000-0000BC980000}"/>
    <cellStyle name="Normal 7 15 2 2 3" xfId="38898" xr:uid="{00000000-0005-0000-0000-0000BD980000}"/>
    <cellStyle name="Normal 7 15 2 3" xfId="21586" xr:uid="{00000000-0005-0000-0000-0000BE980000}"/>
    <cellStyle name="Normal 7 15 2 3 2" xfId="47554" xr:uid="{00000000-0005-0000-0000-0000BF980000}"/>
    <cellStyle name="Normal 7 15 2 4" xfId="17258" xr:uid="{00000000-0005-0000-0000-0000C0980000}"/>
    <cellStyle name="Normal 7 15 2 4 2" xfId="43226" xr:uid="{00000000-0005-0000-0000-0000C1980000}"/>
    <cellStyle name="Normal 7 15 2 5" xfId="32406" xr:uid="{00000000-0005-0000-0000-0000C2980000}"/>
    <cellStyle name="Normal 7 15 2 6" xfId="58888" xr:uid="{00000000-0005-0000-0000-0000C3980000}"/>
    <cellStyle name="Normal 7 15 3" xfId="10766" xr:uid="{00000000-0005-0000-0000-0000C4980000}"/>
    <cellStyle name="Normal 7 15 3 2" xfId="25914" xr:uid="{00000000-0005-0000-0000-0000C5980000}"/>
    <cellStyle name="Normal 7 15 3 2 2" xfId="51882" xr:uid="{00000000-0005-0000-0000-0000C6980000}"/>
    <cellStyle name="Normal 7 15 3 3" xfId="36734" xr:uid="{00000000-0005-0000-0000-0000C7980000}"/>
    <cellStyle name="Normal 7 15 4" xfId="8602" xr:uid="{00000000-0005-0000-0000-0000C8980000}"/>
    <cellStyle name="Normal 7 15 4 2" xfId="23750" xr:uid="{00000000-0005-0000-0000-0000C9980000}"/>
    <cellStyle name="Normal 7 15 4 2 2" xfId="49718" xr:uid="{00000000-0005-0000-0000-0000CA980000}"/>
    <cellStyle name="Normal 7 15 4 3" xfId="34570" xr:uid="{00000000-0005-0000-0000-0000CB980000}"/>
    <cellStyle name="Normal 7 15 5" xfId="19422" xr:uid="{00000000-0005-0000-0000-0000CC980000}"/>
    <cellStyle name="Normal 7 15 5 2" xfId="45390" xr:uid="{00000000-0005-0000-0000-0000CD980000}"/>
    <cellStyle name="Normal 7 15 6" xfId="15094" xr:uid="{00000000-0005-0000-0000-0000CE980000}"/>
    <cellStyle name="Normal 7 15 6 2" xfId="41062" xr:uid="{00000000-0005-0000-0000-0000CF980000}"/>
    <cellStyle name="Normal 7 15 7" xfId="4274" xr:uid="{00000000-0005-0000-0000-0000D0980000}"/>
    <cellStyle name="Normal 7 15 8" xfId="30242" xr:uid="{00000000-0005-0000-0000-0000D1980000}"/>
    <cellStyle name="Normal 7 15 9" xfId="56724" xr:uid="{00000000-0005-0000-0000-0000D2980000}"/>
    <cellStyle name="Normal 7 16" xfId="5356" xr:uid="{00000000-0005-0000-0000-0000D3980000}"/>
    <cellStyle name="Normal 7 16 2" xfId="11848" xr:uid="{00000000-0005-0000-0000-0000D4980000}"/>
    <cellStyle name="Normal 7 16 2 2" xfId="26996" xr:uid="{00000000-0005-0000-0000-0000D5980000}"/>
    <cellStyle name="Normal 7 16 2 2 2" xfId="52964" xr:uid="{00000000-0005-0000-0000-0000D6980000}"/>
    <cellStyle name="Normal 7 16 2 3" xfId="37816" xr:uid="{00000000-0005-0000-0000-0000D7980000}"/>
    <cellStyle name="Normal 7 16 3" xfId="20504" xr:uid="{00000000-0005-0000-0000-0000D8980000}"/>
    <cellStyle name="Normal 7 16 3 2" xfId="46472" xr:uid="{00000000-0005-0000-0000-0000D9980000}"/>
    <cellStyle name="Normal 7 16 4" xfId="16176" xr:uid="{00000000-0005-0000-0000-0000DA980000}"/>
    <cellStyle name="Normal 7 16 4 2" xfId="42144" xr:uid="{00000000-0005-0000-0000-0000DB980000}"/>
    <cellStyle name="Normal 7 16 5" xfId="31324" xr:uid="{00000000-0005-0000-0000-0000DC980000}"/>
    <cellStyle name="Normal 7 16 6" xfId="57806" xr:uid="{00000000-0005-0000-0000-0000DD980000}"/>
    <cellStyle name="Normal 7 17" xfId="9684" xr:uid="{00000000-0005-0000-0000-0000DE980000}"/>
    <cellStyle name="Normal 7 17 2" xfId="24832" xr:uid="{00000000-0005-0000-0000-0000DF980000}"/>
    <cellStyle name="Normal 7 17 2 2" xfId="50800" xr:uid="{00000000-0005-0000-0000-0000E0980000}"/>
    <cellStyle name="Normal 7 17 3" xfId="35652" xr:uid="{00000000-0005-0000-0000-0000E1980000}"/>
    <cellStyle name="Normal 7 18" xfId="7520" xr:uid="{00000000-0005-0000-0000-0000E2980000}"/>
    <cellStyle name="Normal 7 18 2" xfId="22668" xr:uid="{00000000-0005-0000-0000-0000E3980000}"/>
    <cellStyle name="Normal 7 18 2 2" xfId="48636" xr:uid="{00000000-0005-0000-0000-0000E4980000}"/>
    <cellStyle name="Normal 7 18 3" xfId="33488" xr:uid="{00000000-0005-0000-0000-0000E5980000}"/>
    <cellStyle name="Normal 7 19" xfId="18340" xr:uid="{00000000-0005-0000-0000-0000E6980000}"/>
    <cellStyle name="Normal 7 19 2" xfId="44308" xr:uid="{00000000-0005-0000-0000-0000E7980000}"/>
    <cellStyle name="Normal 7 2" xfId="478" xr:uid="{00000000-0005-0000-0000-0000E8980000}"/>
    <cellStyle name="Normal 7 2 10" xfId="3197" xr:uid="{00000000-0005-0000-0000-0000E9980000}"/>
    <cellStyle name="Normal 7 2 11" xfId="29165" xr:uid="{00000000-0005-0000-0000-0000EA980000}"/>
    <cellStyle name="Normal 7 2 12" xfId="55113" xr:uid="{00000000-0005-0000-0000-0000EB980000}"/>
    <cellStyle name="Normal 7 2 13" xfId="55647" xr:uid="{00000000-0005-0000-0000-0000EC980000}"/>
    <cellStyle name="Normal 7 2 14" xfId="724" xr:uid="{00000000-0005-0000-0000-0000ED980000}"/>
    <cellStyle name="Normal 7 2 2" xfId="479" xr:uid="{00000000-0005-0000-0000-0000EE980000}"/>
    <cellStyle name="Normal 7 2 2 10" xfId="29166" xr:uid="{00000000-0005-0000-0000-0000EF980000}"/>
    <cellStyle name="Normal 7 2 2 11" xfId="55114" xr:uid="{00000000-0005-0000-0000-0000F0980000}"/>
    <cellStyle name="Normal 7 2 2 12" xfId="55648" xr:uid="{00000000-0005-0000-0000-0000F1980000}"/>
    <cellStyle name="Normal 7 2 2 13" xfId="1207" xr:uid="{00000000-0005-0000-0000-0000F2980000}"/>
    <cellStyle name="Normal 7 2 2 2" xfId="1575" xr:uid="{00000000-0005-0000-0000-0000F3980000}"/>
    <cellStyle name="Normal 7 2 2 2 10" xfId="56189" xr:uid="{00000000-0005-0000-0000-0000F4980000}"/>
    <cellStyle name="Normal 7 2 2 2 2" xfId="2657" xr:uid="{00000000-0005-0000-0000-0000F5980000}"/>
    <cellStyle name="Normal 7 2 2 2 2 2" xfId="6985" xr:uid="{00000000-0005-0000-0000-0000F6980000}"/>
    <cellStyle name="Normal 7 2 2 2 2 2 2" xfId="13477" xr:uid="{00000000-0005-0000-0000-0000F7980000}"/>
    <cellStyle name="Normal 7 2 2 2 2 2 2 2" xfId="28625" xr:uid="{00000000-0005-0000-0000-0000F8980000}"/>
    <cellStyle name="Normal 7 2 2 2 2 2 2 2 2" xfId="54593" xr:uid="{00000000-0005-0000-0000-0000F9980000}"/>
    <cellStyle name="Normal 7 2 2 2 2 2 2 3" xfId="39445" xr:uid="{00000000-0005-0000-0000-0000FA980000}"/>
    <cellStyle name="Normal 7 2 2 2 2 2 3" xfId="22133" xr:uid="{00000000-0005-0000-0000-0000FB980000}"/>
    <cellStyle name="Normal 7 2 2 2 2 2 3 2" xfId="48101" xr:uid="{00000000-0005-0000-0000-0000FC980000}"/>
    <cellStyle name="Normal 7 2 2 2 2 2 4" xfId="17805" xr:uid="{00000000-0005-0000-0000-0000FD980000}"/>
    <cellStyle name="Normal 7 2 2 2 2 2 4 2" xfId="43773" xr:uid="{00000000-0005-0000-0000-0000FE980000}"/>
    <cellStyle name="Normal 7 2 2 2 2 2 5" xfId="32953" xr:uid="{00000000-0005-0000-0000-0000FF980000}"/>
    <cellStyle name="Normal 7 2 2 2 2 2 6" xfId="59435" xr:uid="{00000000-0005-0000-0000-000000990000}"/>
    <cellStyle name="Normal 7 2 2 2 2 3" xfId="11313" xr:uid="{00000000-0005-0000-0000-000001990000}"/>
    <cellStyle name="Normal 7 2 2 2 2 3 2" xfId="26461" xr:uid="{00000000-0005-0000-0000-000002990000}"/>
    <cellStyle name="Normal 7 2 2 2 2 3 2 2" xfId="52429" xr:uid="{00000000-0005-0000-0000-000003990000}"/>
    <cellStyle name="Normal 7 2 2 2 2 3 3" xfId="37281" xr:uid="{00000000-0005-0000-0000-000004990000}"/>
    <cellStyle name="Normal 7 2 2 2 2 4" xfId="9149" xr:uid="{00000000-0005-0000-0000-000005990000}"/>
    <cellStyle name="Normal 7 2 2 2 2 4 2" xfId="24297" xr:uid="{00000000-0005-0000-0000-000006990000}"/>
    <cellStyle name="Normal 7 2 2 2 2 4 2 2" xfId="50265" xr:uid="{00000000-0005-0000-0000-000007990000}"/>
    <cellStyle name="Normal 7 2 2 2 2 4 3" xfId="35117" xr:uid="{00000000-0005-0000-0000-000008990000}"/>
    <cellStyle name="Normal 7 2 2 2 2 5" xfId="19969" xr:uid="{00000000-0005-0000-0000-000009990000}"/>
    <cellStyle name="Normal 7 2 2 2 2 5 2" xfId="45937" xr:uid="{00000000-0005-0000-0000-00000A990000}"/>
    <cellStyle name="Normal 7 2 2 2 2 6" xfId="15641" xr:uid="{00000000-0005-0000-0000-00000B990000}"/>
    <cellStyle name="Normal 7 2 2 2 2 6 2" xfId="41609" xr:uid="{00000000-0005-0000-0000-00000C990000}"/>
    <cellStyle name="Normal 7 2 2 2 2 7" xfId="4821" xr:uid="{00000000-0005-0000-0000-00000D990000}"/>
    <cellStyle name="Normal 7 2 2 2 2 8" xfId="30789" xr:uid="{00000000-0005-0000-0000-00000E990000}"/>
    <cellStyle name="Normal 7 2 2 2 2 9" xfId="57271" xr:uid="{00000000-0005-0000-0000-00000F990000}"/>
    <cellStyle name="Normal 7 2 2 2 3" xfId="5903" xr:uid="{00000000-0005-0000-0000-000010990000}"/>
    <cellStyle name="Normal 7 2 2 2 3 2" xfId="12395" xr:uid="{00000000-0005-0000-0000-000011990000}"/>
    <cellStyle name="Normal 7 2 2 2 3 2 2" xfId="27543" xr:uid="{00000000-0005-0000-0000-000012990000}"/>
    <cellStyle name="Normal 7 2 2 2 3 2 2 2" xfId="53511" xr:uid="{00000000-0005-0000-0000-000013990000}"/>
    <cellStyle name="Normal 7 2 2 2 3 2 3" xfId="38363" xr:uid="{00000000-0005-0000-0000-000014990000}"/>
    <cellStyle name="Normal 7 2 2 2 3 3" xfId="21051" xr:uid="{00000000-0005-0000-0000-000015990000}"/>
    <cellStyle name="Normal 7 2 2 2 3 3 2" xfId="47019" xr:uid="{00000000-0005-0000-0000-000016990000}"/>
    <cellStyle name="Normal 7 2 2 2 3 4" xfId="16723" xr:uid="{00000000-0005-0000-0000-000017990000}"/>
    <cellStyle name="Normal 7 2 2 2 3 4 2" xfId="42691" xr:uid="{00000000-0005-0000-0000-000018990000}"/>
    <cellStyle name="Normal 7 2 2 2 3 5" xfId="31871" xr:uid="{00000000-0005-0000-0000-000019990000}"/>
    <cellStyle name="Normal 7 2 2 2 3 6" xfId="58353" xr:uid="{00000000-0005-0000-0000-00001A990000}"/>
    <cellStyle name="Normal 7 2 2 2 4" xfId="10231" xr:uid="{00000000-0005-0000-0000-00001B990000}"/>
    <cellStyle name="Normal 7 2 2 2 4 2" xfId="25379" xr:uid="{00000000-0005-0000-0000-00001C990000}"/>
    <cellStyle name="Normal 7 2 2 2 4 2 2" xfId="51347" xr:uid="{00000000-0005-0000-0000-00001D990000}"/>
    <cellStyle name="Normal 7 2 2 2 4 3" xfId="36199" xr:uid="{00000000-0005-0000-0000-00001E990000}"/>
    <cellStyle name="Normal 7 2 2 2 5" xfId="8067" xr:uid="{00000000-0005-0000-0000-00001F990000}"/>
    <cellStyle name="Normal 7 2 2 2 5 2" xfId="23215" xr:uid="{00000000-0005-0000-0000-000020990000}"/>
    <cellStyle name="Normal 7 2 2 2 5 2 2" xfId="49183" xr:uid="{00000000-0005-0000-0000-000021990000}"/>
    <cellStyle name="Normal 7 2 2 2 5 3" xfId="34035" xr:uid="{00000000-0005-0000-0000-000022990000}"/>
    <cellStyle name="Normal 7 2 2 2 6" xfId="18887" xr:uid="{00000000-0005-0000-0000-000023990000}"/>
    <cellStyle name="Normal 7 2 2 2 6 2" xfId="44855" xr:uid="{00000000-0005-0000-0000-000024990000}"/>
    <cellStyle name="Normal 7 2 2 2 7" xfId="14559" xr:uid="{00000000-0005-0000-0000-000025990000}"/>
    <cellStyle name="Normal 7 2 2 2 7 2" xfId="40527" xr:uid="{00000000-0005-0000-0000-000026990000}"/>
    <cellStyle name="Normal 7 2 2 2 8" xfId="3739" xr:uid="{00000000-0005-0000-0000-000027990000}"/>
    <cellStyle name="Normal 7 2 2 2 9" xfId="29707" xr:uid="{00000000-0005-0000-0000-000028990000}"/>
    <cellStyle name="Normal 7 2 2 3" xfId="2116" xr:uid="{00000000-0005-0000-0000-000029990000}"/>
    <cellStyle name="Normal 7 2 2 3 2" xfId="6444" xr:uid="{00000000-0005-0000-0000-00002A990000}"/>
    <cellStyle name="Normal 7 2 2 3 2 2" xfId="12936" xr:uid="{00000000-0005-0000-0000-00002B990000}"/>
    <cellStyle name="Normal 7 2 2 3 2 2 2" xfId="28084" xr:uid="{00000000-0005-0000-0000-00002C990000}"/>
    <cellStyle name="Normal 7 2 2 3 2 2 2 2" xfId="54052" xr:uid="{00000000-0005-0000-0000-00002D990000}"/>
    <cellStyle name="Normal 7 2 2 3 2 2 3" xfId="38904" xr:uid="{00000000-0005-0000-0000-00002E990000}"/>
    <cellStyle name="Normal 7 2 2 3 2 3" xfId="21592" xr:uid="{00000000-0005-0000-0000-00002F990000}"/>
    <cellStyle name="Normal 7 2 2 3 2 3 2" xfId="47560" xr:uid="{00000000-0005-0000-0000-000030990000}"/>
    <cellStyle name="Normal 7 2 2 3 2 4" xfId="17264" xr:uid="{00000000-0005-0000-0000-000031990000}"/>
    <cellStyle name="Normal 7 2 2 3 2 4 2" xfId="43232" xr:uid="{00000000-0005-0000-0000-000032990000}"/>
    <cellStyle name="Normal 7 2 2 3 2 5" xfId="32412" xr:uid="{00000000-0005-0000-0000-000033990000}"/>
    <cellStyle name="Normal 7 2 2 3 2 6" xfId="58894" xr:uid="{00000000-0005-0000-0000-000034990000}"/>
    <cellStyle name="Normal 7 2 2 3 3" xfId="10772" xr:uid="{00000000-0005-0000-0000-000035990000}"/>
    <cellStyle name="Normal 7 2 2 3 3 2" xfId="25920" xr:uid="{00000000-0005-0000-0000-000036990000}"/>
    <cellStyle name="Normal 7 2 2 3 3 2 2" xfId="51888" xr:uid="{00000000-0005-0000-0000-000037990000}"/>
    <cellStyle name="Normal 7 2 2 3 3 3" xfId="36740" xr:uid="{00000000-0005-0000-0000-000038990000}"/>
    <cellStyle name="Normal 7 2 2 3 4" xfId="8608" xr:uid="{00000000-0005-0000-0000-000039990000}"/>
    <cellStyle name="Normal 7 2 2 3 4 2" xfId="23756" xr:uid="{00000000-0005-0000-0000-00003A990000}"/>
    <cellStyle name="Normal 7 2 2 3 4 2 2" xfId="49724" xr:uid="{00000000-0005-0000-0000-00003B990000}"/>
    <cellStyle name="Normal 7 2 2 3 4 3" xfId="34576" xr:uid="{00000000-0005-0000-0000-00003C990000}"/>
    <cellStyle name="Normal 7 2 2 3 5" xfId="19428" xr:uid="{00000000-0005-0000-0000-00003D990000}"/>
    <cellStyle name="Normal 7 2 2 3 5 2" xfId="45396" xr:uid="{00000000-0005-0000-0000-00003E990000}"/>
    <cellStyle name="Normal 7 2 2 3 6" xfId="15100" xr:uid="{00000000-0005-0000-0000-00003F990000}"/>
    <cellStyle name="Normal 7 2 2 3 6 2" xfId="41068" xr:uid="{00000000-0005-0000-0000-000040990000}"/>
    <cellStyle name="Normal 7 2 2 3 7" xfId="4280" xr:uid="{00000000-0005-0000-0000-000041990000}"/>
    <cellStyle name="Normal 7 2 2 3 8" xfId="30248" xr:uid="{00000000-0005-0000-0000-000042990000}"/>
    <cellStyle name="Normal 7 2 2 3 9" xfId="56730" xr:uid="{00000000-0005-0000-0000-000043990000}"/>
    <cellStyle name="Normal 7 2 2 4" xfId="5362" xr:uid="{00000000-0005-0000-0000-000044990000}"/>
    <cellStyle name="Normal 7 2 2 4 2" xfId="11854" xr:uid="{00000000-0005-0000-0000-000045990000}"/>
    <cellStyle name="Normal 7 2 2 4 2 2" xfId="27002" xr:uid="{00000000-0005-0000-0000-000046990000}"/>
    <cellStyle name="Normal 7 2 2 4 2 2 2" xfId="52970" xr:uid="{00000000-0005-0000-0000-000047990000}"/>
    <cellStyle name="Normal 7 2 2 4 2 3" xfId="37822" xr:uid="{00000000-0005-0000-0000-000048990000}"/>
    <cellStyle name="Normal 7 2 2 4 3" xfId="20510" xr:uid="{00000000-0005-0000-0000-000049990000}"/>
    <cellStyle name="Normal 7 2 2 4 3 2" xfId="46478" xr:uid="{00000000-0005-0000-0000-00004A990000}"/>
    <cellStyle name="Normal 7 2 2 4 4" xfId="16182" xr:uid="{00000000-0005-0000-0000-00004B990000}"/>
    <cellStyle name="Normal 7 2 2 4 4 2" xfId="42150" xr:uid="{00000000-0005-0000-0000-00004C990000}"/>
    <cellStyle name="Normal 7 2 2 4 5" xfId="31330" xr:uid="{00000000-0005-0000-0000-00004D990000}"/>
    <cellStyle name="Normal 7 2 2 4 6" xfId="57812" xr:uid="{00000000-0005-0000-0000-00004E990000}"/>
    <cellStyle name="Normal 7 2 2 5" xfId="9690" xr:uid="{00000000-0005-0000-0000-00004F990000}"/>
    <cellStyle name="Normal 7 2 2 5 2" xfId="24838" xr:uid="{00000000-0005-0000-0000-000050990000}"/>
    <cellStyle name="Normal 7 2 2 5 2 2" xfId="50806" xr:uid="{00000000-0005-0000-0000-000051990000}"/>
    <cellStyle name="Normal 7 2 2 5 3" xfId="35658" xr:uid="{00000000-0005-0000-0000-000052990000}"/>
    <cellStyle name="Normal 7 2 2 6" xfId="7526" xr:uid="{00000000-0005-0000-0000-000053990000}"/>
    <cellStyle name="Normal 7 2 2 6 2" xfId="22674" xr:uid="{00000000-0005-0000-0000-000054990000}"/>
    <cellStyle name="Normal 7 2 2 6 2 2" xfId="48642" xr:uid="{00000000-0005-0000-0000-000055990000}"/>
    <cellStyle name="Normal 7 2 2 6 3" xfId="33494" xr:uid="{00000000-0005-0000-0000-000056990000}"/>
    <cellStyle name="Normal 7 2 2 7" xfId="18346" xr:uid="{00000000-0005-0000-0000-000057990000}"/>
    <cellStyle name="Normal 7 2 2 7 2" xfId="44314" xr:uid="{00000000-0005-0000-0000-000058990000}"/>
    <cellStyle name="Normal 7 2 2 8" xfId="14018" xr:uid="{00000000-0005-0000-0000-000059990000}"/>
    <cellStyle name="Normal 7 2 2 8 2" xfId="39986" xr:uid="{00000000-0005-0000-0000-00005A990000}"/>
    <cellStyle name="Normal 7 2 2 9" xfId="3198" xr:uid="{00000000-0005-0000-0000-00005B990000}"/>
    <cellStyle name="Normal 7 2 3" xfId="1574" xr:uid="{00000000-0005-0000-0000-00005C990000}"/>
    <cellStyle name="Normal 7 2 3 10" xfId="56188" xr:uid="{00000000-0005-0000-0000-00005D990000}"/>
    <cellStyle name="Normal 7 2 3 2" xfId="2656" xr:uid="{00000000-0005-0000-0000-00005E990000}"/>
    <cellStyle name="Normal 7 2 3 2 2" xfId="6984" xr:uid="{00000000-0005-0000-0000-00005F990000}"/>
    <cellStyle name="Normal 7 2 3 2 2 2" xfId="13476" xr:uid="{00000000-0005-0000-0000-000060990000}"/>
    <cellStyle name="Normal 7 2 3 2 2 2 2" xfId="28624" xr:uid="{00000000-0005-0000-0000-000061990000}"/>
    <cellStyle name="Normal 7 2 3 2 2 2 2 2" xfId="54592" xr:uid="{00000000-0005-0000-0000-000062990000}"/>
    <cellStyle name="Normal 7 2 3 2 2 2 3" xfId="39444" xr:uid="{00000000-0005-0000-0000-000063990000}"/>
    <cellStyle name="Normal 7 2 3 2 2 3" xfId="22132" xr:uid="{00000000-0005-0000-0000-000064990000}"/>
    <cellStyle name="Normal 7 2 3 2 2 3 2" xfId="48100" xr:uid="{00000000-0005-0000-0000-000065990000}"/>
    <cellStyle name="Normal 7 2 3 2 2 4" xfId="17804" xr:uid="{00000000-0005-0000-0000-000066990000}"/>
    <cellStyle name="Normal 7 2 3 2 2 4 2" xfId="43772" xr:uid="{00000000-0005-0000-0000-000067990000}"/>
    <cellStyle name="Normal 7 2 3 2 2 5" xfId="32952" xr:uid="{00000000-0005-0000-0000-000068990000}"/>
    <cellStyle name="Normal 7 2 3 2 2 6" xfId="59434" xr:uid="{00000000-0005-0000-0000-000069990000}"/>
    <cellStyle name="Normal 7 2 3 2 3" xfId="11312" xr:uid="{00000000-0005-0000-0000-00006A990000}"/>
    <cellStyle name="Normal 7 2 3 2 3 2" xfId="26460" xr:uid="{00000000-0005-0000-0000-00006B990000}"/>
    <cellStyle name="Normal 7 2 3 2 3 2 2" xfId="52428" xr:uid="{00000000-0005-0000-0000-00006C990000}"/>
    <cellStyle name="Normal 7 2 3 2 3 3" xfId="37280" xr:uid="{00000000-0005-0000-0000-00006D990000}"/>
    <cellStyle name="Normal 7 2 3 2 4" xfId="9148" xr:uid="{00000000-0005-0000-0000-00006E990000}"/>
    <cellStyle name="Normal 7 2 3 2 4 2" xfId="24296" xr:uid="{00000000-0005-0000-0000-00006F990000}"/>
    <cellStyle name="Normal 7 2 3 2 4 2 2" xfId="50264" xr:uid="{00000000-0005-0000-0000-000070990000}"/>
    <cellStyle name="Normal 7 2 3 2 4 3" xfId="35116" xr:uid="{00000000-0005-0000-0000-000071990000}"/>
    <cellStyle name="Normal 7 2 3 2 5" xfId="19968" xr:uid="{00000000-0005-0000-0000-000072990000}"/>
    <cellStyle name="Normal 7 2 3 2 5 2" xfId="45936" xr:uid="{00000000-0005-0000-0000-000073990000}"/>
    <cellStyle name="Normal 7 2 3 2 6" xfId="15640" xr:uid="{00000000-0005-0000-0000-000074990000}"/>
    <cellStyle name="Normal 7 2 3 2 6 2" xfId="41608" xr:uid="{00000000-0005-0000-0000-000075990000}"/>
    <cellStyle name="Normal 7 2 3 2 7" xfId="4820" xr:uid="{00000000-0005-0000-0000-000076990000}"/>
    <cellStyle name="Normal 7 2 3 2 8" xfId="30788" xr:uid="{00000000-0005-0000-0000-000077990000}"/>
    <cellStyle name="Normal 7 2 3 2 9" xfId="57270" xr:uid="{00000000-0005-0000-0000-000078990000}"/>
    <cellStyle name="Normal 7 2 3 3" xfId="5902" xr:uid="{00000000-0005-0000-0000-000079990000}"/>
    <cellStyle name="Normal 7 2 3 3 2" xfId="12394" xr:uid="{00000000-0005-0000-0000-00007A990000}"/>
    <cellStyle name="Normal 7 2 3 3 2 2" xfId="27542" xr:uid="{00000000-0005-0000-0000-00007B990000}"/>
    <cellStyle name="Normal 7 2 3 3 2 2 2" xfId="53510" xr:uid="{00000000-0005-0000-0000-00007C990000}"/>
    <cellStyle name="Normal 7 2 3 3 2 3" xfId="38362" xr:uid="{00000000-0005-0000-0000-00007D990000}"/>
    <cellStyle name="Normal 7 2 3 3 3" xfId="21050" xr:uid="{00000000-0005-0000-0000-00007E990000}"/>
    <cellStyle name="Normal 7 2 3 3 3 2" xfId="47018" xr:uid="{00000000-0005-0000-0000-00007F990000}"/>
    <cellStyle name="Normal 7 2 3 3 4" xfId="16722" xr:uid="{00000000-0005-0000-0000-000080990000}"/>
    <cellStyle name="Normal 7 2 3 3 4 2" xfId="42690" xr:uid="{00000000-0005-0000-0000-000081990000}"/>
    <cellStyle name="Normal 7 2 3 3 5" xfId="31870" xr:uid="{00000000-0005-0000-0000-000082990000}"/>
    <cellStyle name="Normal 7 2 3 3 6" xfId="58352" xr:uid="{00000000-0005-0000-0000-000083990000}"/>
    <cellStyle name="Normal 7 2 3 4" xfId="10230" xr:uid="{00000000-0005-0000-0000-000084990000}"/>
    <cellStyle name="Normal 7 2 3 4 2" xfId="25378" xr:uid="{00000000-0005-0000-0000-000085990000}"/>
    <cellStyle name="Normal 7 2 3 4 2 2" xfId="51346" xr:uid="{00000000-0005-0000-0000-000086990000}"/>
    <cellStyle name="Normal 7 2 3 4 3" xfId="36198" xr:uid="{00000000-0005-0000-0000-000087990000}"/>
    <cellStyle name="Normal 7 2 3 5" xfId="8066" xr:uid="{00000000-0005-0000-0000-000088990000}"/>
    <cellStyle name="Normal 7 2 3 5 2" xfId="23214" xr:uid="{00000000-0005-0000-0000-000089990000}"/>
    <cellStyle name="Normal 7 2 3 5 2 2" xfId="49182" xr:uid="{00000000-0005-0000-0000-00008A990000}"/>
    <cellStyle name="Normal 7 2 3 5 3" xfId="34034" xr:uid="{00000000-0005-0000-0000-00008B990000}"/>
    <cellStyle name="Normal 7 2 3 6" xfId="18886" xr:uid="{00000000-0005-0000-0000-00008C990000}"/>
    <cellStyle name="Normal 7 2 3 6 2" xfId="44854" xr:uid="{00000000-0005-0000-0000-00008D990000}"/>
    <cellStyle name="Normal 7 2 3 7" xfId="14558" xr:uid="{00000000-0005-0000-0000-00008E990000}"/>
    <cellStyle name="Normal 7 2 3 7 2" xfId="40526" xr:uid="{00000000-0005-0000-0000-00008F990000}"/>
    <cellStyle name="Normal 7 2 3 8" xfId="3738" xr:uid="{00000000-0005-0000-0000-000090990000}"/>
    <cellStyle name="Normal 7 2 3 9" xfId="29706" xr:uid="{00000000-0005-0000-0000-000091990000}"/>
    <cellStyle name="Normal 7 2 4" xfId="2115" xr:uid="{00000000-0005-0000-0000-000092990000}"/>
    <cellStyle name="Normal 7 2 4 2" xfId="6443" xr:uid="{00000000-0005-0000-0000-000093990000}"/>
    <cellStyle name="Normal 7 2 4 2 2" xfId="12935" xr:uid="{00000000-0005-0000-0000-000094990000}"/>
    <cellStyle name="Normal 7 2 4 2 2 2" xfId="28083" xr:uid="{00000000-0005-0000-0000-000095990000}"/>
    <cellStyle name="Normal 7 2 4 2 2 2 2" xfId="54051" xr:uid="{00000000-0005-0000-0000-000096990000}"/>
    <cellStyle name="Normal 7 2 4 2 2 3" xfId="38903" xr:uid="{00000000-0005-0000-0000-000097990000}"/>
    <cellStyle name="Normal 7 2 4 2 3" xfId="21591" xr:uid="{00000000-0005-0000-0000-000098990000}"/>
    <cellStyle name="Normal 7 2 4 2 3 2" xfId="47559" xr:uid="{00000000-0005-0000-0000-000099990000}"/>
    <cellStyle name="Normal 7 2 4 2 4" xfId="17263" xr:uid="{00000000-0005-0000-0000-00009A990000}"/>
    <cellStyle name="Normal 7 2 4 2 4 2" xfId="43231" xr:uid="{00000000-0005-0000-0000-00009B990000}"/>
    <cellStyle name="Normal 7 2 4 2 5" xfId="32411" xr:uid="{00000000-0005-0000-0000-00009C990000}"/>
    <cellStyle name="Normal 7 2 4 2 6" xfId="58893" xr:uid="{00000000-0005-0000-0000-00009D990000}"/>
    <cellStyle name="Normal 7 2 4 3" xfId="10771" xr:uid="{00000000-0005-0000-0000-00009E990000}"/>
    <cellStyle name="Normal 7 2 4 3 2" xfId="25919" xr:uid="{00000000-0005-0000-0000-00009F990000}"/>
    <cellStyle name="Normal 7 2 4 3 2 2" xfId="51887" xr:uid="{00000000-0005-0000-0000-0000A0990000}"/>
    <cellStyle name="Normal 7 2 4 3 3" xfId="36739" xr:uid="{00000000-0005-0000-0000-0000A1990000}"/>
    <cellStyle name="Normal 7 2 4 4" xfId="8607" xr:uid="{00000000-0005-0000-0000-0000A2990000}"/>
    <cellStyle name="Normal 7 2 4 4 2" xfId="23755" xr:uid="{00000000-0005-0000-0000-0000A3990000}"/>
    <cellStyle name="Normal 7 2 4 4 2 2" xfId="49723" xr:uid="{00000000-0005-0000-0000-0000A4990000}"/>
    <cellStyle name="Normal 7 2 4 4 3" xfId="34575" xr:uid="{00000000-0005-0000-0000-0000A5990000}"/>
    <cellStyle name="Normal 7 2 4 5" xfId="19427" xr:uid="{00000000-0005-0000-0000-0000A6990000}"/>
    <cellStyle name="Normal 7 2 4 5 2" xfId="45395" xr:uid="{00000000-0005-0000-0000-0000A7990000}"/>
    <cellStyle name="Normal 7 2 4 6" xfId="15099" xr:uid="{00000000-0005-0000-0000-0000A8990000}"/>
    <cellStyle name="Normal 7 2 4 6 2" xfId="41067" xr:uid="{00000000-0005-0000-0000-0000A9990000}"/>
    <cellStyle name="Normal 7 2 4 7" xfId="4279" xr:uid="{00000000-0005-0000-0000-0000AA990000}"/>
    <cellStyle name="Normal 7 2 4 8" xfId="30247" xr:uid="{00000000-0005-0000-0000-0000AB990000}"/>
    <cellStyle name="Normal 7 2 4 9" xfId="56729" xr:uid="{00000000-0005-0000-0000-0000AC990000}"/>
    <cellStyle name="Normal 7 2 5" xfId="5361" xr:uid="{00000000-0005-0000-0000-0000AD990000}"/>
    <cellStyle name="Normal 7 2 5 2" xfId="11853" xr:uid="{00000000-0005-0000-0000-0000AE990000}"/>
    <cellStyle name="Normal 7 2 5 2 2" xfId="27001" xr:uid="{00000000-0005-0000-0000-0000AF990000}"/>
    <cellStyle name="Normal 7 2 5 2 2 2" xfId="52969" xr:uid="{00000000-0005-0000-0000-0000B0990000}"/>
    <cellStyle name="Normal 7 2 5 2 3" xfId="37821" xr:uid="{00000000-0005-0000-0000-0000B1990000}"/>
    <cellStyle name="Normal 7 2 5 3" xfId="20509" xr:uid="{00000000-0005-0000-0000-0000B2990000}"/>
    <cellStyle name="Normal 7 2 5 3 2" xfId="46477" xr:uid="{00000000-0005-0000-0000-0000B3990000}"/>
    <cellStyle name="Normal 7 2 5 4" xfId="16181" xr:uid="{00000000-0005-0000-0000-0000B4990000}"/>
    <cellStyle name="Normal 7 2 5 4 2" xfId="42149" xr:uid="{00000000-0005-0000-0000-0000B5990000}"/>
    <cellStyle name="Normal 7 2 5 5" xfId="31329" xr:uid="{00000000-0005-0000-0000-0000B6990000}"/>
    <cellStyle name="Normal 7 2 5 6" xfId="57811" xr:uid="{00000000-0005-0000-0000-0000B7990000}"/>
    <cellStyle name="Normal 7 2 6" xfId="9689" xr:uid="{00000000-0005-0000-0000-0000B8990000}"/>
    <cellStyle name="Normal 7 2 6 2" xfId="24837" xr:uid="{00000000-0005-0000-0000-0000B9990000}"/>
    <cellStyle name="Normal 7 2 6 2 2" xfId="50805" xr:uid="{00000000-0005-0000-0000-0000BA990000}"/>
    <cellStyle name="Normal 7 2 6 3" xfId="35657" xr:uid="{00000000-0005-0000-0000-0000BB990000}"/>
    <cellStyle name="Normal 7 2 7" xfId="7525" xr:uid="{00000000-0005-0000-0000-0000BC990000}"/>
    <cellStyle name="Normal 7 2 7 2" xfId="22673" xr:uid="{00000000-0005-0000-0000-0000BD990000}"/>
    <cellStyle name="Normal 7 2 7 2 2" xfId="48641" xr:uid="{00000000-0005-0000-0000-0000BE990000}"/>
    <cellStyle name="Normal 7 2 7 3" xfId="33493" xr:uid="{00000000-0005-0000-0000-0000BF990000}"/>
    <cellStyle name="Normal 7 2 8" xfId="18345" xr:uid="{00000000-0005-0000-0000-0000C0990000}"/>
    <cellStyle name="Normal 7 2 8 2" xfId="44313" xr:uid="{00000000-0005-0000-0000-0000C1990000}"/>
    <cellStyle name="Normal 7 2 9" xfId="14017" xr:uid="{00000000-0005-0000-0000-0000C2990000}"/>
    <cellStyle name="Normal 7 2 9 2" xfId="39985" xr:uid="{00000000-0005-0000-0000-0000C3990000}"/>
    <cellStyle name="Normal 7 20" xfId="14012" xr:uid="{00000000-0005-0000-0000-0000C4990000}"/>
    <cellStyle name="Normal 7 20 2" xfId="39980" xr:uid="{00000000-0005-0000-0000-0000C5990000}"/>
    <cellStyle name="Normal 7 21" xfId="3192" xr:uid="{00000000-0005-0000-0000-0000C6990000}"/>
    <cellStyle name="Normal 7 22" xfId="29160" xr:uid="{00000000-0005-0000-0000-0000C7990000}"/>
    <cellStyle name="Normal 7 23" xfId="55108" xr:uid="{00000000-0005-0000-0000-0000C8990000}"/>
    <cellStyle name="Normal 7 24" xfId="55642" xr:uid="{00000000-0005-0000-0000-0000C9990000}"/>
    <cellStyle name="Normal 7 25" xfId="684" xr:uid="{00000000-0005-0000-0000-0000CA990000}"/>
    <cellStyle name="Normal 7 3" xfId="480" xr:uid="{00000000-0005-0000-0000-0000CB990000}"/>
    <cellStyle name="Normal 7 3 10" xfId="29167" xr:uid="{00000000-0005-0000-0000-0000CC990000}"/>
    <cellStyle name="Normal 7 3 11" xfId="55115" xr:uid="{00000000-0005-0000-0000-0000CD990000}"/>
    <cellStyle name="Normal 7 3 12" xfId="55649" xr:uid="{00000000-0005-0000-0000-0000CE990000}"/>
    <cellStyle name="Normal 7 3 13" xfId="764" xr:uid="{00000000-0005-0000-0000-0000CF990000}"/>
    <cellStyle name="Normal 7 3 2" xfId="1576" xr:uid="{00000000-0005-0000-0000-0000D0990000}"/>
    <cellStyle name="Normal 7 3 2 10" xfId="56190" xr:uid="{00000000-0005-0000-0000-0000D1990000}"/>
    <cellStyle name="Normal 7 3 2 2" xfId="2658" xr:uid="{00000000-0005-0000-0000-0000D2990000}"/>
    <cellStyle name="Normal 7 3 2 2 2" xfId="6986" xr:uid="{00000000-0005-0000-0000-0000D3990000}"/>
    <cellStyle name="Normal 7 3 2 2 2 2" xfId="13478" xr:uid="{00000000-0005-0000-0000-0000D4990000}"/>
    <cellStyle name="Normal 7 3 2 2 2 2 2" xfId="28626" xr:uid="{00000000-0005-0000-0000-0000D5990000}"/>
    <cellStyle name="Normal 7 3 2 2 2 2 2 2" xfId="54594" xr:uid="{00000000-0005-0000-0000-0000D6990000}"/>
    <cellStyle name="Normal 7 3 2 2 2 2 3" xfId="39446" xr:uid="{00000000-0005-0000-0000-0000D7990000}"/>
    <cellStyle name="Normal 7 3 2 2 2 3" xfId="22134" xr:uid="{00000000-0005-0000-0000-0000D8990000}"/>
    <cellStyle name="Normal 7 3 2 2 2 3 2" xfId="48102" xr:uid="{00000000-0005-0000-0000-0000D9990000}"/>
    <cellStyle name="Normal 7 3 2 2 2 4" xfId="17806" xr:uid="{00000000-0005-0000-0000-0000DA990000}"/>
    <cellStyle name="Normal 7 3 2 2 2 4 2" xfId="43774" xr:uid="{00000000-0005-0000-0000-0000DB990000}"/>
    <cellStyle name="Normal 7 3 2 2 2 5" xfId="32954" xr:uid="{00000000-0005-0000-0000-0000DC990000}"/>
    <cellStyle name="Normal 7 3 2 2 2 6" xfId="59436" xr:uid="{00000000-0005-0000-0000-0000DD990000}"/>
    <cellStyle name="Normal 7 3 2 2 3" xfId="11314" xr:uid="{00000000-0005-0000-0000-0000DE990000}"/>
    <cellStyle name="Normal 7 3 2 2 3 2" xfId="26462" xr:uid="{00000000-0005-0000-0000-0000DF990000}"/>
    <cellStyle name="Normal 7 3 2 2 3 2 2" xfId="52430" xr:uid="{00000000-0005-0000-0000-0000E0990000}"/>
    <cellStyle name="Normal 7 3 2 2 3 3" xfId="37282" xr:uid="{00000000-0005-0000-0000-0000E1990000}"/>
    <cellStyle name="Normal 7 3 2 2 4" xfId="9150" xr:uid="{00000000-0005-0000-0000-0000E2990000}"/>
    <cellStyle name="Normal 7 3 2 2 4 2" xfId="24298" xr:uid="{00000000-0005-0000-0000-0000E3990000}"/>
    <cellStyle name="Normal 7 3 2 2 4 2 2" xfId="50266" xr:uid="{00000000-0005-0000-0000-0000E4990000}"/>
    <cellStyle name="Normal 7 3 2 2 4 3" xfId="35118" xr:uid="{00000000-0005-0000-0000-0000E5990000}"/>
    <cellStyle name="Normal 7 3 2 2 5" xfId="19970" xr:uid="{00000000-0005-0000-0000-0000E6990000}"/>
    <cellStyle name="Normal 7 3 2 2 5 2" xfId="45938" xr:uid="{00000000-0005-0000-0000-0000E7990000}"/>
    <cellStyle name="Normal 7 3 2 2 6" xfId="15642" xr:uid="{00000000-0005-0000-0000-0000E8990000}"/>
    <cellStyle name="Normal 7 3 2 2 6 2" xfId="41610" xr:uid="{00000000-0005-0000-0000-0000E9990000}"/>
    <cellStyle name="Normal 7 3 2 2 7" xfId="4822" xr:uid="{00000000-0005-0000-0000-0000EA990000}"/>
    <cellStyle name="Normal 7 3 2 2 8" xfId="30790" xr:uid="{00000000-0005-0000-0000-0000EB990000}"/>
    <cellStyle name="Normal 7 3 2 2 9" xfId="57272" xr:uid="{00000000-0005-0000-0000-0000EC990000}"/>
    <cellStyle name="Normal 7 3 2 3" xfId="5904" xr:uid="{00000000-0005-0000-0000-0000ED990000}"/>
    <cellStyle name="Normal 7 3 2 3 2" xfId="12396" xr:uid="{00000000-0005-0000-0000-0000EE990000}"/>
    <cellStyle name="Normal 7 3 2 3 2 2" xfId="27544" xr:uid="{00000000-0005-0000-0000-0000EF990000}"/>
    <cellStyle name="Normal 7 3 2 3 2 2 2" xfId="53512" xr:uid="{00000000-0005-0000-0000-0000F0990000}"/>
    <cellStyle name="Normal 7 3 2 3 2 3" xfId="38364" xr:uid="{00000000-0005-0000-0000-0000F1990000}"/>
    <cellStyle name="Normal 7 3 2 3 3" xfId="21052" xr:uid="{00000000-0005-0000-0000-0000F2990000}"/>
    <cellStyle name="Normal 7 3 2 3 3 2" xfId="47020" xr:uid="{00000000-0005-0000-0000-0000F3990000}"/>
    <cellStyle name="Normal 7 3 2 3 4" xfId="16724" xr:uid="{00000000-0005-0000-0000-0000F4990000}"/>
    <cellStyle name="Normal 7 3 2 3 4 2" xfId="42692" xr:uid="{00000000-0005-0000-0000-0000F5990000}"/>
    <cellStyle name="Normal 7 3 2 3 5" xfId="31872" xr:uid="{00000000-0005-0000-0000-0000F6990000}"/>
    <cellStyle name="Normal 7 3 2 3 6" xfId="58354" xr:uid="{00000000-0005-0000-0000-0000F7990000}"/>
    <cellStyle name="Normal 7 3 2 4" xfId="10232" xr:uid="{00000000-0005-0000-0000-0000F8990000}"/>
    <cellStyle name="Normal 7 3 2 4 2" xfId="25380" xr:uid="{00000000-0005-0000-0000-0000F9990000}"/>
    <cellStyle name="Normal 7 3 2 4 2 2" xfId="51348" xr:uid="{00000000-0005-0000-0000-0000FA990000}"/>
    <cellStyle name="Normal 7 3 2 4 3" xfId="36200" xr:uid="{00000000-0005-0000-0000-0000FB990000}"/>
    <cellStyle name="Normal 7 3 2 5" xfId="8068" xr:uid="{00000000-0005-0000-0000-0000FC990000}"/>
    <cellStyle name="Normal 7 3 2 5 2" xfId="23216" xr:uid="{00000000-0005-0000-0000-0000FD990000}"/>
    <cellStyle name="Normal 7 3 2 5 2 2" xfId="49184" xr:uid="{00000000-0005-0000-0000-0000FE990000}"/>
    <cellStyle name="Normal 7 3 2 5 3" xfId="34036" xr:uid="{00000000-0005-0000-0000-0000FF990000}"/>
    <cellStyle name="Normal 7 3 2 6" xfId="18888" xr:uid="{00000000-0005-0000-0000-0000009A0000}"/>
    <cellStyle name="Normal 7 3 2 6 2" xfId="44856" xr:uid="{00000000-0005-0000-0000-0000019A0000}"/>
    <cellStyle name="Normal 7 3 2 7" xfId="14560" xr:uid="{00000000-0005-0000-0000-0000029A0000}"/>
    <cellStyle name="Normal 7 3 2 7 2" xfId="40528" xr:uid="{00000000-0005-0000-0000-0000039A0000}"/>
    <cellStyle name="Normal 7 3 2 8" xfId="3740" xr:uid="{00000000-0005-0000-0000-0000049A0000}"/>
    <cellStyle name="Normal 7 3 2 9" xfId="29708" xr:uid="{00000000-0005-0000-0000-0000059A0000}"/>
    <cellStyle name="Normal 7 3 3" xfId="2117" xr:uid="{00000000-0005-0000-0000-0000069A0000}"/>
    <cellStyle name="Normal 7 3 3 2" xfId="6445" xr:uid="{00000000-0005-0000-0000-0000079A0000}"/>
    <cellStyle name="Normal 7 3 3 2 2" xfId="12937" xr:uid="{00000000-0005-0000-0000-0000089A0000}"/>
    <cellStyle name="Normal 7 3 3 2 2 2" xfId="28085" xr:uid="{00000000-0005-0000-0000-0000099A0000}"/>
    <cellStyle name="Normal 7 3 3 2 2 2 2" xfId="54053" xr:uid="{00000000-0005-0000-0000-00000A9A0000}"/>
    <cellStyle name="Normal 7 3 3 2 2 3" xfId="38905" xr:uid="{00000000-0005-0000-0000-00000B9A0000}"/>
    <cellStyle name="Normal 7 3 3 2 3" xfId="21593" xr:uid="{00000000-0005-0000-0000-00000C9A0000}"/>
    <cellStyle name="Normal 7 3 3 2 3 2" xfId="47561" xr:uid="{00000000-0005-0000-0000-00000D9A0000}"/>
    <cellStyle name="Normal 7 3 3 2 4" xfId="17265" xr:uid="{00000000-0005-0000-0000-00000E9A0000}"/>
    <cellStyle name="Normal 7 3 3 2 4 2" xfId="43233" xr:uid="{00000000-0005-0000-0000-00000F9A0000}"/>
    <cellStyle name="Normal 7 3 3 2 5" xfId="32413" xr:uid="{00000000-0005-0000-0000-0000109A0000}"/>
    <cellStyle name="Normal 7 3 3 2 6" xfId="58895" xr:uid="{00000000-0005-0000-0000-0000119A0000}"/>
    <cellStyle name="Normal 7 3 3 3" xfId="10773" xr:uid="{00000000-0005-0000-0000-0000129A0000}"/>
    <cellStyle name="Normal 7 3 3 3 2" xfId="25921" xr:uid="{00000000-0005-0000-0000-0000139A0000}"/>
    <cellStyle name="Normal 7 3 3 3 2 2" xfId="51889" xr:uid="{00000000-0005-0000-0000-0000149A0000}"/>
    <cellStyle name="Normal 7 3 3 3 3" xfId="36741" xr:uid="{00000000-0005-0000-0000-0000159A0000}"/>
    <cellStyle name="Normal 7 3 3 4" xfId="8609" xr:uid="{00000000-0005-0000-0000-0000169A0000}"/>
    <cellStyle name="Normal 7 3 3 4 2" xfId="23757" xr:uid="{00000000-0005-0000-0000-0000179A0000}"/>
    <cellStyle name="Normal 7 3 3 4 2 2" xfId="49725" xr:uid="{00000000-0005-0000-0000-0000189A0000}"/>
    <cellStyle name="Normal 7 3 3 4 3" xfId="34577" xr:uid="{00000000-0005-0000-0000-0000199A0000}"/>
    <cellStyle name="Normal 7 3 3 5" xfId="19429" xr:uid="{00000000-0005-0000-0000-00001A9A0000}"/>
    <cellStyle name="Normal 7 3 3 5 2" xfId="45397" xr:uid="{00000000-0005-0000-0000-00001B9A0000}"/>
    <cellStyle name="Normal 7 3 3 6" xfId="15101" xr:uid="{00000000-0005-0000-0000-00001C9A0000}"/>
    <cellStyle name="Normal 7 3 3 6 2" xfId="41069" xr:uid="{00000000-0005-0000-0000-00001D9A0000}"/>
    <cellStyle name="Normal 7 3 3 7" xfId="4281" xr:uid="{00000000-0005-0000-0000-00001E9A0000}"/>
    <cellStyle name="Normal 7 3 3 8" xfId="30249" xr:uid="{00000000-0005-0000-0000-00001F9A0000}"/>
    <cellStyle name="Normal 7 3 3 9" xfId="56731" xr:uid="{00000000-0005-0000-0000-0000209A0000}"/>
    <cellStyle name="Normal 7 3 4" xfId="5363" xr:uid="{00000000-0005-0000-0000-0000219A0000}"/>
    <cellStyle name="Normal 7 3 4 2" xfId="11855" xr:uid="{00000000-0005-0000-0000-0000229A0000}"/>
    <cellStyle name="Normal 7 3 4 2 2" xfId="27003" xr:uid="{00000000-0005-0000-0000-0000239A0000}"/>
    <cellStyle name="Normal 7 3 4 2 2 2" xfId="52971" xr:uid="{00000000-0005-0000-0000-0000249A0000}"/>
    <cellStyle name="Normal 7 3 4 2 3" xfId="37823" xr:uid="{00000000-0005-0000-0000-0000259A0000}"/>
    <cellStyle name="Normal 7 3 4 3" xfId="20511" xr:uid="{00000000-0005-0000-0000-0000269A0000}"/>
    <cellStyle name="Normal 7 3 4 3 2" xfId="46479" xr:uid="{00000000-0005-0000-0000-0000279A0000}"/>
    <cellStyle name="Normal 7 3 4 4" xfId="16183" xr:uid="{00000000-0005-0000-0000-0000289A0000}"/>
    <cellStyle name="Normal 7 3 4 4 2" xfId="42151" xr:uid="{00000000-0005-0000-0000-0000299A0000}"/>
    <cellStyle name="Normal 7 3 4 5" xfId="31331" xr:uid="{00000000-0005-0000-0000-00002A9A0000}"/>
    <cellStyle name="Normal 7 3 4 6" xfId="57813" xr:uid="{00000000-0005-0000-0000-00002B9A0000}"/>
    <cellStyle name="Normal 7 3 5" xfId="9691" xr:uid="{00000000-0005-0000-0000-00002C9A0000}"/>
    <cellStyle name="Normal 7 3 5 2" xfId="24839" xr:uid="{00000000-0005-0000-0000-00002D9A0000}"/>
    <cellStyle name="Normal 7 3 5 2 2" xfId="50807" xr:uid="{00000000-0005-0000-0000-00002E9A0000}"/>
    <cellStyle name="Normal 7 3 5 3" xfId="35659" xr:uid="{00000000-0005-0000-0000-00002F9A0000}"/>
    <cellStyle name="Normal 7 3 6" xfId="7527" xr:uid="{00000000-0005-0000-0000-0000309A0000}"/>
    <cellStyle name="Normal 7 3 6 2" xfId="22675" xr:uid="{00000000-0005-0000-0000-0000319A0000}"/>
    <cellStyle name="Normal 7 3 6 2 2" xfId="48643" xr:uid="{00000000-0005-0000-0000-0000329A0000}"/>
    <cellStyle name="Normal 7 3 6 3" xfId="33495" xr:uid="{00000000-0005-0000-0000-0000339A0000}"/>
    <cellStyle name="Normal 7 3 7" xfId="18347" xr:uid="{00000000-0005-0000-0000-0000349A0000}"/>
    <cellStyle name="Normal 7 3 7 2" xfId="44315" xr:uid="{00000000-0005-0000-0000-0000359A0000}"/>
    <cellStyle name="Normal 7 3 8" xfId="14019" xr:uid="{00000000-0005-0000-0000-0000369A0000}"/>
    <cellStyle name="Normal 7 3 8 2" xfId="39987" xr:uid="{00000000-0005-0000-0000-0000379A0000}"/>
    <cellStyle name="Normal 7 3 9" xfId="3199" xr:uid="{00000000-0005-0000-0000-0000389A0000}"/>
    <cellStyle name="Normal 7 4" xfId="481" xr:uid="{00000000-0005-0000-0000-0000399A0000}"/>
    <cellStyle name="Normal 7 4 10" xfId="29168" xr:uid="{00000000-0005-0000-0000-00003A9A0000}"/>
    <cellStyle name="Normal 7 4 11" xfId="55116" xr:uid="{00000000-0005-0000-0000-00003B9A0000}"/>
    <cellStyle name="Normal 7 4 12" xfId="55650" xr:uid="{00000000-0005-0000-0000-00003C9A0000}"/>
    <cellStyle name="Normal 7 4 13" xfId="804" xr:uid="{00000000-0005-0000-0000-00003D9A0000}"/>
    <cellStyle name="Normal 7 4 2" xfId="1577" xr:uid="{00000000-0005-0000-0000-00003E9A0000}"/>
    <cellStyle name="Normal 7 4 2 10" xfId="56191" xr:uid="{00000000-0005-0000-0000-00003F9A0000}"/>
    <cellStyle name="Normal 7 4 2 2" xfId="2659" xr:uid="{00000000-0005-0000-0000-0000409A0000}"/>
    <cellStyle name="Normal 7 4 2 2 2" xfId="6987" xr:uid="{00000000-0005-0000-0000-0000419A0000}"/>
    <cellStyle name="Normal 7 4 2 2 2 2" xfId="13479" xr:uid="{00000000-0005-0000-0000-0000429A0000}"/>
    <cellStyle name="Normal 7 4 2 2 2 2 2" xfId="28627" xr:uid="{00000000-0005-0000-0000-0000439A0000}"/>
    <cellStyle name="Normal 7 4 2 2 2 2 2 2" xfId="54595" xr:uid="{00000000-0005-0000-0000-0000449A0000}"/>
    <cellStyle name="Normal 7 4 2 2 2 2 3" xfId="39447" xr:uid="{00000000-0005-0000-0000-0000459A0000}"/>
    <cellStyle name="Normal 7 4 2 2 2 3" xfId="22135" xr:uid="{00000000-0005-0000-0000-0000469A0000}"/>
    <cellStyle name="Normal 7 4 2 2 2 3 2" xfId="48103" xr:uid="{00000000-0005-0000-0000-0000479A0000}"/>
    <cellStyle name="Normal 7 4 2 2 2 4" xfId="17807" xr:uid="{00000000-0005-0000-0000-0000489A0000}"/>
    <cellStyle name="Normal 7 4 2 2 2 4 2" xfId="43775" xr:uid="{00000000-0005-0000-0000-0000499A0000}"/>
    <cellStyle name="Normal 7 4 2 2 2 5" xfId="32955" xr:uid="{00000000-0005-0000-0000-00004A9A0000}"/>
    <cellStyle name="Normal 7 4 2 2 2 6" xfId="59437" xr:uid="{00000000-0005-0000-0000-00004B9A0000}"/>
    <cellStyle name="Normal 7 4 2 2 3" xfId="11315" xr:uid="{00000000-0005-0000-0000-00004C9A0000}"/>
    <cellStyle name="Normal 7 4 2 2 3 2" xfId="26463" xr:uid="{00000000-0005-0000-0000-00004D9A0000}"/>
    <cellStyle name="Normal 7 4 2 2 3 2 2" xfId="52431" xr:uid="{00000000-0005-0000-0000-00004E9A0000}"/>
    <cellStyle name="Normal 7 4 2 2 3 3" xfId="37283" xr:uid="{00000000-0005-0000-0000-00004F9A0000}"/>
    <cellStyle name="Normal 7 4 2 2 4" xfId="9151" xr:uid="{00000000-0005-0000-0000-0000509A0000}"/>
    <cellStyle name="Normal 7 4 2 2 4 2" xfId="24299" xr:uid="{00000000-0005-0000-0000-0000519A0000}"/>
    <cellStyle name="Normal 7 4 2 2 4 2 2" xfId="50267" xr:uid="{00000000-0005-0000-0000-0000529A0000}"/>
    <cellStyle name="Normal 7 4 2 2 4 3" xfId="35119" xr:uid="{00000000-0005-0000-0000-0000539A0000}"/>
    <cellStyle name="Normal 7 4 2 2 5" xfId="19971" xr:uid="{00000000-0005-0000-0000-0000549A0000}"/>
    <cellStyle name="Normal 7 4 2 2 5 2" xfId="45939" xr:uid="{00000000-0005-0000-0000-0000559A0000}"/>
    <cellStyle name="Normal 7 4 2 2 6" xfId="15643" xr:uid="{00000000-0005-0000-0000-0000569A0000}"/>
    <cellStyle name="Normal 7 4 2 2 6 2" xfId="41611" xr:uid="{00000000-0005-0000-0000-0000579A0000}"/>
    <cellStyle name="Normal 7 4 2 2 7" xfId="4823" xr:uid="{00000000-0005-0000-0000-0000589A0000}"/>
    <cellStyle name="Normal 7 4 2 2 8" xfId="30791" xr:uid="{00000000-0005-0000-0000-0000599A0000}"/>
    <cellStyle name="Normal 7 4 2 2 9" xfId="57273" xr:uid="{00000000-0005-0000-0000-00005A9A0000}"/>
    <cellStyle name="Normal 7 4 2 3" xfId="5905" xr:uid="{00000000-0005-0000-0000-00005B9A0000}"/>
    <cellStyle name="Normal 7 4 2 3 2" xfId="12397" xr:uid="{00000000-0005-0000-0000-00005C9A0000}"/>
    <cellStyle name="Normal 7 4 2 3 2 2" xfId="27545" xr:uid="{00000000-0005-0000-0000-00005D9A0000}"/>
    <cellStyle name="Normal 7 4 2 3 2 2 2" xfId="53513" xr:uid="{00000000-0005-0000-0000-00005E9A0000}"/>
    <cellStyle name="Normal 7 4 2 3 2 3" xfId="38365" xr:uid="{00000000-0005-0000-0000-00005F9A0000}"/>
    <cellStyle name="Normal 7 4 2 3 3" xfId="21053" xr:uid="{00000000-0005-0000-0000-0000609A0000}"/>
    <cellStyle name="Normal 7 4 2 3 3 2" xfId="47021" xr:uid="{00000000-0005-0000-0000-0000619A0000}"/>
    <cellStyle name="Normal 7 4 2 3 4" xfId="16725" xr:uid="{00000000-0005-0000-0000-0000629A0000}"/>
    <cellStyle name="Normal 7 4 2 3 4 2" xfId="42693" xr:uid="{00000000-0005-0000-0000-0000639A0000}"/>
    <cellStyle name="Normal 7 4 2 3 5" xfId="31873" xr:uid="{00000000-0005-0000-0000-0000649A0000}"/>
    <cellStyle name="Normal 7 4 2 3 6" xfId="58355" xr:uid="{00000000-0005-0000-0000-0000659A0000}"/>
    <cellStyle name="Normal 7 4 2 4" xfId="10233" xr:uid="{00000000-0005-0000-0000-0000669A0000}"/>
    <cellStyle name="Normal 7 4 2 4 2" xfId="25381" xr:uid="{00000000-0005-0000-0000-0000679A0000}"/>
    <cellStyle name="Normal 7 4 2 4 2 2" xfId="51349" xr:uid="{00000000-0005-0000-0000-0000689A0000}"/>
    <cellStyle name="Normal 7 4 2 4 3" xfId="36201" xr:uid="{00000000-0005-0000-0000-0000699A0000}"/>
    <cellStyle name="Normal 7 4 2 5" xfId="8069" xr:uid="{00000000-0005-0000-0000-00006A9A0000}"/>
    <cellStyle name="Normal 7 4 2 5 2" xfId="23217" xr:uid="{00000000-0005-0000-0000-00006B9A0000}"/>
    <cellStyle name="Normal 7 4 2 5 2 2" xfId="49185" xr:uid="{00000000-0005-0000-0000-00006C9A0000}"/>
    <cellStyle name="Normal 7 4 2 5 3" xfId="34037" xr:uid="{00000000-0005-0000-0000-00006D9A0000}"/>
    <cellStyle name="Normal 7 4 2 6" xfId="18889" xr:uid="{00000000-0005-0000-0000-00006E9A0000}"/>
    <cellStyle name="Normal 7 4 2 6 2" xfId="44857" xr:uid="{00000000-0005-0000-0000-00006F9A0000}"/>
    <cellStyle name="Normal 7 4 2 7" xfId="14561" xr:uid="{00000000-0005-0000-0000-0000709A0000}"/>
    <cellStyle name="Normal 7 4 2 7 2" xfId="40529" xr:uid="{00000000-0005-0000-0000-0000719A0000}"/>
    <cellStyle name="Normal 7 4 2 8" xfId="3741" xr:uid="{00000000-0005-0000-0000-0000729A0000}"/>
    <cellStyle name="Normal 7 4 2 9" xfId="29709" xr:uid="{00000000-0005-0000-0000-0000739A0000}"/>
    <cellStyle name="Normal 7 4 3" xfId="2118" xr:uid="{00000000-0005-0000-0000-0000749A0000}"/>
    <cellStyle name="Normal 7 4 3 2" xfId="6446" xr:uid="{00000000-0005-0000-0000-0000759A0000}"/>
    <cellStyle name="Normal 7 4 3 2 2" xfId="12938" xr:uid="{00000000-0005-0000-0000-0000769A0000}"/>
    <cellStyle name="Normal 7 4 3 2 2 2" xfId="28086" xr:uid="{00000000-0005-0000-0000-0000779A0000}"/>
    <cellStyle name="Normal 7 4 3 2 2 2 2" xfId="54054" xr:uid="{00000000-0005-0000-0000-0000789A0000}"/>
    <cellStyle name="Normal 7 4 3 2 2 3" xfId="38906" xr:uid="{00000000-0005-0000-0000-0000799A0000}"/>
    <cellStyle name="Normal 7 4 3 2 3" xfId="21594" xr:uid="{00000000-0005-0000-0000-00007A9A0000}"/>
    <cellStyle name="Normal 7 4 3 2 3 2" xfId="47562" xr:uid="{00000000-0005-0000-0000-00007B9A0000}"/>
    <cellStyle name="Normal 7 4 3 2 4" xfId="17266" xr:uid="{00000000-0005-0000-0000-00007C9A0000}"/>
    <cellStyle name="Normal 7 4 3 2 4 2" xfId="43234" xr:uid="{00000000-0005-0000-0000-00007D9A0000}"/>
    <cellStyle name="Normal 7 4 3 2 5" xfId="32414" xr:uid="{00000000-0005-0000-0000-00007E9A0000}"/>
    <cellStyle name="Normal 7 4 3 2 6" xfId="58896" xr:uid="{00000000-0005-0000-0000-00007F9A0000}"/>
    <cellStyle name="Normal 7 4 3 3" xfId="10774" xr:uid="{00000000-0005-0000-0000-0000809A0000}"/>
    <cellStyle name="Normal 7 4 3 3 2" xfId="25922" xr:uid="{00000000-0005-0000-0000-0000819A0000}"/>
    <cellStyle name="Normal 7 4 3 3 2 2" xfId="51890" xr:uid="{00000000-0005-0000-0000-0000829A0000}"/>
    <cellStyle name="Normal 7 4 3 3 3" xfId="36742" xr:uid="{00000000-0005-0000-0000-0000839A0000}"/>
    <cellStyle name="Normal 7 4 3 4" xfId="8610" xr:uid="{00000000-0005-0000-0000-0000849A0000}"/>
    <cellStyle name="Normal 7 4 3 4 2" xfId="23758" xr:uid="{00000000-0005-0000-0000-0000859A0000}"/>
    <cellStyle name="Normal 7 4 3 4 2 2" xfId="49726" xr:uid="{00000000-0005-0000-0000-0000869A0000}"/>
    <cellStyle name="Normal 7 4 3 4 3" xfId="34578" xr:uid="{00000000-0005-0000-0000-0000879A0000}"/>
    <cellStyle name="Normal 7 4 3 5" xfId="19430" xr:uid="{00000000-0005-0000-0000-0000889A0000}"/>
    <cellStyle name="Normal 7 4 3 5 2" xfId="45398" xr:uid="{00000000-0005-0000-0000-0000899A0000}"/>
    <cellStyle name="Normal 7 4 3 6" xfId="15102" xr:uid="{00000000-0005-0000-0000-00008A9A0000}"/>
    <cellStyle name="Normal 7 4 3 6 2" xfId="41070" xr:uid="{00000000-0005-0000-0000-00008B9A0000}"/>
    <cellStyle name="Normal 7 4 3 7" xfId="4282" xr:uid="{00000000-0005-0000-0000-00008C9A0000}"/>
    <cellStyle name="Normal 7 4 3 8" xfId="30250" xr:uid="{00000000-0005-0000-0000-00008D9A0000}"/>
    <cellStyle name="Normal 7 4 3 9" xfId="56732" xr:uid="{00000000-0005-0000-0000-00008E9A0000}"/>
    <cellStyle name="Normal 7 4 4" xfId="5364" xr:uid="{00000000-0005-0000-0000-00008F9A0000}"/>
    <cellStyle name="Normal 7 4 4 2" xfId="11856" xr:uid="{00000000-0005-0000-0000-0000909A0000}"/>
    <cellStyle name="Normal 7 4 4 2 2" xfId="27004" xr:uid="{00000000-0005-0000-0000-0000919A0000}"/>
    <cellStyle name="Normal 7 4 4 2 2 2" xfId="52972" xr:uid="{00000000-0005-0000-0000-0000929A0000}"/>
    <cellStyle name="Normal 7 4 4 2 3" xfId="37824" xr:uid="{00000000-0005-0000-0000-0000939A0000}"/>
    <cellStyle name="Normal 7 4 4 3" xfId="20512" xr:uid="{00000000-0005-0000-0000-0000949A0000}"/>
    <cellStyle name="Normal 7 4 4 3 2" xfId="46480" xr:uid="{00000000-0005-0000-0000-0000959A0000}"/>
    <cellStyle name="Normal 7 4 4 4" xfId="16184" xr:uid="{00000000-0005-0000-0000-0000969A0000}"/>
    <cellStyle name="Normal 7 4 4 4 2" xfId="42152" xr:uid="{00000000-0005-0000-0000-0000979A0000}"/>
    <cellStyle name="Normal 7 4 4 5" xfId="31332" xr:uid="{00000000-0005-0000-0000-0000989A0000}"/>
    <cellStyle name="Normal 7 4 4 6" xfId="57814" xr:uid="{00000000-0005-0000-0000-0000999A0000}"/>
    <cellStyle name="Normal 7 4 5" xfId="9692" xr:uid="{00000000-0005-0000-0000-00009A9A0000}"/>
    <cellStyle name="Normal 7 4 5 2" xfId="24840" xr:uid="{00000000-0005-0000-0000-00009B9A0000}"/>
    <cellStyle name="Normal 7 4 5 2 2" xfId="50808" xr:uid="{00000000-0005-0000-0000-00009C9A0000}"/>
    <cellStyle name="Normal 7 4 5 3" xfId="35660" xr:uid="{00000000-0005-0000-0000-00009D9A0000}"/>
    <cellStyle name="Normal 7 4 6" xfId="7528" xr:uid="{00000000-0005-0000-0000-00009E9A0000}"/>
    <cellStyle name="Normal 7 4 6 2" xfId="22676" xr:uid="{00000000-0005-0000-0000-00009F9A0000}"/>
    <cellStyle name="Normal 7 4 6 2 2" xfId="48644" xr:uid="{00000000-0005-0000-0000-0000A09A0000}"/>
    <cellStyle name="Normal 7 4 6 3" xfId="33496" xr:uid="{00000000-0005-0000-0000-0000A19A0000}"/>
    <cellStyle name="Normal 7 4 7" xfId="18348" xr:uid="{00000000-0005-0000-0000-0000A29A0000}"/>
    <cellStyle name="Normal 7 4 7 2" xfId="44316" xr:uid="{00000000-0005-0000-0000-0000A39A0000}"/>
    <cellStyle name="Normal 7 4 8" xfId="14020" xr:uid="{00000000-0005-0000-0000-0000A49A0000}"/>
    <cellStyle name="Normal 7 4 8 2" xfId="39988" xr:uid="{00000000-0005-0000-0000-0000A59A0000}"/>
    <cellStyle name="Normal 7 4 9" xfId="3200" xr:uid="{00000000-0005-0000-0000-0000A69A0000}"/>
    <cellStyle name="Normal 7 5" xfId="482" xr:uid="{00000000-0005-0000-0000-0000A79A0000}"/>
    <cellStyle name="Normal 7 5 10" xfId="29169" xr:uid="{00000000-0005-0000-0000-0000A89A0000}"/>
    <cellStyle name="Normal 7 5 11" xfId="55117" xr:uid="{00000000-0005-0000-0000-0000A99A0000}"/>
    <cellStyle name="Normal 7 5 12" xfId="55651" xr:uid="{00000000-0005-0000-0000-0000AA9A0000}"/>
    <cellStyle name="Normal 7 5 13" xfId="844" xr:uid="{00000000-0005-0000-0000-0000AB9A0000}"/>
    <cellStyle name="Normal 7 5 2" xfId="1578" xr:uid="{00000000-0005-0000-0000-0000AC9A0000}"/>
    <cellStyle name="Normal 7 5 2 10" xfId="56192" xr:uid="{00000000-0005-0000-0000-0000AD9A0000}"/>
    <cellStyle name="Normal 7 5 2 2" xfId="2660" xr:uid="{00000000-0005-0000-0000-0000AE9A0000}"/>
    <cellStyle name="Normal 7 5 2 2 2" xfId="6988" xr:uid="{00000000-0005-0000-0000-0000AF9A0000}"/>
    <cellStyle name="Normal 7 5 2 2 2 2" xfId="13480" xr:uid="{00000000-0005-0000-0000-0000B09A0000}"/>
    <cellStyle name="Normal 7 5 2 2 2 2 2" xfId="28628" xr:uid="{00000000-0005-0000-0000-0000B19A0000}"/>
    <cellStyle name="Normal 7 5 2 2 2 2 2 2" xfId="54596" xr:uid="{00000000-0005-0000-0000-0000B29A0000}"/>
    <cellStyle name="Normal 7 5 2 2 2 2 3" xfId="39448" xr:uid="{00000000-0005-0000-0000-0000B39A0000}"/>
    <cellStyle name="Normal 7 5 2 2 2 3" xfId="22136" xr:uid="{00000000-0005-0000-0000-0000B49A0000}"/>
    <cellStyle name="Normal 7 5 2 2 2 3 2" xfId="48104" xr:uid="{00000000-0005-0000-0000-0000B59A0000}"/>
    <cellStyle name="Normal 7 5 2 2 2 4" xfId="17808" xr:uid="{00000000-0005-0000-0000-0000B69A0000}"/>
    <cellStyle name="Normal 7 5 2 2 2 4 2" xfId="43776" xr:uid="{00000000-0005-0000-0000-0000B79A0000}"/>
    <cellStyle name="Normal 7 5 2 2 2 5" xfId="32956" xr:uid="{00000000-0005-0000-0000-0000B89A0000}"/>
    <cellStyle name="Normal 7 5 2 2 2 6" xfId="59438" xr:uid="{00000000-0005-0000-0000-0000B99A0000}"/>
    <cellStyle name="Normal 7 5 2 2 3" xfId="11316" xr:uid="{00000000-0005-0000-0000-0000BA9A0000}"/>
    <cellStyle name="Normal 7 5 2 2 3 2" xfId="26464" xr:uid="{00000000-0005-0000-0000-0000BB9A0000}"/>
    <cellStyle name="Normal 7 5 2 2 3 2 2" xfId="52432" xr:uid="{00000000-0005-0000-0000-0000BC9A0000}"/>
    <cellStyle name="Normal 7 5 2 2 3 3" xfId="37284" xr:uid="{00000000-0005-0000-0000-0000BD9A0000}"/>
    <cellStyle name="Normal 7 5 2 2 4" xfId="9152" xr:uid="{00000000-0005-0000-0000-0000BE9A0000}"/>
    <cellStyle name="Normal 7 5 2 2 4 2" xfId="24300" xr:uid="{00000000-0005-0000-0000-0000BF9A0000}"/>
    <cellStyle name="Normal 7 5 2 2 4 2 2" xfId="50268" xr:uid="{00000000-0005-0000-0000-0000C09A0000}"/>
    <cellStyle name="Normal 7 5 2 2 4 3" xfId="35120" xr:uid="{00000000-0005-0000-0000-0000C19A0000}"/>
    <cellStyle name="Normal 7 5 2 2 5" xfId="19972" xr:uid="{00000000-0005-0000-0000-0000C29A0000}"/>
    <cellStyle name="Normal 7 5 2 2 5 2" xfId="45940" xr:uid="{00000000-0005-0000-0000-0000C39A0000}"/>
    <cellStyle name="Normal 7 5 2 2 6" xfId="15644" xr:uid="{00000000-0005-0000-0000-0000C49A0000}"/>
    <cellStyle name="Normal 7 5 2 2 6 2" xfId="41612" xr:uid="{00000000-0005-0000-0000-0000C59A0000}"/>
    <cellStyle name="Normal 7 5 2 2 7" xfId="4824" xr:uid="{00000000-0005-0000-0000-0000C69A0000}"/>
    <cellStyle name="Normal 7 5 2 2 8" xfId="30792" xr:uid="{00000000-0005-0000-0000-0000C79A0000}"/>
    <cellStyle name="Normal 7 5 2 2 9" xfId="57274" xr:uid="{00000000-0005-0000-0000-0000C89A0000}"/>
    <cellStyle name="Normal 7 5 2 3" xfId="5906" xr:uid="{00000000-0005-0000-0000-0000C99A0000}"/>
    <cellStyle name="Normal 7 5 2 3 2" xfId="12398" xr:uid="{00000000-0005-0000-0000-0000CA9A0000}"/>
    <cellStyle name="Normal 7 5 2 3 2 2" xfId="27546" xr:uid="{00000000-0005-0000-0000-0000CB9A0000}"/>
    <cellStyle name="Normal 7 5 2 3 2 2 2" xfId="53514" xr:uid="{00000000-0005-0000-0000-0000CC9A0000}"/>
    <cellStyle name="Normal 7 5 2 3 2 3" xfId="38366" xr:uid="{00000000-0005-0000-0000-0000CD9A0000}"/>
    <cellStyle name="Normal 7 5 2 3 3" xfId="21054" xr:uid="{00000000-0005-0000-0000-0000CE9A0000}"/>
    <cellStyle name="Normal 7 5 2 3 3 2" xfId="47022" xr:uid="{00000000-0005-0000-0000-0000CF9A0000}"/>
    <cellStyle name="Normal 7 5 2 3 4" xfId="16726" xr:uid="{00000000-0005-0000-0000-0000D09A0000}"/>
    <cellStyle name="Normal 7 5 2 3 4 2" xfId="42694" xr:uid="{00000000-0005-0000-0000-0000D19A0000}"/>
    <cellStyle name="Normal 7 5 2 3 5" xfId="31874" xr:uid="{00000000-0005-0000-0000-0000D29A0000}"/>
    <cellStyle name="Normal 7 5 2 3 6" xfId="58356" xr:uid="{00000000-0005-0000-0000-0000D39A0000}"/>
    <cellStyle name="Normal 7 5 2 4" xfId="10234" xr:uid="{00000000-0005-0000-0000-0000D49A0000}"/>
    <cellStyle name="Normal 7 5 2 4 2" xfId="25382" xr:uid="{00000000-0005-0000-0000-0000D59A0000}"/>
    <cellStyle name="Normal 7 5 2 4 2 2" xfId="51350" xr:uid="{00000000-0005-0000-0000-0000D69A0000}"/>
    <cellStyle name="Normal 7 5 2 4 3" xfId="36202" xr:uid="{00000000-0005-0000-0000-0000D79A0000}"/>
    <cellStyle name="Normal 7 5 2 5" xfId="8070" xr:uid="{00000000-0005-0000-0000-0000D89A0000}"/>
    <cellStyle name="Normal 7 5 2 5 2" xfId="23218" xr:uid="{00000000-0005-0000-0000-0000D99A0000}"/>
    <cellStyle name="Normal 7 5 2 5 2 2" xfId="49186" xr:uid="{00000000-0005-0000-0000-0000DA9A0000}"/>
    <cellStyle name="Normal 7 5 2 5 3" xfId="34038" xr:uid="{00000000-0005-0000-0000-0000DB9A0000}"/>
    <cellStyle name="Normal 7 5 2 6" xfId="18890" xr:uid="{00000000-0005-0000-0000-0000DC9A0000}"/>
    <cellStyle name="Normal 7 5 2 6 2" xfId="44858" xr:uid="{00000000-0005-0000-0000-0000DD9A0000}"/>
    <cellStyle name="Normal 7 5 2 7" xfId="14562" xr:uid="{00000000-0005-0000-0000-0000DE9A0000}"/>
    <cellStyle name="Normal 7 5 2 7 2" xfId="40530" xr:uid="{00000000-0005-0000-0000-0000DF9A0000}"/>
    <cellStyle name="Normal 7 5 2 8" xfId="3742" xr:uid="{00000000-0005-0000-0000-0000E09A0000}"/>
    <cellStyle name="Normal 7 5 2 9" xfId="29710" xr:uid="{00000000-0005-0000-0000-0000E19A0000}"/>
    <cellStyle name="Normal 7 5 3" xfId="2119" xr:uid="{00000000-0005-0000-0000-0000E29A0000}"/>
    <cellStyle name="Normal 7 5 3 2" xfId="6447" xr:uid="{00000000-0005-0000-0000-0000E39A0000}"/>
    <cellStyle name="Normal 7 5 3 2 2" xfId="12939" xr:uid="{00000000-0005-0000-0000-0000E49A0000}"/>
    <cellStyle name="Normal 7 5 3 2 2 2" xfId="28087" xr:uid="{00000000-0005-0000-0000-0000E59A0000}"/>
    <cellStyle name="Normal 7 5 3 2 2 2 2" xfId="54055" xr:uid="{00000000-0005-0000-0000-0000E69A0000}"/>
    <cellStyle name="Normal 7 5 3 2 2 3" xfId="38907" xr:uid="{00000000-0005-0000-0000-0000E79A0000}"/>
    <cellStyle name="Normal 7 5 3 2 3" xfId="21595" xr:uid="{00000000-0005-0000-0000-0000E89A0000}"/>
    <cellStyle name="Normal 7 5 3 2 3 2" xfId="47563" xr:uid="{00000000-0005-0000-0000-0000E99A0000}"/>
    <cellStyle name="Normal 7 5 3 2 4" xfId="17267" xr:uid="{00000000-0005-0000-0000-0000EA9A0000}"/>
    <cellStyle name="Normal 7 5 3 2 4 2" xfId="43235" xr:uid="{00000000-0005-0000-0000-0000EB9A0000}"/>
    <cellStyle name="Normal 7 5 3 2 5" xfId="32415" xr:uid="{00000000-0005-0000-0000-0000EC9A0000}"/>
    <cellStyle name="Normal 7 5 3 2 6" xfId="58897" xr:uid="{00000000-0005-0000-0000-0000ED9A0000}"/>
    <cellStyle name="Normal 7 5 3 3" xfId="10775" xr:uid="{00000000-0005-0000-0000-0000EE9A0000}"/>
    <cellStyle name="Normal 7 5 3 3 2" xfId="25923" xr:uid="{00000000-0005-0000-0000-0000EF9A0000}"/>
    <cellStyle name="Normal 7 5 3 3 2 2" xfId="51891" xr:uid="{00000000-0005-0000-0000-0000F09A0000}"/>
    <cellStyle name="Normal 7 5 3 3 3" xfId="36743" xr:uid="{00000000-0005-0000-0000-0000F19A0000}"/>
    <cellStyle name="Normal 7 5 3 4" xfId="8611" xr:uid="{00000000-0005-0000-0000-0000F29A0000}"/>
    <cellStyle name="Normal 7 5 3 4 2" xfId="23759" xr:uid="{00000000-0005-0000-0000-0000F39A0000}"/>
    <cellStyle name="Normal 7 5 3 4 2 2" xfId="49727" xr:uid="{00000000-0005-0000-0000-0000F49A0000}"/>
    <cellStyle name="Normal 7 5 3 4 3" xfId="34579" xr:uid="{00000000-0005-0000-0000-0000F59A0000}"/>
    <cellStyle name="Normal 7 5 3 5" xfId="19431" xr:uid="{00000000-0005-0000-0000-0000F69A0000}"/>
    <cellStyle name="Normal 7 5 3 5 2" xfId="45399" xr:uid="{00000000-0005-0000-0000-0000F79A0000}"/>
    <cellStyle name="Normal 7 5 3 6" xfId="15103" xr:uid="{00000000-0005-0000-0000-0000F89A0000}"/>
    <cellStyle name="Normal 7 5 3 6 2" xfId="41071" xr:uid="{00000000-0005-0000-0000-0000F99A0000}"/>
    <cellStyle name="Normal 7 5 3 7" xfId="4283" xr:uid="{00000000-0005-0000-0000-0000FA9A0000}"/>
    <cellStyle name="Normal 7 5 3 8" xfId="30251" xr:uid="{00000000-0005-0000-0000-0000FB9A0000}"/>
    <cellStyle name="Normal 7 5 3 9" xfId="56733" xr:uid="{00000000-0005-0000-0000-0000FC9A0000}"/>
    <cellStyle name="Normal 7 5 4" xfId="5365" xr:uid="{00000000-0005-0000-0000-0000FD9A0000}"/>
    <cellStyle name="Normal 7 5 4 2" xfId="11857" xr:uid="{00000000-0005-0000-0000-0000FE9A0000}"/>
    <cellStyle name="Normal 7 5 4 2 2" xfId="27005" xr:uid="{00000000-0005-0000-0000-0000FF9A0000}"/>
    <cellStyle name="Normal 7 5 4 2 2 2" xfId="52973" xr:uid="{00000000-0005-0000-0000-0000009B0000}"/>
    <cellStyle name="Normal 7 5 4 2 3" xfId="37825" xr:uid="{00000000-0005-0000-0000-0000019B0000}"/>
    <cellStyle name="Normal 7 5 4 3" xfId="20513" xr:uid="{00000000-0005-0000-0000-0000029B0000}"/>
    <cellStyle name="Normal 7 5 4 3 2" xfId="46481" xr:uid="{00000000-0005-0000-0000-0000039B0000}"/>
    <cellStyle name="Normal 7 5 4 4" xfId="16185" xr:uid="{00000000-0005-0000-0000-0000049B0000}"/>
    <cellStyle name="Normal 7 5 4 4 2" xfId="42153" xr:uid="{00000000-0005-0000-0000-0000059B0000}"/>
    <cellStyle name="Normal 7 5 4 5" xfId="31333" xr:uid="{00000000-0005-0000-0000-0000069B0000}"/>
    <cellStyle name="Normal 7 5 4 6" xfId="57815" xr:uid="{00000000-0005-0000-0000-0000079B0000}"/>
    <cellStyle name="Normal 7 5 5" xfId="9693" xr:uid="{00000000-0005-0000-0000-0000089B0000}"/>
    <cellStyle name="Normal 7 5 5 2" xfId="24841" xr:uid="{00000000-0005-0000-0000-0000099B0000}"/>
    <cellStyle name="Normal 7 5 5 2 2" xfId="50809" xr:uid="{00000000-0005-0000-0000-00000A9B0000}"/>
    <cellStyle name="Normal 7 5 5 3" xfId="35661" xr:uid="{00000000-0005-0000-0000-00000B9B0000}"/>
    <cellStyle name="Normal 7 5 6" xfId="7529" xr:uid="{00000000-0005-0000-0000-00000C9B0000}"/>
    <cellStyle name="Normal 7 5 6 2" xfId="22677" xr:uid="{00000000-0005-0000-0000-00000D9B0000}"/>
    <cellStyle name="Normal 7 5 6 2 2" xfId="48645" xr:uid="{00000000-0005-0000-0000-00000E9B0000}"/>
    <cellStyle name="Normal 7 5 6 3" xfId="33497" xr:uid="{00000000-0005-0000-0000-00000F9B0000}"/>
    <cellStyle name="Normal 7 5 7" xfId="18349" xr:uid="{00000000-0005-0000-0000-0000109B0000}"/>
    <cellStyle name="Normal 7 5 7 2" xfId="44317" xr:uid="{00000000-0005-0000-0000-0000119B0000}"/>
    <cellStyle name="Normal 7 5 8" xfId="14021" xr:uid="{00000000-0005-0000-0000-0000129B0000}"/>
    <cellStyle name="Normal 7 5 8 2" xfId="39989" xr:uid="{00000000-0005-0000-0000-0000139B0000}"/>
    <cellStyle name="Normal 7 5 9" xfId="3201" xr:uid="{00000000-0005-0000-0000-0000149B0000}"/>
    <cellStyle name="Normal 7 6" xfId="483" xr:uid="{00000000-0005-0000-0000-0000159B0000}"/>
    <cellStyle name="Normal 7 6 10" xfId="29170" xr:uid="{00000000-0005-0000-0000-0000169B0000}"/>
    <cellStyle name="Normal 7 6 11" xfId="55118" xr:uid="{00000000-0005-0000-0000-0000179B0000}"/>
    <cellStyle name="Normal 7 6 12" xfId="55652" xr:uid="{00000000-0005-0000-0000-0000189B0000}"/>
    <cellStyle name="Normal 7 6 13" xfId="884" xr:uid="{00000000-0005-0000-0000-0000199B0000}"/>
    <cellStyle name="Normal 7 6 2" xfId="1579" xr:uid="{00000000-0005-0000-0000-00001A9B0000}"/>
    <cellStyle name="Normal 7 6 2 10" xfId="56193" xr:uid="{00000000-0005-0000-0000-00001B9B0000}"/>
    <cellStyle name="Normal 7 6 2 2" xfId="2661" xr:uid="{00000000-0005-0000-0000-00001C9B0000}"/>
    <cellStyle name="Normal 7 6 2 2 2" xfId="6989" xr:uid="{00000000-0005-0000-0000-00001D9B0000}"/>
    <cellStyle name="Normal 7 6 2 2 2 2" xfId="13481" xr:uid="{00000000-0005-0000-0000-00001E9B0000}"/>
    <cellStyle name="Normal 7 6 2 2 2 2 2" xfId="28629" xr:uid="{00000000-0005-0000-0000-00001F9B0000}"/>
    <cellStyle name="Normal 7 6 2 2 2 2 2 2" xfId="54597" xr:uid="{00000000-0005-0000-0000-0000209B0000}"/>
    <cellStyle name="Normal 7 6 2 2 2 2 3" xfId="39449" xr:uid="{00000000-0005-0000-0000-0000219B0000}"/>
    <cellStyle name="Normal 7 6 2 2 2 3" xfId="22137" xr:uid="{00000000-0005-0000-0000-0000229B0000}"/>
    <cellStyle name="Normal 7 6 2 2 2 3 2" xfId="48105" xr:uid="{00000000-0005-0000-0000-0000239B0000}"/>
    <cellStyle name="Normal 7 6 2 2 2 4" xfId="17809" xr:uid="{00000000-0005-0000-0000-0000249B0000}"/>
    <cellStyle name="Normal 7 6 2 2 2 4 2" xfId="43777" xr:uid="{00000000-0005-0000-0000-0000259B0000}"/>
    <cellStyle name="Normal 7 6 2 2 2 5" xfId="32957" xr:uid="{00000000-0005-0000-0000-0000269B0000}"/>
    <cellStyle name="Normal 7 6 2 2 2 6" xfId="59439" xr:uid="{00000000-0005-0000-0000-0000279B0000}"/>
    <cellStyle name="Normal 7 6 2 2 3" xfId="11317" xr:uid="{00000000-0005-0000-0000-0000289B0000}"/>
    <cellStyle name="Normal 7 6 2 2 3 2" xfId="26465" xr:uid="{00000000-0005-0000-0000-0000299B0000}"/>
    <cellStyle name="Normal 7 6 2 2 3 2 2" xfId="52433" xr:uid="{00000000-0005-0000-0000-00002A9B0000}"/>
    <cellStyle name="Normal 7 6 2 2 3 3" xfId="37285" xr:uid="{00000000-0005-0000-0000-00002B9B0000}"/>
    <cellStyle name="Normal 7 6 2 2 4" xfId="9153" xr:uid="{00000000-0005-0000-0000-00002C9B0000}"/>
    <cellStyle name="Normal 7 6 2 2 4 2" xfId="24301" xr:uid="{00000000-0005-0000-0000-00002D9B0000}"/>
    <cellStyle name="Normal 7 6 2 2 4 2 2" xfId="50269" xr:uid="{00000000-0005-0000-0000-00002E9B0000}"/>
    <cellStyle name="Normal 7 6 2 2 4 3" xfId="35121" xr:uid="{00000000-0005-0000-0000-00002F9B0000}"/>
    <cellStyle name="Normal 7 6 2 2 5" xfId="19973" xr:uid="{00000000-0005-0000-0000-0000309B0000}"/>
    <cellStyle name="Normal 7 6 2 2 5 2" xfId="45941" xr:uid="{00000000-0005-0000-0000-0000319B0000}"/>
    <cellStyle name="Normal 7 6 2 2 6" xfId="15645" xr:uid="{00000000-0005-0000-0000-0000329B0000}"/>
    <cellStyle name="Normal 7 6 2 2 6 2" xfId="41613" xr:uid="{00000000-0005-0000-0000-0000339B0000}"/>
    <cellStyle name="Normal 7 6 2 2 7" xfId="4825" xr:uid="{00000000-0005-0000-0000-0000349B0000}"/>
    <cellStyle name="Normal 7 6 2 2 8" xfId="30793" xr:uid="{00000000-0005-0000-0000-0000359B0000}"/>
    <cellStyle name="Normal 7 6 2 2 9" xfId="57275" xr:uid="{00000000-0005-0000-0000-0000369B0000}"/>
    <cellStyle name="Normal 7 6 2 3" xfId="5907" xr:uid="{00000000-0005-0000-0000-0000379B0000}"/>
    <cellStyle name="Normal 7 6 2 3 2" xfId="12399" xr:uid="{00000000-0005-0000-0000-0000389B0000}"/>
    <cellStyle name="Normal 7 6 2 3 2 2" xfId="27547" xr:uid="{00000000-0005-0000-0000-0000399B0000}"/>
    <cellStyle name="Normal 7 6 2 3 2 2 2" xfId="53515" xr:uid="{00000000-0005-0000-0000-00003A9B0000}"/>
    <cellStyle name="Normal 7 6 2 3 2 3" xfId="38367" xr:uid="{00000000-0005-0000-0000-00003B9B0000}"/>
    <cellStyle name="Normal 7 6 2 3 3" xfId="21055" xr:uid="{00000000-0005-0000-0000-00003C9B0000}"/>
    <cellStyle name="Normal 7 6 2 3 3 2" xfId="47023" xr:uid="{00000000-0005-0000-0000-00003D9B0000}"/>
    <cellStyle name="Normal 7 6 2 3 4" xfId="16727" xr:uid="{00000000-0005-0000-0000-00003E9B0000}"/>
    <cellStyle name="Normal 7 6 2 3 4 2" xfId="42695" xr:uid="{00000000-0005-0000-0000-00003F9B0000}"/>
    <cellStyle name="Normal 7 6 2 3 5" xfId="31875" xr:uid="{00000000-0005-0000-0000-0000409B0000}"/>
    <cellStyle name="Normal 7 6 2 3 6" xfId="58357" xr:uid="{00000000-0005-0000-0000-0000419B0000}"/>
    <cellStyle name="Normal 7 6 2 4" xfId="10235" xr:uid="{00000000-0005-0000-0000-0000429B0000}"/>
    <cellStyle name="Normal 7 6 2 4 2" xfId="25383" xr:uid="{00000000-0005-0000-0000-0000439B0000}"/>
    <cellStyle name="Normal 7 6 2 4 2 2" xfId="51351" xr:uid="{00000000-0005-0000-0000-0000449B0000}"/>
    <cellStyle name="Normal 7 6 2 4 3" xfId="36203" xr:uid="{00000000-0005-0000-0000-0000459B0000}"/>
    <cellStyle name="Normal 7 6 2 5" xfId="8071" xr:uid="{00000000-0005-0000-0000-0000469B0000}"/>
    <cellStyle name="Normal 7 6 2 5 2" xfId="23219" xr:uid="{00000000-0005-0000-0000-0000479B0000}"/>
    <cellStyle name="Normal 7 6 2 5 2 2" xfId="49187" xr:uid="{00000000-0005-0000-0000-0000489B0000}"/>
    <cellStyle name="Normal 7 6 2 5 3" xfId="34039" xr:uid="{00000000-0005-0000-0000-0000499B0000}"/>
    <cellStyle name="Normal 7 6 2 6" xfId="18891" xr:uid="{00000000-0005-0000-0000-00004A9B0000}"/>
    <cellStyle name="Normal 7 6 2 6 2" xfId="44859" xr:uid="{00000000-0005-0000-0000-00004B9B0000}"/>
    <cellStyle name="Normal 7 6 2 7" xfId="14563" xr:uid="{00000000-0005-0000-0000-00004C9B0000}"/>
    <cellStyle name="Normal 7 6 2 7 2" xfId="40531" xr:uid="{00000000-0005-0000-0000-00004D9B0000}"/>
    <cellStyle name="Normal 7 6 2 8" xfId="3743" xr:uid="{00000000-0005-0000-0000-00004E9B0000}"/>
    <cellStyle name="Normal 7 6 2 9" xfId="29711" xr:uid="{00000000-0005-0000-0000-00004F9B0000}"/>
    <cellStyle name="Normal 7 6 3" xfId="2120" xr:uid="{00000000-0005-0000-0000-0000509B0000}"/>
    <cellStyle name="Normal 7 6 3 2" xfId="6448" xr:uid="{00000000-0005-0000-0000-0000519B0000}"/>
    <cellStyle name="Normal 7 6 3 2 2" xfId="12940" xr:uid="{00000000-0005-0000-0000-0000529B0000}"/>
    <cellStyle name="Normal 7 6 3 2 2 2" xfId="28088" xr:uid="{00000000-0005-0000-0000-0000539B0000}"/>
    <cellStyle name="Normal 7 6 3 2 2 2 2" xfId="54056" xr:uid="{00000000-0005-0000-0000-0000549B0000}"/>
    <cellStyle name="Normal 7 6 3 2 2 3" xfId="38908" xr:uid="{00000000-0005-0000-0000-0000559B0000}"/>
    <cellStyle name="Normal 7 6 3 2 3" xfId="21596" xr:uid="{00000000-0005-0000-0000-0000569B0000}"/>
    <cellStyle name="Normal 7 6 3 2 3 2" xfId="47564" xr:uid="{00000000-0005-0000-0000-0000579B0000}"/>
    <cellStyle name="Normal 7 6 3 2 4" xfId="17268" xr:uid="{00000000-0005-0000-0000-0000589B0000}"/>
    <cellStyle name="Normal 7 6 3 2 4 2" xfId="43236" xr:uid="{00000000-0005-0000-0000-0000599B0000}"/>
    <cellStyle name="Normal 7 6 3 2 5" xfId="32416" xr:uid="{00000000-0005-0000-0000-00005A9B0000}"/>
    <cellStyle name="Normal 7 6 3 2 6" xfId="58898" xr:uid="{00000000-0005-0000-0000-00005B9B0000}"/>
    <cellStyle name="Normal 7 6 3 3" xfId="10776" xr:uid="{00000000-0005-0000-0000-00005C9B0000}"/>
    <cellStyle name="Normal 7 6 3 3 2" xfId="25924" xr:uid="{00000000-0005-0000-0000-00005D9B0000}"/>
    <cellStyle name="Normal 7 6 3 3 2 2" xfId="51892" xr:uid="{00000000-0005-0000-0000-00005E9B0000}"/>
    <cellStyle name="Normal 7 6 3 3 3" xfId="36744" xr:uid="{00000000-0005-0000-0000-00005F9B0000}"/>
    <cellStyle name="Normal 7 6 3 4" xfId="8612" xr:uid="{00000000-0005-0000-0000-0000609B0000}"/>
    <cellStyle name="Normal 7 6 3 4 2" xfId="23760" xr:uid="{00000000-0005-0000-0000-0000619B0000}"/>
    <cellStyle name="Normal 7 6 3 4 2 2" xfId="49728" xr:uid="{00000000-0005-0000-0000-0000629B0000}"/>
    <cellStyle name="Normal 7 6 3 4 3" xfId="34580" xr:uid="{00000000-0005-0000-0000-0000639B0000}"/>
    <cellStyle name="Normal 7 6 3 5" xfId="19432" xr:uid="{00000000-0005-0000-0000-0000649B0000}"/>
    <cellStyle name="Normal 7 6 3 5 2" xfId="45400" xr:uid="{00000000-0005-0000-0000-0000659B0000}"/>
    <cellStyle name="Normal 7 6 3 6" xfId="15104" xr:uid="{00000000-0005-0000-0000-0000669B0000}"/>
    <cellStyle name="Normal 7 6 3 6 2" xfId="41072" xr:uid="{00000000-0005-0000-0000-0000679B0000}"/>
    <cellStyle name="Normal 7 6 3 7" xfId="4284" xr:uid="{00000000-0005-0000-0000-0000689B0000}"/>
    <cellStyle name="Normal 7 6 3 8" xfId="30252" xr:uid="{00000000-0005-0000-0000-0000699B0000}"/>
    <cellStyle name="Normal 7 6 3 9" xfId="56734" xr:uid="{00000000-0005-0000-0000-00006A9B0000}"/>
    <cellStyle name="Normal 7 6 4" xfId="5366" xr:uid="{00000000-0005-0000-0000-00006B9B0000}"/>
    <cellStyle name="Normal 7 6 4 2" xfId="11858" xr:uid="{00000000-0005-0000-0000-00006C9B0000}"/>
    <cellStyle name="Normal 7 6 4 2 2" xfId="27006" xr:uid="{00000000-0005-0000-0000-00006D9B0000}"/>
    <cellStyle name="Normal 7 6 4 2 2 2" xfId="52974" xr:uid="{00000000-0005-0000-0000-00006E9B0000}"/>
    <cellStyle name="Normal 7 6 4 2 3" xfId="37826" xr:uid="{00000000-0005-0000-0000-00006F9B0000}"/>
    <cellStyle name="Normal 7 6 4 3" xfId="20514" xr:uid="{00000000-0005-0000-0000-0000709B0000}"/>
    <cellStyle name="Normal 7 6 4 3 2" xfId="46482" xr:uid="{00000000-0005-0000-0000-0000719B0000}"/>
    <cellStyle name="Normal 7 6 4 4" xfId="16186" xr:uid="{00000000-0005-0000-0000-0000729B0000}"/>
    <cellStyle name="Normal 7 6 4 4 2" xfId="42154" xr:uid="{00000000-0005-0000-0000-0000739B0000}"/>
    <cellStyle name="Normal 7 6 4 5" xfId="31334" xr:uid="{00000000-0005-0000-0000-0000749B0000}"/>
    <cellStyle name="Normal 7 6 4 6" xfId="57816" xr:uid="{00000000-0005-0000-0000-0000759B0000}"/>
    <cellStyle name="Normal 7 6 5" xfId="9694" xr:uid="{00000000-0005-0000-0000-0000769B0000}"/>
    <cellStyle name="Normal 7 6 5 2" xfId="24842" xr:uid="{00000000-0005-0000-0000-0000779B0000}"/>
    <cellStyle name="Normal 7 6 5 2 2" xfId="50810" xr:uid="{00000000-0005-0000-0000-0000789B0000}"/>
    <cellStyle name="Normal 7 6 5 3" xfId="35662" xr:uid="{00000000-0005-0000-0000-0000799B0000}"/>
    <cellStyle name="Normal 7 6 6" xfId="7530" xr:uid="{00000000-0005-0000-0000-00007A9B0000}"/>
    <cellStyle name="Normal 7 6 6 2" xfId="22678" xr:uid="{00000000-0005-0000-0000-00007B9B0000}"/>
    <cellStyle name="Normal 7 6 6 2 2" xfId="48646" xr:uid="{00000000-0005-0000-0000-00007C9B0000}"/>
    <cellStyle name="Normal 7 6 6 3" xfId="33498" xr:uid="{00000000-0005-0000-0000-00007D9B0000}"/>
    <cellStyle name="Normal 7 6 7" xfId="18350" xr:uid="{00000000-0005-0000-0000-00007E9B0000}"/>
    <cellStyle name="Normal 7 6 7 2" xfId="44318" xr:uid="{00000000-0005-0000-0000-00007F9B0000}"/>
    <cellStyle name="Normal 7 6 8" xfId="14022" xr:uid="{00000000-0005-0000-0000-0000809B0000}"/>
    <cellStyle name="Normal 7 6 8 2" xfId="39990" xr:uid="{00000000-0005-0000-0000-0000819B0000}"/>
    <cellStyle name="Normal 7 6 9" xfId="3202" xr:uid="{00000000-0005-0000-0000-0000829B0000}"/>
    <cellStyle name="Normal 7 7" xfId="484" xr:uid="{00000000-0005-0000-0000-0000839B0000}"/>
    <cellStyle name="Normal 7 7 10" xfId="29171" xr:uid="{00000000-0005-0000-0000-0000849B0000}"/>
    <cellStyle name="Normal 7 7 11" xfId="55119" xr:uid="{00000000-0005-0000-0000-0000859B0000}"/>
    <cellStyle name="Normal 7 7 12" xfId="55653" xr:uid="{00000000-0005-0000-0000-0000869B0000}"/>
    <cellStyle name="Normal 7 7 13" xfId="924" xr:uid="{00000000-0005-0000-0000-0000879B0000}"/>
    <cellStyle name="Normal 7 7 2" xfId="1580" xr:uid="{00000000-0005-0000-0000-0000889B0000}"/>
    <cellStyle name="Normal 7 7 2 10" xfId="56194" xr:uid="{00000000-0005-0000-0000-0000899B0000}"/>
    <cellStyle name="Normal 7 7 2 2" xfId="2662" xr:uid="{00000000-0005-0000-0000-00008A9B0000}"/>
    <cellStyle name="Normal 7 7 2 2 2" xfId="6990" xr:uid="{00000000-0005-0000-0000-00008B9B0000}"/>
    <cellStyle name="Normal 7 7 2 2 2 2" xfId="13482" xr:uid="{00000000-0005-0000-0000-00008C9B0000}"/>
    <cellStyle name="Normal 7 7 2 2 2 2 2" xfId="28630" xr:uid="{00000000-0005-0000-0000-00008D9B0000}"/>
    <cellStyle name="Normal 7 7 2 2 2 2 2 2" xfId="54598" xr:uid="{00000000-0005-0000-0000-00008E9B0000}"/>
    <cellStyle name="Normal 7 7 2 2 2 2 3" xfId="39450" xr:uid="{00000000-0005-0000-0000-00008F9B0000}"/>
    <cellStyle name="Normal 7 7 2 2 2 3" xfId="22138" xr:uid="{00000000-0005-0000-0000-0000909B0000}"/>
    <cellStyle name="Normal 7 7 2 2 2 3 2" xfId="48106" xr:uid="{00000000-0005-0000-0000-0000919B0000}"/>
    <cellStyle name="Normal 7 7 2 2 2 4" xfId="17810" xr:uid="{00000000-0005-0000-0000-0000929B0000}"/>
    <cellStyle name="Normal 7 7 2 2 2 4 2" xfId="43778" xr:uid="{00000000-0005-0000-0000-0000939B0000}"/>
    <cellStyle name="Normal 7 7 2 2 2 5" xfId="32958" xr:uid="{00000000-0005-0000-0000-0000949B0000}"/>
    <cellStyle name="Normal 7 7 2 2 2 6" xfId="59440" xr:uid="{00000000-0005-0000-0000-0000959B0000}"/>
    <cellStyle name="Normal 7 7 2 2 3" xfId="11318" xr:uid="{00000000-0005-0000-0000-0000969B0000}"/>
    <cellStyle name="Normal 7 7 2 2 3 2" xfId="26466" xr:uid="{00000000-0005-0000-0000-0000979B0000}"/>
    <cellStyle name="Normal 7 7 2 2 3 2 2" xfId="52434" xr:uid="{00000000-0005-0000-0000-0000989B0000}"/>
    <cellStyle name="Normal 7 7 2 2 3 3" xfId="37286" xr:uid="{00000000-0005-0000-0000-0000999B0000}"/>
    <cellStyle name="Normal 7 7 2 2 4" xfId="9154" xr:uid="{00000000-0005-0000-0000-00009A9B0000}"/>
    <cellStyle name="Normal 7 7 2 2 4 2" xfId="24302" xr:uid="{00000000-0005-0000-0000-00009B9B0000}"/>
    <cellStyle name="Normal 7 7 2 2 4 2 2" xfId="50270" xr:uid="{00000000-0005-0000-0000-00009C9B0000}"/>
    <cellStyle name="Normal 7 7 2 2 4 3" xfId="35122" xr:uid="{00000000-0005-0000-0000-00009D9B0000}"/>
    <cellStyle name="Normal 7 7 2 2 5" xfId="19974" xr:uid="{00000000-0005-0000-0000-00009E9B0000}"/>
    <cellStyle name="Normal 7 7 2 2 5 2" xfId="45942" xr:uid="{00000000-0005-0000-0000-00009F9B0000}"/>
    <cellStyle name="Normal 7 7 2 2 6" xfId="15646" xr:uid="{00000000-0005-0000-0000-0000A09B0000}"/>
    <cellStyle name="Normal 7 7 2 2 6 2" xfId="41614" xr:uid="{00000000-0005-0000-0000-0000A19B0000}"/>
    <cellStyle name="Normal 7 7 2 2 7" xfId="4826" xr:uid="{00000000-0005-0000-0000-0000A29B0000}"/>
    <cellStyle name="Normal 7 7 2 2 8" xfId="30794" xr:uid="{00000000-0005-0000-0000-0000A39B0000}"/>
    <cellStyle name="Normal 7 7 2 2 9" xfId="57276" xr:uid="{00000000-0005-0000-0000-0000A49B0000}"/>
    <cellStyle name="Normal 7 7 2 3" xfId="5908" xr:uid="{00000000-0005-0000-0000-0000A59B0000}"/>
    <cellStyle name="Normal 7 7 2 3 2" xfId="12400" xr:uid="{00000000-0005-0000-0000-0000A69B0000}"/>
    <cellStyle name="Normal 7 7 2 3 2 2" xfId="27548" xr:uid="{00000000-0005-0000-0000-0000A79B0000}"/>
    <cellStyle name="Normal 7 7 2 3 2 2 2" xfId="53516" xr:uid="{00000000-0005-0000-0000-0000A89B0000}"/>
    <cellStyle name="Normal 7 7 2 3 2 3" xfId="38368" xr:uid="{00000000-0005-0000-0000-0000A99B0000}"/>
    <cellStyle name="Normal 7 7 2 3 3" xfId="21056" xr:uid="{00000000-0005-0000-0000-0000AA9B0000}"/>
    <cellStyle name="Normal 7 7 2 3 3 2" xfId="47024" xr:uid="{00000000-0005-0000-0000-0000AB9B0000}"/>
    <cellStyle name="Normal 7 7 2 3 4" xfId="16728" xr:uid="{00000000-0005-0000-0000-0000AC9B0000}"/>
    <cellStyle name="Normal 7 7 2 3 4 2" xfId="42696" xr:uid="{00000000-0005-0000-0000-0000AD9B0000}"/>
    <cellStyle name="Normal 7 7 2 3 5" xfId="31876" xr:uid="{00000000-0005-0000-0000-0000AE9B0000}"/>
    <cellStyle name="Normal 7 7 2 3 6" xfId="58358" xr:uid="{00000000-0005-0000-0000-0000AF9B0000}"/>
    <cellStyle name="Normal 7 7 2 4" xfId="10236" xr:uid="{00000000-0005-0000-0000-0000B09B0000}"/>
    <cellStyle name="Normal 7 7 2 4 2" xfId="25384" xr:uid="{00000000-0005-0000-0000-0000B19B0000}"/>
    <cellStyle name="Normal 7 7 2 4 2 2" xfId="51352" xr:uid="{00000000-0005-0000-0000-0000B29B0000}"/>
    <cellStyle name="Normal 7 7 2 4 3" xfId="36204" xr:uid="{00000000-0005-0000-0000-0000B39B0000}"/>
    <cellStyle name="Normal 7 7 2 5" xfId="8072" xr:uid="{00000000-0005-0000-0000-0000B49B0000}"/>
    <cellStyle name="Normal 7 7 2 5 2" xfId="23220" xr:uid="{00000000-0005-0000-0000-0000B59B0000}"/>
    <cellStyle name="Normal 7 7 2 5 2 2" xfId="49188" xr:uid="{00000000-0005-0000-0000-0000B69B0000}"/>
    <cellStyle name="Normal 7 7 2 5 3" xfId="34040" xr:uid="{00000000-0005-0000-0000-0000B79B0000}"/>
    <cellStyle name="Normal 7 7 2 6" xfId="18892" xr:uid="{00000000-0005-0000-0000-0000B89B0000}"/>
    <cellStyle name="Normal 7 7 2 6 2" xfId="44860" xr:uid="{00000000-0005-0000-0000-0000B99B0000}"/>
    <cellStyle name="Normal 7 7 2 7" xfId="14564" xr:uid="{00000000-0005-0000-0000-0000BA9B0000}"/>
    <cellStyle name="Normal 7 7 2 7 2" xfId="40532" xr:uid="{00000000-0005-0000-0000-0000BB9B0000}"/>
    <cellStyle name="Normal 7 7 2 8" xfId="3744" xr:uid="{00000000-0005-0000-0000-0000BC9B0000}"/>
    <cellStyle name="Normal 7 7 2 9" xfId="29712" xr:uid="{00000000-0005-0000-0000-0000BD9B0000}"/>
    <cellStyle name="Normal 7 7 3" xfId="2121" xr:uid="{00000000-0005-0000-0000-0000BE9B0000}"/>
    <cellStyle name="Normal 7 7 3 2" xfId="6449" xr:uid="{00000000-0005-0000-0000-0000BF9B0000}"/>
    <cellStyle name="Normal 7 7 3 2 2" xfId="12941" xr:uid="{00000000-0005-0000-0000-0000C09B0000}"/>
    <cellStyle name="Normal 7 7 3 2 2 2" xfId="28089" xr:uid="{00000000-0005-0000-0000-0000C19B0000}"/>
    <cellStyle name="Normal 7 7 3 2 2 2 2" xfId="54057" xr:uid="{00000000-0005-0000-0000-0000C29B0000}"/>
    <cellStyle name="Normal 7 7 3 2 2 3" xfId="38909" xr:uid="{00000000-0005-0000-0000-0000C39B0000}"/>
    <cellStyle name="Normal 7 7 3 2 3" xfId="21597" xr:uid="{00000000-0005-0000-0000-0000C49B0000}"/>
    <cellStyle name="Normal 7 7 3 2 3 2" xfId="47565" xr:uid="{00000000-0005-0000-0000-0000C59B0000}"/>
    <cellStyle name="Normal 7 7 3 2 4" xfId="17269" xr:uid="{00000000-0005-0000-0000-0000C69B0000}"/>
    <cellStyle name="Normal 7 7 3 2 4 2" xfId="43237" xr:uid="{00000000-0005-0000-0000-0000C79B0000}"/>
    <cellStyle name="Normal 7 7 3 2 5" xfId="32417" xr:uid="{00000000-0005-0000-0000-0000C89B0000}"/>
    <cellStyle name="Normal 7 7 3 2 6" xfId="58899" xr:uid="{00000000-0005-0000-0000-0000C99B0000}"/>
    <cellStyle name="Normal 7 7 3 3" xfId="10777" xr:uid="{00000000-0005-0000-0000-0000CA9B0000}"/>
    <cellStyle name="Normal 7 7 3 3 2" xfId="25925" xr:uid="{00000000-0005-0000-0000-0000CB9B0000}"/>
    <cellStyle name="Normal 7 7 3 3 2 2" xfId="51893" xr:uid="{00000000-0005-0000-0000-0000CC9B0000}"/>
    <cellStyle name="Normal 7 7 3 3 3" xfId="36745" xr:uid="{00000000-0005-0000-0000-0000CD9B0000}"/>
    <cellStyle name="Normal 7 7 3 4" xfId="8613" xr:uid="{00000000-0005-0000-0000-0000CE9B0000}"/>
    <cellStyle name="Normal 7 7 3 4 2" xfId="23761" xr:uid="{00000000-0005-0000-0000-0000CF9B0000}"/>
    <cellStyle name="Normal 7 7 3 4 2 2" xfId="49729" xr:uid="{00000000-0005-0000-0000-0000D09B0000}"/>
    <cellStyle name="Normal 7 7 3 4 3" xfId="34581" xr:uid="{00000000-0005-0000-0000-0000D19B0000}"/>
    <cellStyle name="Normal 7 7 3 5" xfId="19433" xr:uid="{00000000-0005-0000-0000-0000D29B0000}"/>
    <cellStyle name="Normal 7 7 3 5 2" xfId="45401" xr:uid="{00000000-0005-0000-0000-0000D39B0000}"/>
    <cellStyle name="Normal 7 7 3 6" xfId="15105" xr:uid="{00000000-0005-0000-0000-0000D49B0000}"/>
    <cellStyle name="Normal 7 7 3 6 2" xfId="41073" xr:uid="{00000000-0005-0000-0000-0000D59B0000}"/>
    <cellStyle name="Normal 7 7 3 7" xfId="4285" xr:uid="{00000000-0005-0000-0000-0000D69B0000}"/>
    <cellStyle name="Normal 7 7 3 8" xfId="30253" xr:uid="{00000000-0005-0000-0000-0000D79B0000}"/>
    <cellStyle name="Normal 7 7 3 9" xfId="56735" xr:uid="{00000000-0005-0000-0000-0000D89B0000}"/>
    <cellStyle name="Normal 7 7 4" xfId="5367" xr:uid="{00000000-0005-0000-0000-0000D99B0000}"/>
    <cellStyle name="Normal 7 7 4 2" xfId="11859" xr:uid="{00000000-0005-0000-0000-0000DA9B0000}"/>
    <cellStyle name="Normal 7 7 4 2 2" xfId="27007" xr:uid="{00000000-0005-0000-0000-0000DB9B0000}"/>
    <cellStyle name="Normal 7 7 4 2 2 2" xfId="52975" xr:uid="{00000000-0005-0000-0000-0000DC9B0000}"/>
    <cellStyle name="Normal 7 7 4 2 3" xfId="37827" xr:uid="{00000000-0005-0000-0000-0000DD9B0000}"/>
    <cellStyle name="Normal 7 7 4 3" xfId="20515" xr:uid="{00000000-0005-0000-0000-0000DE9B0000}"/>
    <cellStyle name="Normal 7 7 4 3 2" xfId="46483" xr:uid="{00000000-0005-0000-0000-0000DF9B0000}"/>
    <cellStyle name="Normal 7 7 4 4" xfId="16187" xr:uid="{00000000-0005-0000-0000-0000E09B0000}"/>
    <cellStyle name="Normal 7 7 4 4 2" xfId="42155" xr:uid="{00000000-0005-0000-0000-0000E19B0000}"/>
    <cellStyle name="Normal 7 7 4 5" xfId="31335" xr:uid="{00000000-0005-0000-0000-0000E29B0000}"/>
    <cellStyle name="Normal 7 7 4 6" xfId="57817" xr:uid="{00000000-0005-0000-0000-0000E39B0000}"/>
    <cellStyle name="Normal 7 7 5" xfId="9695" xr:uid="{00000000-0005-0000-0000-0000E49B0000}"/>
    <cellStyle name="Normal 7 7 5 2" xfId="24843" xr:uid="{00000000-0005-0000-0000-0000E59B0000}"/>
    <cellStyle name="Normal 7 7 5 2 2" xfId="50811" xr:uid="{00000000-0005-0000-0000-0000E69B0000}"/>
    <cellStyle name="Normal 7 7 5 3" xfId="35663" xr:uid="{00000000-0005-0000-0000-0000E79B0000}"/>
    <cellStyle name="Normal 7 7 6" xfId="7531" xr:uid="{00000000-0005-0000-0000-0000E89B0000}"/>
    <cellStyle name="Normal 7 7 6 2" xfId="22679" xr:uid="{00000000-0005-0000-0000-0000E99B0000}"/>
    <cellStyle name="Normal 7 7 6 2 2" xfId="48647" xr:uid="{00000000-0005-0000-0000-0000EA9B0000}"/>
    <cellStyle name="Normal 7 7 6 3" xfId="33499" xr:uid="{00000000-0005-0000-0000-0000EB9B0000}"/>
    <cellStyle name="Normal 7 7 7" xfId="18351" xr:uid="{00000000-0005-0000-0000-0000EC9B0000}"/>
    <cellStyle name="Normal 7 7 7 2" xfId="44319" xr:uid="{00000000-0005-0000-0000-0000ED9B0000}"/>
    <cellStyle name="Normal 7 7 8" xfId="14023" xr:uid="{00000000-0005-0000-0000-0000EE9B0000}"/>
    <cellStyle name="Normal 7 7 8 2" xfId="39991" xr:uid="{00000000-0005-0000-0000-0000EF9B0000}"/>
    <cellStyle name="Normal 7 7 9" xfId="3203" xr:uid="{00000000-0005-0000-0000-0000F09B0000}"/>
    <cellStyle name="Normal 7 8" xfId="485" xr:uid="{00000000-0005-0000-0000-0000F19B0000}"/>
    <cellStyle name="Normal 7 8 10" xfId="29172" xr:uid="{00000000-0005-0000-0000-0000F29B0000}"/>
    <cellStyle name="Normal 7 8 11" xfId="55120" xr:uid="{00000000-0005-0000-0000-0000F39B0000}"/>
    <cellStyle name="Normal 7 8 12" xfId="55654" xr:uid="{00000000-0005-0000-0000-0000F49B0000}"/>
    <cellStyle name="Normal 7 8 13" xfId="964" xr:uid="{00000000-0005-0000-0000-0000F59B0000}"/>
    <cellStyle name="Normal 7 8 2" xfId="1581" xr:uid="{00000000-0005-0000-0000-0000F69B0000}"/>
    <cellStyle name="Normal 7 8 2 10" xfId="56195" xr:uid="{00000000-0005-0000-0000-0000F79B0000}"/>
    <cellStyle name="Normal 7 8 2 2" xfId="2663" xr:uid="{00000000-0005-0000-0000-0000F89B0000}"/>
    <cellStyle name="Normal 7 8 2 2 2" xfId="6991" xr:uid="{00000000-0005-0000-0000-0000F99B0000}"/>
    <cellStyle name="Normal 7 8 2 2 2 2" xfId="13483" xr:uid="{00000000-0005-0000-0000-0000FA9B0000}"/>
    <cellStyle name="Normal 7 8 2 2 2 2 2" xfId="28631" xr:uid="{00000000-0005-0000-0000-0000FB9B0000}"/>
    <cellStyle name="Normal 7 8 2 2 2 2 2 2" xfId="54599" xr:uid="{00000000-0005-0000-0000-0000FC9B0000}"/>
    <cellStyle name="Normal 7 8 2 2 2 2 3" xfId="39451" xr:uid="{00000000-0005-0000-0000-0000FD9B0000}"/>
    <cellStyle name="Normal 7 8 2 2 2 3" xfId="22139" xr:uid="{00000000-0005-0000-0000-0000FE9B0000}"/>
    <cellStyle name="Normal 7 8 2 2 2 3 2" xfId="48107" xr:uid="{00000000-0005-0000-0000-0000FF9B0000}"/>
    <cellStyle name="Normal 7 8 2 2 2 4" xfId="17811" xr:uid="{00000000-0005-0000-0000-0000009C0000}"/>
    <cellStyle name="Normal 7 8 2 2 2 4 2" xfId="43779" xr:uid="{00000000-0005-0000-0000-0000019C0000}"/>
    <cellStyle name="Normal 7 8 2 2 2 5" xfId="32959" xr:uid="{00000000-0005-0000-0000-0000029C0000}"/>
    <cellStyle name="Normal 7 8 2 2 2 6" xfId="59441" xr:uid="{00000000-0005-0000-0000-0000039C0000}"/>
    <cellStyle name="Normal 7 8 2 2 3" xfId="11319" xr:uid="{00000000-0005-0000-0000-0000049C0000}"/>
    <cellStyle name="Normal 7 8 2 2 3 2" xfId="26467" xr:uid="{00000000-0005-0000-0000-0000059C0000}"/>
    <cellStyle name="Normal 7 8 2 2 3 2 2" xfId="52435" xr:uid="{00000000-0005-0000-0000-0000069C0000}"/>
    <cellStyle name="Normal 7 8 2 2 3 3" xfId="37287" xr:uid="{00000000-0005-0000-0000-0000079C0000}"/>
    <cellStyle name="Normal 7 8 2 2 4" xfId="9155" xr:uid="{00000000-0005-0000-0000-0000089C0000}"/>
    <cellStyle name="Normal 7 8 2 2 4 2" xfId="24303" xr:uid="{00000000-0005-0000-0000-0000099C0000}"/>
    <cellStyle name="Normal 7 8 2 2 4 2 2" xfId="50271" xr:uid="{00000000-0005-0000-0000-00000A9C0000}"/>
    <cellStyle name="Normal 7 8 2 2 4 3" xfId="35123" xr:uid="{00000000-0005-0000-0000-00000B9C0000}"/>
    <cellStyle name="Normal 7 8 2 2 5" xfId="19975" xr:uid="{00000000-0005-0000-0000-00000C9C0000}"/>
    <cellStyle name="Normal 7 8 2 2 5 2" xfId="45943" xr:uid="{00000000-0005-0000-0000-00000D9C0000}"/>
    <cellStyle name="Normal 7 8 2 2 6" xfId="15647" xr:uid="{00000000-0005-0000-0000-00000E9C0000}"/>
    <cellStyle name="Normal 7 8 2 2 6 2" xfId="41615" xr:uid="{00000000-0005-0000-0000-00000F9C0000}"/>
    <cellStyle name="Normal 7 8 2 2 7" xfId="4827" xr:uid="{00000000-0005-0000-0000-0000109C0000}"/>
    <cellStyle name="Normal 7 8 2 2 8" xfId="30795" xr:uid="{00000000-0005-0000-0000-0000119C0000}"/>
    <cellStyle name="Normal 7 8 2 2 9" xfId="57277" xr:uid="{00000000-0005-0000-0000-0000129C0000}"/>
    <cellStyle name="Normal 7 8 2 3" xfId="5909" xr:uid="{00000000-0005-0000-0000-0000139C0000}"/>
    <cellStyle name="Normal 7 8 2 3 2" xfId="12401" xr:uid="{00000000-0005-0000-0000-0000149C0000}"/>
    <cellStyle name="Normal 7 8 2 3 2 2" xfId="27549" xr:uid="{00000000-0005-0000-0000-0000159C0000}"/>
    <cellStyle name="Normal 7 8 2 3 2 2 2" xfId="53517" xr:uid="{00000000-0005-0000-0000-0000169C0000}"/>
    <cellStyle name="Normal 7 8 2 3 2 3" xfId="38369" xr:uid="{00000000-0005-0000-0000-0000179C0000}"/>
    <cellStyle name="Normal 7 8 2 3 3" xfId="21057" xr:uid="{00000000-0005-0000-0000-0000189C0000}"/>
    <cellStyle name="Normal 7 8 2 3 3 2" xfId="47025" xr:uid="{00000000-0005-0000-0000-0000199C0000}"/>
    <cellStyle name="Normal 7 8 2 3 4" xfId="16729" xr:uid="{00000000-0005-0000-0000-00001A9C0000}"/>
    <cellStyle name="Normal 7 8 2 3 4 2" xfId="42697" xr:uid="{00000000-0005-0000-0000-00001B9C0000}"/>
    <cellStyle name="Normal 7 8 2 3 5" xfId="31877" xr:uid="{00000000-0005-0000-0000-00001C9C0000}"/>
    <cellStyle name="Normal 7 8 2 3 6" xfId="58359" xr:uid="{00000000-0005-0000-0000-00001D9C0000}"/>
    <cellStyle name="Normal 7 8 2 4" xfId="10237" xr:uid="{00000000-0005-0000-0000-00001E9C0000}"/>
    <cellStyle name="Normal 7 8 2 4 2" xfId="25385" xr:uid="{00000000-0005-0000-0000-00001F9C0000}"/>
    <cellStyle name="Normal 7 8 2 4 2 2" xfId="51353" xr:uid="{00000000-0005-0000-0000-0000209C0000}"/>
    <cellStyle name="Normal 7 8 2 4 3" xfId="36205" xr:uid="{00000000-0005-0000-0000-0000219C0000}"/>
    <cellStyle name="Normal 7 8 2 5" xfId="8073" xr:uid="{00000000-0005-0000-0000-0000229C0000}"/>
    <cellStyle name="Normal 7 8 2 5 2" xfId="23221" xr:uid="{00000000-0005-0000-0000-0000239C0000}"/>
    <cellStyle name="Normal 7 8 2 5 2 2" xfId="49189" xr:uid="{00000000-0005-0000-0000-0000249C0000}"/>
    <cellStyle name="Normal 7 8 2 5 3" xfId="34041" xr:uid="{00000000-0005-0000-0000-0000259C0000}"/>
    <cellStyle name="Normal 7 8 2 6" xfId="18893" xr:uid="{00000000-0005-0000-0000-0000269C0000}"/>
    <cellStyle name="Normal 7 8 2 6 2" xfId="44861" xr:uid="{00000000-0005-0000-0000-0000279C0000}"/>
    <cellStyle name="Normal 7 8 2 7" xfId="14565" xr:uid="{00000000-0005-0000-0000-0000289C0000}"/>
    <cellStyle name="Normal 7 8 2 7 2" xfId="40533" xr:uid="{00000000-0005-0000-0000-0000299C0000}"/>
    <cellStyle name="Normal 7 8 2 8" xfId="3745" xr:uid="{00000000-0005-0000-0000-00002A9C0000}"/>
    <cellStyle name="Normal 7 8 2 9" xfId="29713" xr:uid="{00000000-0005-0000-0000-00002B9C0000}"/>
    <cellStyle name="Normal 7 8 3" xfId="2122" xr:uid="{00000000-0005-0000-0000-00002C9C0000}"/>
    <cellStyle name="Normal 7 8 3 2" xfId="6450" xr:uid="{00000000-0005-0000-0000-00002D9C0000}"/>
    <cellStyle name="Normal 7 8 3 2 2" xfId="12942" xr:uid="{00000000-0005-0000-0000-00002E9C0000}"/>
    <cellStyle name="Normal 7 8 3 2 2 2" xfId="28090" xr:uid="{00000000-0005-0000-0000-00002F9C0000}"/>
    <cellStyle name="Normal 7 8 3 2 2 2 2" xfId="54058" xr:uid="{00000000-0005-0000-0000-0000309C0000}"/>
    <cellStyle name="Normal 7 8 3 2 2 3" xfId="38910" xr:uid="{00000000-0005-0000-0000-0000319C0000}"/>
    <cellStyle name="Normal 7 8 3 2 3" xfId="21598" xr:uid="{00000000-0005-0000-0000-0000329C0000}"/>
    <cellStyle name="Normal 7 8 3 2 3 2" xfId="47566" xr:uid="{00000000-0005-0000-0000-0000339C0000}"/>
    <cellStyle name="Normal 7 8 3 2 4" xfId="17270" xr:uid="{00000000-0005-0000-0000-0000349C0000}"/>
    <cellStyle name="Normal 7 8 3 2 4 2" xfId="43238" xr:uid="{00000000-0005-0000-0000-0000359C0000}"/>
    <cellStyle name="Normal 7 8 3 2 5" xfId="32418" xr:uid="{00000000-0005-0000-0000-0000369C0000}"/>
    <cellStyle name="Normal 7 8 3 2 6" xfId="58900" xr:uid="{00000000-0005-0000-0000-0000379C0000}"/>
    <cellStyle name="Normal 7 8 3 3" xfId="10778" xr:uid="{00000000-0005-0000-0000-0000389C0000}"/>
    <cellStyle name="Normal 7 8 3 3 2" xfId="25926" xr:uid="{00000000-0005-0000-0000-0000399C0000}"/>
    <cellStyle name="Normal 7 8 3 3 2 2" xfId="51894" xr:uid="{00000000-0005-0000-0000-00003A9C0000}"/>
    <cellStyle name="Normal 7 8 3 3 3" xfId="36746" xr:uid="{00000000-0005-0000-0000-00003B9C0000}"/>
    <cellStyle name="Normal 7 8 3 4" xfId="8614" xr:uid="{00000000-0005-0000-0000-00003C9C0000}"/>
    <cellStyle name="Normal 7 8 3 4 2" xfId="23762" xr:uid="{00000000-0005-0000-0000-00003D9C0000}"/>
    <cellStyle name="Normal 7 8 3 4 2 2" xfId="49730" xr:uid="{00000000-0005-0000-0000-00003E9C0000}"/>
    <cellStyle name="Normal 7 8 3 4 3" xfId="34582" xr:uid="{00000000-0005-0000-0000-00003F9C0000}"/>
    <cellStyle name="Normal 7 8 3 5" xfId="19434" xr:uid="{00000000-0005-0000-0000-0000409C0000}"/>
    <cellStyle name="Normal 7 8 3 5 2" xfId="45402" xr:uid="{00000000-0005-0000-0000-0000419C0000}"/>
    <cellStyle name="Normal 7 8 3 6" xfId="15106" xr:uid="{00000000-0005-0000-0000-0000429C0000}"/>
    <cellStyle name="Normal 7 8 3 6 2" xfId="41074" xr:uid="{00000000-0005-0000-0000-0000439C0000}"/>
    <cellStyle name="Normal 7 8 3 7" xfId="4286" xr:uid="{00000000-0005-0000-0000-0000449C0000}"/>
    <cellStyle name="Normal 7 8 3 8" xfId="30254" xr:uid="{00000000-0005-0000-0000-0000459C0000}"/>
    <cellStyle name="Normal 7 8 3 9" xfId="56736" xr:uid="{00000000-0005-0000-0000-0000469C0000}"/>
    <cellStyle name="Normal 7 8 4" xfId="5368" xr:uid="{00000000-0005-0000-0000-0000479C0000}"/>
    <cellStyle name="Normal 7 8 4 2" xfId="11860" xr:uid="{00000000-0005-0000-0000-0000489C0000}"/>
    <cellStyle name="Normal 7 8 4 2 2" xfId="27008" xr:uid="{00000000-0005-0000-0000-0000499C0000}"/>
    <cellStyle name="Normal 7 8 4 2 2 2" xfId="52976" xr:uid="{00000000-0005-0000-0000-00004A9C0000}"/>
    <cellStyle name="Normal 7 8 4 2 3" xfId="37828" xr:uid="{00000000-0005-0000-0000-00004B9C0000}"/>
    <cellStyle name="Normal 7 8 4 3" xfId="20516" xr:uid="{00000000-0005-0000-0000-00004C9C0000}"/>
    <cellStyle name="Normal 7 8 4 3 2" xfId="46484" xr:uid="{00000000-0005-0000-0000-00004D9C0000}"/>
    <cellStyle name="Normal 7 8 4 4" xfId="16188" xr:uid="{00000000-0005-0000-0000-00004E9C0000}"/>
    <cellStyle name="Normal 7 8 4 4 2" xfId="42156" xr:uid="{00000000-0005-0000-0000-00004F9C0000}"/>
    <cellStyle name="Normal 7 8 4 5" xfId="31336" xr:uid="{00000000-0005-0000-0000-0000509C0000}"/>
    <cellStyle name="Normal 7 8 4 6" xfId="57818" xr:uid="{00000000-0005-0000-0000-0000519C0000}"/>
    <cellStyle name="Normal 7 8 5" xfId="9696" xr:uid="{00000000-0005-0000-0000-0000529C0000}"/>
    <cellStyle name="Normal 7 8 5 2" xfId="24844" xr:uid="{00000000-0005-0000-0000-0000539C0000}"/>
    <cellStyle name="Normal 7 8 5 2 2" xfId="50812" xr:uid="{00000000-0005-0000-0000-0000549C0000}"/>
    <cellStyle name="Normal 7 8 5 3" xfId="35664" xr:uid="{00000000-0005-0000-0000-0000559C0000}"/>
    <cellStyle name="Normal 7 8 6" xfId="7532" xr:uid="{00000000-0005-0000-0000-0000569C0000}"/>
    <cellStyle name="Normal 7 8 6 2" xfId="22680" xr:uid="{00000000-0005-0000-0000-0000579C0000}"/>
    <cellStyle name="Normal 7 8 6 2 2" xfId="48648" xr:uid="{00000000-0005-0000-0000-0000589C0000}"/>
    <cellStyle name="Normal 7 8 6 3" xfId="33500" xr:uid="{00000000-0005-0000-0000-0000599C0000}"/>
    <cellStyle name="Normal 7 8 7" xfId="18352" xr:uid="{00000000-0005-0000-0000-00005A9C0000}"/>
    <cellStyle name="Normal 7 8 7 2" xfId="44320" xr:uid="{00000000-0005-0000-0000-00005B9C0000}"/>
    <cellStyle name="Normal 7 8 8" xfId="14024" xr:uid="{00000000-0005-0000-0000-00005C9C0000}"/>
    <cellStyle name="Normal 7 8 8 2" xfId="39992" xr:uid="{00000000-0005-0000-0000-00005D9C0000}"/>
    <cellStyle name="Normal 7 8 9" xfId="3204" xr:uid="{00000000-0005-0000-0000-00005E9C0000}"/>
    <cellStyle name="Normal 7 9" xfId="486" xr:uid="{00000000-0005-0000-0000-00005F9C0000}"/>
    <cellStyle name="Normal 7 9 10" xfId="29173" xr:uid="{00000000-0005-0000-0000-0000609C0000}"/>
    <cellStyle name="Normal 7 9 11" xfId="55121" xr:uid="{00000000-0005-0000-0000-0000619C0000}"/>
    <cellStyle name="Normal 7 9 12" xfId="55655" xr:uid="{00000000-0005-0000-0000-0000629C0000}"/>
    <cellStyle name="Normal 7 9 13" xfId="1004" xr:uid="{00000000-0005-0000-0000-0000639C0000}"/>
    <cellStyle name="Normal 7 9 2" xfId="1582" xr:uid="{00000000-0005-0000-0000-0000649C0000}"/>
    <cellStyle name="Normal 7 9 2 10" xfId="56196" xr:uid="{00000000-0005-0000-0000-0000659C0000}"/>
    <cellStyle name="Normal 7 9 2 2" xfId="2664" xr:uid="{00000000-0005-0000-0000-0000669C0000}"/>
    <cellStyle name="Normal 7 9 2 2 2" xfId="6992" xr:uid="{00000000-0005-0000-0000-0000679C0000}"/>
    <cellStyle name="Normal 7 9 2 2 2 2" xfId="13484" xr:uid="{00000000-0005-0000-0000-0000689C0000}"/>
    <cellStyle name="Normal 7 9 2 2 2 2 2" xfId="28632" xr:uid="{00000000-0005-0000-0000-0000699C0000}"/>
    <cellStyle name="Normal 7 9 2 2 2 2 2 2" xfId="54600" xr:uid="{00000000-0005-0000-0000-00006A9C0000}"/>
    <cellStyle name="Normal 7 9 2 2 2 2 3" xfId="39452" xr:uid="{00000000-0005-0000-0000-00006B9C0000}"/>
    <cellStyle name="Normal 7 9 2 2 2 3" xfId="22140" xr:uid="{00000000-0005-0000-0000-00006C9C0000}"/>
    <cellStyle name="Normal 7 9 2 2 2 3 2" xfId="48108" xr:uid="{00000000-0005-0000-0000-00006D9C0000}"/>
    <cellStyle name="Normal 7 9 2 2 2 4" xfId="17812" xr:uid="{00000000-0005-0000-0000-00006E9C0000}"/>
    <cellStyle name="Normal 7 9 2 2 2 4 2" xfId="43780" xr:uid="{00000000-0005-0000-0000-00006F9C0000}"/>
    <cellStyle name="Normal 7 9 2 2 2 5" xfId="32960" xr:uid="{00000000-0005-0000-0000-0000709C0000}"/>
    <cellStyle name="Normal 7 9 2 2 2 6" xfId="59442" xr:uid="{00000000-0005-0000-0000-0000719C0000}"/>
    <cellStyle name="Normal 7 9 2 2 3" xfId="11320" xr:uid="{00000000-0005-0000-0000-0000729C0000}"/>
    <cellStyle name="Normal 7 9 2 2 3 2" xfId="26468" xr:uid="{00000000-0005-0000-0000-0000739C0000}"/>
    <cellStyle name="Normal 7 9 2 2 3 2 2" xfId="52436" xr:uid="{00000000-0005-0000-0000-0000749C0000}"/>
    <cellStyle name="Normal 7 9 2 2 3 3" xfId="37288" xr:uid="{00000000-0005-0000-0000-0000759C0000}"/>
    <cellStyle name="Normal 7 9 2 2 4" xfId="9156" xr:uid="{00000000-0005-0000-0000-0000769C0000}"/>
    <cellStyle name="Normal 7 9 2 2 4 2" xfId="24304" xr:uid="{00000000-0005-0000-0000-0000779C0000}"/>
    <cellStyle name="Normal 7 9 2 2 4 2 2" xfId="50272" xr:uid="{00000000-0005-0000-0000-0000789C0000}"/>
    <cellStyle name="Normal 7 9 2 2 4 3" xfId="35124" xr:uid="{00000000-0005-0000-0000-0000799C0000}"/>
    <cellStyle name="Normal 7 9 2 2 5" xfId="19976" xr:uid="{00000000-0005-0000-0000-00007A9C0000}"/>
    <cellStyle name="Normal 7 9 2 2 5 2" xfId="45944" xr:uid="{00000000-0005-0000-0000-00007B9C0000}"/>
    <cellStyle name="Normal 7 9 2 2 6" xfId="15648" xr:uid="{00000000-0005-0000-0000-00007C9C0000}"/>
    <cellStyle name="Normal 7 9 2 2 6 2" xfId="41616" xr:uid="{00000000-0005-0000-0000-00007D9C0000}"/>
    <cellStyle name="Normal 7 9 2 2 7" xfId="4828" xr:uid="{00000000-0005-0000-0000-00007E9C0000}"/>
    <cellStyle name="Normal 7 9 2 2 8" xfId="30796" xr:uid="{00000000-0005-0000-0000-00007F9C0000}"/>
    <cellStyle name="Normal 7 9 2 2 9" xfId="57278" xr:uid="{00000000-0005-0000-0000-0000809C0000}"/>
    <cellStyle name="Normal 7 9 2 3" xfId="5910" xr:uid="{00000000-0005-0000-0000-0000819C0000}"/>
    <cellStyle name="Normal 7 9 2 3 2" xfId="12402" xr:uid="{00000000-0005-0000-0000-0000829C0000}"/>
    <cellStyle name="Normal 7 9 2 3 2 2" xfId="27550" xr:uid="{00000000-0005-0000-0000-0000839C0000}"/>
    <cellStyle name="Normal 7 9 2 3 2 2 2" xfId="53518" xr:uid="{00000000-0005-0000-0000-0000849C0000}"/>
    <cellStyle name="Normal 7 9 2 3 2 3" xfId="38370" xr:uid="{00000000-0005-0000-0000-0000859C0000}"/>
    <cellStyle name="Normal 7 9 2 3 3" xfId="21058" xr:uid="{00000000-0005-0000-0000-0000869C0000}"/>
    <cellStyle name="Normal 7 9 2 3 3 2" xfId="47026" xr:uid="{00000000-0005-0000-0000-0000879C0000}"/>
    <cellStyle name="Normal 7 9 2 3 4" xfId="16730" xr:uid="{00000000-0005-0000-0000-0000889C0000}"/>
    <cellStyle name="Normal 7 9 2 3 4 2" xfId="42698" xr:uid="{00000000-0005-0000-0000-0000899C0000}"/>
    <cellStyle name="Normal 7 9 2 3 5" xfId="31878" xr:uid="{00000000-0005-0000-0000-00008A9C0000}"/>
    <cellStyle name="Normal 7 9 2 3 6" xfId="58360" xr:uid="{00000000-0005-0000-0000-00008B9C0000}"/>
    <cellStyle name="Normal 7 9 2 4" xfId="10238" xr:uid="{00000000-0005-0000-0000-00008C9C0000}"/>
    <cellStyle name="Normal 7 9 2 4 2" xfId="25386" xr:uid="{00000000-0005-0000-0000-00008D9C0000}"/>
    <cellStyle name="Normal 7 9 2 4 2 2" xfId="51354" xr:uid="{00000000-0005-0000-0000-00008E9C0000}"/>
    <cellStyle name="Normal 7 9 2 4 3" xfId="36206" xr:uid="{00000000-0005-0000-0000-00008F9C0000}"/>
    <cellStyle name="Normal 7 9 2 5" xfId="8074" xr:uid="{00000000-0005-0000-0000-0000909C0000}"/>
    <cellStyle name="Normal 7 9 2 5 2" xfId="23222" xr:uid="{00000000-0005-0000-0000-0000919C0000}"/>
    <cellStyle name="Normal 7 9 2 5 2 2" xfId="49190" xr:uid="{00000000-0005-0000-0000-0000929C0000}"/>
    <cellStyle name="Normal 7 9 2 5 3" xfId="34042" xr:uid="{00000000-0005-0000-0000-0000939C0000}"/>
    <cellStyle name="Normal 7 9 2 6" xfId="18894" xr:uid="{00000000-0005-0000-0000-0000949C0000}"/>
    <cellStyle name="Normal 7 9 2 6 2" xfId="44862" xr:uid="{00000000-0005-0000-0000-0000959C0000}"/>
    <cellStyle name="Normal 7 9 2 7" xfId="14566" xr:uid="{00000000-0005-0000-0000-0000969C0000}"/>
    <cellStyle name="Normal 7 9 2 7 2" xfId="40534" xr:uid="{00000000-0005-0000-0000-0000979C0000}"/>
    <cellStyle name="Normal 7 9 2 8" xfId="3746" xr:uid="{00000000-0005-0000-0000-0000989C0000}"/>
    <cellStyle name="Normal 7 9 2 9" xfId="29714" xr:uid="{00000000-0005-0000-0000-0000999C0000}"/>
    <cellStyle name="Normal 7 9 3" xfId="2123" xr:uid="{00000000-0005-0000-0000-00009A9C0000}"/>
    <cellStyle name="Normal 7 9 3 2" xfId="6451" xr:uid="{00000000-0005-0000-0000-00009B9C0000}"/>
    <cellStyle name="Normal 7 9 3 2 2" xfId="12943" xr:uid="{00000000-0005-0000-0000-00009C9C0000}"/>
    <cellStyle name="Normal 7 9 3 2 2 2" xfId="28091" xr:uid="{00000000-0005-0000-0000-00009D9C0000}"/>
    <cellStyle name="Normal 7 9 3 2 2 2 2" xfId="54059" xr:uid="{00000000-0005-0000-0000-00009E9C0000}"/>
    <cellStyle name="Normal 7 9 3 2 2 3" xfId="38911" xr:uid="{00000000-0005-0000-0000-00009F9C0000}"/>
    <cellStyle name="Normal 7 9 3 2 3" xfId="21599" xr:uid="{00000000-0005-0000-0000-0000A09C0000}"/>
    <cellStyle name="Normal 7 9 3 2 3 2" xfId="47567" xr:uid="{00000000-0005-0000-0000-0000A19C0000}"/>
    <cellStyle name="Normal 7 9 3 2 4" xfId="17271" xr:uid="{00000000-0005-0000-0000-0000A29C0000}"/>
    <cellStyle name="Normal 7 9 3 2 4 2" xfId="43239" xr:uid="{00000000-0005-0000-0000-0000A39C0000}"/>
    <cellStyle name="Normal 7 9 3 2 5" xfId="32419" xr:uid="{00000000-0005-0000-0000-0000A49C0000}"/>
    <cellStyle name="Normal 7 9 3 2 6" xfId="58901" xr:uid="{00000000-0005-0000-0000-0000A59C0000}"/>
    <cellStyle name="Normal 7 9 3 3" xfId="10779" xr:uid="{00000000-0005-0000-0000-0000A69C0000}"/>
    <cellStyle name="Normal 7 9 3 3 2" xfId="25927" xr:uid="{00000000-0005-0000-0000-0000A79C0000}"/>
    <cellStyle name="Normal 7 9 3 3 2 2" xfId="51895" xr:uid="{00000000-0005-0000-0000-0000A89C0000}"/>
    <cellStyle name="Normal 7 9 3 3 3" xfId="36747" xr:uid="{00000000-0005-0000-0000-0000A99C0000}"/>
    <cellStyle name="Normal 7 9 3 4" xfId="8615" xr:uid="{00000000-0005-0000-0000-0000AA9C0000}"/>
    <cellStyle name="Normal 7 9 3 4 2" xfId="23763" xr:uid="{00000000-0005-0000-0000-0000AB9C0000}"/>
    <cellStyle name="Normal 7 9 3 4 2 2" xfId="49731" xr:uid="{00000000-0005-0000-0000-0000AC9C0000}"/>
    <cellStyle name="Normal 7 9 3 4 3" xfId="34583" xr:uid="{00000000-0005-0000-0000-0000AD9C0000}"/>
    <cellStyle name="Normal 7 9 3 5" xfId="19435" xr:uid="{00000000-0005-0000-0000-0000AE9C0000}"/>
    <cellStyle name="Normal 7 9 3 5 2" xfId="45403" xr:uid="{00000000-0005-0000-0000-0000AF9C0000}"/>
    <cellStyle name="Normal 7 9 3 6" xfId="15107" xr:uid="{00000000-0005-0000-0000-0000B09C0000}"/>
    <cellStyle name="Normal 7 9 3 6 2" xfId="41075" xr:uid="{00000000-0005-0000-0000-0000B19C0000}"/>
    <cellStyle name="Normal 7 9 3 7" xfId="4287" xr:uid="{00000000-0005-0000-0000-0000B29C0000}"/>
    <cellStyle name="Normal 7 9 3 8" xfId="30255" xr:uid="{00000000-0005-0000-0000-0000B39C0000}"/>
    <cellStyle name="Normal 7 9 3 9" xfId="56737" xr:uid="{00000000-0005-0000-0000-0000B49C0000}"/>
    <cellStyle name="Normal 7 9 4" xfId="5369" xr:uid="{00000000-0005-0000-0000-0000B59C0000}"/>
    <cellStyle name="Normal 7 9 4 2" xfId="11861" xr:uid="{00000000-0005-0000-0000-0000B69C0000}"/>
    <cellStyle name="Normal 7 9 4 2 2" xfId="27009" xr:uid="{00000000-0005-0000-0000-0000B79C0000}"/>
    <cellStyle name="Normal 7 9 4 2 2 2" xfId="52977" xr:uid="{00000000-0005-0000-0000-0000B89C0000}"/>
    <cellStyle name="Normal 7 9 4 2 3" xfId="37829" xr:uid="{00000000-0005-0000-0000-0000B99C0000}"/>
    <cellStyle name="Normal 7 9 4 3" xfId="20517" xr:uid="{00000000-0005-0000-0000-0000BA9C0000}"/>
    <cellStyle name="Normal 7 9 4 3 2" xfId="46485" xr:uid="{00000000-0005-0000-0000-0000BB9C0000}"/>
    <cellStyle name="Normal 7 9 4 4" xfId="16189" xr:uid="{00000000-0005-0000-0000-0000BC9C0000}"/>
    <cellStyle name="Normal 7 9 4 4 2" xfId="42157" xr:uid="{00000000-0005-0000-0000-0000BD9C0000}"/>
    <cellStyle name="Normal 7 9 4 5" xfId="31337" xr:uid="{00000000-0005-0000-0000-0000BE9C0000}"/>
    <cellStyle name="Normal 7 9 4 6" xfId="57819" xr:uid="{00000000-0005-0000-0000-0000BF9C0000}"/>
    <cellStyle name="Normal 7 9 5" xfId="9697" xr:uid="{00000000-0005-0000-0000-0000C09C0000}"/>
    <cellStyle name="Normal 7 9 5 2" xfId="24845" xr:uid="{00000000-0005-0000-0000-0000C19C0000}"/>
    <cellStyle name="Normal 7 9 5 2 2" xfId="50813" xr:uid="{00000000-0005-0000-0000-0000C29C0000}"/>
    <cellStyle name="Normal 7 9 5 3" xfId="35665" xr:uid="{00000000-0005-0000-0000-0000C39C0000}"/>
    <cellStyle name="Normal 7 9 6" xfId="7533" xr:uid="{00000000-0005-0000-0000-0000C49C0000}"/>
    <cellStyle name="Normal 7 9 6 2" xfId="22681" xr:uid="{00000000-0005-0000-0000-0000C59C0000}"/>
    <cellStyle name="Normal 7 9 6 2 2" xfId="48649" xr:uid="{00000000-0005-0000-0000-0000C69C0000}"/>
    <cellStyle name="Normal 7 9 6 3" xfId="33501" xr:uid="{00000000-0005-0000-0000-0000C79C0000}"/>
    <cellStyle name="Normal 7 9 7" xfId="18353" xr:uid="{00000000-0005-0000-0000-0000C89C0000}"/>
    <cellStyle name="Normal 7 9 7 2" xfId="44321" xr:uid="{00000000-0005-0000-0000-0000C99C0000}"/>
    <cellStyle name="Normal 7 9 8" xfId="14025" xr:uid="{00000000-0005-0000-0000-0000CA9C0000}"/>
    <cellStyle name="Normal 7 9 8 2" xfId="39993" xr:uid="{00000000-0005-0000-0000-0000CB9C0000}"/>
    <cellStyle name="Normal 7 9 9" xfId="3205" xr:uid="{00000000-0005-0000-0000-0000CC9C0000}"/>
    <cellStyle name="Normal 8" xfId="487" xr:uid="{00000000-0005-0000-0000-0000CD9C0000}"/>
    <cellStyle name="Normal 8 10" xfId="488" xr:uid="{00000000-0005-0000-0000-0000CE9C0000}"/>
    <cellStyle name="Normal 8 10 10" xfId="29175" xr:uid="{00000000-0005-0000-0000-0000CF9C0000}"/>
    <cellStyle name="Normal 8 10 11" xfId="55123" xr:uid="{00000000-0005-0000-0000-0000D09C0000}"/>
    <cellStyle name="Normal 8 10 12" xfId="55657" xr:uid="{00000000-0005-0000-0000-0000D19C0000}"/>
    <cellStyle name="Normal 8 10 13" xfId="1047" xr:uid="{00000000-0005-0000-0000-0000D29C0000}"/>
    <cellStyle name="Normal 8 10 2" xfId="1584" xr:uid="{00000000-0005-0000-0000-0000D39C0000}"/>
    <cellStyle name="Normal 8 10 2 10" xfId="56198" xr:uid="{00000000-0005-0000-0000-0000D49C0000}"/>
    <cellStyle name="Normal 8 10 2 2" xfId="2666" xr:uid="{00000000-0005-0000-0000-0000D59C0000}"/>
    <cellStyle name="Normal 8 10 2 2 2" xfId="6994" xr:uid="{00000000-0005-0000-0000-0000D69C0000}"/>
    <cellStyle name="Normal 8 10 2 2 2 2" xfId="13486" xr:uid="{00000000-0005-0000-0000-0000D79C0000}"/>
    <cellStyle name="Normal 8 10 2 2 2 2 2" xfId="28634" xr:uid="{00000000-0005-0000-0000-0000D89C0000}"/>
    <cellStyle name="Normal 8 10 2 2 2 2 2 2" xfId="54602" xr:uid="{00000000-0005-0000-0000-0000D99C0000}"/>
    <cellStyle name="Normal 8 10 2 2 2 2 3" xfId="39454" xr:uid="{00000000-0005-0000-0000-0000DA9C0000}"/>
    <cellStyle name="Normal 8 10 2 2 2 3" xfId="22142" xr:uid="{00000000-0005-0000-0000-0000DB9C0000}"/>
    <cellStyle name="Normal 8 10 2 2 2 3 2" xfId="48110" xr:uid="{00000000-0005-0000-0000-0000DC9C0000}"/>
    <cellStyle name="Normal 8 10 2 2 2 4" xfId="17814" xr:uid="{00000000-0005-0000-0000-0000DD9C0000}"/>
    <cellStyle name="Normal 8 10 2 2 2 4 2" xfId="43782" xr:uid="{00000000-0005-0000-0000-0000DE9C0000}"/>
    <cellStyle name="Normal 8 10 2 2 2 5" xfId="32962" xr:uid="{00000000-0005-0000-0000-0000DF9C0000}"/>
    <cellStyle name="Normal 8 10 2 2 2 6" xfId="59444" xr:uid="{00000000-0005-0000-0000-0000E09C0000}"/>
    <cellStyle name="Normal 8 10 2 2 3" xfId="11322" xr:uid="{00000000-0005-0000-0000-0000E19C0000}"/>
    <cellStyle name="Normal 8 10 2 2 3 2" xfId="26470" xr:uid="{00000000-0005-0000-0000-0000E29C0000}"/>
    <cellStyle name="Normal 8 10 2 2 3 2 2" xfId="52438" xr:uid="{00000000-0005-0000-0000-0000E39C0000}"/>
    <cellStyle name="Normal 8 10 2 2 3 3" xfId="37290" xr:uid="{00000000-0005-0000-0000-0000E49C0000}"/>
    <cellStyle name="Normal 8 10 2 2 4" xfId="9158" xr:uid="{00000000-0005-0000-0000-0000E59C0000}"/>
    <cellStyle name="Normal 8 10 2 2 4 2" xfId="24306" xr:uid="{00000000-0005-0000-0000-0000E69C0000}"/>
    <cellStyle name="Normal 8 10 2 2 4 2 2" xfId="50274" xr:uid="{00000000-0005-0000-0000-0000E79C0000}"/>
    <cellStyle name="Normal 8 10 2 2 4 3" xfId="35126" xr:uid="{00000000-0005-0000-0000-0000E89C0000}"/>
    <cellStyle name="Normal 8 10 2 2 5" xfId="19978" xr:uid="{00000000-0005-0000-0000-0000E99C0000}"/>
    <cellStyle name="Normal 8 10 2 2 5 2" xfId="45946" xr:uid="{00000000-0005-0000-0000-0000EA9C0000}"/>
    <cellStyle name="Normal 8 10 2 2 6" xfId="15650" xr:uid="{00000000-0005-0000-0000-0000EB9C0000}"/>
    <cellStyle name="Normal 8 10 2 2 6 2" xfId="41618" xr:uid="{00000000-0005-0000-0000-0000EC9C0000}"/>
    <cellStyle name="Normal 8 10 2 2 7" xfId="4830" xr:uid="{00000000-0005-0000-0000-0000ED9C0000}"/>
    <cellStyle name="Normal 8 10 2 2 8" xfId="30798" xr:uid="{00000000-0005-0000-0000-0000EE9C0000}"/>
    <cellStyle name="Normal 8 10 2 2 9" xfId="57280" xr:uid="{00000000-0005-0000-0000-0000EF9C0000}"/>
    <cellStyle name="Normal 8 10 2 3" xfId="5912" xr:uid="{00000000-0005-0000-0000-0000F09C0000}"/>
    <cellStyle name="Normal 8 10 2 3 2" xfId="12404" xr:uid="{00000000-0005-0000-0000-0000F19C0000}"/>
    <cellStyle name="Normal 8 10 2 3 2 2" xfId="27552" xr:uid="{00000000-0005-0000-0000-0000F29C0000}"/>
    <cellStyle name="Normal 8 10 2 3 2 2 2" xfId="53520" xr:uid="{00000000-0005-0000-0000-0000F39C0000}"/>
    <cellStyle name="Normal 8 10 2 3 2 3" xfId="38372" xr:uid="{00000000-0005-0000-0000-0000F49C0000}"/>
    <cellStyle name="Normal 8 10 2 3 3" xfId="21060" xr:uid="{00000000-0005-0000-0000-0000F59C0000}"/>
    <cellStyle name="Normal 8 10 2 3 3 2" xfId="47028" xr:uid="{00000000-0005-0000-0000-0000F69C0000}"/>
    <cellStyle name="Normal 8 10 2 3 4" xfId="16732" xr:uid="{00000000-0005-0000-0000-0000F79C0000}"/>
    <cellStyle name="Normal 8 10 2 3 4 2" xfId="42700" xr:uid="{00000000-0005-0000-0000-0000F89C0000}"/>
    <cellStyle name="Normal 8 10 2 3 5" xfId="31880" xr:uid="{00000000-0005-0000-0000-0000F99C0000}"/>
    <cellStyle name="Normal 8 10 2 3 6" xfId="58362" xr:uid="{00000000-0005-0000-0000-0000FA9C0000}"/>
    <cellStyle name="Normal 8 10 2 4" xfId="10240" xr:uid="{00000000-0005-0000-0000-0000FB9C0000}"/>
    <cellStyle name="Normal 8 10 2 4 2" xfId="25388" xr:uid="{00000000-0005-0000-0000-0000FC9C0000}"/>
    <cellStyle name="Normal 8 10 2 4 2 2" xfId="51356" xr:uid="{00000000-0005-0000-0000-0000FD9C0000}"/>
    <cellStyle name="Normal 8 10 2 4 3" xfId="36208" xr:uid="{00000000-0005-0000-0000-0000FE9C0000}"/>
    <cellStyle name="Normal 8 10 2 5" xfId="8076" xr:uid="{00000000-0005-0000-0000-0000FF9C0000}"/>
    <cellStyle name="Normal 8 10 2 5 2" xfId="23224" xr:uid="{00000000-0005-0000-0000-0000009D0000}"/>
    <cellStyle name="Normal 8 10 2 5 2 2" xfId="49192" xr:uid="{00000000-0005-0000-0000-0000019D0000}"/>
    <cellStyle name="Normal 8 10 2 5 3" xfId="34044" xr:uid="{00000000-0005-0000-0000-0000029D0000}"/>
    <cellStyle name="Normal 8 10 2 6" xfId="18896" xr:uid="{00000000-0005-0000-0000-0000039D0000}"/>
    <cellStyle name="Normal 8 10 2 6 2" xfId="44864" xr:uid="{00000000-0005-0000-0000-0000049D0000}"/>
    <cellStyle name="Normal 8 10 2 7" xfId="14568" xr:uid="{00000000-0005-0000-0000-0000059D0000}"/>
    <cellStyle name="Normal 8 10 2 7 2" xfId="40536" xr:uid="{00000000-0005-0000-0000-0000069D0000}"/>
    <cellStyle name="Normal 8 10 2 8" xfId="3748" xr:uid="{00000000-0005-0000-0000-0000079D0000}"/>
    <cellStyle name="Normal 8 10 2 9" xfId="29716" xr:uid="{00000000-0005-0000-0000-0000089D0000}"/>
    <cellStyle name="Normal 8 10 3" xfId="2125" xr:uid="{00000000-0005-0000-0000-0000099D0000}"/>
    <cellStyle name="Normal 8 10 3 2" xfId="6453" xr:uid="{00000000-0005-0000-0000-00000A9D0000}"/>
    <cellStyle name="Normal 8 10 3 2 2" xfId="12945" xr:uid="{00000000-0005-0000-0000-00000B9D0000}"/>
    <cellStyle name="Normal 8 10 3 2 2 2" xfId="28093" xr:uid="{00000000-0005-0000-0000-00000C9D0000}"/>
    <cellStyle name="Normal 8 10 3 2 2 2 2" xfId="54061" xr:uid="{00000000-0005-0000-0000-00000D9D0000}"/>
    <cellStyle name="Normal 8 10 3 2 2 3" xfId="38913" xr:uid="{00000000-0005-0000-0000-00000E9D0000}"/>
    <cellStyle name="Normal 8 10 3 2 3" xfId="21601" xr:uid="{00000000-0005-0000-0000-00000F9D0000}"/>
    <cellStyle name="Normal 8 10 3 2 3 2" xfId="47569" xr:uid="{00000000-0005-0000-0000-0000109D0000}"/>
    <cellStyle name="Normal 8 10 3 2 4" xfId="17273" xr:uid="{00000000-0005-0000-0000-0000119D0000}"/>
    <cellStyle name="Normal 8 10 3 2 4 2" xfId="43241" xr:uid="{00000000-0005-0000-0000-0000129D0000}"/>
    <cellStyle name="Normal 8 10 3 2 5" xfId="32421" xr:uid="{00000000-0005-0000-0000-0000139D0000}"/>
    <cellStyle name="Normal 8 10 3 2 6" xfId="58903" xr:uid="{00000000-0005-0000-0000-0000149D0000}"/>
    <cellStyle name="Normal 8 10 3 3" xfId="10781" xr:uid="{00000000-0005-0000-0000-0000159D0000}"/>
    <cellStyle name="Normal 8 10 3 3 2" xfId="25929" xr:uid="{00000000-0005-0000-0000-0000169D0000}"/>
    <cellStyle name="Normal 8 10 3 3 2 2" xfId="51897" xr:uid="{00000000-0005-0000-0000-0000179D0000}"/>
    <cellStyle name="Normal 8 10 3 3 3" xfId="36749" xr:uid="{00000000-0005-0000-0000-0000189D0000}"/>
    <cellStyle name="Normal 8 10 3 4" xfId="8617" xr:uid="{00000000-0005-0000-0000-0000199D0000}"/>
    <cellStyle name="Normal 8 10 3 4 2" xfId="23765" xr:uid="{00000000-0005-0000-0000-00001A9D0000}"/>
    <cellStyle name="Normal 8 10 3 4 2 2" xfId="49733" xr:uid="{00000000-0005-0000-0000-00001B9D0000}"/>
    <cellStyle name="Normal 8 10 3 4 3" xfId="34585" xr:uid="{00000000-0005-0000-0000-00001C9D0000}"/>
    <cellStyle name="Normal 8 10 3 5" xfId="19437" xr:uid="{00000000-0005-0000-0000-00001D9D0000}"/>
    <cellStyle name="Normal 8 10 3 5 2" xfId="45405" xr:uid="{00000000-0005-0000-0000-00001E9D0000}"/>
    <cellStyle name="Normal 8 10 3 6" xfId="15109" xr:uid="{00000000-0005-0000-0000-00001F9D0000}"/>
    <cellStyle name="Normal 8 10 3 6 2" xfId="41077" xr:uid="{00000000-0005-0000-0000-0000209D0000}"/>
    <cellStyle name="Normal 8 10 3 7" xfId="4289" xr:uid="{00000000-0005-0000-0000-0000219D0000}"/>
    <cellStyle name="Normal 8 10 3 8" xfId="30257" xr:uid="{00000000-0005-0000-0000-0000229D0000}"/>
    <cellStyle name="Normal 8 10 3 9" xfId="56739" xr:uid="{00000000-0005-0000-0000-0000239D0000}"/>
    <cellStyle name="Normal 8 10 4" xfId="5371" xr:uid="{00000000-0005-0000-0000-0000249D0000}"/>
    <cellStyle name="Normal 8 10 4 2" xfId="11863" xr:uid="{00000000-0005-0000-0000-0000259D0000}"/>
    <cellStyle name="Normal 8 10 4 2 2" xfId="27011" xr:uid="{00000000-0005-0000-0000-0000269D0000}"/>
    <cellStyle name="Normal 8 10 4 2 2 2" xfId="52979" xr:uid="{00000000-0005-0000-0000-0000279D0000}"/>
    <cellStyle name="Normal 8 10 4 2 3" xfId="37831" xr:uid="{00000000-0005-0000-0000-0000289D0000}"/>
    <cellStyle name="Normal 8 10 4 3" xfId="20519" xr:uid="{00000000-0005-0000-0000-0000299D0000}"/>
    <cellStyle name="Normal 8 10 4 3 2" xfId="46487" xr:uid="{00000000-0005-0000-0000-00002A9D0000}"/>
    <cellStyle name="Normal 8 10 4 4" xfId="16191" xr:uid="{00000000-0005-0000-0000-00002B9D0000}"/>
    <cellStyle name="Normal 8 10 4 4 2" xfId="42159" xr:uid="{00000000-0005-0000-0000-00002C9D0000}"/>
    <cellStyle name="Normal 8 10 4 5" xfId="31339" xr:uid="{00000000-0005-0000-0000-00002D9D0000}"/>
    <cellStyle name="Normal 8 10 4 6" xfId="57821" xr:uid="{00000000-0005-0000-0000-00002E9D0000}"/>
    <cellStyle name="Normal 8 10 5" xfId="9699" xr:uid="{00000000-0005-0000-0000-00002F9D0000}"/>
    <cellStyle name="Normal 8 10 5 2" xfId="24847" xr:uid="{00000000-0005-0000-0000-0000309D0000}"/>
    <cellStyle name="Normal 8 10 5 2 2" xfId="50815" xr:uid="{00000000-0005-0000-0000-0000319D0000}"/>
    <cellStyle name="Normal 8 10 5 3" xfId="35667" xr:uid="{00000000-0005-0000-0000-0000329D0000}"/>
    <cellStyle name="Normal 8 10 6" xfId="7535" xr:uid="{00000000-0005-0000-0000-0000339D0000}"/>
    <cellStyle name="Normal 8 10 6 2" xfId="22683" xr:uid="{00000000-0005-0000-0000-0000349D0000}"/>
    <cellStyle name="Normal 8 10 6 2 2" xfId="48651" xr:uid="{00000000-0005-0000-0000-0000359D0000}"/>
    <cellStyle name="Normal 8 10 6 3" xfId="33503" xr:uid="{00000000-0005-0000-0000-0000369D0000}"/>
    <cellStyle name="Normal 8 10 7" xfId="18355" xr:uid="{00000000-0005-0000-0000-0000379D0000}"/>
    <cellStyle name="Normal 8 10 7 2" xfId="44323" xr:uid="{00000000-0005-0000-0000-0000389D0000}"/>
    <cellStyle name="Normal 8 10 8" xfId="14027" xr:uid="{00000000-0005-0000-0000-0000399D0000}"/>
    <cellStyle name="Normal 8 10 8 2" xfId="39995" xr:uid="{00000000-0005-0000-0000-00003A9D0000}"/>
    <cellStyle name="Normal 8 10 9" xfId="3207" xr:uid="{00000000-0005-0000-0000-00003B9D0000}"/>
    <cellStyle name="Normal 8 11" xfId="489" xr:uid="{00000000-0005-0000-0000-00003C9D0000}"/>
    <cellStyle name="Normal 8 11 10" xfId="29176" xr:uid="{00000000-0005-0000-0000-00003D9D0000}"/>
    <cellStyle name="Normal 8 11 11" xfId="55124" xr:uid="{00000000-0005-0000-0000-00003E9D0000}"/>
    <cellStyle name="Normal 8 11 12" xfId="55658" xr:uid="{00000000-0005-0000-0000-00003F9D0000}"/>
    <cellStyle name="Normal 8 11 13" xfId="1087" xr:uid="{00000000-0005-0000-0000-0000409D0000}"/>
    <cellStyle name="Normal 8 11 2" xfId="1585" xr:uid="{00000000-0005-0000-0000-0000419D0000}"/>
    <cellStyle name="Normal 8 11 2 10" xfId="56199" xr:uid="{00000000-0005-0000-0000-0000429D0000}"/>
    <cellStyle name="Normal 8 11 2 2" xfId="2667" xr:uid="{00000000-0005-0000-0000-0000439D0000}"/>
    <cellStyle name="Normal 8 11 2 2 2" xfId="6995" xr:uid="{00000000-0005-0000-0000-0000449D0000}"/>
    <cellStyle name="Normal 8 11 2 2 2 2" xfId="13487" xr:uid="{00000000-0005-0000-0000-0000459D0000}"/>
    <cellStyle name="Normal 8 11 2 2 2 2 2" xfId="28635" xr:uid="{00000000-0005-0000-0000-0000469D0000}"/>
    <cellStyle name="Normal 8 11 2 2 2 2 2 2" xfId="54603" xr:uid="{00000000-0005-0000-0000-0000479D0000}"/>
    <cellStyle name="Normal 8 11 2 2 2 2 3" xfId="39455" xr:uid="{00000000-0005-0000-0000-0000489D0000}"/>
    <cellStyle name="Normal 8 11 2 2 2 3" xfId="22143" xr:uid="{00000000-0005-0000-0000-0000499D0000}"/>
    <cellStyle name="Normal 8 11 2 2 2 3 2" xfId="48111" xr:uid="{00000000-0005-0000-0000-00004A9D0000}"/>
    <cellStyle name="Normal 8 11 2 2 2 4" xfId="17815" xr:uid="{00000000-0005-0000-0000-00004B9D0000}"/>
    <cellStyle name="Normal 8 11 2 2 2 4 2" xfId="43783" xr:uid="{00000000-0005-0000-0000-00004C9D0000}"/>
    <cellStyle name="Normal 8 11 2 2 2 5" xfId="32963" xr:uid="{00000000-0005-0000-0000-00004D9D0000}"/>
    <cellStyle name="Normal 8 11 2 2 2 6" xfId="59445" xr:uid="{00000000-0005-0000-0000-00004E9D0000}"/>
    <cellStyle name="Normal 8 11 2 2 3" xfId="11323" xr:uid="{00000000-0005-0000-0000-00004F9D0000}"/>
    <cellStyle name="Normal 8 11 2 2 3 2" xfId="26471" xr:uid="{00000000-0005-0000-0000-0000509D0000}"/>
    <cellStyle name="Normal 8 11 2 2 3 2 2" xfId="52439" xr:uid="{00000000-0005-0000-0000-0000519D0000}"/>
    <cellStyle name="Normal 8 11 2 2 3 3" xfId="37291" xr:uid="{00000000-0005-0000-0000-0000529D0000}"/>
    <cellStyle name="Normal 8 11 2 2 4" xfId="9159" xr:uid="{00000000-0005-0000-0000-0000539D0000}"/>
    <cellStyle name="Normal 8 11 2 2 4 2" xfId="24307" xr:uid="{00000000-0005-0000-0000-0000549D0000}"/>
    <cellStyle name="Normal 8 11 2 2 4 2 2" xfId="50275" xr:uid="{00000000-0005-0000-0000-0000559D0000}"/>
    <cellStyle name="Normal 8 11 2 2 4 3" xfId="35127" xr:uid="{00000000-0005-0000-0000-0000569D0000}"/>
    <cellStyle name="Normal 8 11 2 2 5" xfId="19979" xr:uid="{00000000-0005-0000-0000-0000579D0000}"/>
    <cellStyle name="Normal 8 11 2 2 5 2" xfId="45947" xr:uid="{00000000-0005-0000-0000-0000589D0000}"/>
    <cellStyle name="Normal 8 11 2 2 6" xfId="15651" xr:uid="{00000000-0005-0000-0000-0000599D0000}"/>
    <cellStyle name="Normal 8 11 2 2 6 2" xfId="41619" xr:uid="{00000000-0005-0000-0000-00005A9D0000}"/>
    <cellStyle name="Normal 8 11 2 2 7" xfId="4831" xr:uid="{00000000-0005-0000-0000-00005B9D0000}"/>
    <cellStyle name="Normal 8 11 2 2 8" xfId="30799" xr:uid="{00000000-0005-0000-0000-00005C9D0000}"/>
    <cellStyle name="Normal 8 11 2 2 9" xfId="57281" xr:uid="{00000000-0005-0000-0000-00005D9D0000}"/>
    <cellStyle name="Normal 8 11 2 3" xfId="5913" xr:uid="{00000000-0005-0000-0000-00005E9D0000}"/>
    <cellStyle name="Normal 8 11 2 3 2" xfId="12405" xr:uid="{00000000-0005-0000-0000-00005F9D0000}"/>
    <cellStyle name="Normal 8 11 2 3 2 2" xfId="27553" xr:uid="{00000000-0005-0000-0000-0000609D0000}"/>
    <cellStyle name="Normal 8 11 2 3 2 2 2" xfId="53521" xr:uid="{00000000-0005-0000-0000-0000619D0000}"/>
    <cellStyle name="Normal 8 11 2 3 2 3" xfId="38373" xr:uid="{00000000-0005-0000-0000-0000629D0000}"/>
    <cellStyle name="Normal 8 11 2 3 3" xfId="21061" xr:uid="{00000000-0005-0000-0000-0000639D0000}"/>
    <cellStyle name="Normal 8 11 2 3 3 2" xfId="47029" xr:uid="{00000000-0005-0000-0000-0000649D0000}"/>
    <cellStyle name="Normal 8 11 2 3 4" xfId="16733" xr:uid="{00000000-0005-0000-0000-0000659D0000}"/>
    <cellStyle name="Normal 8 11 2 3 4 2" xfId="42701" xr:uid="{00000000-0005-0000-0000-0000669D0000}"/>
    <cellStyle name="Normal 8 11 2 3 5" xfId="31881" xr:uid="{00000000-0005-0000-0000-0000679D0000}"/>
    <cellStyle name="Normal 8 11 2 3 6" xfId="58363" xr:uid="{00000000-0005-0000-0000-0000689D0000}"/>
    <cellStyle name="Normal 8 11 2 4" xfId="10241" xr:uid="{00000000-0005-0000-0000-0000699D0000}"/>
    <cellStyle name="Normal 8 11 2 4 2" xfId="25389" xr:uid="{00000000-0005-0000-0000-00006A9D0000}"/>
    <cellStyle name="Normal 8 11 2 4 2 2" xfId="51357" xr:uid="{00000000-0005-0000-0000-00006B9D0000}"/>
    <cellStyle name="Normal 8 11 2 4 3" xfId="36209" xr:uid="{00000000-0005-0000-0000-00006C9D0000}"/>
    <cellStyle name="Normal 8 11 2 5" xfId="8077" xr:uid="{00000000-0005-0000-0000-00006D9D0000}"/>
    <cellStyle name="Normal 8 11 2 5 2" xfId="23225" xr:uid="{00000000-0005-0000-0000-00006E9D0000}"/>
    <cellStyle name="Normal 8 11 2 5 2 2" xfId="49193" xr:uid="{00000000-0005-0000-0000-00006F9D0000}"/>
    <cellStyle name="Normal 8 11 2 5 3" xfId="34045" xr:uid="{00000000-0005-0000-0000-0000709D0000}"/>
    <cellStyle name="Normal 8 11 2 6" xfId="18897" xr:uid="{00000000-0005-0000-0000-0000719D0000}"/>
    <cellStyle name="Normal 8 11 2 6 2" xfId="44865" xr:uid="{00000000-0005-0000-0000-0000729D0000}"/>
    <cellStyle name="Normal 8 11 2 7" xfId="14569" xr:uid="{00000000-0005-0000-0000-0000739D0000}"/>
    <cellStyle name="Normal 8 11 2 7 2" xfId="40537" xr:uid="{00000000-0005-0000-0000-0000749D0000}"/>
    <cellStyle name="Normal 8 11 2 8" xfId="3749" xr:uid="{00000000-0005-0000-0000-0000759D0000}"/>
    <cellStyle name="Normal 8 11 2 9" xfId="29717" xr:uid="{00000000-0005-0000-0000-0000769D0000}"/>
    <cellStyle name="Normal 8 11 3" xfId="2126" xr:uid="{00000000-0005-0000-0000-0000779D0000}"/>
    <cellStyle name="Normal 8 11 3 2" xfId="6454" xr:uid="{00000000-0005-0000-0000-0000789D0000}"/>
    <cellStyle name="Normal 8 11 3 2 2" xfId="12946" xr:uid="{00000000-0005-0000-0000-0000799D0000}"/>
    <cellStyle name="Normal 8 11 3 2 2 2" xfId="28094" xr:uid="{00000000-0005-0000-0000-00007A9D0000}"/>
    <cellStyle name="Normal 8 11 3 2 2 2 2" xfId="54062" xr:uid="{00000000-0005-0000-0000-00007B9D0000}"/>
    <cellStyle name="Normal 8 11 3 2 2 3" xfId="38914" xr:uid="{00000000-0005-0000-0000-00007C9D0000}"/>
    <cellStyle name="Normal 8 11 3 2 3" xfId="21602" xr:uid="{00000000-0005-0000-0000-00007D9D0000}"/>
    <cellStyle name="Normal 8 11 3 2 3 2" xfId="47570" xr:uid="{00000000-0005-0000-0000-00007E9D0000}"/>
    <cellStyle name="Normal 8 11 3 2 4" xfId="17274" xr:uid="{00000000-0005-0000-0000-00007F9D0000}"/>
    <cellStyle name="Normal 8 11 3 2 4 2" xfId="43242" xr:uid="{00000000-0005-0000-0000-0000809D0000}"/>
    <cellStyle name="Normal 8 11 3 2 5" xfId="32422" xr:uid="{00000000-0005-0000-0000-0000819D0000}"/>
    <cellStyle name="Normal 8 11 3 2 6" xfId="58904" xr:uid="{00000000-0005-0000-0000-0000829D0000}"/>
    <cellStyle name="Normal 8 11 3 3" xfId="10782" xr:uid="{00000000-0005-0000-0000-0000839D0000}"/>
    <cellStyle name="Normal 8 11 3 3 2" xfId="25930" xr:uid="{00000000-0005-0000-0000-0000849D0000}"/>
    <cellStyle name="Normal 8 11 3 3 2 2" xfId="51898" xr:uid="{00000000-0005-0000-0000-0000859D0000}"/>
    <cellStyle name="Normal 8 11 3 3 3" xfId="36750" xr:uid="{00000000-0005-0000-0000-0000869D0000}"/>
    <cellStyle name="Normal 8 11 3 4" xfId="8618" xr:uid="{00000000-0005-0000-0000-0000879D0000}"/>
    <cellStyle name="Normal 8 11 3 4 2" xfId="23766" xr:uid="{00000000-0005-0000-0000-0000889D0000}"/>
    <cellStyle name="Normal 8 11 3 4 2 2" xfId="49734" xr:uid="{00000000-0005-0000-0000-0000899D0000}"/>
    <cellStyle name="Normal 8 11 3 4 3" xfId="34586" xr:uid="{00000000-0005-0000-0000-00008A9D0000}"/>
    <cellStyle name="Normal 8 11 3 5" xfId="19438" xr:uid="{00000000-0005-0000-0000-00008B9D0000}"/>
    <cellStyle name="Normal 8 11 3 5 2" xfId="45406" xr:uid="{00000000-0005-0000-0000-00008C9D0000}"/>
    <cellStyle name="Normal 8 11 3 6" xfId="15110" xr:uid="{00000000-0005-0000-0000-00008D9D0000}"/>
    <cellStyle name="Normal 8 11 3 6 2" xfId="41078" xr:uid="{00000000-0005-0000-0000-00008E9D0000}"/>
    <cellStyle name="Normal 8 11 3 7" xfId="4290" xr:uid="{00000000-0005-0000-0000-00008F9D0000}"/>
    <cellStyle name="Normal 8 11 3 8" xfId="30258" xr:uid="{00000000-0005-0000-0000-0000909D0000}"/>
    <cellStyle name="Normal 8 11 3 9" xfId="56740" xr:uid="{00000000-0005-0000-0000-0000919D0000}"/>
    <cellStyle name="Normal 8 11 4" xfId="5372" xr:uid="{00000000-0005-0000-0000-0000929D0000}"/>
    <cellStyle name="Normal 8 11 4 2" xfId="11864" xr:uid="{00000000-0005-0000-0000-0000939D0000}"/>
    <cellStyle name="Normal 8 11 4 2 2" xfId="27012" xr:uid="{00000000-0005-0000-0000-0000949D0000}"/>
    <cellStyle name="Normal 8 11 4 2 2 2" xfId="52980" xr:uid="{00000000-0005-0000-0000-0000959D0000}"/>
    <cellStyle name="Normal 8 11 4 2 3" xfId="37832" xr:uid="{00000000-0005-0000-0000-0000969D0000}"/>
    <cellStyle name="Normal 8 11 4 3" xfId="20520" xr:uid="{00000000-0005-0000-0000-0000979D0000}"/>
    <cellStyle name="Normal 8 11 4 3 2" xfId="46488" xr:uid="{00000000-0005-0000-0000-0000989D0000}"/>
    <cellStyle name="Normal 8 11 4 4" xfId="16192" xr:uid="{00000000-0005-0000-0000-0000999D0000}"/>
    <cellStyle name="Normal 8 11 4 4 2" xfId="42160" xr:uid="{00000000-0005-0000-0000-00009A9D0000}"/>
    <cellStyle name="Normal 8 11 4 5" xfId="31340" xr:uid="{00000000-0005-0000-0000-00009B9D0000}"/>
    <cellStyle name="Normal 8 11 4 6" xfId="57822" xr:uid="{00000000-0005-0000-0000-00009C9D0000}"/>
    <cellStyle name="Normal 8 11 5" xfId="9700" xr:uid="{00000000-0005-0000-0000-00009D9D0000}"/>
    <cellStyle name="Normal 8 11 5 2" xfId="24848" xr:uid="{00000000-0005-0000-0000-00009E9D0000}"/>
    <cellStyle name="Normal 8 11 5 2 2" xfId="50816" xr:uid="{00000000-0005-0000-0000-00009F9D0000}"/>
    <cellStyle name="Normal 8 11 5 3" xfId="35668" xr:uid="{00000000-0005-0000-0000-0000A09D0000}"/>
    <cellStyle name="Normal 8 11 6" xfId="7536" xr:uid="{00000000-0005-0000-0000-0000A19D0000}"/>
    <cellStyle name="Normal 8 11 6 2" xfId="22684" xr:uid="{00000000-0005-0000-0000-0000A29D0000}"/>
    <cellStyle name="Normal 8 11 6 2 2" xfId="48652" xr:uid="{00000000-0005-0000-0000-0000A39D0000}"/>
    <cellStyle name="Normal 8 11 6 3" xfId="33504" xr:uid="{00000000-0005-0000-0000-0000A49D0000}"/>
    <cellStyle name="Normal 8 11 7" xfId="18356" xr:uid="{00000000-0005-0000-0000-0000A59D0000}"/>
    <cellStyle name="Normal 8 11 7 2" xfId="44324" xr:uid="{00000000-0005-0000-0000-0000A69D0000}"/>
    <cellStyle name="Normal 8 11 8" xfId="14028" xr:uid="{00000000-0005-0000-0000-0000A79D0000}"/>
    <cellStyle name="Normal 8 11 8 2" xfId="39996" xr:uid="{00000000-0005-0000-0000-0000A89D0000}"/>
    <cellStyle name="Normal 8 11 9" xfId="3208" xr:uid="{00000000-0005-0000-0000-0000A99D0000}"/>
    <cellStyle name="Normal 8 12" xfId="490" xr:uid="{00000000-0005-0000-0000-0000AA9D0000}"/>
    <cellStyle name="Normal 8 12 10" xfId="29177" xr:uid="{00000000-0005-0000-0000-0000AB9D0000}"/>
    <cellStyle name="Normal 8 12 11" xfId="55125" xr:uid="{00000000-0005-0000-0000-0000AC9D0000}"/>
    <cellStyle name="Normal 8 12 12" xfId="55659" xr:uid="{00000000-0005-0000-0000-0000AD9D0000}"/>
    <cellStyle name="Normal 8 12 13" xfId="1127" xr:uid="{00000000-0005-0000-0000-0000AE9D0000}"/>
    <cellStyle name="Normal 8 12 2" xfId="1586" xr:uid="{00000000-0005-0000-0000-0000AF9D0000}"/>
    <cellStyle name="Normal 8 12 2 10" xfId="56200" xr:uid="{00000000-0005-0000-0000-0000B09D0000}"/>
    <cellStyle name="Normal 8 12 2 2" xfId="2668" xr:uid="{00000000-0005-0000-0000-0000B19D0000}"/>
    <cellStyle name="Normal 8 12 2 2 2" xfId="6996" xr:uid="{00000000-0005-0000-0000-0000B29D0000}"/>
    <cellStyle name="Normal 8 12 2 2 2 2" xfId="13488" xr:uid="{00000000-0005-0000-0000-0000B39D0000}"/>
    <cellStyle name="Normal 8 12 2 2 2 2 2" xfId="28636" xr:uid="{00000000-0005-0000-0000-0000B49D0000}"/>
    <cellStyle name="Normal 8 12 2 2 2 2 2 2" xfId="54604" xr:uid="{00000000-0005-0000-0000-0000B59D0000}"/>
    <cellStyle name="Normal 8 12 2 2 2 2 3" xfId="39456" xr:uid="{00000000-0005-0000-0000-0000B69D0000}"/>
    <cellStyle name="Normal 8 12 2 2 2 3" xfId="22144" xr:uid="{00000000-0005-0000-0000-0000B79D0000}"/>
    <cellStyle name="Normal 8 12 2 2 2 3 2" xfId="48112" xr:uid="{00000000-0005-0000-0000-0000B89D0000}"/>
    <cellStyle name="Normal 8 12 2 2 2 4" xfId="17816" xr:uid="{00000000-0005-0000-0000-0000B99D0000}"/>
    <cellStyle name="Normal 8 12 2 2 2 4 2" xfId="43784" xr:uid="{00000000-0005-0000-0000-0000BA9D0000}"/>
    <cellStyle name="Normal 8 12 2 2 2 5" xfId="32964" xr:uid="{00000000-0005-0000-0000-0000BB9D0000}"/>
    <cellStyle name="Normal 8 12 2 2 2 6" xfId="59446" xr:uid="{00000000-0005-0000-0000-0000BC9D0000}"/>
    <cellStyle name="Normal 8 12 2 2 3" xfId="11324" xr:uid="{00000000-0005-0000-0000-0000BD9D0000}"/>
    <cellStyle name="Normal 8 12 2 2 3 2" xfId="26472" xr:uid="{00000000-0005-0000-0000-0000BE9D0000}"/>
    <cellStyle name="Normal 8 12 2 2 3 2 2" xfId="52440" xr:uid="{00000000-0005-0000-0000-0000BF9D0000}"/>
    <cellStyle name="Normal 8 12 2 2 3 3" xfId="37292" xr:uid="{00000000-0005-0000-0000-0000C09D0000}"/>
    <cellStyle name="Normal 8 12 2 2 4" xfId="9160" xr:uid="{00000000-0005-0000-0000-0000C19D0000}"/>
    <cellStyle name="Normal 8 12 2 2 4 2" xfId="24308" xr:uid="{00000000-0005-0000-0000-0000C29D0000}"/>
    <cellStyle name="Normal 8 12 2 2 4 2 2" xfId="50276" xr:uid="{00000000-0005-0000-0000-0000C39D0000}"/>
    <cellStyle name="Normal 8 12 2 2 4 3" xfId="35128" xr:uid="{00000000-0005-0000-0000-0000C49D0000}"/>
    <cellStyle name="Normal 8 12 2 2 5" xfId="19980" xr:uid="{00000000-0005-0000-0000-0000C59D0000}"/>
    <cellStyle name="Normal 8 12 2 2 5 2" xfId="45948" xr:uid="{00000000-0005-0000-0000-0000C69D0000}"/>
    <cellStyle name="Normal 8 12 2 2 6" xfId="15652" xr:uid="{00000000-0005-0000-0000-0000C79D0000}"/>
    <cellStyle name="Normal 8 12 2 2 6 2" xfId="41620" xr:uid="{00000000-0005-0000-0000-0000C89D0000}"/>
    <cellStyle name="Normal 8 12 2 2 7" xfId="4832" xr:uid="{00000000-0005-0000-0000-0000C99D0000}"/>
    <cellStyle name="Normal 8 12 2 2 8" xfId="30800" xr:uid="{00000000-0005-0000-0000-0000CA9D0000}"/>
    <cellStyle name="Normal 8 12 2 2 9" xfId="57282" xr:uid="{00000000-0005-0000-0000-0000CB9D0000}"/>
    <cellStyle name="Normal 8 12 2 3" xfId="5914" xr:uid="{00000000-0005-0000-0000-0000CC9D0000}"/>
    <cellStyle name="Normal 8 12 2 3 2" xfId="12406" xr:uid="{00000000-0005-0000-0000-0000CD9D0000}"/>
    <cellStyle name="Normal 8 12 2 3 2 2" xfId="27554" xr:uid="{00000000-0005-0000-0000-0000CE9D0000}"/>
    <cellStyle name="Normal 8 12 2 3 2 2 2" xfId="53522" xr:uid="{00000000-0005-0000-0000-0000CF9D0000}"/>
    <cellStyle name="Normal 8 12 2 3 2 3" xfId="38374" xr:uid="{00000000-0005-0000-0000-0000D09D0000}"/>
    <cellStyle name="Normal 8 12 2 3 3" xfId="21062" xr:uid="{00000000-0005-0000-0000-0000D19D0000}"/>
    <cellStyle name="Normal 8 12 2 3 3 2" xfId="47030" xr:uid="{00000000-0005-0000-0000-0000D29D0000}"/>
    <cellStyle name="Normal 8 12 2 3 4" xfId="16734" xr:uid="{00000000-0005-0000-0000-0000D39D0000}"/>
    <cellStyle name="Normal 8 12 2 3 4 2" xfId="42702" xr:uid="{00000000-0005-0000-0000-0000D49D0000}"/>
    <cellStyle name="Normal 8 12 2 3 5" xfId="31882" xr:uid="{00000000-0005-0000-0000-0000D59D0000}"/>
    <cellStyle name="Normal 8 12 2 3 6" xfId="58364" xr:uid="{00000000-0005-0000-0000-0000D69D0000}"/>
    <cellStyle name="Normal 8 12 2 4" xfId="10242" xr:uid="{00000000-0005-0000-0000-0000D79D0000}"/>
    <cellStyle name="Normal 8 12 2 4 2" xfId="25390" xr:uid="{00000000-0005-0000-0000-0000D89D0000}"/>
    <cellStyle name="Normal 8 12 2 4 2 2" xfId="51358" xr:uid="{00000000-0005-0000-0000-0000D99D0000}"/>
    <cellStyle name="Normal 8 12 2 4 3" xfId="36210" xr:uid="{00000000-0005-0000-0000-0000DA9D0000}"/>
    <cellStyle name="Normal 8 12 2 5" xfId="8078" xr:uid="{00000000-0005-0000-0000-0000DB9D0000}"/>
    <cellStyle name="Normal 8 12 2 5 2" xfId="23226" xr:uid="{00000000-0005-0000-0000-0000DC9D0000}"/>
    <cellStyle name="Normal 8 12 2 5 2 2" xfId="49194" xr:uid="{00000000-0005-0000-0000-0000DD9D0000}"/>
    <cellStyle name="Normal 8 12 2 5 3" xfId="34046" xr:uid="{00000000-0005-0000-0000-0000DE9D0000}"/>
    <cellStyle name="Normal 8 12 2 6" xfId="18898" xr:uid="{00000000-0005-0000-0000-0000DF9D0000}"/>
    <cellStyle name="Normal 8 12 2 6 2" xfId="44866" xr:uid="{00000000-0005-0000-0000-0000E09D0000}"/>
    <cellStyle name="Normal 8 12 2 7" xfId="14570" xr:uid="{00000000-0005-0000-0000-0000E19D0000}"/>
    <cellStyle name="Normal 8 12 2 7 2" xfId="40538" xr:uid="{00000000-0005-0000-0000-0000E29D0000}"/>
    <cellStyle name="Normal 8 12 2 8" xfId="3750" xr:uid="{00000000-0005-0000-0000-0000E39D0000}"/>
    <cellStyle name="Normal 8 12 2 9" xfId="29718" xr:uid="{00000000-0005-0000-0000-0000E49D0000}"/>
    <cellStyle name="Normal 8 12 3" xfId="2127" xr:uid="{00000000-0005-0000-0000-0000E59D0000}"/>
    <cellStyle name="Normal 8 12 3 2" xfId="6455" xr:uid="{00000000-0005-0000-0000-0000E69D0000}"/>
    <cellStyle name="Normal 8 12 3 2 2" xfId="12947" xr:uid="{00000000-0005-0000-0000-0000E79D0000}"/>
    <cellStyle name="Normal 8 12 3 2 2 2" xfId="28095" xr:uid="{00000000-0005-0000-0000-0000E89D0000}"/>
    <cellStyle name="Normal 8 12 3 2 2 2 2" xfId="54063" xr:uid="{00000000-0005-0000-0000-0000E99D0000}"/>
    <cellStyle name="Normal 8 12 3 2 2 3" xfId="38915" xr:uid="{00000000-0005-0000-0000-0000EA9D0000}"/>
    <cellStyle name="Normal 8 12 3 2 3" xfId="21603" xr:uid="{00000000-0005-0000-0000-0000EB9D0000}"/>
    <cellStyle name="Normal 8 12 3 2 3 2" xfId="47571" xr:uid="{00000000-0005-0000-0000-0000EC9D0000}"/>
    <cellStyle name="Normal 8 12 3 2 4" xfId="17275" xr:uid="{00000000-0005-0000-0000-0000ED9D0000}"/>
    <cellStyle name="Normal 8 12 3 2 4 2" xfId="43243" xr:uid="{00000000-0005-0000-0000-0000EE9D0000}"/>
    <cellStyle name="Normal 8 12 3 2 5" xfId="32423" xr:uid="{00000000-0005-0000-0000-0000EF9D0000}"/>
    <cellStyle name="Normal 8 12 3 2 6" xfId="58905" xr:uid="{00000000-0005-0000-0000-0000F09D0000}"/>
    <cellStyle name="Normal 8 12 3 3" xfId="10783" xr:uid="{00000000-0005-0000-0000-0000F19D0000}"/>
    <cellStyle name="Normal 8 12 3 3 2" xfId="25931" xr:uid="{00000000-0005-0000-0000-0000F29D0000}"/>
    <cellStyle name="Normal 8 12 3 3 2 2" xfId="51899" xr:uid="{00000000-0005-0000-0000-0000F39D0000}"/>
    <cellStyle name="Normal 8 12 3 3 3" xfId="36751" xr:uid="{00000000-0005-0000-0000-0000F49D0000}"/>
    <cellStyle name="Normal 8 12 3 4" xfId="8619" xr:uid="{00000000-0005-0000-0000-0000F59D0000}"/>
    <cellStyle name="Normal 8 12 3 4 2" xfId="23767" xr:uid="{00000000-0005-0000-0000-0000F69D0000}"/>
    <cellStyle name="Normal 8 12 3 4 2 2" xfId="49735" xr:uid="{00000000-0005-0000-0000-0000F79D0000}"/>
    <cellStyle name="Normal 8 12 3 4 3" xfId="34587" xr:uid="{00000000-0005-0000-0000-0000F89D0000}"/>
    <cellStyle name="Normal 8 12 3 5" xfId="19439" xr:uid="{00000000-0005-0000-0000-0000F99D0000}"/>
    <cellStyle name="Normal 8 12 3 5 2" xfId="45407" xr:uid="{00000000-0005-0000-0000-0000FA9D0000}"/>
    <cellStyle name="Normal 8 12 3 6" xfId="15111" xr:uid="{00000000-0005-0000-0000-0000FB9D0000}"/>
    <cellStyle name="Normal 8 12 3 6 2" xfId="41079" xr:uid="{00000000-0005-0000-0000-0000FC9D0000}"/>
    <cellStyle name="Normal 8 12 3 7" xfId="4291" xr:uid="{00000000-0005-0000-0000-0000FD9D0000}"/>
    <cellStyle name="Normal 8 12 3 8" xfId="30259" xr:uid="{00000000-0005-0000-0000-0000FE9D0000}"/>
    <cellStyle name="Normal 8 12 3 9" xfId="56741" xr:uid="{00000000-0005-0000-0000-0000FF9D0000}"/>
    <cellStyle name="Normal 8 12 4" xfId="5373" xr:uid="{00000000-0005-0000-0000-0000009E0000}"/>
    <cellStyle name="Normal 8 12 4 2" xfId="11865" xr:uid="{00000000-0005-0000-0000-0000019E0000}"/>
    <cellStyle name="Normal 8 12 4 2 2" xfId="27013" xr:uid="{00000000-0005-0000-0000-0000029E0000}"/>
    <cellStyle name="Normal 8 12 4 2 2 2" xfId="52981" xr:uid="{00000000-0005-0000-0000-0000039E0000}"/>
    <cellStyle name="Normal 8 12 4 2 3" xfId="37833" xr:uid="{00000000-0005-0000-0000-0000049E0000}"/>
    <cellStyle name="Normal 8 12 4 3" xfId="20521" xr:uid="{00000000-0005-0000-0000-0000059E0000}"/>
    <cellStyle name="Normal 8 12 4 3 2" xfId="46489" xr:uid="{00000000-0005-0000-0000-0000069E0000}"/>
    <cellStyle name="Normal 8 12 4 4" xfId="16193" xr:uid="{00000000-0005-0000-0000-0000079E0000}"/>
    <cellStyle name="Normal 8 12 4 4 2" xfId="42161" xr:uid="{00000000-0005-0000-0000-0000089E0000}"/>
    <cellStyle name="Normal 8 12 4 5" xfId="31341" xr:uid="{00000000-0005-0000-0000-0000099E0000}"/>
    <cellStyle name="Normal 8 12 4 6" xfId="57823" xr:uid="{00000000-0005-0000-0000-00000A9E0000}"/>
    <cellStyle name="Normal 8 12 5" xfId="9701" xr:uid="{00000000-0005-0000-0000-00000B9E0000}"/>
    <cellStyle name="Normal 8 12 5 2" xfId="24849" xr:uid="{00000000-0005-0000-0000-00000C9E0000}"/>
    <cellStyle name="Normal 8 12 5 2 2" xfId="50817" xr:uid="{00000000-0005-0000-0000-00000D9E0000}"/>
    <cellStyle name="Normal 8 12 5 3" xfId="35669" xr:uid="{00000000-0005-0000-0000-00000E9E0000}"/>
    <cellStyle name="Normal 8 12 6" xfId="7537" xr:uid="{00000000-0005-0000-0000-00000F9E0000}"/>
    <cellStyle name="Normal 8 12 6 2" xfId="22685" xr:uid="{00000000-0005-0000-0000-0000109E0000}"/>
    <cellStyle name="Normal 8 12 6 2 2" xfId="48653" xr:uid="{00000000-0005-0000-0000-0000119E0000}"/>
    <cellStyle name="Normal 8 12 6 3" xfId="33505" xr:uid="{00000000-0005-0000-0000-0000129E0000}"/>
    <cellStyle name="Normal 8 12 7" xfId="18357" xr:uid="{00000000-0005-0000-0000-0000139E0000}"/>
    <cellStyle name="Normal 8 12 7 2" xfId="44325" xr:uid="{00000000-0005-0000-0000-0000149E0000}"/>
    <cellStyle name="Normal 8 12 8" xfId="14029" xr:uid="{00000000-0005-0000-0000-0000159E0000}"/>
    <cellStyle name="Normal 8 12 8 2" xfId="39997" xr:uid="{00000000-0005-0000-0000-0000169E0000}"/>
    <cellStyle name="Normal 8 12 9" xfId="3209" xr:uid="{00000000-0005-0000-0000-0000179E0000}"/>
    <cellStyle name="Normal 8 13" xfId="491" xr:uid="{00000000-0005-0000-0000-0000189E0000}"/>
    <cellStyle name="Normal 8 13 10" xfId="29178" xr:uid="{00000000-0005-0000-0000-0000199E0000}"/>
    <cellStyle name="Normal 8 13 11" xfId="55126" xr:uid="{00000000-0005-0000-0000-00001A9E0000}"/>
    <cellStyle name="Normal 8 13 12" xfId="55660" xr:uid="{00000000-0005-0000-0000-00001B9E0000}"/>
    <cellStyle name="Normal 8 13 13" xfId="1167" xr:uid="{00000000-0005-0000-0000-00001C9E0000}"/>
    <cellStyle name="Normal 8 13 2" xfId="1587" xr:uid="{00000000-0005-0000-0000-00001D9E0000}"/>
    <cellStyle name="Normal 8 13 2 10" xfId="56201" xr:uid="{00000000-0005-0000-0000-00001E9E0000}"/>
    <cellStyle name="Normal 8 13 2 2" xfId="2669" xr:uid="{00000000-0005-0000-0000-00001F9E0000}"/>
    <cellStyle name="Normal 8 13 2 2 2" xfId="6997" xr:uid="{00000000-0005-0000-0000-0000209E0000}"/>
    <cellStyle name="Normal 8 13 2 2 2 2" xfId="13489" xr:uid="{00000000-0005-0000-0000-0000219E0000}"/>
    <cellStyle name="Normal 8 13 2 2 2 2 2" xfId="28637" xr:uid="{00000000-0005-0000-0000-0000229E0000}"/>
    <cellStyle name="Normal 8 13 2 2 2 2 2 2" xfId="54605" xr:uid="{00000000-0005-0000-0000-0000239E0000}"/>
    <cellStyle name="Normal 8 13 2 2 2 2 3" xfId="39457" xr:uid="{00000000-0005-0000-0000-0000249E0000}"/>
    <cellStyle name="Normal 8 13 2 2 2 3" xfId="22145" xr:uid="{00000000-0005-0000-0000-0000259E0000}"/>
    <cellStyle name="Normal 8 13 2 2 2 3 2" xfId="48113" xr:uid="{00000000-0005-0000-0000-0000269E0000}"/>
    <cellStyle name="Normal 8 13 2 2 2 4" xfId="17817" xr:uid="{00000000-0005-0000-0000-0000279E0000}"/>
    <cellStyle name="Normal 8 13 2 2 2 4 2" xfId="43785" xr:uid="{00000000-0005-0000-0000-0000289E0000}"/>
    <cellStyle name="Normal 8 13 2 2 2 5" xfId="32965" xr:uid="{00000000-0005-0000-0000-0000299E0000}"/>
    <cellStyle name="Normal 8 13 2 2 2 6" xfId="59447" xr:uid="{00000000-0005-0000-0000-00002A9E0000}"/>
    <cellStyle name="Normal 8 13 2 2 3" xfId="11325" xr:uid="{00000000-0005-0000-0000-00002B9E0000}"/>
    <cellStyle name="Normal 8 13 2 2 3 2" xfId="26473" xr:uid="{00000000-0005-0000-0000-00002C9E0000}"/>
    <cellStyle name="Normal 8 13 2 2 3 2 2" xfId="52441" xr:uid="{00000000-0005-0000-0000-00002D9E0000}"/>
    <cellStyle name="Normal 8 13 2 2 3 3" xfId="37293" xr:uid="{00000000-0005-0000-0000-00002E9E0000}"/>
    <cellStyle name="Normal 8 13 2 2 4" xfId="9161" xr:uid="{00000000-0005-0000-0000-00002F9E0000}"/>
    <cellStyle name="Normal 8 13 2 2 4 2" xfId="24309" xr:uid="{00000000-0005-0000-0000-0000309E0000}"/>
    <cellStyle name="Normal 8 13 2 2 4 2 2" xfId="50277" xr:uid="{00000000-0005-0000-0000-0000319E0000}"/>
    <cellStyle name="Normal 8 13 2 2 4 3" xfId="35129" xr:uid="{00000000-0005-0000-0000-0000329E0000}"/>
    <cellStyle name="Normal 8 13 2 2 5" xfId="19981" xr:uid="{00000000-0005-0000-0000-0000339E0000}"/>
    <cellStyle name="Normal 8 13 2 2 5 2" xfId="45949" xr:uid="{00000000-0005-0000-0000-0000349E0000}"/>
    <cellStyle name="Normal 8 13 2 2 6" xfId="15653" xr:uid="{00000000-0005-0000-0000-0000359E0000}"/>
    <cellStyle name="Normal 8 13 2 2 6 2" xfId="41621" xr:uid="{00000000-0005-0000-0000-0000369E0000}"/>
    <cellStyle name="Normal 8 13 2 2 7" xfId="4833" xr:uid="{00000000-0005-0000-0000-0000379E0000}"/>
    <cellStyle name="Normal 8 13 2 2 8" xfId="30801" xr:uid="{00000000-0005-0000-0000-0000389E0000}"/>
    <cellStyle name="Normal 8 13 2 2 9" xfId="57283" xr:uid="{00000000-0005-0000-0000-0000399E0000}"/>
    <cellStyle name="Normal 8 13 2 3" xfId="5915" xr:uid="{00000000-0005-0000-0000-00003A9E0000}"/>
    <cellStyle name="Normal 8 13 2 3 2" xfId="12407" xr:uid="{00000000-0005-0000-0000-00003B9E0000}"/>
    <cellStyle name="Normal 8 13 2 3 2 2" xfId="27555" xr:uid="{00000000-0005-0000-0000-00003C9E0000}"/>
    <cellStyle name="Normal 8 13 2 3 2 2 2" xfId="53523" xr:uid="{00000000-0005-0000-0000-00003D9E0000}"/>
    <cellStyle name="Normal 8 13 2 3 2 3" xfId="38375" xr:uid="{00000000-0005-0000-0000-00003E9E0000}"/>
    <cellStyle name="Normal 8 13 2 3 3" xfId="21063" xr:uid="{00000000-0005-0000-0000-00003F9E0000}"/>
    <cellStyle name="Normal 8 13 2 3 3 2" xfId="47031" xr:uid="{00000000-0005-0000-0000-0000409E0000}"/>
    <cellStyle name="Normal 8 13 2 3 4" xfId="16735" xr:uid="{00000000-0005-0000-0000-0000419E0000}"/>
    <cellStyle name="Normal 8 13 2 3 4 2" xfId="42703" xr:uid="{00000000-0005-0000-0000-0000429E0000}"/>
    <cellStyle name="Normal 8 13 2 3 5" xfId="31883" xr:uid="{00000000-0005-0000-0000-0000439E0000}"/>
    <cellStyle name="Normal 8 13 2 3 6" xfId="58365" xr:uid="{00000000-0005-0000-0000-0000449E0000}"/>
    <cellStyle name="Normal 8 13 2 4" xfId="10243" xr:uid="{00000000-0005-0000-0000-0000459E0000}"/>
    <cellStyle name="Normal 8 13 2 4 2" xfId="25391" xr:uid="{00000000-0005-0000-0000-0000469E0000}"/>
    <cellStyle name="Normal 8 13 2 4 2 2" xfId="51359" xr:uid="{00000000-0005-0000-0000-0000479E0000}"/>
    <cellStyle name="Normal 8 13 2 4 3" xfId="36211" xr:uid="{00000000-0005-0000-0000-0000489E0000}"/>
    <cellStyle name="Normal 8 13 2 5" xfId="8079" xr:uid="{00000000-0005-0000-0000-0000499E0000}"/>
    <cellStyle name="Normal 8 13 2 5 2" xfId="23227" xr:uid="{00000000-0005-0000-0000-00004A9E0000}"/>
    <cellStyle name="Normal 8 13 2 5 2 2" xfId="49195" xr:uid="{00000000-0005-0000-0000-00004B9E0000}"/>
    <cellStyle name="Normal 8 13 2 5 3" xfId="34047" xr:uid="{00000000-0005-0000-0000-00004C9E0000}"/>
    <cellStyle name="Normal 8 13 2 6" xfId="18899" xr:uid="{00000000-0005-0000-0000-00004D9E0000}"/>
    <cellStyle name="Normal 8 13 2 6 2" xfId="44867" xr:uid="{00000000-0005-0000-0000-00004E9E0000}"/>
    <cellStyle name="Normal 8 13 2 7" xfId="14571" xr:uid="{00000000-0005-0000-0000-00004F9E0000}"/>
    <cellStyle name="Normal 8 13 2 7 2" xfId="40539" xr:uid="{00000000-0005-0000-0000-0000509E0000}"/>
    <cellStyle name="Normal 8 13 2 8" xfId="3751" xr:uid="{00000000-0005-0000-0000-0000519E0000}"/>
    <cellStyle name="Normal 8 13 2 9" xfId="29719" xr:uid="{00000000-0005-0000-0000-0000529E0000}"/>
    <cellStyle name="Normal 8 13 3" xfId="2128" xr:uid="{00000000-0005-0000-0000-0000539E0000}"/>
    <cellStyle name="Normal 8 13 3 2" xfId="6456" xr:uid="{00000000-0005-0000-0000-0000549E0000}"/>
    <cellStyle name="Normal 8 13 3 2 2" xfId="12948" xr:uid="{00000000-0005-0000-0000-0000559E0000}"/>
    <cellStyle name="Normal 8 13 3 2 2 2" xfId="28096" xr:uid="{00000000-0005-0000-0000-0000569E0000}"/>
    <cellStyle name="Normal 8 13 3 2 2 2 2" xfId="54064" xr:uid="{00000000-0005-0000-0000-0000579E0000}"/>
    <cellStyle name="Normal 8 13 3 2 2 3" xfId="38916" xr:uid="{00000000-0005-0000-0000-0000589E0000}"/>
    <cellStyle name="Normal 8 13 3 2 3" xfId="21604" xr:uid="{00000000-0005-0000-0000-0000599E0000}"/>
    <cellStyle name="Normal 8 13 3 2 3 2" xfId="47572" xr:uid="{00000000-0005-0000-0000-00005A9E0000}"/>
    <cellStyle name="Normal 8 13 3 2 4" xfId="17276" xr:uid="{00000000-0005-0000-0000-00005B9E0000}"/>
    <cellStyle name="Normal 8 13 3 2 4 2" xfId="43244" xr:uid="{00000000-0005-0000-0000-00005C9E0000}"/>
    <cellStyle name="Normal 8 13 3 2 5" xfId="32424" xr:uid="{00000000-0005-0000-0000-00005D9E0000}"/>
    <cellStyle name="Normal 8 13 3 2 6" xfId="58906" xr:uid="{00000000-0005-0000-0000-00005E9E0000}"/>
    <cellStyle name="Normal 8 13 3 3" xfId="10784" xr:uid="{00000000-0005-0000-0000-00005F9E0000}"/>
    <cellStyle name="Normal 8 13 3 3 2" xfId="25932" xr:uid="{00000000-0005-0000-0000-0000609E0000}"/>
    <cellStyle name="Normal 8 13 3 3 2 2" xfId="51900" xr:uid="{00000000-0005-0000-0000-0000619E0000}"/>
    <cellStyle name="Normal 8 13 3 3 3" xfId="36752" xr:uid="{00000000-0005-0000-0000-0000629E0000}"/>
    <cellStyle name="Normal 8 13 3 4" xfId="8620" xr:uid="{00000000-0005-0000-0000-0000639E0000}"/>
    <cellStyle name="Normal 8 13 3 4 2" xfId="23768" xr:uid="{00000000-0005-0000-0000-0000649E0000}"/>
    <cellStyle name="Normal 8 13 3 4 2 2" xfId="49736" xr:uid="{00000000-0005-0000-0000-0000659E0000}"/>
    <cellStyle name="Normal 8 13 3 4 3" xfId="34588" xr:uid="{00000000-0005-0000-0000-0000669E0000}"/>
    <cellStyle name="Normal 8 13 3 5" xfId="19440" xr:uid="{00000000-0005-0000-0000-0000679E0000}"/>
    <cellStyle name="Normal 8 13 3 5 2" xfId="45408" xr:uid="{00000000-0005-0000-0000-0000689E0000}"/>
    <cellStyle name="Normal 8 13 3 6" xfId="15112" xr:uid="{00000000-0005-0000-0000-0000699E0000}"/>
    <cellStyle name="Normal 8 13 3 6 2" xfId="41080" xr:uid="{00000000-0005-0000-0000-00006A9E0000}"/>
    <cellStyle name="Normal 8 13 3 7" xfId="4292" xr:uid="{00000000-0005-0000-0000-00006B9E0000}"/>
    <cellStyle name="Normal 8 13 3 8" xfId="30260" xr:uid="{00000000-0005-0000-0000-00006C9E0000}"/>
    <cellStyle name="Normal 8 13 3 9" xfId="56742" xr:uid="{00000000-0005-0000-0000-00006D9E0000}"/>
    <cellStyle name="Normal 8 13 4" xfId="5374" xr:uid="{00000000-0005-0000-0000-00006E9E0000}"/>
    <cellStyle name="Normal 8 13 4 2" xfId="11866" xr:uid="{00000000-0005-0000-0000-00006F9E0000}"/>
    <cellStyle name="Normal 8 13 4 2 2" xfId="27014" xr:uid="{00000000-0005-0000-0000-0000709E0000}"/>
    <cellStyle name="Normal 8 13 4 2 2 2" xfId="52982" xr:uid="{00000000-0005-0000-0000-0000719E0000}"/>
    <cellStyle name="Normal 8 13 4 2 3" xfId="37834" xr:uid="{00000000-0005-0000-0000-0000729E0000}"/>
    <cellStyle name="Normal 8 13 4 3" xfId="20522" xr:uid="{00000000-0005-0000-0000-0000739E0000}"/>
    <cellStyle name="Normal 8 13 4 3 2" xfId="46490" xr:uid="{00000000-0005-0000-0000-0000749E0000}"/>
    <cellStyle name="Normal 8 13 4 4" xfId="16194" xr:uid="{00000000-0005-0000-0000-0000759E0000}"/>
    <cellStyle name="Normal 8 13 4 4 2" xfId="42162" xr:uid="{00000000-0005-0000-0000-0000769E0000}"/>
    <cellStyle name="Normal 8 13 4 5" xfId="31342" xr:uid="{00000000-0005-0000-0000-0000779E0000}"/>
    <cellStyle name="Normal 8 13 4 6" xfId="57824" xr:uid="{00000000-0005-0000-0000-0000789E0000}"/>
    <cellStyle name="Normal 8 13 5" xfId="9702" xr:uid="{00000000-0005-0000-0000-0000799E0000}"/>
    <cellStyle name="Normal 8 13 5 2" xfId="24850" xr:uid="{00000000-0005-0000-0000-00007A9E0000}"/>
    <cellStyle name="Normal 8 13 5 2 2" xfId="50818" xr:uid="{00000000-0005-0000-0000-00007B9E0000}"/>
    <cellStyle name="Normal 8 13 5 3" xfId="35670" xr:uid="{00000000-0005-0000-0000-00007C9E0000}"/>
    <cellStyle name="Normal 8 13 6" xfId="7538" xr:uid="{00000000-0005-0000-0000-00007D9E0000}"/>
    <cellStyle name="Normal 8 13 6 2" xfId="22686" xr:uid="{00000000-0005-0000-0000-00007E9E0000}"/>
    <cellStyle name="Normal 8 13 6 2 2" xfId="48654" xr:uid="{00000000-0005-0000-0000-00007F9E0000}"/>
    <cellStyle name="Normal 8 13 6 3" xfId="33506" xr:uid="{00000000-0005-0000-0000-0000809E0000}"/>
    <cellStyle name="Normal 8 13 7" xfId="18358" xr:uid="{00000000-0005-0000-0000-0000819E0000}"/>
    <cellStyle name="Normal 8 13 7 2" xfId="44326" xr:uid="{00000000-0005-0000-0000-0000829E0000}"/>
    <cellStyle name="Normal 8 13 8" xfId="14030" xr:uid="{00000000-0005-0000-0000-0000839E0000}"/>
    <cellStyle name="Normal 8 13 8 2" xfId="39998" xr:uid="{00000000-0005-0000-0000-0000849E0000}"/>
    <cellStyle name="Normal 8 13 9" xfId="3210" xr:uid="{00000000-0005-0000-0000-0000859E0000}"/>
    <cellStyle name="Normal 8 14" xfId="1583" xr:uid="{00000000-0005-0000-0000-0000869E0000}"/>
    <cellStyle name="Normal 8 14 10" xfId="56197" xr:uid="{00000000-0005-0000-0000-0000879E0000}"/>
    <cellStyle name="Normal 8 14 2" xfId="2665" xr:uid="{00000000-0005-0000-0000-0000889E0000}"/>
    <cellStyle name="Normal 8 14 2 2" xfId="6993" xr:uid="{00000000-0005-0000-0000-0000899E0000}"/>
    <cellStyle name="Normal 8 14 2 2 2" xfId="13485" xr:uid="{00000000-0005-0000-0000-00008A9E0000}"/>
    <cellStyle name="Normal 8 14 2 2 2 2" xfId="28633" xr:uid="{00000000-0005-0000-0000-00008B9E0000}"/>
    <cellStyle name="Normal 8 14 2 2 2 2 2" xfId="54601" xr:uid="{00000000-0005-0000-0000-00008C9E0000}"/>
    <cellStyle name="Normal 8 14 2 2 2 3" xfId="39453" xr:uid="{00000000-0005-0000-0000-00008D9E0000}"/>
    <cellStyle name="Normal 8 14 2 2 3" xfId="22141" xr:uid="{00000000-0005-0000-0000-00008E9E0000}"/>
    <cellStyle name="Normal 8 14 2 2 3 2" xfId="48109" xr:uid="{00000000-0005-0000-0000-00008F9E0000}"/>
    <cellStyle name="Normal 8 14 2 2 4" xfId="17813" xr:uid="{00000000-0005-0000-0000-0000909E0000}"/>
    <cellStyle name="Normal 8 14 2 2 4 2" xfId="43781" xr:uid="{00000000-0005-0000-0000-0000919E0000}"/>
    <cellStyle name="Normal 8 14 2 2 5" xfId="32961" xr:uid="{00000000-0005-0000-0000-0000929E0000}"/>
    <cellStyle name="Normal 8 14 2 2 6" xfId="59443" xr:uid="{00000000-0005-0000-0000-0000939E0000}"/>
    <cellStyle name="Normal 8 14 2 3" xfId="11321" xr:uid="{00000000-0005-0000-0000-0000949E0000}"/>
    <cellStyle name="Normal 8 14 2 3 2" xfId="26469" xr:uid="{00000000-0005-0000-0000-0000959E0000}"/>
    <cellStyle name="Normal 8 14 2 3 2 2" xfId="52437" xr:uid="{00000000-0005-0000-0000-0000969E0000}"/>
    <cellStyle name="Normal 8 14 2 3 3" xfId="37289" xr:uid="{00000000-0005-0000-0000-0000979E0000}"/>
    <cellStyle name="Normal 8 14 2 4" xfId="9157" xr:uid="{00000000-0005-0000-0000-0000989E0000}"/>
    <cellStyle name="Normal 8 14 2 4 2" xfId="24305" xr:uid="{00000000-0005-0000-0000-0000999E0000}"/>
    <cellStyle name="Normal 8 14 2 4 2 2" xfId="50273" xr:uid="{00000000-0005-0000-0000-00009A9E0000}"/>
    <cellStyle name="Normal 8 14 2 4 3" xfId="35125" xr:uid="{00000000-0005-0000-0000-00009B9E0000}"/>
    <cellStyle name="Normal 8 14 2 5" xfId="19977" xr:uid="{00000000-0005-0000-0000-00009C9E0000}"/>
    <cellStyle name="Normal 8 14 2 5 2" xfId="45945" xr:uid="{00000000-0005-0000-0000-00009D9E0000}"/>
    <cellStyle name="Normal 8 14 2 6" xfId="15649" xr:uid="{00000000-0005-0000-0000-00009E9E0000}"/>
    <cellStyle name="Normal 8 14 2 6 2" xfId="41617" xr:uid="{00000000-0005-0000-0000-00009F9E0000}"/>
    <cellStyle name="Normal 8 14 2 7" xfId="4829" xr:uid="{00000000-0005-0000-0000-0000A09E0000}"/>
    <cellStyle name="Normal 8 14 2 8" xfId="30797" xr:uid="{00000000-0005-0000-0000-0000A19E0000}"/>
    <cellStyle name="Normal 8 14 2 9" xfId="57279" xr:uid="{00000000-0005-0000-0000-0000A29E0000}"/>
    <cellStyle name="Normal 8 14 3" xfId="5911" xr:uid="{00000000-0005-0000-0000-0000A39E0000}"/>
    <cellStyle name="Normal 8 14 3 2" xfId="12403" xr:uid="{00000000-0005-0000-0000-0000A49E0000}"/>
    <cellStyle name="Normal 8 14 3 2 2" xfId="27551" xr:uid="{00000000-0005-0000-0000-0000A59E0000}"/>
    <cellStyle name="Normal 8 14 3 2 2 2" xfId="53519" xr:uid="{00000000-0005-0000-0000-0000A69E0000}"/>
    <cellStyle name="Normal 8 14 3 2 3" xfId="38371" xr:uid="{00000000-0005-0000-0000-0000A79E0000}"/>
    <cellStyle name="Normal 8 14 3 3" xfId="21059" xr:uid="{00000000-0005-0000-0000-0000A89E0000}"/>
    <cellStyle name="Normal 8 14 3 3 2" xfId="47027" xr:uid="{00000000-0005-0000-0000-0000A99E0000}"/>
    <cellStyle name="Normal 8 14 3 4" xfId="16731" xr:uid="{00000000-0005-0000-0000-0000AA9E0000}"/>
    <cellStyle name="Normal 8 14 3 4 2" xfId="42699" xr:uid="{00000000-0005-0000-0000-0000AB9E0000}"/>
    <cellStyle name="Normal 8 14 3 5" xfId="31879" xr:uid="{00000000-0005-0000-0000-0000AC9E0000}"/>
    <cellStyle name="Normal 8 14 3 6" xfId="58361" xr:uid="{00000000-0005-0000-0000-0000AD9E0000}"/>
    <cellStyle name="Normal 8 14 4" xfId="10239" xr:uid="{00000000-0005-0000-0000-0000AE9E0000}"/>
    <cellStyle name="Normal 8 14 4 2" xfId="25387" xr:uid="{00000000-0005-0000-0000-0000AF9E0000}"/>
    <cellStyle name="Normal 8 14 4 2 2" xfId="51355" xr:uid="{00000000-0005-0000-0000-0000B09E0000}"/>
    <cellStyle name="Normal 8 14 4 3" xfId="36207" xr:uid="{00000000-0005-0000-0000-0000B19E0000}"/>
    <cellStyle name="Normal 8 14 5" xfId="8075" xr:uid="{00000000-0005-0000-0000-0000B29E0000}"/>
    <cellStyle name="Normal 8 14 5 2" xfId="23223" xr:uid="{00000000-0005-0000-0000-0000B39E0000}"/>
    <cellStyle name="Normal 8 14 5 2 2" xfId="49191" xr:uid="{00000000-0005-0000-0000-0000B49E0000}"/>
    <cellStyle name="Normal 8 14 5 3" xfId="34043" xr:uid="{00000000-0005-0000-0000-0000B59E0000}"/>
    <cellStyle name="Normal 8 14 6" xfId="18895" xr:uid="{00000000-0005-0000-0000-0000B69E0000}"/>
    <cellStyle name="Normal 8 14 6 2" xfId="44863" xr:uid="{00000000-0005-0000-0000-0000B79E0000}"/>
    <cellStyle name="Normal 8 14 7" xfId="14567" xr:uid="{00000000-0005-0000-0000-0000B89E0000}"/>
    <cellStyle name="Normal 8 14 7 2" xfId="40535" xr:uid="{00000000-0005-0000-0000-0000B99E0000}"/>
    <cellStyle name="Normal 8 14 8" xfId="3747" xr:uid="{00000000-0005-0000-0000-0000BA9E0000}"/>
    <cellStyle name="Normal 8 14 9" xfId="29715" xr:uid="{00000000-0005-0000-0000-0000BB9E0000}"/>
    <cellStyle name="Normal 8 15" xfId="2124" xr:uid="{00000000-0005-0000-0000-0000BC9E0000}"/>
    <cellStyle name="Normal 8 15 2" xfId="6452" xr:uid="{00000000-0005-0000-0000-0000BD9E0000}"/>
    <cellStyle name="Normal 8 15 2 2" xfId="12944" xr:uid="{00000000-0005-0000-0000-0000BE9E0000}"/>
    <cellStyle name="Normal 8 15 2 2 2" xfId="28092" xr:uid="{00000000-0005-0000-0000-0000BF9E0000}"/>
    <cellStyle name="Normal 8 15 2 2 2 2" xfId="54060" xr:uid="{00000000-0005-0000-0000-0000C09E0000}"/>
    <cellStyle name="Normal 8 15 2 2 3" xfId="38912" xr:uid="{00000000-0005-0000-0000-0000C19E0000}"/>
    <cellStyle name="Normal 8 15 2 3" xfId="21600" xr:uid="{00000000-0005-0000-0000-0000C29E0000}"/>
    <cellStyle name="Normal 8 15 2 3 2" xfId="47568" xr:uid="{00000000-0005-0000-0000-0000C39E0000}"/>
    <cellStyle name="Normal 8 15 2 4" xfId="17272" xr:uid="{00000000-0005-0000-0000-0000C49E0000}"/>
    <cellStyle name="Normal 8 15 2 4 2" xfId="43240" xr:uid="{00000000-0005-0000-0000-0000C59E0000}"/>
    <cellStyle name="Normal 8 15 2 5" xfId="32420" xr:uid="{00000000-0005-0000-0000-0000C69E0000}"/>
    <cellStyle name="Normal 8 15 2 6" xfId="58902" xr:uid="{00000000-0005-0000-0000-0000C79E0000}"/>
    <cellStyle name="Normal 8 15 3" xfId="10780" xr:uid="{00000000-0005-0000-0000-0000C89E0000}"/>
    <cellStyle name="Normal 8 15 3 2" xfId="25928" xr:uid="{00000000-0005-0000-0000-0000C99E0000}"/>
    <cellStyle name="Normal 8 15 3 2 2" xfId="51896" xr:uid="{00000000-0005-0000-0000-0000CA9E0000}"/>
    <cellStyle name="Normal 8 15 3 3" xfId="36748" xr:uid="{00000000-0005-0000-0000-0000CB9E0000}"/>
    <cellStyle name="Normal 8 15 4" xfId="8616" xr:uid="{00000000-0005-0000-0000-0000CC9E0000}"/>
    <cellStyle name="Normal 8 15 4 2" xfId="23764" xr:uid="{00000000-0005-0000-0000-0000CD9E0000}"/>
    <cellStyle name="Normal 8 15 4 2 2" xfId="49732" xr:uid="{00000000-0005-0000-0000-0000CE9E0000}"/>
    <cellStyle name="Normal 8 15 4 3" xfId="34584" xr:uid="{00000000-0005-0000-0000-0000CF9E0000}"/>
    <cellStyle name="Normal 8 15 5" xfId="19436" xr:uid="{00000000-0005-0000-0000-0000D09E0000}"/>
    <cellStyle name="Normal 8 15 5 2" xfId="45404" xr:uid="{00000000-0005-0000-0000-0000D19E0000}"/>
    <cellStyle name="Normal 8 15 6" xfId="15108" xr:uid="{00000000-0005-0000-0000-0000D29E0000}"/>
    <cellStyle name="Normal 8 15 6 2" xfId="41076" xr:uid="{00000000-0005-0000-0000-0000D39E0000}"/>
    <cellStyle name="Normal 8 15 7" xfId="4288" xr:uid="{00000000-0005-0000-0000-0000D49E0000}"/>
    <cellStyle name="Normal 8 15 8" xfId="30256" xr:uid="{00000000-0005-0000-0000-0000D59E0000}"/>
    <cellStyle name="Normal 8 15 9" xfId="56738" xr:uid="{00000000-0005-0000-0000-0000D69E0000}"/>
    <cellStyle name="Normal 8 16" xfId="5370" xr:uid="{00000000-0005-0000-0000-0000D79E0000}"/>
    <cellStyle name="Normal 8 16 2" xfId="11862" xr:uid="{00000000-0005-0000-0000-0000D89E0000}"/>
    <cellStyle name="Normal 8 16 2 2" xfId="27010" xr:uid="{00000000-0005-0000-0000-0000D99E0000}"/>
    <cellStyle name="Normal 8 16 2 2 2" xfId="52978" xr:uid="{00000000-0005-0000-0000-0000DA9E0000}"/>
    <cellStyle name="Normal 8 16 2 3" xfId="37830" xr:uid="{00000000-0005-0000-0000-0000DB9E0000}"/>
    <cellStyle name="Normal 8 16 3" xfId="20518" xr:uid="{00000000-0005-0000-0000-0000DC9E0000}"/>
    <cellStyle name="Normal 8 16 3 2" xfId="46486" xr:uid="{00000000-0005-0000-0000-0000DD9E0000}"/>
    <cellStyle name="Normal 8 16 4" xfId="16190" xr:uid="{00000000-0005-0000-0000-0000DE9E0000}"/>
    <cellStyle name="Normal 8 16 4 2" xfId="42158" xr:uid="{00000000-0005-0000-0000-0000DF9E0000}"/>
    <cellStyle name="Normal 8 16 5" xfId="31338" xr:uid="{00000000-0005-0000-0000-0000E09E0000}"/>
    <cellStyle name="Normal 8 16 6" xfId="57820" xr:uid="{00000000-0005-0000-0000-0000E19E0000}"/>
    <cellStyle name="Normal 8 17" xfId="9698" xr:uid="{00000000-0005-0000-0000-0000E29E0000}"/>
    <cellStyle name="Normal 8 17 2" xfId="24846" xr:uid="{00000000-0005-0000-0000-0000E39E0000}"/>
    <cellStyle name="Normal 8 17 2 2" xfId="50814" xr:uid="{00000000-0005-0000-0000-0000E49E0000}"/>
    <cellStyle name="Normal 8 17 3" xfId="35666" xr:uid="{00000000-0005-0000-0000-0000E59E0000}"/>
    <cellStyle name="Normal 8 18" xfId="7534" xr:uid="{00000000-0005-0000-0000-0000E69E0000}"/>
    <cellStyle name="Normal 8 18 2" xfId="22682" xr:uid="{00000000-0005-0000-0000-0000E79E0000}"/>
    <cellStyle name="Normal 8 18 2 2" xfId="48650" xr:uid="{00000000-0005-0000-0000-0000E89E0000}"/>
    <cellStyle name="Normal 8 18 3" xfId="33502" xr:uid="{00000000-0005-0000-0000-0000E99E0000}"/>
    <cellStyle name="Normal 8 19" xfId="18354" xr:uid="{00000000-0005-0000-0000-0000EA9E0000}"/>
    <cellStyle name="Normal 8 19 2" xfId="44322" xr:uid="{00000000-0005-0000-0000-0000EB9E0000}"/>
    <cellStyle name="Normal 8 2" xfId="492" xr:uid="{00000000-0005-0000-0000-0000EC9E0000}"/>
    <cellStyle name="Normal 8 2 10" xfId="3211" xr:uid="{00000000-0005-0000-0000-0000ED9E0000}"/>
    <cellStyle name="Normal 8 2 11" xfId="29179" xr:uid="{00000000-0005-0000-0000-0000EE9E0000}"/>
    <cellStyle name="Normal 8 2 12" xfId="55127" xr:uid="{00000000-0005-0000-0000-0000EF9E0000}"/>
    <cellStyle name="Normal 8 2 13" xfId="55661" xr:uid="{00000000-0005-0000-0000-0000F09E0000}"/>
    <cellStyle name="Normal 8 2 14" xfId="727" xr:uid="{00000000-0005-0000-0000-0000F19E0000}"/>
    <cellStyle name="Normal 8 2 2" xfId="493" xr:uid="{00000000-0005-0000-0000-0000F29E0000}"/>
    <cellStyle name="Normal 8 2 2 10" xfId="29180" xr:uid="{00000000-0005-0000-0000-0000F39E0000}"/>
    <cellStyle name="Normal 8 2 2 11" xfId="55128" xr:uid="{00000000-0005-0000-0000-0000F49E0000}"/>
    <cellStyle name="Normal 8 2 2 12" xfId="55662" xr:uid="{00000000-0005-0000-0000-0000F59E0000}"/>
    <cellStyle name="Normal 8 2 2 13" xfId="1208" xr:uid="{00000000-0005-0000-0000-0000F69E0000}"/>
    <cellStyle name="Normal 8 2 2 2" xfId="1589" xr:uid="{00000000-0005-0000-0000-0000F79E0000}"/>
    <cellStyle name="Normal 8 2 2 2 10" xfId="56203" xr:uid="{00000000-0005-0000-0000-0000F89E0000}"/>
    <cellStyle name="Normal 8 2 2 2 2" xfId="2671" xr:uid="{00000000-0005-0000-0000-0000F99E0000}"/>
    <cellStyle name="Normal 8 2 2 2 2 2" xfId="6999" xr:uid="{00000000-0005-0000-0000-0000FA9E0000}"/>
    <cellStyle name="Normal 8 2 2 2 2 2 2" xfId="13491" xr:uid="{00000000-0005-0000-0000-0000FB9E0000}"/>
    <cellStyle name="Normal 8 2 2 2 2 2 2 2" xfId="28639" xr:uid="{00000000-0005-0000-0000-0000FC9E0000}"/>
    <cellStyle name="Normal 8 2 2 2 2 2 2 2 2" xfId="54607" xr:uid="{00000000-0005-0000-0000-0000FD9E0000}"/>
    <cellStyle name="Normal 8 2 2 2 2 2 2 3" xfId="39459" xr:uid="{00000000-0005-0000-0000-0000FE9E0000}"/>
    <cellStyle name="Normal 8 2 2 2 2 2 3" xfId="22147" xr:uid="{00000000-0005-0000-0000-0000FF9E0000}"/>
    <cellStyle name="Normal 8 2 2 2 2 2 3 2" xfId="48115" xr:uid="{00000000-0005-0000-0000-0000009F0000}"/>
    <cellStyle name="Normal 8 2 2 2 2 2 4" xfId="17819" xr:uid="{00000000-0005-0000-0000-0000019F0000}"/>
    <cellStyle name="Normal 8 2 2 2 2 2 4 2" xfId="43787" xr:uid="{00000000-0005-0000-0000-0000029F0000}"/>
    <cellStyle name="Normal 8 2 2 2 2 2 5" xfId="32967" xr:uid="{00000000-0005-0000-0000-0000039F0000}"/>
    <cellStyle name="Normal 8 2 2 2 2 2 6" xfId="59449" xr:uid="{00000000-0005-0000-0000-0000049F0000}"/>
    <cellStyle name="Normal 8 2 2 2 2 3" xfId="11327" xr:uid="{00000000-0005-0000-0000-0000059F0000}"/>
    <cellStyle name="Normal 8 2 2 2 2 3 2" xfId="26475" xr:uid="{00000000-0005-0000-0000-0000069F0000}"/>
    <cellStyle name="Normal 8 2 2 2 2 3 2 2" xfId="52443" xr:uid="{00000000-0005-0000-0000-0000079F0000}"/>
    <cellStyle name="Normal 8 2 2 2 2 3 3" xfId="37295" xr:uid="{00000000-0005-0000-0000-0000089F0000}"/>
    <cellStyle name="Normal 8 2 2 2 2 4" xfId="9163" xr:uid="{00000000-0005-0000-0000-0000099F0000}"/>
    <cellStyle name="Normal 8 2 2 2 2 4 2" xfId="24311" xr:uid="{00000000-0005-0000-0000-00000A9F0000}"/>
    <cellStyle name="Normal 8 2 2 2 2 4 2 2" xfId="50279" xr:uid="{00000000-0005-0000-0000-00000B9F0000}"/>
    <cellStyle name="Normal 8 2 2 2 2 4 3" xfId="35131" xr:uid="{00000000-0005-0000-0000-00000C9F0000}"/>
    <cellStyle name="Normal 8 2 2 2 2 5" xfId="19983" xr:uid="{00000000-0005-0000-0000-00000D9F0000}"/>
    <cellStyle name="Normal 8 2 2 2 2 5 2" xfId="45951" xr:uid="{00000000-0005-0000-0000-00000E9F0000}"/>
    <cellStyle name="Normal 8 2 2 2 2 6" xfId="15655" xr:uid="{00000000-0005-0000-0000-00000F9F0000}"/>
    <cellStyle name="Normal 8 2 2 2 2 6 2" xfId="41623" xr:uid="{00000000-0005-0000-0000-0000109F0000}"/>
    <cellStyle name="Normal 8 2 2 2 2 7" xfId="4835" xr:uid="{00000000-0005-0000-0000-0000119F0000}"/>
    <cellStyle name="Normal 8 2 2 2 2 8" xfId="30803" xr:uid="{00000000-0005-0000-0000-0000129F0000}"/>
    <cellStyle name="Normal 8 2 2 2 2 9" xfId="57285" xr:uid="{00000000-0005-0000-0000-0000139F0000}"/>
    <cellStyle name="Normal 8 2 2 2 3" xfId="5917" xr:uid="{00000000-0005-0000-0000-0000149F0000}"/>
    <cellStyle name="Normal 8 2 2 2 3 2" xfId="12409" xr:uid="{00000000-0005-0000-0000-0000159F0000}"/>
    <cellStyle name="Normal 8 2 2 2 3 2 2" xfId="27557" xr:uid="{00000000-0005-0000-0000-0000169F0000}"/>
    <cellStyle name="Normal 8 2 2 2 3 2 2 2" xfId="53525" xr:uid="{00000000-0005-0000-0000-0000179F0000}"/>
    <cellStyle name="Normal 8 2 2 2 3 2 3" xfId="38377" xr:uid="{00000000-0005-0000-0000-0000189F0000}"/>
    <cellStyle name="Normal 8 2 2 2 3 3" xfId="21065" xr:uid="{00000000-0005-0000-0000-0000199F0000}"/>
    <cellStyle name="Normal 8 2 2 2 3 3 2" xfId="47033" xr:uid="{00000000-0005-0000-0000-00001A9F0000}"/>
    <cellStyle name="Normal 8 2 2 2 3 4" xfId="16737" xr:uid="{00000000-0005-0000-0000-00001B9F0000}"/>
    <cellStyle name="Normal 8 2 2 2 3 4 2" xfId="42705" xr:uid="{00000000-0005-0000-0000-00001C9F0000}"/>
    <cellStyle name="Normal 8 2 2 2 3 5" xfId="31885" xr:uid="{00000000-0005-0000-0000-00001D9F0000}"/>
    <cellStyle name="Normal 8 2 2 2 3 6" xfId="58367" xr:uid="{00000000-0005-0000-0000-00001E9F0000}"/>
    <cellStyle name="Normal 8 2 2 2 4" xfId="10245" xr:uid="{00000000-0005-0000-0000-00001F9F0000}"/>
    <cellStyle name="Normal 8 2 2 2 4 2" xfId="25393" xr:uid="{00000000-0005-0000-0000-0000209F0000}"/>
    <cellStyle name="Normal 8 2 2 2 4 2 2" xfId="51361" xr:uid="{00000000-0005-0000-0000-0000219F0000}"/>
    <cellStyle name="Normal 8 2 2 2 4 3" xfId="36213" xr:uid="{00000000-0005-0000-0000-0000229F0000}"/>
    <cellStyle name="Normal 8 2 2 2 5" xfId="8081" xr:uid="{00000000-0005-0000-0000-0000239F0000}"/>
    <cellStyle name="Normal 8 2 2 2 5 2" xfId="23229" xr:uid="{00000000-0005-0000-0000-0000249F0000}"/>
    <cellStyle name="Normal 8 2 2 2 5 2 2" xfId="49197" xr:uid="{00000000-0005-0000-0000-0000259F0000}"/>
    <cellStyle name="Normal 8 2 2 2 5 3" xfId="34049" xr:uid="{00000000-0005-0000-0000-0000269F0000}"/>
    <cellStyle name="Normal 8 2 2 2 6" xfId="18901" xr:uid="{00000000-0005-0000-0000-0000279F0000}"/>
    <cellStyle name="Normal 8 2 2 2 6 2" xfId="44869" xr:uid="{00000000-0005-0000-0000-0000289F0000}"/>
    <cellStyle name="Normal 8 2 2 2 7" xfId="14573" xr:uid="{00000000-0005-0000-0000-0000299F0000}"/>
    <cellStyle name="Normal 8 2 2 2 7 2" xfId="40541" xr:uid="{00000000-0005-0000-0000-00002A9F0000}"/>
    <cellStyle name="Normal 8 2 2 2 8" xfId="3753" xr:uid="{00000000-0005-0000-0000-00002B9F0000}"/>
    <cellStyle name="Normal 8 2 2 2 9" xfId="29721" xr:uid="{00000000-0005-0000-0000-00002C9F0000}"/>
    <cellStyle name="Normal 8 2 2 3" xfId="2130" xr:uid="{00000000-0005-0000-0000-00002D9F0000}"/>
    <cellStyle name="Normal 8 2 2 3 2" xfId="6458" xr:uid="{00000000-0005-0000-0000-00002E9F0000}"/>
    <cellStyle name="Normal 8 2 2 3 2 2" xfId="12950" xr:uid="{00000000-0005-0000-0000-00002F9F0000}"/>
    <cellStyle name="Normal 8 2 2 3 2 2 2" xfId="28098" xr:uid="{00000000-0005-0000-0000-0000309F0000}"/>
    <cellStyle name="Normal 8 2 2 3 2 2 2 2" xfId="54066" xr:uid="{00000000-0005-0000-0000-0000319F0000}"/>
    <cellStyle name="Normal 8 2 2 3 2 2 3" xfId="38918" xr:uid="{00000000-0005-0000-0000-0000329F0000}"/>
    <cellStyle name="Normal 8 2 2 3 2 3" xfId="21606" xr:uid="{00000000-0005-0000-0000-0000339F0000}"/>
    <cellStyle name="Normal 8 2 2 3 2 3 2" xfId="47574" xr:uid="{00000000-0005-0000-0000-0000349F0000}"/>
    <cellStyle name="Normal 8 2 2 3 2 4" xfId="17278" xr:uid="{00000000-0005-0000-0000-0000359F0000}"/>
    <cellStyle name="Normal 8 2 2 3 2 4 2" xfId="43246" xr:uid="{00000000-0005-0000-0000-0000369F0000}"/>
    <cellStyle name="Normal 8 2 2 3 2 5" xfId="32426" xr:uid="{00000000-0005-0000-0000-0000379F0000}"/>
    <cellStyle name="Normal 8 2 2 3 2 6" xfId="58908" xr:uid="{00000000-0005-0000-0000-0000389F0000}"/>
    <cellStyle name="Normal 8 2 2 3 3" xfId="10786" xr:uid="{00000000-0005-0000-0000-0000399F0000}"/>
    <cellStyle name="Normal 8 2 2 3 3 2" xfId="25934" xr:uid="{00000000-0005-0000-0000-00003A9F0000}"/>
    <cellStyle name="Normal 8 2 2 3 3 2 2" xfId="51902" xr:uid="{00000000-0005-0000-0000-00003B9F0000}"/>
    <cellStyle name="Normal 8 2 2 3 3 3" xfId="36754" xr:uid="{00000000-0005-0000-0000-00003C9F0000}"/>
    <cellStyle name="Normal 8 2 2 3 4" xfId="8622" xr:uid="{00000000-0005-0000-0000-00003D9F0000}"/>
    <cellStyle name="Normal 8 2 2 3 4 2" xfId="23770" xr:uid="{00000000-0005-0000-0000-00003E9F0000}"/>
    <cellStyle name="Normal 8 2 2 3 4 2 2" xfId="49738" xr:uid="{00000000-0005-0000-0000-00003F9F0000}"/>
    <cellStyle name="Normal 8 2 2 3 4 3" xfId="34590" xr:uid="{00000000-0005-0000-0000-0000409F0000}"/>
    <cellStyle name="Normal 8 2 2 3 5" xfId="19442" xr:uid="{00000000-0005-0000-0000-0000419F0000}"/>
    <cellStyle name="Normal 8 2 2 3 5 2" xfId="45410" xr:uid="{00000000-0005-0000-0000-0000429F0000}"/>
    <cellStyle name="Normal 8 2 2 3 6" xfId="15114" xr:uid="{00000000-0005-0000-0000-0000439F0000}"/>
    <cellStyle name="Normal 8 2 2 3 6 2" xfId="41082" xr:uid="{00000000-0005-0000-0000-0000449F0000}"/>
    <cellStyle name="Normal 8 2 2 3 7" xfId="4294" xr:uid="{00000000-0005-0000-0000-0000459F0000}"/>
    <cellStyle name="Normal 8 2 2 3 8" xfId="30262" xr:uid="{00000000-0005-0000-0000-0000469F0000}"/>
    <cellStyle name="Normal 8 2 2 3 9" xfId="56744" xr:uid="{00000000-0005-0000-0000-0000479F0000}"/>
    <cellStyle name="Normal 8 2 2 4" xfId="5376" xr:uid="{00000000-0005-0000-0000-0000489F0000}"/>
    <cellStyle name="Normal 8 2 2 4 2" xfId="11868" xr:uid="{00000000-0005-0000-0000-0000499F0000}"/>
    <cellStyle name="Normal 8 2 2 4 2 2" xfId="27016" xr:uid="{00000000-0005-0000-0000-00004A9F0000}"/>
    <cellStyle name="Normal 8 2 2 4 2 2 2" xfId="52984" xr:uid="{00000000-0005-0000-0000-00004B9F0000}"/>
    <cellStyle name="Normal 8 2 2 4 2 3" xfId="37836" xr:uid="{00000000-0005-0000-0000-00004C9F0000}"/>
    <cellStyle name="Normal 8 2 2 4 3" xfId="20524" xr:uid="{00000000-0005-0000-0000-00004D9F0000}"/>
    <cellStyle name="Normal 8 2 2 4 3 2" xfId="46492" xr:uid="{00000000-0005-0000-0000-00004E9F0000}"/>
    <cellStyle name="Normal 8 2 2 4 4" xfId="16196" xr:uid="{00000000-0005-0000-0000-00004F9F0000}"/>
    <cellStyle name="Normal 8 2 2 4 4 2" xfId="42164" xr:uid="{00000000-0005-0000-0000-0000509F0000}"/>
    <cellStyle name="Normal 8 2 2 4 5" xfId="31344" xr:uid="{00000000-0005-0000-0000-0000519F0000}"/>
    <cellStyle name="Normal 8 2 2 4 6" xfId="57826" xr:uid="{00000000-0005-0000-0000-0000529F0000}"/>
    <cellStyle name="Normal 8 2 2 5" xfId="9704" xr:uid="{00000000-0005-0000-0000-0000539F0000}"/>
    <cellStyle name="Normal 8 2 2 5 2" xfId="24852" xr:uid="{00000000-0005-0000-0000-0000549F0000}"/>
    <cellStyle name="Normal 8 2 2 5 2 2" xfId="50820" xr:uid="{00000000-0005-0000-0000-0000559F0000}"/>
    <cellStyle name="Normal 8 2 2 5 3" xfId="35672" xr:uid="{00000000-0005-0000-0000-0000569F0000}"/>
    <cellStyle name="Normal 8 2 2 6" xfId="7540" xr:uid="{00000000-0005-0000-0000-0000579F0000}"/>
    <cellStyle name="Normal 8 2 2 6 2" xfId="22688" xr:uid="{00000000-0005-0000-0000-0000589F0000}"/>
    <cellStyle name="Normal 8 2 2 6 2 2" xfId="48656" xr:uid="{00000000-0005-0000-0000-0000599F0000}"/>
    <cellStyle name="Normal 8 2 2 6 3" xfId="33508" xr:uid="{00000000-0005-0000-0000-00005A9F0000}"/>
    <cellStyle name="Normal 8 2 2 7" xfId="18360" xr:uid="{00000000-0005-0000-0000-00005B9F0000}"/>
    <cellStyle name="Normal 8 2 2 7 2" xfId="44328" xr:uid="{00000000-0005-0000-0000-00005C9F0000}"/>
    <cellStyle name="Normal 8 2 2 8" xfId="14032" xr:uid="{00000000-0005-0000-0000-00005D9F0000}"/>
    <cellStyle name="Normal 8 2 2 8 2" xfId="40000" xr:uid="{00000000-0005-0000-0000-00005E9F0000}"/>
    <cellStyle name="Normal 8 2 2 9" xfId="3212" xr:uid="{00000000-0005-0000-0000-00005F9F0000}"/>
    <cellStyle name="Normal 8 2 3" xfId="1588" xr:uid="{00000000-0005-0000-0000-0000609F0000}"/>
    <cellStyle name="Normal 8 2 3 10" xfId="56202" xr:uid="{00000000-0005-0000-0000-0000619F0000}"/>
    <cellStyle name="Normal 8 2 3 2" xfId="2670" xr:uid="{00000000-0005-0000-0000-0000629F0000}"/>
    <cellStyle name="Normal 8 2 3 2 2" xfId="6998" xr:uid="{00000000-0005-0000-0000-0000639F0000}"/>
    <cellStyle name="Normal 8 2 3 2 2 2" xfId="13490" xr:uid="{00000000-0005-0000-0000-0000649F0000}"/>
    <cellStyle name="Normal 8 2 3 2 2 2 2" xfId="28638" xr:uid="{00000000-0005-0000-0000-0000659F0000}"/>
    <cellStyle name="Normal 8 2 3 2 2 2 2 2" xfId="54606" xr:uid="{00000000-0005-0000-0000-0000669F0000}"/>
    <cellStyle name="Normal 8 2 3 2 2 2 3" xfId="39458" xr:uid="{00000000-0005-0000-0000-0000679F0000}"/>
    <cellStyle name="Normal 8 2 3 2 2 3" xfId="22146" xr:uid="{00000000-0005-0000-0000-0000689F0000}"/>
    <cellStyle name="Normal 8 2 3 2 2 3 2" xfId="48114" xr:uid="{00000000-0005-0000-0000-0000699F0000}"/>
    <cellStyle name="Normal 8 2 3 2 2 4" xfId="17818" xr:uid="{00000000-0005-0000-0000-00006A9F0000}"/>
    <cellStyle name="Normal 8 2 3 2 2 4 2" xfId="43786" xr:uid="{00000000-0005-0000-0000-00006B9F0000}"/>
    <cellStyle name="Normal 8 2 3 2 2 5" xfId="32966" xr:uid="{00000000-0005-0000-0000-00006C9F0000}"/>
    <cellStyle name="Normal 8 2 3 2 2 6" xfId="59448" xr:uid="{00000000-0005-0000-0000-00006D9F0000}"/>
    <cellStyle name="Normal 8 2 3 2 3" xfId="11326" xr:uid="{00000000-0005-0000-0000-00006E9F0000}"/>
    <cellStyle name="Normal 8 2 3 2 3 2" xfId="26474" xr:uid="{00000000-0005-0000-0000-00006F9F0000}"/>
    <cellStyle name="Normal 8 2 3 2 3 2 2" xfId="52442" xr:uid="{00000000-0005-0000-0000-0000709F0000}"/>
    <cellStyle name="Normal 8 2 3 2 3 3" xfId="37294" xr:uid="{00000000-0005-0000-0000-0000719F0000}"/>
    <cellStyle name="Normal 8 2 3 2 4" xfId="9162" xr:uid="{00000000-0005-0000-0000-0000729F0000}"/>
    <cellStyle name="Normal 8 2 3 2 4 2" xfId="24310" xr:uid="{00000000-0005-0000-0000-0000739F0000}"/>
    <cellStyle name="Normal 8 2 3 2 4 2 2" xfId="50278" xr:uid="{00000000-0005-0000-0000-0000749F0000}"/>
    <cellStyle name="Normal 8 2 3 2 4 3" xfId="35130" xr:uid="{00000000-0005-0000-0000-0000759F0000}"/>
    <cellStyle name="Normal 8 2 3 2 5" xfId="19982" xr:uid="{00000000-0005-0000-0000-0000769F0000}"/>
    <cellStyle name="Normal 8 2 3 2 5 2" xfId="45950" xr:uid="{00000000-0005-0000-0000-0000779F0000}"/>
    <cellStyle name="Normal 8 2 3 2 6" xfId="15654" xr:uid="{00000000-0005-0000-0000-0000789F0000}"/>
    <cellStyle name="Normal 8 2 3 2 6 2" xfId="41622" xr:uid="{00000000-0005-0000-0000-0000799F0000}"/>
    <cellStyle name="Normal 8 2 3 2 7" xfId="4834" xr:uid="{00000000-0005-0000-0000-00007A9F0000}"/>
    <cellStyle name="Normal 8 2 3 2 8" xfId="30802" xr:uid="{00000000-0005-0000-0000-00007B9F0000}"/>
    <cellStyle name="Normal 8 2 3 2 9" xfId="57284" xr:uid="{00000000-0005-0000-0000-00007C9F0000}"/>
    <cellStyle name="Normal 8 2 3 3" xfId="5916" xr:uid="{00000000-0005-0000-0000-00007D9F0000}"/>
    <cellStyle name="Normal 8 2 3 3 2" xfId="12408" xr:uid="{00000000-0005-0000-0000-00007E9F0000}"/>
    <cellStyle name="Normal 8 2 3 3 2 2" xfId="27556" xr:uid="{00000000-0005-0000-0000-00007F9F0000}"/>
    <cellStyle name="Normal 8 2 3 3 2 2 2" xfId="53524" xr:uid="{00000000-0005-0000-0000-0000809F0000}"/>
    <cellStyle name="Normal 8 2 3 3 2 3" xfId="38376" xr:uid="{00000000-0005-0000-0000-0000819F0000}"/>
    <cellStyle name="Normal 8 2 3 3 3" xfId="21064" xr:uid="{00000000-0005-0000-0000-0000829F0000}"/>
    <cellStyle name="Normal 8 2 3 3 3 2" xfId="47032" xr:uid="{00000000-0005-0000-0000-0000839F0000}"/>
    <cellStyle name="Normal 8 2 3 3 4" xfId="16736" xr:uid="{00000000-0005-0000-0000-0000849F0000}"/>
    <cellStyle name="Normal 8 2 3 3 4 2" xfId="42704" xr:uid="{00000000-0005-0000-0000-0000859F0000}"/>
    <cellStyle name="Normal 8 2 3 3 5" xfId="31884" xr:uid="{00000000-0005-0000-0000-0000869F0000}"/>
    <cellStyle name="Normal 8 2 3 3 6" xfId="58366" xr:uid="{00000000-0005-0000-0000-0000879F0000}"/>
    <cellStyle name="Normal 8 2 3 4" xfId="10244" xr:uid="{00000000-0005-0000-0000-0000889F0000}"/>
    <cellStyle name="Normal 8 2 3 4 2" xfId="25392" xr:uid="{00000000-0005-0000-0000-0000899F0000}"/>
    <cellStyle name="Normal 8 2 3 4 2 2" xfId="51360" xr:uid="{00000000-0005-0000-0000-00008A9F0000}"/>
    <cellStyle name="Normal 8 2 3 4 3" xfId="36212" xr:uid="{00000000-0005-0000-0000-00008B9F0000}"/>
    <cellStyle name="Normal 8 2 3 5" xfId="8080" xr:uid="{00000000-0005-0000-0000-00008C9F0000}"/>
    <cellStyle name="Normal 8 2 3 5 2" xfId="23228" xr:uid="{00000000-0005-0000-0000-00008D9F0000}"/>
    <cellStyle name="Normal 8 2 3 5 2 2" xfId="49196" xr:uid="{00000000-0005-0000-0000-00008E9F0000}"/>
    <cellStyle name="Normal 8 2 3 5 3" xfId="34048" xr:uid="{00000000-0005-0000-0000-00008F9F0000}"/>
    <cellStyle name="Normal 8 2 3 6" xfId="18900" xr:uid="{00000000-0005-0000-0000-0000909F0000}"/>
    <cellStyle name="Normal 8 2 3 6 2" xfId="44868" xr:uid="{00000000-0005-0000-0000-0000919F0000}"/>
    <cellStyle name="Normal 8 2 3 7" xfId="14572" xr:uid="{00000000-0005-0000-0000-0000929F0000}"/>
    <cellStyle name="Normal 8 2 3 7 2" xfId="40540" xr:uid="{00000000-0005-0000-0000-0000939F0000}"/>
    <cellStyle name="Normal 8 2 3 8" xfId="3752" xr:uid="{00000000-0005-0000-0000-0000949F0000}"/>
    <cellStyle name="Normal 8 2 3 9" xfId="29720" xr:uid="{00000000-0005-0000-0000-0000959F0000}"/>
    <cellStyle name="Normal 8 2 4" xfId="2129" xr:uid="{00000000-0005-0000-0000-0000969F0000}"/>
    <cellStyle name="Normal 8 2 4 2" xfId="6457" xr:uid="{00000000-0005-0000-0000-0000979F0000}"/>
    <cellStyle name="Normal 8 2 4 2 2" xfId="12949" xr:uid="{00000000-0005-0000-0000-0000989F0000}"/>
    <cellStyle name="Normal 8 2 4 2 2 2" xfId="28097" xr:uid="{00000000-0005-0000-0000-0000999F0000}"/>
    <cellStyle name="Normal 8 2 4 2 2 2 2" xfId="54065" xr:uid="{00000000-0005-0000-0000-00009A9F0000}"/>
    <cellStyle name="Normal 8 2 4 2 2 3" xfId="38917" xr:uid="{00000000-0005-0000-0000-00009B9F0000}"/>
    <cellStyle name="Normal 8 2 4 2 3" xfId="21605" xr:uid="{00000000-0005-0000-0000-00009C9F0000}"/>
    <cellStyle name="Normal 8 2 4 2 3 2" xfId="47573" xr:uid="{00000000-0005-0000-0000-00009D9F0000}"/>
    <cellStyle name="Normal 8 2 4 2 4" xfId="17277" xr:uid="{00000000-0005-0000-0000-00009E9F0000}"/>
    <cellStyle name="Normal 8 2 4 2 4 2" xfId="43245" xr:uid="{00000000-0005-0000-0000-00009F9F0000}"/>
    <cellStyle name="Normal 8 2 4 2 5" xfId="32425" xr:uid="{00000000-0005-0000-0000-0000A09F0000}"/>
    <cellStyle name="Normal 8 2 4 2 6" xfId="58907" xr:uid="{00000000-0005-0000-0000-0000A19F0000}"/>
    <cellStyle name="Normal 8 2 4 3" xfId="10785" xr:uid="{00000000-0005-0000-0000-0000A29F0000}"/>
    <cellStyle name="Normal 8 2 4 3 2" xfId="25933" xr:uid="{00000000-0005-0000-0000-0000A39F0000}"/>
    <cellStyle name="Normal 8 2 4 3 2 2" xfId="51901" xr:uid="{00000000-0005-0000-0000-0000A49F0000}"/>
    <cellStyle name="Normal 8 2 4 3 3" xfId="36753" xr:uid="{00000000-0005-0000-0000-0000A59F0000}"/>
    <cellStyle name="Normal 8 2 4 4" xfId="8621" xr:uid="{00000000-0005-0000-0000-0000A69F0000}"/>
    <cellStyle name="Normal 8 2 4 4 2" xfId="23769" xr:uid="{00000000-0005-0000-0000-0000A79F0000}"/>
    <cellStyle name="Normal 8 2 4 4 2 2" xfId="49737" xr:uid="{00000000-0005-0000-0000-0000A89F0000}"/>
    <cellStyle name="Normal 8 2 4 4 3" xfId="34589" xr:uid="{00000000-0005-0000-0000-0000A99F0000}"/>
    <cellStyle name="Normal 8 2 4 5" xfId="19441" xr:uid="{00000000-0005-0000-0000-0000AA9F0000}"/>
    <cellStyle name="Normal 8 2 4 5 2" xfId="45409" xr:uid="{00000000-0005-0000-0000-0000AB9F0000}"/>
    <cellStyle name="Normal 8 2 4 6" xfId="15113" xr:uid="{00000000-0005-0000-0000-0000AC9F0000}"/>
    <cellStyle name="Normal 8 2 4 6 2" xfId="41081" xr:uid="{00000000-0005-0000-0000-0000AD9F0000}"/>
    <cellStyle name="Normal 8 2 4 7" xfId="4293" xr:uid="{00000000-0005-0000-0000-0000AE9F0000}"/>
    <cellStyle name="Normal 8 2 4 8" xfId="30261" xr:uid="{00000000-0005-0000-0000-0000AF9F0000}"/>
    <cellStyle name="Normal 8 2 4 9" xfId="56743" xr:uid="{00000000-0005-0000-0000-0000B09F0000}"/>
    <cellStyle name="Normal 8 2 5" xfId="5375" xr:uid="{00000000-0005-0000-0000-0000B19F0000}"/>
    <cellStyle name="Normal 8 2 5 2" xfId="11867" xr:uid="{00000000-0005-0000-0000-0000B29F0000}"/>
    <cellStyle name="Normal 8 2 5 2 2" xfId="27015" xr:uid="{00000000-0005-0000-0000-0000B39F0000}"/>
    <cellStyle name="Normal 8 2 5 2 2 2" xfId="52983" xr:uid="{00000000-0005-0000-0000-0000B49F0000}"/>
    <cellStyle name="Normal 8 2 5 2 3" xfId="37835" xr:uid="{00000000-0005-0000-0000-0000B59F0000}"/>
    <cellStyle name="Normal 8 2 5 3" xfId="20523" xr:uid="{00000000-0005-0000-0000-0000B69F0000}"/>
    <cellStyle name="Normal 8 2 5 3 2" xfId="46491" xr:uid="{00000000-0005-0000-0000-0000B79F0000}"/>
    <cellStyle name="Normal 8 2 5 4" xfId="16195" xr:uid="{00000000-0005-0000-0000-0000B89F0000}"/>
    <cellStyle name="Normal 8 2 5 4 2" xfId="42163" xr:uid="{00000000-0005-0000-0000-0000B99F0000}"/>
    <cellStyle name="Normal 8 2 5 5" xfId="31343" xr:uid="{00000000-0005-0000-0000-0000BA9F0000}"/>
    <cellStyle name="Normal 8 2 5 6" xfId="57825" xr:uid="{00000000-0005-0000-0000-0000BB9F0000}"/>
    <cellStyle name="Normal 8 2 6" xfId="9703" xr:uid="{00000000-0005-0000-0000-0000BC9F0000}"/>
    <cellStyle name="Normal 8 2 6 2" xfId="24851" xr:uid="{00000000-0005-0000-0000-0000BD9F0000}"/>
    <cellStyle name="Normal 8 2 6 2 2" xfId="50819" xr:uid="{00000000-0005-0000-0000-0000BE9F0000}"/>
    <cellStyle name="Normal 8 2 6 3" xfId="35671" xr:uid="{00000000-0005-0000-0000-0000BF9F0000}"/>
    <cellStyle name="Normal 8 2 7" xfId="7539" xr:uid="{00000000-0005-0000-0000-0000C09F0000}"/>
    <cellStyle name="Normal 8 2 7 2" xfId="22687" xr:uid="{00000000-0005-0000-0000-0000C19F0000}"/>
    <cellStyle name="Normal 8 2 7 2 2" xfId="48655" xr:uid="{00000000-0005-0000-0000-0000C29F0000}"/>
    <cellStyle name="Normal 8 2 7 3" xfId="33507" xr:uid="{00000000-0005-0000-0000-0000C39F0000}"/>
    <cellStyle name="Normal 8 2 8" xfId="18359" xr:uid="{00000000-0005-0000-0000-0000C49F0000}"/>
    <cellStyle name="Normal 8 2 8 2" xfId="44327" xr:uid="{00000000-0005-0000-0000-0000C59F0000}"/>
    <cellStyle name="Normal 8 2 9" xfId="14031" xr:uid="{00000000-0005-0000-0000-0000C69F0000}"/>
    <cellStyle name="Normal 8 2 9 2" xfId="39999" xr:uid="{00000000-0005-0000-0000-0000C79F0000}"/>
    <cellStyle name="Normal 8 20" xfId="14026" xr:uid="{00000000-0005-0000-0000-0000C89F0000}"/>
    <cellStyle name="Normal 8 20 2" xfId="39994" xr:uid="{00000000-0005-0000-0000-0000C99F0000}"/>
    <cellStyle name="Normal 8 21" xfId="3206" xr:uid="{00000000-0005-0000-0000-0000CA9F0000}"/>
    <cellStyle name="Normal 8 22" xfId="29174" xr:uid="{00000000-0005-0000-0000-0000CB9F0000}"/>
    <cellStyle name="Normal 8 23" xfId="55122" xr:uid="{00000000-0005-0000-0000-0000CC9F0000}"/>
    <cellStyle name="Normal 8 24" xfId="55656" xr:uid="{00000000-0005-0000-0000-0000CD9F0000}"/>
    <cellStyle name="Normal 8 25" xfId="687" xr:uid="{00000000-0005-0000-0000-0000CE9F0000}"/>
    <cellStyle name="Normal 8 3" xfId="494" xr:uid="{00000000-0005-0000-0000-0000CF9F0000}"/>
    <cellStyle name="Normal 8 3 10" xfId="29181" xr:uid="{00000000-0005-0000-0000-0000D09F0000}"/>
    <cellStyle name="Normal 8 3 11" xfId="55129" xr:uid="{00000000-0005-0000-0000-0000D19F0000}"/>
    <cellStyle name="Normal 8 3 12" xfId="55663" xr:uid="{00000000-0005-0000-0000-0000D29F0000}"/>
    <cellStyle name="Normal 8 3 13" xfId="767" xr:uid="{00000000-0005-0000-0000-0000D39F0000}"/>
    <cellStyle name="Normal 8 3 2" xfId="1590" xr:uid="{00000000-0005-0000-0000-0000D49F0000}"/>
    <cellStyle name="Normal 8 3 2 10" xfId="56204" xr:uid="{00000000-0005-0000-0000-0000D59F0000}"/>
    <cellStyle name="Normal 8 3 2 2" xfId="2672" xr:uid="{00000000-0005-0000-0000-0000D69F0000}"/>
    <cellStyle name="Normal 8 3 2 2 2" xfId="7000" xr:uid="{00000000-0005-0000-0000-0000D79F0000}"/>
    <cellStyle name="Normal 8 3 2 2 2 2" xfId="13492" xr:uid="{00000000-0005-0000-0000-0000D89F0000}"/>
    <cellStyle name="Normal 8 3 2 2 2 2 2" xfId="28640" xr:uid="{00000000-0005-0000-0000-0000D99F0000}"/>
    <cellStyle name="Normal 8 3 2 2 2 2 2 2" xfId="54608" xr:uid="{00000000-0005-0000-0000-0000DA9F0000}"/>
    <cellStyle name="Normal 8 3 2 2 2 2 3" xfId="39460" xr:uid="{00000000-0005-0000-0000-0000DB9F0000}"/>
    <cellStyle name="Normal 8 3 2 2 2 3" xfId="22148" xr:uid="{00000000-0005-0000-0000-0000DC9F0000}"/>
    <cellStyle name="Normal 8 3 2 2 2 3 2" xfId="48116" xr:uid="{00000000-0005-0000-0000-0000DD9F0000}"/>
    <cellStyle name="Normal 8 3 2 2 2 4" xfId="17820" xr:uid="{00000000-0005-0000-0000-0000DE9F0000}"/>
    <cellStyle name="Normal 8 3 2 2 2 4 2" xfId="43788" xr:uid="{00000000-0005-0000-0000-0000DF9F0000}"/>
    <cellStyle name="Normal 8 3 2 2 2 5" xfId="32968" xr:uid="{00000000-0005-0000-0000-0000E09F0000}"/>
    <cellStyle name="Normal 8 3 2 2 2 6" xfId="59450" xr:uid="{00000000-0005-0000-0000-0000E19F0000}"/>
    <cellStyle name="Normal 8 3 2 2 3" xfId="11328" xr:uid="{00000000-0005-0000-0000-0000E29F0000}"/>
    <cellStyle name="Normal 8 3 2 2 3 2" xfId="26476" xr:uid="{00000000-0005-0000-0000-0000E39F0000}"/>
    <cellStyle name="Normal 8 3 2 2 3 2 2" xfId="52444" xr:uid="{00000000-0005-0000-0000-0000E49F0000}"/>
    <cellStyle name="Normal 8 3 2 2 3 3" xfId="37296" xr:uid="{00000000-0005-0000-0000-0000E59F0000}"/>
    <cellStyle name="Normal 8 3 2 2 4" xfId="9164" xr:uid="{00000000-0005-0000-0000-0000E69F0000}"/>
    <cellStyle name="Normal 8 3 2 2 4 2" xfId="24312" xr:uid="{00000000-0005-0000-0000-0000E79F0000}"/>
    <cellStyle name="Normal 8 3 2 2 4 2 2" xfId="50280" xr:uid="{00000000-0005-0000-0000-0000E89F0000}"/>
    <cellStyle name="Normal 8 3 2 2 4 3" xfId="35132" xr:uid="{00000000-0005-0000-0000-0000E99F0000}"/>
    <cellStyle name="Normal 8 3 2 2 5" xfId="19984" xr:uid="{00000000-0005-0000-0000-0000EA9F0000}"/>
    <cellStyle name="Normal 8 3 2 2 5 2" xfId="45952" xr:uid="{00000000-0005-0000-0000-0000EB9F0000}"/>
    <cellStyle name="Normal 8 3 2 2 6" xfId="15656" xr:uid="{00000000-0005-0000-0000-0000EC9F0000}"/>
    <cellStyle name="Normal 8 3 2 2 6 2" xfId="41624" xr:uid="{00000000-0005-0000-0000-0000ED9F0000}"/>
    <cellStyle name="Normal 8 3 2 2 7" xfId="4836" xr:uid="{00000000-0005-0000-0000-0000EE9F0000}"/>
    <cellStyle name="Normal 8 3 2 2 8" xfId="30804" xr:uid="{00000000-0005-0000-0000-0000EF9F0000}"/>
    <cellStyle name="Normal 8 3 2 2 9" xfId="57286" xr:uid="{00000000-0005-0000-0000-0000F09F0000}"/>
    <cellStyle name="Normal 8 3 2 3" xfId="5918" xr:uid="{00000000-0005-0000-0000-0000F19F0000}"/>
    <cellStyle name="Normal 8 3 2 3 2" xfId="12410" xr:uid="{00000000-0005-0000-0000-0000F29F0000}"/>
    <cellStyle name="Normal 8 3 2 3 2 2" xfId="27558" xr:uid="{00000000-0005-0000-0000-0000F39F0000}"/>
    <cellStyle name="Normal 8 3 2 3 2 2 2" xfId="53526" xr:uid="{00000000-0005-0000-0000-0000F49F0000}"/>
    <cellStyle name="Normal 8 3 2 3 2 3" xfId="38378" xr:uid="{00000000-0005-0000-0000-0000F59F0000}"/>
    <cellStyle name="Normal 8 3 2 3 3" xfId="21066" xr:uid="{00000000-0005-0000-0000-0000F69F0000}"/>
    <cellStyle name="Normal 8 3 2 3 3 2" xfId="47034" xr:uid="{00000000-0005-0000-0000-0000F79F0000}"/>
    <cellStyle name="Normal 8 3 2 3 4" xfId="16738" xr:uid="{00000000-0005-0000-0000-0000F89F0000}"/>
    <cellStyle name="Normal 8 3 2 3 4 2" xfId="42706" xr:uid="{00000000-0005-0000-0000-0000F99F0000}"/>
    <cellStyle name="Normal 8 3 2 3 5" xfId="31886" xr:uid="{00000000-0005-0000-0000-0000FA9F0000}"/>
    <cellStyle name="Normal 8 3 2 3 6" xfId="58368" xr:uid="{00000000-0005-0000-0000-0000FB9F0000}"/>
    <cellStyle name="Normal 8 3 2 4" xfId="10246" xr:uid="{00000000-0005-0000-0000-0000FC9F0000}"/>
    <cellStyle name="Normal 8 3 2 4 2" xfId="25394" xr:uid="{00000000-0005-0000-0000-0000FD9F0000}"/>
    <cellStyle name="Normal 8 3 2 4 2 2" xfId="51362" xr:uid="{00000000-0005-0000-0000-0000FE9F0000}"/>
    <cellStyle name="Normal 8 3 2 4 3" xfId="36214" xr:uid="{00000000-0005-0000-0000-0000FF9F0000}"/>
    <cellStyle name="Normal 8 3 2 5" xfId="8082" xr:uid="{00000000-0005-0000-0000-000000A00000}"/>
    <cellStyle name="Normal 8 3 2 5 2" xfId="23230" xr:uid="{00000000-0005-0000-0000-000001A00000}"/>
    <cellStyle name="Normal 8 3 2 5 2 2" xfId="49198" xr:uid="{00000000-0005-0000-0000-000002A00000}"/>
    <cellStyle name="Normal 8 3 2 5 3" xfId="34050" xr:uid="{00000000-0005-0000-0000-000003A00000}"/>
    <cellStyle name="Normal 8 3 2 6" xfId="18902" xr:uid="{00000000-0005-0000-0000-000004A00000}"/>
    <cellStyle name="Normal 8 3 2 6 2" xfId="44870" xr:uid="{00000000-0005-0000-0000-000005A00000}"/>
    <cellStyle name="Normal 8 3 2 7" xfId="14574" xr:uid="{00000000-0005-0000-0000-000006A00000}"/>
    <cellStyle name="Normal 8 3 2 7 2" xfId="40542" xr:uid="{00000000-0005-0000-0000-000007A00000}"/>
    <cellStyle name="Normal 8 3 2 8" xfId="3754" xr:uid="{00000000-0005-0000-0000-000008A00000}"/>
    <cellStyle name="Normal 8 3 2 9" xfId="29722" xr:uid="{00000000-0005-0000-0000-000009A00000}"/>
    <cellStyle name="Normal 8 3 3" xfId="2131" xr:uid="{00000000-0005-0000-0000-00000AA00000}"/>
    <cellStyle name="Normal 8 3 3 2" xfId="6459" xr:uid="{00000000-0005-0000-0000-00000BA00000}"/>
    <cellStyle name="Normal 8 3 3 2 2" xfId="12951" xr:uid="{00000000-0005-0000-0000-00000CA00000}"/>
    <cellStyle name="Normal 8 3 3 2 2 2" xfId="28099" xr:uid="{00000000-0005-0000-0000-00000DA00000}"/>
    <cellStyle name="Normal 8 3 3 2 2 2 2" xfId="54067" xr:uid="{00000000-0005-0000-0000-00000EA00000}"/>
    <cellStyle name="Normal 8 3 3 2 2 3" xfId="38919" xr:uid="{00000000-0005-0000-0000-00000FA00000}"/>
    <cellStyle name="Normal 8 3 3 2 3" xfId="21607" xr:uid="{00000000-0005-0000-0000-000010A00000}"/>
    <cellStyle name="Normal 8 3 3 2 3 2" xfId="47575" xr:uid="{00000000-0005-0000-0000-000011A00000}"/>
    <cellStyle name="Normal 8 3 3 2 4" xfId="17279" xr:uid="{00000000-0005-0000-0000-000012A00000}"/>
    <cellStyle name="Normal 8 3 3 2 4 2" xfId="43247" xr:uid="{00000000-0005-0000-0000-000013A00000}"/>
    <cellStyle name="Normal 8 3 3 2 5" xfId="32427" xr:uid="{00000000-0005-0000-0000-000014A00000}"/>
    <cellStyle name="Normal 8 3 3 2 6" xfId="58909" xr:uid="{00000000-0005-0000-0000-000015A00000}"/>
    <cellStyle name="Normal 8 3 3 3" xfId="10787" xr:uid="{00000000-0005-0000-0000-000016A00000}"/>
    <cellStyle name="Normal 8 3 3 3 2" xfId="25935" xr:uid="{00000000-0005-0000-0000-000017A00000}"/>
    <cellStyle name="Normal 8 3 3 3 2 2" xfId="51903" xr:uid="{00000000-0005-0000-0000-000018A00000}"/>
    <cellStyle name="Normal 8 3 3 3 3" xfId="36755" xr:uid="{00000000-0005-0000-0000-000019A00000}"/>
    <cellStyle name="Normal 8 3 3 4" xfId="8623" xr:uid="{00000000-0005-0000-0000-00001AA00000}"/>
    <cellStyle name="Normal 8 3 3 4 2" xfId="23771" xr:uid="{00000000-0005-0000-0000-00001BA00000}"/>
    <cellStyle name="Normal 8 3 3 4 2 2" xfId="49739" xr:uid="{00000000-0005-0000-0000-00001CA00000}"/>
    <cellStyle name="Normal 8 3 3 4 3" xfId="34591" xr:uid="{00000000-0005-0000-0000-00001DA00000}"/>
    <cellStyle name="Normal 8 3 3 5" xfId="19443" xr:uid="{00000000-0005-0000-0000-00001EA00000}"/>
    <cellStyle name="Normal 8 3 3 5 2" xfId="45411" xr:uid="{00000000-0005-0000-0000-00001FA00000}"/>
    <cellStyle name="Normal 8 3 3 6" xfId="15115" xr:uid="{00000000-0005-0000-0000-000020A00000}"/>
    <cellStyle name="Normal 8 3 3 6 2" xfId="41083" xr:uid="{00000000-0005-0000-0000-000021A00000}"/>
    <cellStyle name="Normal 8 3 3 7" xfId="4295" xr:uid="{00000000-0005-0000-0000-000022A00000}"/>
    <cellStyle name="Normal 8 3 3 8" xfId="30263" xr:uid="{00000000-0005-0000-0000-000023A00000}"/>
    <cellStyle name="Normal 8 3 3 9" xfId="56745" xr:uid="{00000000-0005-0000-0000-000024A00000}"/>
    <cellStyle name="Normal 8 3 4" xfId="5377" xr:uid="{00000000-0005-0000-0000-000025A00000}"/>
    <cellStyle name="Normal 8 3 4 2" xfId="11869" xr:uid="{00000000-0005-0000-0000-000026A00000}"/>
    <cellStyle name="Normal 8 3 4 2 2" xfId="27017" xr:uid="{00000000-0005-0000-0000-000027A00000}"/>
    <cellStyle name="Normal 8 3 4 2 2 2" xfId="52985" xr:uid="{00000000-0005-0000-0000-000028A00000}"/>
    <cellStyle name="Normal 8 3 4 2 3" xfId="37837" xr:uid="{00000000-0005-0000-0000-000029A00000}"/>
    <cellStyle name="Normal 8 3 4 3" xfId="20525" xr:uid="{00000000-0005-0000-0000-00002AA00000}"/>
    <cellStyle name="Normal 8 3 4 3 2" xfId="46493" xr:uid="{00000000-0005-0000-0000-00002BA00000}"/>
    <cellStyle name="Normal 8 3 4 4" xfId="16197" xr:uid="{00000000-0005-0000-0000-00002CA00000}"/>
    <cellStyle name="Normal 8 3 4 4 2" xfId="42165" xr:uid="{00000000-0005-0000-0000-00002DA00000}"/>
    <cellStyle name="Normal 8 3 4 5" xfId="31345" xr:uid="{00000000-0005-0000-0000-00002EA00000}"/>
    <cellStyle name="Normal 8 3 4 6" xfId="57827" xr:uid="{00000000-0005-0000-0000-00002FA00000}"/>
    <cellStyle name="Normal 8 3 5" xfId="9705" xr:uid="{00000000-0005-0000-0000-000030A00000}"/>
    <cellStyle name="Normal 8 3 5 2" xfId="24853" xr:uid="{00000000-0005-0000-0000-000031A00000}"/>
    <cellStyle name="Normal 8 3 5 2 2" xfId="50821" xr:uid="{00000000-0005-0000-0000-000032A00000}"/>
    <cellStyle name="Normal 8 3 5 3" xfId="35673" xr:uid="{00000000-0005-0000-0000-000033A00000}"/>
    <cellStyle name="Normal 8 3 6" xfId="7541" xr:uid="{00000000-0005-0000-0000-000034A00000}"/>
    <cellStyle name="Normal 8 3 6 2" xfId="22689" xr:uid="{00000000-0005-0000-0000-000035A00000}"/>
    <cellStyle name="Normal 8 3 6 2 2" xfId="48657" xr:uid="{00000000-0005-0000-0000-000036A00000}"/>
    <cellStyle name="Normal 8 3 6 3" xfId="33509" xr:uid="{00000000-0005-0000-0000-000037A00000}"/>
    <cellStyle name="Normal 8 3 7" xfId="18361" xr:uid="{00000000-0005-0000-0000-000038A00000}"/>
    <cellStyle name="Normal 8 3 7 2" xfId="44329" xr:uid="{00000000-0005-0000-0000-000039A00000}"/>
    <cellStyle name="Normal 8 3 8" xfId="14033" xr:uid="{00000000-0005-0000-0000-00003AA00000}"/>
    <cellStyle name="Normal 8 3 8 2" xfId="40001" xr:uid="{00000000-0005-0000-0000-00003BA00000}"/>
    <cellStyle name="Normal 8 3 9" xfId="3213" xr:uid="{00000000-0005-0000-0000-00003CA00000}"/>
    <cellStyle name="Normal 8 4" xfId="495" xr:uid="{00000000-0005-0000-0000-00003DA00000}"/>
    <cellStyle name="Normal 8 4 10" xfId="29182" xr:uid="{00000000-0005-0000-0000-00003EA00000}"/>
    <cellStyle name="Normal 8 4 11" xfId="55130" xr:uid="{00000000-0005-0000-0000-00003FA00000}"/>
    <cellStyle name="Normal 8 4 12" xfId="55664" xr:uid="{00000000-0005-0000-0000-000040A00000}"/>
    <cellStyle name="Normal 8 4 13" xfId="807" xr:uid="{00000000-0005-0000-0000-000041A00000}"/>
    <cellStyle name="Normal 8 4 2" xfId="1591" xr:uid="{00000000-0005-0000-0000-000042A00000}"/>
    <cellStyle name="Normal 8 4 2 10" xfId="56205" xr:uid="{00000000-0005-0000-0000-000043A00000}"/>
    <cellStyle name="Normal 8 4 2 2" xfId="2673" xr:uid="{00000000-0005-0000-0000-000044A00000}"/>
    <cellStyle name="Normal 8 4 2 2 2" xfId="7001" xr:uid="{00000000-0005-0000-0000-000045A00000}"/>
    <cellStyle name="Normal 8 4 2 2 2 2" xfId="13493" xr:uid="{00000000-0005-0000-0000-000046A00000}"/>
    <cellStyle name="Normal 8 4 2 2 2 2 2" xfId="28641" xr:uid="{00000000-0005-0000-0000-000047A00000}"/>
    <cellStyle name="Normal 8 4 2 2 2 2 2 2" xfId="54609" xr:uid="{00000000-0005-0000-0000-000048A00000}"/>
    <cellStyle name="Normal 8 4 2 2 2 2 3" xfId="39461" xr:uid="{00000000-0005-0000-0000-000049A00000}"/>
    <cellStyle name="Normal 8 4 2 2 2 3" xfId="22149" xr:uid="{00000000-0005-0000-0000-00004AA00000}"/>
    <cellStyle name="Normal 8 4 2 2 2 3 2" xfId="48117" xr:uid="{00000000-0005-0000-0000-00004BA00000}"/>
    <cellStyle name="Normal 8 4 2 2 2 4" xfId="17821" xr:uid="{00000000-0005-0000-0000-00004CA00000}"/>
    <cellStyle name="Normal 8 4 2 2 2 4 2" xfId="43789" xr:uid="{00000000-0005-0000-0000-00004DA00000}"/>
    <cellStyle name="Normal 8 4 2 2 2 5" xfId="32969" xr:uid="{00000000-0005-0000-0000-00004EA00000}"/>
    <cellStyle name="Normal 8 4 2 2 2 6" xfId="59451" xr:uid="{00000000-0005-0000-0000-00004FA00000}"/>
    <cellStyle name="Normal 8 4 2 2 3" xfId="11329" xr:uid="{00000000-0005-0000-0000-000050A00000}"/>
    <cellStyle name="Normal 8 4 2 2 3 2" xfId="26477" xr:uid="{00000000-0005-0000-0000-000051A00000}"/>
    <cellStyle name="Normal 8 4 2 2 3 2 2" xfId="52445" xr:uid="{00000000-0005-0000-0000-000052A00000}"/>
    <cellStyle name="Normal 8 4 2 2 3 3" xfId="37297" xr:uid="{00000000-0005-0000-0000-000053A00000}"/>
    <cellStyle name="Normal 8 4 2 2 4" xfId="9165" xr:uid="{00000000-0005-0000-0000-000054A00000}"/>
    <cellStyle name="Normal 8 4 2 2 4 2" xfId="24313" xr:uid="{00000000-0005-0000-0000-000055A00000}"/>
    <cellStyle name="Normal 8 4 2 2 4 2 2" xfId="50281" xr:uid="{00000000-0005-0000-0000-000056A00000}"/>
    <cellStyle name="Normal 8 4 2 2 4 3" xfId="35133" xr:uid="{00000000-0005-0000-0000-000057A00000}"/>
    <cellStyle name="Normal 8 4 2 2 5" xfId="19985" xr:uid="{00000000-0005-0000-0000-000058A00000}"/>
    <cellStyle name="Normal 8 4 2 2 5 2" xfId="45953" xr:uid="{00000000-0005-0000-0000-000059A00000}"/>
    <cellStyle name="Normal 8 4 2 2 6" xfId="15657" xr:uid="{00000000-0005-0000-0000-00005AA00000}"/>
    <cellStyle name="Normal 8 4 2 2 6 2" xfId="41625" xr:uid="{00000000-0005-0000-0000-00005BA00000}"/>
    <cellStyle name="Normal 8 4 2 2 7" xfId="4837" xr:uid="{00000000-0005-0000-0000-00005CA00000}"/>
    <cellStyle name="Normal 8 4 2 2 8" xfId="30805" xr:uid="{00000000-0005-0000-0000-00005DA00000}"/>
    <cellStyle name="Normal 8 4 2 2 9" xfId="57287" xr:uid="{00000000-0005-0000-0000-00005EA00000}"/>
    <cellStyle name="Normal 8 4 2 3" xfId="5919" xr:uid="{00000000-0005-0000-0000-00005FA00000}"/>
    <cellStyle name="Normal 8 4 2 3 2" xfId="12411" xr:uid="{00000000-0005-0000-0000-000060A00000}"/>
    <cellStyle name="Normal 8 4 2 3 2 2" xfId="27559" xr:uid="{00000000-0005-0000-0000-000061A00000}"/>
    <cellStyle name="Normal 8 4 2 3 2 2 2" xfId="53527" xr:uid="{00000000-0005-0000-0000-000062A00000}"/>
    <cellStyle name="Normal 8 4 2 3 2 3" xfId="38379" xr:uid="{00000000-0005-0000-0000-000063A00000}"/>
    <cellStyle name="Normal 8 4 2 3 3" xfId="21067" xr:uid="{00000000-0005-0000-0000-000064A00000}"/>
    <cellStyle name="Normal 8 4 2 3 3 2" xfId="47035" xr:uid="{00000000-0005-0000-0000-000065A00000}"/>
    <cellStyle name="Normal 8 4 2 3 4" xfId="16739" xr:uid="{00000000-0005-0000-0000-000066A00000}"/>
    <cellStyle name="Normal 8 4 2 3 4 2" xfId="42707" xr:uid="{00000000-0005-0000-0000-000067A00000}"/>
    <cellStyle name="Normal 8 4 2 3 5" xfId="31887" xr:uid="{00000000-0005-0000-0000-000068A00000}"/>
    <cellStyle name="Normal 8 4 2 3 6" xfId="58369" xr:uid="{00000000-0005-0000-0000-000069A00000}"/>
    <cellStyle name="Normal 8 4 2 4" xfId="10247" xr:uid="{00000000-0005-0000-0000-00006AA00000}"/>
    <cellStyle name="Normal 8 4 2 4 2" xfId="25395" xr:uid="{00000000-0005-0000-0000-00006BA00000}"/>
    <cellStyle name="Normal 8 4 2 4 2 2" xfId="51363" xr:uid="{00000000-0005-0000-0000-00006CA00000}"/>
    <cellStyle name="Normal 8 4 2 4 3" xfId="36215" xr:uid="{00000000-0005-0000-0000-00006DA00000}"/>
    <cellStyle name="Normal 8 4 2 5" xfId="8083" xr:uid="{00000000-0005-0000-0000-00006EA00000}"/>
    <cellStyle name="Normal 8 4 2 5 2" xfId="23231" xr:uid="{00000000-0005-0000-0000-00006FA00000}"/>
    <cellStyle name="Normal 8 4 2 5 2 2" xfId="49199" xr:uid="{00000000-0005-0000-0000-000070A00000}"/>
    <cellStyle name="Normal 8 4 2 5 3" xfId="34051" xr:uid="{00000000-0005-0000-0000-000071A00000}"/>
    <cellStyle name="Normal 8 4 2 6" xfId="18903" xr:uid="{00000000-0005-0000-0000-000072A00000}"/>
    <cellStyle name="Normal 8 4 2 6 2" xfId="44871" xr:uid="{00000000-0005-0000-0000-000073A00000}"/>
    <cellStyle name="Normal 8 4 2 7" xfId="14575" xr:uid="{00000000-0005-0000-0000-000074A00000}"/>
    <cellStyle name="Normal 8 4 2 7 2" xfId="40543" xr:uid="{00000000-0005-0000-0000-000075A00000}"/>
    <cellStyle name="Normal 8 4 2 8" xfId="3755" xr:uid="{00000000-0005-0000-0000-000076A00000}"/>
    <cellStyle name="Normal 8 4 2 9" xfId="29723" xr:uid="{00000000-0005-0000-0000-000077A00000}"/>
    <cellStyle name="Normal 8 4 3" xfId="2132" xr:uid="{00000000-0005-0000-0000-000078A00000}"/>
    <cellStyle name="Normal 8 4 3 2" xfId="6460" xr:uid="{00000000-0005-0000-0000-000079A00000}"/>
    <cellStyle name="Normal 8 4 3 2 2" xfId="12952" xr:uid="{00000000-0005-0000-0000-00007AA00000}"/>
    <cellStyle name="Normal 8 4 3 2 2 2" xfId="28100" xr:uid="{00000000-0005-0000-0000-00007BA00000}"/>
    <cellStyle name="Normal 8 4 3 2 2 2 2" xfId="54068" xr:uid="{00000000-0005-0000-0000-00007CA00000}"/>
    <cellStyle name="Normal 8 4 3 2 2 3" xfId="38920" xr:uid="{00000000-0005-0000-0000-00007DA00000}"/>
    <cellStyle name="Normal 8 4 3 2 3" xfId="21608" xr:uid="{00000000-0005-0000-0000-00007EA00000}"/>
    <cellStyle name="Normal 8 4 3 2 3 2" xfId="47576" xr:uid="{00000000-0005-0000-0000-00007FA00000}"/>
    <cellStyle name="Normal 8 4 3 2 4" xfId="17280" xr:uid="{00000000-0005-0000-0000-000080A00000}"/>
    <cellStyle name="Normal 8 4 3 2 4 2" xfId="43248" xr:uid="{00000000-0005-0000-0000-000081A00000}"/>
    <cellStyle name="Normal 8 4 3 2 5" xfId="32428" xr:uid="{00000000-0005-0000-0000-000082A00000}"/>
    <cellStyle name="Normal 8 4 3 2 6" xfId="58910" xr:uid="{00000000-0005-0000-0000-000083A00000}"/>
    <cellStyle name="Normal 8 4 3 3" xfId="10788" xr:uid="{00000000-0005-0000-0000-000084A00000}"/>
    <cellStyle name="Normal 8 4 3 3 2" xfId="25936" xr:uid="{00000000-0005-0000-0000-000085A00000}"/>
    <cellStyle name="Normal 8 4 3 3 2 2" xfId="51904" xr:uid="{00000000-0005-0000-0000-000086A00000}"/>
    <cellStyle name="Normal 8 4 3 3 3" xfId="36756" xr:uid="{00000000-0005-0000-0000-000087A00000}"/>
    <cellStyle name="Normal 8 4 3 4" xfId="8624" xr:uid="{00000000-0005-0000-0000-000088A00000}"/>
    <cellStyle name="Normal 8 4 3 4 2" xfId="23772" xr:uid="{00000000-0005-0000-0000-000089A00000}"/>
    <cellStyle name="Normal 8 4 3 4 2 2" xfId="49740" xr:uid="{00000000-0005-0000-0000-00008AA00000}"/>
    <cellStyle name="Normal 8 4 3 4 3" xfId="34592" xr:uid="{00000000-0005-0000-0000-00008BA00000}"/>
    <cellStyle name="Normal 8 4 3 5" xfId="19444" xr:uid="{00000000-0005-0000-0000-00008CA00000}"/>
    <cellStyle name="Normal 8 4 3 5 2" xfId="45412" xr:uid="{00000000-0005-0000-0000-00008DA00000}"/>
    <cellStyle name="Normal 8 4 3 6" xfId="15116" xr:uid="{00000000-0005-0000-0000-00008EA00000}"/>
    <cellStyle name="Normal 8 4 3 6 2" xfId="41084" xr:uid="{00000000-0005-0000-0000-00008FA00000}"/>
    <cellStyle name="Normal 8 4 3 7" xfId="4296" xr:uid="{00000000-0005-0000-0000-000090A00000}"/>
    <cellStyle name="Normal 8 4 3 8" xfId="30264" xr:uid="{00000000-0005-0000-0000-000091A00000}"/>
    <cellStyle name="Normal 8 4 3 9" xfId="56746" xr:uid="{00000000-0005-0000-0000-000092A00000}"/>
    <cellStyle name="Normal 8 4 4" xfId="5378" xr:uid="{00000000-0005-0000-0000-000093A00000}"/>
    <cellStyle name="Normal 8 4 4 2" xfId="11870" xr:uid="{00000000-0005-0000-0000-000094A00000}"/>
    <cellStyle name="Normal 8 4 4 2 2" xfId="27018" xr:uid="{00000000-0005-0000-0000-000095A00000}"/>
    <cellStyle name="Normal 8 4 4 2 2 2" xfId="52986" xr:uid="{00000000-0005-0000-0000-000096A00000}"/>
    <cellStyle name="Normal 8 4 4 2 3" xfId="37838" xr:uid="{00000000-0005-0000-0000-000097A00000}"/>
    <cellStyle name="Normal 8 4 4 3" xfId="20526" xr:uid="{00000000-0005-0000-0000-000098A00000}"/>
    <cellStyle name="Normal 8 4 4 3 2" xfId="46494" xr:uid="{00000000-0005-0000-0000-000099A00000}"/>
    <cellStyle name="Normal 8 4 4 4" xfId="16198" xr:uid="{00000000-0005-0000-0000-00009AA00000}"/>
    <cellStyle name="Normal 8 4 4 4 2" xfId="42166" xr:uid="{00000000-0005-0000-0000-00009BA00000}"/>
    <cellStyle name="Normal 8 4 4 5" xfId="31346" xr:uid="{00000000-0005-0000-0000-00009CA00000}"/>
    <cellStyle name="Normal 8 4 4 6" xfId="57828" xr:uid="{00000000-0005-0000-0000-00009DA00000}"/>
    <cellStyle name="Normal 8 4 5" xfId="9706" xr:uid="{00000000-0005-0000-0000-00009EA00000}"/>
    <cellStyle name="Normal 8 4 5 2" xfId="24854" xr:uid="{00000000-0005-0000-0000-00009FA00000}"/>
    <cellStyle name="Normal 8 4 5 2 2" xfId="50822" xr:uid="{00000000-0005-0000-0000-0000A0A00000}"/>
    <cellStyle name="Normal 8 4 5 3" xfId="35674" xr:uid="{00000000-0005-0000-0000-0000A1A00000}"/>
    <cellStyle name="Normal 8 4 6" xfId="7542" xr:uid="{00000000-0005-0000-0000-0000A2A00000}"/>
    <cellStyle name="Normal 8 4 6 2" xfId="22690" xr:uid="{00000000-0005-0000-0000-0000A3A00000}"/>
    <cellStyle name="Normal 8 4 6 2 2" xfId="48658" xr:uid="{00000000-0005-0000-0000-0000A4A00000}"/>
    <cellStyle name="Normal 8 4 6 3" xfId="33510" xr:uid="{00000000-0005-0000-0000-0000A5A00000}"/>
    <cellStyle name="Normal 8 4 7" xfId="18362" xr:uid="{00000000-0005-0000-0000-0000A6A00000}"/>
    <cellStyle name="Normal 8 4 7 2" xfId="44330" xr:uid="{00000000-0005-0000-0000-0000A7A00000}"/>
    <cellStyle name="Normal 8 4 8" xfId="14034" xr:uid="{00000000-0005-0000-0000-0000A8A00000}"/>
    <cellStyle name="Normal 8 4 8 2" xfId="40002" xr:uid="{00000000-0005-0000-0000-0000A9A00000}"/>
    <cellStyle name="Normal 8 4 9" xfId="3214" xr:uid="{00000000-0005-0000-0000-0000AAA00000}"/>
    <cellStyle name="Normal 8 5" xfId="496" xr:uid="{00000000-0005-0000-0000-0000ABA00000}"/>
    <cellStyle name="Normal 8 5 10" xfId="29183" xr:uid="{00000000-0005-0000-0000-0000ACA00000}"/>
    <cellStyle name="Normal 8 5 11" xfId="55131" xr:uid="{00000000-0005-0000-0000-0000ADA00000}"/>
    <cellStyle name="Normal 8 5 12" xfId="55665" xr:uid="{00000000-0005-0000-0000-0000AEA00000}"/>
    <cellStyle name="Normal 8 5 13" xfId="847" xr:uid="{00000000-0005-0000-0000-0000AFA00000}"/>
    <cellStyle name="Normal 8 5 2" xfId="1592" xr:uid="{00000000-0005-0000-0000-0000B0A00000}"/>
    <cellStyle name="Normal 8 5 2 10" xfId="56206" xr:uid="{00000000-0005-0000-0000-0000B1A00000}"/>
    <cellStyle name="Normal 8 5 2 2" xfId="2674" xr:uid="{00000000-0005-0000-0000-0000B2A00000}"/>
    <cellStyle name="Normal 8 5 2 2 2" xfId="7002" xr:uid="{00000000-0005-0000-0000-0000B3A00000}"/>
    <cellStyle name="Normal 8 5 2 2 2 2" xfId="13494" xr:uid="{00000000-0005-0000-0000-0000B4A00000}"/>
    <cellStyle name="Normal 8 5 2 2 2 2 2" xfId="28642" xr:uid="{00000000-0005-0000-0000-0000B5A00000}"/>
    <cellStyle name="Normal 8 5 2 2 2 2 2 2" xfId="54610" xr:uid="{00000000-0005-0000-0000-0000B6A00000}"/>
    <cellStyle name="Normal 8 5 2 2 2 2 3" xfId="39462" xr:uid="{00000000-0005-0000-0000-0000B7A00000}"/>
    <cellStyle name="Normal 8 5 2 2 2 3" xfId="22150" xr:uid="{00000000-0005-0000-0000-0000B8A00000}"/>
    <cellStyle name="Normal 8 5 2 2 2 3 2" xfId="48118" xr:uid="{00000000-0005-0000-0000-0000B9A00000}"/>
    <cellStyle name="Normal 8 5 2 2 2 4" xfId="17822" xr:uid="{00000000-0005-0000-0000-0000BAA00000}"/>
    <cellStyle name="Normal 8 5 2 2 2 4 2" xfId="43790" xr:uid="{00000000-0005-0000-0000-0000BBA00000}"/>
    <cellStyle name="Normal 8 5 2 2 2 5" xfId="32970" xr:uid="{00000000-0005-0000-0000-0000BCA00000}"/>
    <cellStyle name="Normal 8 5 2 2 2 6" xfId="59452" xr:uid="{00000000-0005-0000-0000-0000BDA00000}"/>
    <cellStyle name="Normal 8 5 2 2 3" xfId="11330" xr:uid="{00000000-0005-0000-0000-0000BEA00000}"/>
    <cellStyle name="Normal 8 5 2 2 3 2" xfId="26478" xr:uid="{00000000-0005-0000-0000-0000BFA00000}"/>
    <cellStyle name="Normal 8 5 2 2 3 2 2" xfId="52446" xr:uid="{00000000-0005-0000-0000-0000C0A00000}"/>
    <cellStyle name="Normal 8 5 2 2 3 3" xfId="37298" xr:uid="{00000000-0005-0000-0000-0000C1A00000}"/>
    <cellStyle name="Normal 8 5 2 2 4" xfId="9166" xr:uid="{00000000-0005-0000-0000-0000C2A00000}"/>
    <cellStyle name="Normal 8 5 2 2 4 2" xfId="24314" xr:uid="{00000000-0005-0000-0000-0000C3A00000}"/>
    <cellStyle name="Normal 8 5 2 2 4 2 2" xfId="50282" xr:uid="{00000000-0005-0000-0000-0000C4A00000}"/>
    <cellStyle name="Normal 8 5 2 2 4 3" xfId="35134" xr:uid="{00000000-0005-0000-0000-0000C5A00000}"/>
    <cellStyle name="Normal 8 5 2 2 5" xfId="19986" xr:uid="{00000000-0005-0000-0000-0000C6A00000}"/>
    <cellStyle name="Normal 8 5 2 2 5 2" xfId="45954" xr:uid="{00000000-0005-0000-0000-0000C7A00000}"/>
    <cellStyle name="Normal 8 5 2 2 6" xfId="15658" xr:uid="{00000000-0005-0000-0000-0000C8A00000}"/>
    <cellStyle name="Normal 8 5 2 2 6 2" xfId="41626" xr:uid="{00000000-0005-0000-0000-0000C9A00000}"/>
    <cellStyle name="Normal 8 5 2 2 7" xfId="4838" xr:uid="{00000000-0005-0000-0000-0000CAA00000}"/>
    <cellStyle name="Normal 8 5 2 2 8" xfId="30806" xr:uid="{00000000-0005-0000-0000-0000CBA00000}"/>
    <cellStyle name="Normal 8 5 2 2 9" xfId="57288" xr:uid="{00000000-0005-0000-0000-0000CCA00000}"/>
    <cellStyle name="Normal 8 5 2 3" xfId="5920" xr:uid="{00000000-0005-0000-0000-0000CDA00000}"/>
    <cellStyle name="Normal 8 5 2 3 2" xfId="12412" xr:uid="{00000000-0005-0000-0000-0000CEA00000}"/>
    <cellStyle name="Normal 8 5 2 3 2 2" xfId="27560" xr:uid="{00000000-0005-0000-0000-0000CFA00000}"/>
    <cellStyle name="Normal 8 5 2 3 2 2 2" xfId="53528" xr:uid="{00000000-0005-0000-0000-0000D0A00000}"/>
    <cellStyle name="Normal 8 5 2 3 2 3" xfId="38380" xr:uid="{00000000-0005-0000-0000-0000D1A00000}"/>
    <cellStyle name="Normal 8 5 2 3 3" xfId="21068" xr:uid="{00000000-0005-0000-0000-0000D2A00000}"/>
    <cellStyle name="Normal 8 5 2 3 3 2" xfId="47036" xr:uid="{00000000-0005-0000-0000-0000D3A00000}"/>
    <cellStyle name="Normal 8 5 2 3 4" xfId="16740" xr:uid="{00000000-0005-0000-0000-0000D4A00000}"/>
    <cellStyle name="Normal 8 5 2 3 4 2" xfId="42708" xr:uid="{00000000-0005-0000-0000-0000D5A00000}"/>
    <cellStyle name="Normal 8 5 2 3 5" xfId="31888" xr:uid="{00000000-0005-0000-0000-0000D6A00000}"/>
    <cellStyle name="Normal 8 5 2 3 6" xfId="58370" xr:uid="{00000000-0005-0000-0000-0000D7A00000}"/>
    <cellStyle name="Normal 8 5 2 4" xfId="10248" xr:uid="{00000000-0005-0000-0000-0000D8A00000}"/>
    <cellStyle name="Normal 8 5 2 4 2" xfId="25396" xr:uid="{00000000-0005-0000-0000-0000D9A00000}"/>
    <cellStyle name="Normal 8 5 2 4 2 2" xfId="51364" xr:uid="{00000000-0005-0000-0000-0000DAA00000}"/>
    <cellStyle name="Normal 8 5 2 4 3" xfId="36216" xr:uid="{00000000-0005-0000-0000-0000DBA00000}"/>
    <cellStyle name="Normal 8 5 2 5" xfId="8084" xr:uid="{00000000-0005-0000-0000-0000DCA00000}"/>
    <cellStyle name="Normal 8 5 2 5 2" xfId="23232" xr:uid="{00000000-0005-0000-0000-0000DDA00000}"/>
    <cellStyle name="Normal 8 5 2 5 2 2" xfId="49200" xr:uid="{00000000-0005-0000-0000-0000DEA00000}"/>
    <cellStyle name="Normal 8 5 2 5 3" xfId="34052" xr:uid="{00000000-0005-0000-0000-0000DFA00000}"/>
    <cellStyle name="Normal 8 5 2 6" xfId="18904" xr:uid="{00000000-0005-0000-0000-0000E0A00000}"/>
    <cellStyle name="Normal 8 5 2 6 2" xfId="44872" xr:uid="{00000000-0005-0000-0000-0000E1A00000}"/>
    <cellStyle name="Normal 8 5 2 7" xfId="14576" xr:uid="{00000000-0005-0000-0000-0000E2A00000}"/>
    <cellStyle name="Normal 8 5 2 7 2" xfId="40544" xr:uid="{00000000-0005-0000-0000-0000E3A00000}"/>
    <cellStyle name="Normal 8 5 2 8" xfId="3756" xr:uid="{00000000-0005-0000-0000-0000E4A00000}"/>
    <cellStyle name="Normal 8 5 2 9" xfId="29724" xr:uid="{00000000-0005-0000-0000-0000E5A00000}"/>
    <cellStyle name="Normal 8 5 3" xfId="2133" xr:uid="{00000000-0005-0000-0000-0000E6A00000}"/>
    <cellStyle name="Normal 8 5 3 2" xfId="6461" xr:uid="{00000000-0005-0000-0000-0000E7A00000}"/>
    <cellStyle name="Normal 8 5 3 2 2" xfId="12953" xr:uid="{00000000-0005-0000-0000-0000E8A00000}"/>
    <cellStyle name="Normal 8 5 3 2 2 2" xfId="28101" xr:uid="{00000000-0005-0000-0000-0000E9A00000}"/>
    <cellStyle name="Normal 8 5 3 2 2 2 2" xfId="54069" xr:uid="{00000000-0005-0000-0000-0000EAA00000}"/>
    <cellStyle name="Normal 8 5 3 2 2 3" xfId="38921" xr:uid="{00000000-0005-0000-0000-0000EBA00000}"/>
    <cellStyle name="Normal 8 5 3 2 3" xfId="21609" xr:uid="{00000000-0005-0000-0000-0000ECA00000}"/>
    <cellStyle name="Normal 8 5 3 2 3 2" xfId="47577" xr:uid="{00000000-0005-0000-0000-0000EDA00000}"/>
    <cellStyle name="Normal 8 5 3 2 4" xfId="17281" xr:uid="{00000000-0005-0000-0000-0000EEA00000}"/>
    <cellStyle name="Normal 8 5 3 2 4 2" xfId="43249" xr:uid="{00000000-0005-0000-0000-0000EFA00000}"/>
    <cellStyle name="Normal 8 5 3 2 5" xfId="32429" xr:uid="{00000000-0005-0000-0000-0000F0A00000}"/>
    <cellStyle name="Normal 8 5 3 2 6" xfId="58911" xr:uid="{00000000-0005-0000-0000-0000F1A00000}"/>
    <cellStyle name="Normal 8 5 3 3" xfId="10789" xr:uid="{00000000-0005-0000-0000-0000F2A00000}"/>
    <cellStyle name="Normal 8 5 3 3 2" xfId="25937" xr:uid="{00000000-0005-0000-0000-0000F3A00000}"/>
    <cellStyle name="Normal 8 5 3 3 2 2" xfId="51905" xr:uid="{00000000-0005-0000-0000-0000F4A00000}"/>
    <cellStyle name="Normal 8 5 3 3 3" xfId="36757" xr:uid="{00000000-0005-0000-0000-0000F5A00000}"/>
    <cellStyle name="Normal 8 5 3 4" xfId="8625" xr:uid="{00000000-0005-0000-0000-0000F6A00000}"/>
    <cellStyle name="Normal 8 5 3 4 2" xfId="23773" xr:uid="{00000000-0005-0000-0000-0000F7A00000}"/>
    <cellStyle name="Normal 8 5 3 4 2 2" xfId="49741" xr:uid="{00000000-0005-0000-0000-0000F8A00000}"/>
    <cellStyle name="Normal 8 5 3 4 3" xfId="34593" xr:uid="{00000000-0005-0000-0000-0000F9A00000}"/>
    <cellStyle name="Normal 8 5 3 5" xfId="19445" xr:uid="{00000000-0005-0000-0000-0000FAA00000}"/>
    <cellStyle name="Normal 8 5 3 5 2" xfId="45413" xr:uid="{00000000-0005-0000-0000-0000FBA00000}"/>
    <cellStyle name="Normal 8 5 3 6" xfId="15117" xr:uid="{00000000-0005-0000-0000-0000FCA00000}"/>
    <cellStyle name="Normal 8 5 3 6 2" xfId="41085" xr:uid="{00000000-0005-0000-0000-0000FDA00000}"/>
    <cellStyle name="Normal 8 5 3 7" xfId="4297" xr:uid="{00000000-0005-0000-0000-0000FEA00000}"/>
    <cellStyle name="Normal 8 5 3 8" xfId="30265" xr:uid="{00000000-0005-0000-0000-0000FFA00000}"/>
    <cellStyle name="Normal 8 5 3 9" xfId="56747" xr:uid="{00000000-0005-0000-0000-000000A10000}"/>
    <cellStyle name="Normal 8 5 4" xfId="5379" xr:uid="{00000000-0005-0000-0000-000001A10000}"/>
    <cellStyle name="Normal 8 5 4 2" xfId="11871" xr:uid="{00000000-0005-0000-0000-000002A10000}"/>
    <cellStyle name="Normal 8 5 4 2 2" xfId="27019" xr:uid="{00000000-0005-0000-0000-000003A10000}"/>
    <cellStyle name="Normal 8 5 4 2 2 2" xfId="52987" xr:uid="{00000000-0005-0000-0000-000004A10000}"/>
    <cellStyle name="Normal 8 5 4 2 3" xfId="37839" xr:uid="{00000000-0005-0000-0000-000005A10000}"/>
    <cellStyle name="Normal 8 5 4 3" xfId="20527" xr:uid="{00000000-0005-0000-0000-000006A10000}"/>
    <cellStyle name="Normal 8 5 4 3 2" xfId="46495" xr:uid="{00000000-0005-0000-0000-000007A10000}"/>
    <cellStyle name="Normal 8 5 4 4" xfId="16199" xr:uid="{00000000-0005-0000-0000-000008A10000}"/>
    <cellStyle name="Normal 8 5 4 4 2" xfId="42167" xr:uid="{00000000-0005-0000-0000-000009A10000}"/>
    <cellStyle name="Normal 8 5 4 5" xfId="31347" xr:uid="{00000000-0005-0000-0000-00000AA10000}"/>
    <cellStyle name="Normal 8 5 4 6" xfId="57829" xr:uid="{00000000-0005-0000-0000-00000BA10000}"/>
    <cellStyle name="Normal 8 5 5" xfId="9707" xr:uid="{00000000-0005-0000-0000-00000CA10000}"/>
    <cellStyle name="Normal 8 5 5 2" xfId="24855" xr:uid="{00000000-0005-0000-0000-00000DA10000}"/>
    <cellStyle name="Normal 8 5 5 2 2" xfId="50823" xr:uid="{00000000-0005-0000-0000-00000EA10000}"/>
    <cellStyle name="Normal 8 5 5 3" xfId="35675" xr:uid="{00000000-0005-0000-0000-00000FA10000}"/>
    <cellStyle name="Normal 8 5 6" xfId="7543" xr:uid="{00000000-0005-0000-0000-000010A10000}"/>
    <cellStyle name="Normal 8 5 6 2" xfId="22691" xr:uid="{00000000-0005-0000-0000-000011A10000}"/>
    <cellStyle name="Normal 8 5 6 2 2" xfId="48659" xr:uid="{00000000-0005-0000-0000-000012A10000}"/>
    <cellStyle name="Normal 8 5 6 3" xfId="33511" xr:uid="{00000000-0005-0000-0000-000013A10000}"/>
    <cellStyle name="Normal 8 5 7" xfId="18363" xr:uid="{00000000-0005-0000-0000-000014A10000}"/>
    <cellStyle name="Normal 8 5 7 2" xfId="44331" xr:uid="{00000000-0005-0000-0000-000015A10000}"/>
    <cellStyle name="Normal 8 5 8" xfId="14035" xr:uid="{00000000-0005-0000-0000-000016A10000}"/>
    <cellStyle name="Normal 8 5 8 2" xfId="40003" xr:uid="{00000000-0005-0000-0000-000017A10000}"/>
    <cellStyle name="Normal 8 5 9" xfId="3215" xr:uid="{00000000-0005-0000-0000-000018A10000}"/>
    <cellStyle name="Normal 8 6" xfId="497" xr:uid="{00000000-0005-0000-0000-000019A10000}"/>
    <cellStyle name="Normal 8 6 10" xfId="29184" xr:uid="{00000000-0005-0000-0000-00001AA10000}"/>
    <cellStyle name="Normal 8 6 11" xfId="55132" xr:uid="{00000000-0005-0000-0000-00001BA10000}"/>
    <cellStyle name="Normal 8 6 12" xfId="55666" xr:uid="{00000000-0005-0000-0000-00001CA10000}"/>
    <cellStyle name="Normal 8 6 13" xfId="887" xr:uid="{00000000-0005-0000-0000-00001DA10000}"/>
    <cellStyle name="Normal 8 6 2" xfId="1593" xr:uid="{00000000-0005-0000-0000-00001EA10000}"/>
    <cellStyle name="Normal 8 6 2 10" xfId="56207" xr:uid="{00000000-0005-0000-0000-00001FA10000}"/>
    <cellStyle name="Normal 8 6 2 2" xfId="2675" xr:uid="{00000000-0005-0000-0000-000020A10000}"/>
    <cellStyle name="Normal 8 6 2 2 2" xfId="7003" xr:uid="{00000000-0005-0000-0000-000021A10000}"/>
    <cellStyle name="Normal 8 6 2 2 2 2" xfId="13495" xr:uid="{00000000-0005-0000-0000-000022A10000}"/>
    <cellStyle name="Normal 8 6 2 2 2 2 2" xfId="28643" xr:uid="{00000000-0005-0000-0000-000023A10000}"/>
    <cellStyle name="Normal 8 6 2 2 2 2 2 2" xfId="54611" xr:uid="{00000000-0005-0000-0000-000024A10000}"/>
    <cellStyle name="Normal 8 6 2 2 2 2 3" xfId="39463" xr:uid="{00000000-0005-0000-0000-000025A10000}"/>
    <cellStyle name="Normal 8 6 2 2 2 3" xfId="22151" xr:uid="{00000000-0005-0000-0000-000026A10000}"/>
    <cellStyle name="Normal 8 6 2 2 2 3 2" xfId="48119" xr:uid="{00000000-0005-0000-0000-000027A10000}"/>
    <cellStyle name="Normal 8 6 2 2 2 4" xfId="17823" xr:uid="{00000000-0005-0000-0000-000028A10000}"/>
    <cellStyle name="Normal 8 6 2 2 2 4 2" xfId="43791" xr:uid="{00000000-0005-0000-0000-000029A10000}"/>
    <cellStyle name="Normal 8 6 2 2 2 5" xfId="32971" xr:uid="{00000000-0005-0000-0000-00002AA10000}"/>
    <cellStyle name="Normal 8 6 2 2 2 6" xfId="59453" xr:uid="{00000000-0005-0000-0000-00002BA10000}"/>
    <cellStyle name="Normal 8 6 2 2 3" xfId="11331" xr:uid="{00000000-0005-0000-0000-00002CA10000}"/>
    <cellStyle name="Normal 8 6 2 2 3 2" xfId="26479" xr:uid="{00000000-0005-0000-0000-00002DA10000}"/>
    <cellStyle name="Normal 8 6 2 2 3 2 2" xfId="52447" xr:uid="{00000000-0005-0000-0000-00002EA10000}"/>
    <cellStyle name="Normal 8 6 2 2 3 3" xfId="37299" xr:uid="{00000000-0005-0000-0000-00002FA10000}"/>
    <cellStyle name="Normal 8 6 2 2 4" xfId="9167" xr:uid="{00000000-0005-0000-0000-000030A10000}"/>
    <cellStyle name="Normal 8 6 2 2 4 2" xfId="24315" xr:uid="{00000000-0005-0000-0000-000031A10000}"/>
    <cellStyle name="Normal 8 6 2 2 4 2 2" xfId="50283" xr:uid="{00000000-0005-0000-0000-000032A10000}"/>
    <cellStyle name="Normal 8 6 2 2 4 3" xfId="35135" xr:uid="{00000000-0005-0000-0000-000033A10000}"/>
    <cellStyle name="Normal 8 6 2 2 5" xfId="19987" xr:uid="{00000000-0005-0000-0000-000034A10000}"/>
    <cellStyle name="Normal 8 6 2 2 5 2" xfId="45955" xr:uid="{00000000-0005-0000-0000-000035A10000}"/>
    <cellStyle name="Normal 8 6 2 2 6" xfId="15659" xr:uid="{00000000-0005-0000-0000-000036A10000}"/>
    <cellStyle name="Normal 8 6 2 2 6 2" xfId="41627" xr:uid="{00000000-0005-0000-0000-000037A10000}"/>
    <cellStyle name="Normal 8 6 2 2 7" xfId="4839" xr:uid="{00000000-0005-0000-0000-000038A10000}"/>
    <cellStyle name="Normal 8 6 2 2 8" xfId="30807" xr:uid="{00000000-0005-0000-0000-000039A10000}"/>
    <cellStyle name="Normal 8 6 2 2 9" xfId="57289" xr:uid="{00000000-0005-0000-0000-00003AA10000}"/>
    <cellStyle name="Normal 8 6 2 3" xfId="5921" xr:uid="{00000000-0005-0000-0000-00003BA10000}"/>
    <cellStyle name="Normal 8 6 2 3 2" xfId="12413" xr:uid="{00000000-0005-0000-0000-00003CA10000}"/>
    <cellStyle name="Normal 8 6 2 3 2 2" xfId="27561" xr:uid="{00000000-0005-0000-0000-00003DA10000}"/>
    <cellStyle name="Normal 8 6 2 3 2 2 2" xfId="53529" xr:uid="{00000000-0005-0000-0000-00003EA10000}"/>
    <cellStyle name="Normal 8 6 2 3 2 3" xfId="38381" xr:uid="{00000000-0005-0000-0000-00003FA10000}"/>
    <cellStyle name="Normal 8 6 2 3 3" xfId="21069" xr:uid="{00000000-0005-0000-0000-000040A10000}"/>
    <cellStyle name="Normal 8 6 2 3 3 2" xfId="47037" xr:uid="{00000000-0005-0000-0000-000041A10000}"/>
    <cellStyle name="Normal 8 6 2 3 4" xfId="16741" xr:uid="{00000000-0005-0000-0000-000042A10000}"/>
    <cellStyle name="Normal 8 6 2 3 4 2" xfId="42709" xr:uid="{00000000-0005-0000-0000-000043A10000}"/>
    <cellStyle name="Normal 8 6 2 3 5" xfId="31889" xr:uid="{00000000-0005-0000-0000-000044A10000}"/>
    <cellStyle name="Normal 8 6 2 3 6" xfId="58371" xr:uid="{00000000-0005-0000-0000-000045A10000}"/>
    <cellStyle name="Normal 8 6 2 4" xfId="10249" xr:uid="{00000000-0005-0000-0000-000046A10000}"/>
    <cellStyle name="Normal 8 6 2 4 2" xfId="25397" xr:uid="{00000000-0005-0000-0000-000047A10000}"/>
    <cellStyle name="Normal 8 6 2 4 2 2" xfId="51365" xr:uid="{00000000-0005-0000-0000-000048A10000}"/>
    <cellStyle name="Normal 8 6 2 4 3" xfId="36217" xr:uid="{00000000-0005-0000-0000-000049A10000}"/>
    <cellStyle name="Normal 8 6 2 5" xfId="8085" xr:uid="{00000000-0005-0000-0000-00004AA10000}"/>
    <cellStyle name="Normal 8 6 2 5 2" xfId="23233" xr:uid="{00000000-0005-0000-0000-00004BA10000}"/>
    <cellStyle name="Normal 8 6 2 5 2 2" xfId="49201" xr:uid="{00000000-0005-0000-0000-00004CA10000}"/>
    <cellStyle name="Normal 8 6 2 5 3" xfId="34053" xr:uid="{00000000-0005-0000-0000-00004DA10000}"/>
    <cellStyle name="Normal 8 6 2 6" xfId="18905" xr:uid="{00000000-0005-0000-0000-00004EA10000}"/>
    <cellStyle name="Normal 8 6 2 6 2" xfId="44873" xr:uid="{00000000-0005-0000-0000-00004FA10000}"/>
    <cellStyle name="Normal 8 6 2 7" xfId="14577" xr:uid="{00000000-0005-0000-0000-000050A10000}"/>
    <cellStyle name="Normal 8 6 2 7 2" xfId="40545" xr:uid="{00000000-0005-0000-0000-000051A10000}"/>
    <cellStyle name="Normal 8 6 2 8" xfId="3757" xr:uid="{00000000-0005-0000-0000-000052A10000}"/>
    <cellStyle name="Normal 8 6 2 9" xfId="29725" xr:uid="{00000000-0005-0000-0000-000053A10000}"/>
    <cellStyle name="Normal 8 6 3" xfId="2134" xr:uid="{00000000-0005-0000-0000-000054A10000}"/>
    <cellStyle name="Normal 8 6 3 2" xfId="6462" xr:uid="{00000000-0005-0000-0000-000055A10000}"/>
    <cellStyle name="Normal 8 6 3 2 2" xfId="12954" xr:uid="{00000000-0005-0000-0000-000056A10000}"/>
    <cellStyle name="Normal 8 6 3 2 2 2" xfId="28102" xr:uid="{00000000-0005-0000-0000-000057A10000}"/>
    <cellStyle name="Normal 8 6 3 2 2 2 2" xfId="54070" xr:uid="{00000000-0005-0000-0000-000058A10000}"/>
    <cellStyle name="Normal 8 6 3 2 2 3" xfId="38922" xr:uid="{00000000-0005-0000-0000-000059A10000}"/>
    <cellStyle name="Normal 8 6 3 2 3" xfId="21610" xr:uid="{00000000-0005-0000-0000-00005AA10000}"/>
    <cellStyle name="Normal 8 6 3 2 3 2" xfId="47578" xr:uid="{00000000-0005-0000-0000-00005BA10000}"/>
    <cellStyle name="Normal 8 6 3 2 4" xfId="17282" xr:uid="{00000000-0005-0000-0000-00005CA10000}"/>
    <cellStyle name="Normal 8 6 3 2 4 2" xfId="43250" xr:uid="{00000000-0005-0000-0000-00005DA10000}"/>
    <cellStyle name="Normal 8 6 3 2 5" xfId="32430" xr:uid="{00000000-0005-0000-0000-00005EA10000}"/>
    <cellStyle name="Normal 8 6 3 2 6" xfId="58912" xr:uid="{00000000-0005-0000-0000-00005FA10000}"/>
    <cellStyle name="Normal 8 6 3 3" xfId="10790" xr:uid="{00000000-0005-0000-0000-000060A10000}"/>
    <cellStyle name="Normal 8 6 3 3 2" xfId="25938" xr:uid="{00000000-0005-0000-0000-000061A10000}"/>
    <cellStyle name="Normal 8 6 3 3 2 2" xfId="51906" xr:uid="{00000000-0005-0000-0000-000062A10000}"/>
    <cellStyle name="Normal 8 6 3 3 3" xfId="36758" xr:uid="{00000000-0005-0000-0000-000063A10000}"/>
    <cellStyle name="Normal 8 6 3 4" xfId="8626" xr:uid="{00000000-0005-0000-0000-000064A10000}"/>
    <cellStyle name="Normal 8 6 3 4 2" xfId="23774" xr:uid="{00000000-0005-0000-0000-000065A10000}"/>
    <cellStyle name="Normal 8 6 3 4 2 2" xfId="49742" xr:uid="{00000000-0005-0000-0000-000066A10000}"/>
    <cellStyle name="Normal 8 6 3 4 3" xfId="34594" xr:uid="{00000000-0005-0000-0000-000067A10000}"/>
    <cellStyle name="Normal 8 6 3 5" xfId="19446" xr:uid="{00000000-0005-0000-0000-000068A10000}"/>
    <cellStyle name="Normal 8 6 3 5 2" xfId="45414" xr:uid="{00000000-0005-0000-0000-000069A10000}"/>
    <cellStyle name="Normal 8 6 3 6" xfId="15118" xr:uid="{00000000-0005-0000-0000-00006AA10000}"/>
    <cellStyle name="Normal 8 6 3 6 2" xfId="41086" xr:uid="{00000000-0005-0000-0000-00006BA10000}"/>
    <cellStyle name="Normal 8 6 3 7" xfId="4298" xr:uid="{00000000-0005-0000-0000-00006CA10000}"/>
    <cellStyle name="Normal 8 6 3 8" xfId="30266" xr:uid="{00000000-0005-0000-0000-00006DA10000}"/>
    <cellStyle name="Normal 8 6 3 9" xfId="56748" xr:uid="{00000000-0005-0000-0000-00006EA10000}"/>
    <cellStyle name="Normal 8 6 4" xfId="5380" xr:uid="{00000000-0005-0000-0000-00006FA10000}"/>
    <cellStyle name="Normal 8 6 4 2" xfId="11872" xr:uid="{00000000-0005-0000-0000-000070A10000}"/>
    <cellStyle name="Normal 8 6 4 2 2" xfId="27020" xr:uid="{00000000-0005-0000-0000-000071A10000}"/>
    <cellStyle name="Normal 8 6 4 2 2 2" xfId="52988" xr:uid="{00000000-0005-0000-0000-000072A10000}"/>
    <cellStyle name="Normal 8 6 4 2 3" xfId="37840" xr:uid="{00000000-0005-0000-0000-000073A10000}"/>
    <cellStyle name="Normal 8 6 4 3" xfId="20528" xr:uid="{00000000-0005-0000-0000-000074A10000}"/>
    <cellStyle name="Normal 8 6 4 3 2" xfId="46496" xr:uid="{00000000-0005-0000-0000-000075A10000}"/>
    <cellStyle name="Normal 8 6 4 4" xfId="16200" xr:uid="{00000000-0005-0000-0000-000076A10000}"/>
    <cellStyle name="Normal 8 6 4 4 2" xfId="42168" xr:uid="{00000000-0005-0000-0000-000077A10000}"/>
    <cellStyle name="Normal 8 6 4 5" xfId="31348" xr:uid="{00000000-0005-0000-0000-000078A10000}"/>
    <cellStyle name="Normal 8 6 4 6" xfId="57830" xr:uid="{00000000-0005-0000-0000-000079A10000}"/>
    <cellStyle name="Normal 8 6 5" xfId="9708" xr:uid="{00000000-0005-0000-0000-00007AA10000}"/>
    <cellStyle name="Normal 8 6 5 2" xfId="24856" xr:uid="{00000000-0005-0000-0000-00007BA10000}"/>
    <cellStyle name="Normal 8 6 5 2 2" xfId="50824" xr:uid="{00000000-0005-0000-0000-00007CA10000}"/>
    <cellStyle name="Normal 8 6 5 3" xfId="35676" xr:uid="{00000000-0005-0000-0000-00007DA10000}"/>
    <cellStyle name="Normal 8 6 6" xfId="7544" xr:uid="{00000000-0005-0000-0000-00007EA10000}"/>
    <cellStyle name="Normal 8 6 6 2" xfId="22692" xr:uid="{00000000-0005-0000-0000-00007FA10000}"/>
    <cellStyle name="Normal 8 6 6 2 2" xfId="48660" xr:uid="{00000000-0005-0000-0000-000080A10000}"/>
    <cellStyle name="Normal 8 6 6 3" xfId="33512" xr:uid="{00000000-0005-0000-0000-000081A10000}"/>
    <cellStyle name="Normal 8 6 7" xfId="18364" xr:uid="{00000000-0005-0000-0000-000082A10000}"/>
    <cellStyle name="Normal 8 6 7 2" xfId="44332" xr:uid="{00000000-0005-0000-0000-000083A10000}"/>
    <cellStyle name="Normal 8 6 8" xfId="14036" xr:uid="{00000000-0005-0000-0000-000084A10000}"/>
    <cellStyle name="Normal 8 6 8 2" xfId="40004" xr:uid="{00000000-0005-0000-0000-000085A10000}"/>
    <cellStyle name="Normal 8 6 9" xfId="3216" xr:uid="{00000000-0005-0000-0000-000086A10000}"/>
    <cellStyle name="Normal 8 7" xfId="498" xr:uid="{00000000-0005-0000-0000-000087A10000}"/>
    <cellStyle name="Normal 8 7 10" xfId="29185" xr:uid="{00000000-0005-0000-0000-000088A10000}"/>
    <cellStyle name="Normal 8 7 11" xfId="55133" xr:uid="{00000000-0005-0000-0000-000089A10000}"/>
    <cellStyle name="Normal 8 7 12" xfId="55667" xr:uid="{00000000-0005-0000-0000-00008AA10000}"/>
    <cellStyle name="Normal 8 7 13" xfId="927" xr:uid="{00000000-0005-0000-0000-00008BA10000}"/>
    <cellStyle name="Normal 8 7 2" xfId="1594" xr:uid="{00000000-0005-0000-0000-00008CA10000}"/>
    <cellStyle name="Normal 8 7 2 10" xfId="56208" xr:uid="{00000000-0005-0000-0000-00008DA10000}"/>
    <cellStyle name="Normal 8 7 2 2" xfId="2676" xr:uid="{00000000-0005-0000-0000-00008EA10000}"/>
    <cellStyle name="Normal 8 7 2 2 2" xfId="7004" xr:uid="{00000000-0005-0000-0000-00008FA10000}"/>
    <cellStyle name="Normal 8 7 2 2 2 2" xfId="13496" xr:uid="{00000000-0005-0000-0000-000090A10000}"/>
    <cellStyle name="Normal 8 7 2 2 2 2 2" xfId="28644" xr:uid="{00000000-0005-0000-0000-000091A10000}"/>
    <cellStyle name="Normal 8 7 2 2 2 2 2 2" xfId="54612" xr:uid="{00000000-0005-0000-0000-000092A10000}"/>
    <cellStyle name="Normal 8 7 2 2 2 2 3" xfId="39464" xr:uid="{00000000-0005-0000-0000-000093A10000}"/>
    <cellStyle name="Normal 8 7 2 2 2 3" xfId="22152" xr:uid="{00000000-0005-0000-0000-000094A10000}"/>
    <cellStyle name="Normal 8 7 2 2 2 3 2" xfId="48120" xr:uid="{00000000-0005-0000-0000-000095A10000}"/>
    <cellStyle name="Normal 8 7 2 2 2 4" xfId="17824" xr:uid="{00000000-0005-0000-0000-000096A10000}"/>
    <cellStyle name="Normal 8 7 2 2 2 4 2" xfId="43792" xr:uid="{00000000-0005-0000-0000-000097A10000}"/>
    <cellStyle name="Normal 8 7 2 2 2 5" xfId="32972" xr:uid="{00000000-0005-0000-0000-000098A10000}"/>
    <cellStyle name="Normal 8 7 2 2 2 6" xfId="59454" xr:uid="{00000000-0005-0000-0000-000099A10000}"/>
    <cellStyle name="Normal 8 7 2 2 3" xfId="11332" xr:uid="{00000000-0005-0000-0000-00009AA10000}"/>
    <cellStyle name="Normal 8 7 2 2 3 2" xfId="26480" xr:uid="{00000000-0005-0000-0000-00009BA10000}"/>
    <cellStyle name="Normal 8 7 2 2 3 2 2" xfId="52448" xr:uid="{00000000-0005-0000-0000-00009CA10000}"/>
    <cellStyle name="Normal 8 7 2 2 3 3" xfId="37300" xr:uid="{00000000-0005-0000-0000-00009DA10000}"/>
    <cellStyle name="Normal 8 7 2 2 4" xfId="9168" xr:uid="{00000000-0005-0000-0000-00009EA10000}"/>
    <cellStyle name="Normal 8 7 2 2 4 2" xfId="24316" xr:uid="{00000000-0005-0000-0000-00009FA10000}"/>
    <cellStyle name="Normal 8 7 2 2 4 2 2" xfId="50284" xr:uid="{00000000-0005-0000-0000-0000A0A10000}"/>
    <cellStyle name="Normal 8 7 2 2 4 3" xfId="35136" xr:uid="{00000000-0005-0000-0000-0000A1A10000}"/>
    <cellStyle name="Normal 8 7 2 2 5" xfId="19988" xr:uid="{00000000-0005-0000-0000-0000A2A10000}"/>
    <cellStyle name="Normal 8 7 2 2 5 2" xfId="45956" xr:uid="{00000000-0005-0000-0000-0000A3A10000}"/>
    <cellStyle name="Normal 8 7 2 2 6" xfId="15660" xr:uid="{00000000-0005-0000-0000-0000A4A10000}"/>
    <cellStyle name="Normal 8 7 2 2 6 2" xfId="41628" xr:uid="{00000000-0005-0000-0000-0000A5A10000}"/>
    <cellStyle name="Normal 8 7 2 2 7" xfId="4840" xr:uid="{00000000-0005-0000-0000-0000A6A10000}"/>
    <cellStyle name="Normal 8 7 2 2 8" xfId="30808" xr:uid="{00000000-0005-0000-0000-0000A7A10000}"/>
    <cellStyle name="Normal 8 7 2 2 9" xfId="57290" xr:uid="{00000000-0005-0000-0000-0000A8A10000}"/>
    <cellStyle name="Normal 8 7 2 3" xfId="5922" xr:uid="{00000000-0005-0000-0000-0000A9A10000}"/>
    <cellStyle name="Normal 8 7 2 3 2" xfId="12414" xr:uid="{00000000-0005-0000-0000-0000AAA10000}"/>
    <cellStyle name="Normal 8 7 2 3 2 2" xfId="27562" xr:uid="{00000000-0005-0000-0000-0000ABA10000}"/>
    <cellStyle name="Normal 8 7 2 3 2 2 2" xfId="53530" xr:uid="{00000000-0005-0000-0000-0000ACA10000}"/>
    <cellStyle name="Normal 8 7 2 3 2 3" xfId="38382" xr:uid="{00000000-0005-0000-0000-0000ADA10000}"/>
    <cellStyle name="Normal 8 7 2 3 3" xfId="21070" xr:uid="{00000000-0005-0000-0000-0000AEA10000}"/>
    <cellStyle name="Normal 8 7 2 3 3 2" xfId="47038" xr:uid="{00000000-0005-0000-0000-0000AFA10000}"/>
    <cellStyle name="Normal 8 7 2 3 4" xfId="16742" xr:uid="{00000000-0005-0000-0000-0000B0A10000}"/>
    <cellStyle name="Normal 8 7 2 3 4 2" xfId="42710" xr:uid="{00000000-0005-0000-0000-0000B1A10000}"/>
    <cellStyle name="Normal 8 7 2 3 5" xfId="31890" xr:uid="{00000000-0005-0000-0000-0000B2A10000}"/>
    <cellStyle name="Normal 8 7 2 3 6" xfId="58372" xr:uid="{00000000-0005-0000-0000-0000B3A10000}"/>
    <cellStyle name="Normal 8 7 2 4" xfId="10250" xr:uid="{00000000-0005-0000-0000-0000B4A10000}"/>
    <cellStyle name="Normal 8 7 2 4 2" xfId="25398" xr:uid="{00000000-0005-0000-0000-0000B5A10000}"/>
    <cellStyle name="Normal 8 7 2 4 2 2" xfId="51366" xr:uid="{00000000-0005-0000-0000-0000B6A10000}"/>
    <cellStyle name="Normal 8 7 2 4 3" xfId="36218" xr:uid="{00000000-0005-0000-0000-0000B7A10000}"/>
    <cellStyle name="Normal 8 7 2 5" xfId="8086" xr:uid="{00000000-0005-0000-0000-0000B8A10000}"/>
    <cellStyle name="Normal 8 7 2 5 2" xfId="23234" xr:uid="{00000000-0005-0000-0000-0000B9A10000}"/>
    <cellStyle name="Normal 8 7 2 5 2 2" xfId="49202" xr:uid="{00000000-0005-0000-0000-0000BAA10000}"/>
    <cellStyle name="Normal 8 7 2 5 3" xfId="34054" xr:uid="{00000000-0005-0000-0000-0000BBA10000}"/>
    <cellStyle name="Normal 8 7 2 6" xfId="18906" xr:uid="{00000000-0005-0000-0000-0000BCA10000}"/>
    <cellStyle name="Normal 8 7 2 6 2" xfId="44874" xr:uid="{00000000-0005-0000-0000-0000BDA10000}"/>
    <cellStyle name="Normal 8 7 2 7" xfId="14578" xr:uid="{00000000-0005-0000-0000-0000BEA10000}"/>
    <cellStyle name="Normal 8 7 2 7 2" xfId="40546" xr:uid="{00000000-0005-0000-0000-0000BFA10000}"/>
    <cellStyle name="Normal 8 7 2 8" xfId="3758" xr:uid="{00000000-0005-0000-0000-0000C0A10000}"/>
    <cellStyle name="Normal 8 7 2 9" xfId="29726" xr:uid="{00000000-0005-0000-0000-0000C1A10000}"/>
    <cellStyle name="Normal 8 7 3" xfId="2135" xr:uid="{00000000-0005-0000-0000-0000C2A10000}"/>
    <cellStyle name="Normal 8 7 3 2" xfId="6463" xr:uid="{00000000-0005-0000-0000-0000C3A10000}"/>
    <cellStyle name="Normal 8 7 3 2 2" xfId="12955" xr:uid="{00000000-0005-0000-0000-0000C4A10000}"/>
    <cellStyle name="Normal 8 7 3 2 2 2" xfId="28103" xr:uid="{00000000-0005-0000-0000-0000C5A10000}"/>
    <cellStyle name="Normal 8 7 3 2 2 2 2" xfId="54071" xr:uid="{00000000-0005-0000-0000-0000C6A10000}"/>
    <cellStyle name="Normal 8 7 3 2 2 3" xfId="38923" xr:uid="{00000000-0005-0000-0000-0000C7A10000}"/>
    <cellStyle name="Normal 8 7 3 2 3" xfId="21611" xr:uid="{00000000-0005-0000-0000-0000C8A10000}"/>
    <cellStyle name="Normal 8 7 3 2 3 2" xfId="47579" xr:uid="{00000000-0005-0000-0000-0000C9A10000}"/>
    <cellStyle name="Normal 8 7 3 2 4" xfId="17283" xr:uid="{00000000-0005-0000-0000-0000CAA10000}"/>
    <cellStyle name="Normal 8 7 3 2 4 2" xfId="43251" xr:uid="{00000000-0005-0000-0000-0000CBA10000}"/>
    <cellStyle name="Normal 8 7 3 2 5" xfId="32431" xr:uid="{00000000-0005-0000-0000-0000CCA10000}"/>
    <cellStyle name="Normal 8 7 3 2 6" xfId="58913" xr:uid="{00000000-0005-0000-0000-0000CDA10000}"/>
    <cellStyle name="Normal 8 7 3 3" xfId="10791" xr:uid="{00000000-0005-0000-0000-0000CEA10000}"/>
    <cellStyle name="Normal 8 7 3 3 2" xfId="25939" xr:uid="{00000000-0005-0000-0000-0000CFA10000}"/>
    <cellStyle name="Normal 8 7 3 3 2 2" xfId="51907" xr:uid="{00000000-0005-0000-0000-0000D0A10000}"/>
    <cellStyle name="Normal 8 7 3 3 3" xfId="36759" xr:uid="{00000000-0005-0000-0000-0000D1A10000}"/>
    <cellStyle name="Normal 8 7 3 4" xfId="8627" xr:uid="{00000000-0005-0000-0000-0000D2A10000}"/>
    <cellStyle name="Normal 8 7 3 4 2" xfId="23775" xr:uid="{00000000-0005-0000-0000-0000D3A10000}"/>
    <cellStyle name="Normal 8 7 3 4 2 2" xfId="49743" xr:uid="{00000000-0005-0000-0000-0000D4A10000}"/>
    <cellStyle name="Normal 8 7 3 4 3" xfId="34595" xr:uid="{00000000-0005-0000-0000-0000D5A10000}"/>
    <cellStyle name="Normal 8 7 3 5" xfId="19447" xr:uid="{00000000-0005-0000-0000-0000D6A10000}"/>
    <cellStyle name="Normal 8 7 3 5 2" xfId="45415" xr:uid="{00000000-0005-0000-0000-0000D7A10000}"/>
    <cellStyle name="Normal 8 7 3 6" xfId="15119" xr:uid="{00000000-0005-0000-0000-0000D8A10000}"/>
    <cellStyle name="Normal 8 7 3 6 2" xfId="41087" xr:uid="{00000000-0005-0000-0000-0000D9A10000}"/>
    <cellStyle name="Normal 8 7 3 7" xfId="4299" xr:uid="{00000000-0005-0000-0000-0000DAA10000}"/>
    <cellStyle name="Normal 8 7 3 8" xfId="30267" xr:uid="{00000000-0005-0000-0000-0000DBA10000}"/>
    <cellStyle name="Normal 8 7 3 9" xfId="56749" xr:uid="{00000000-0005-0000-0000-0000DCA10000}"/>
    <cellStyle name="Normal 8 7 4" xfId="5381" xr:uid="{00000000-0005-0000-0000-0000DDA10000}"/>
    <cellStyle name="Normal 8 7 4 2" xfId="11873" xr:uid="{00000000-0005-0000-0000-0000DEA10000}"/>
    <cellStyle name="Normal 8 7 4 2 2" xfId="27021" xr:uid="{00000000-0005-0000-0000-0000DFA10000}"/>
    <cellStyle name="Normal 8 7 4 2 2 2" xfId="52989" xr:uid="{00000000-0005-0000-0000-0000E0A10000}"/>
    <cellStyle name="Normal 8 7 4 2 3" xfId="37841" xr:uid="{00000000-0005-0000-0000-0000E1A10000}"/>
    <cellStyle name="Normal 8 7 4 3" xfId="20529" xr:uid="{00000000-0005-0000-0000-0000E2A10000}"/>
    <cellStyle name="Normal 8 7 4 3 2" xfId="46497" xr:uid="{00000000-0005-0000-0000-0000E3A10000}"/>
    <cellStyle name="Normal 8 7 4 4" xfId="16201" xr:uid="{00000000-0005-0000-0000-0000E4A10000}"/>
    <cellStyle name="Normal 8 7 4 4 2" xfId="42169" xr:uid="{00000000-0005-0000-0000-0000E5A10000}"/>
    <cellStyle name="Normal 8 7 4 5" xfId="31349" xr:uid="{00000000-0005-0000-0000-0000E6A10000}"/>
    <cellStyle name="Normal 8 7 4 6" xfId="57831" xr:uid="{00000000-0005-0000-0000-0000E7A10000}"/>
    <cellStyle name="Normal 8 7 5" xfId="9709" xr:uid="{00000000-0005-0000-0000-0000E8A10000}"/>
    <cellStyle name="Normal 8 7 5 2" xfId="24857" xr:uid="{00000000-0005-0000-0000-0000E9A10000}"/>
    <cellStyle name="Normal 8 7 5 2 2" xfId="50825" xr:uid="{00000000-0005-0000-0000-0000EAA10000}"/>
    <cellStyle name="Normal 8 7 5 3" xfId="35677" xr:uid="{00000000-0005-0000-0000-0000EBA10000}"/>
    <cellStyle name="Normal 8 7 6" xfId="7545" xr:uid="{00000000-0005-0000-0000-0000ECA10000}"/>
    <cellStyle name="Normal 8 7 6 2" xfId="22693" xr:uid="{00000000-0005-0000-0000-0000EDA10000}"/>
    <cellStyle name="Normal 8 7 6 2 2" xfId="48661" xr:uid="{00000000-0005-0000-0000-0000EEA10000}"/>
    <cellStyle name="Normal 8 7 6 3" xfId="33513" xr:uid="{00000000-0005-0000-0000-0000EFA10000}"/>
    <cellStyle name="Normal 8 7 7" xfId="18365" xr:uid="{00000000-0005-0000-0000-0000F0A10000}"/>
    <cellStyle name="Normal 8 7 7 2" xfId="44333" xr:uid="{00000000-0005-0000-0000-0000F1A10000}"/>
    <cellStyle name="Normal 8 7 8" xfId="14037" xr:uid="{00000000-0005-0000-0000-0000F2A10000}"/>
    <cellStyle name="Normal 8 7 8 2" xfId="40005" xr:uid="{00000000-0005-0000-0000-0000F3A10000}"/>
    <cellStyle name="Normal 8 7 9" xfId="3217" xr:uid="{00000000-0005-0000-0000-0000F4A10000}"/>
    <cellStyle name="Normal 8 8" xfId="499" xr:uid="{00000000-0005-0000-0000-0000F5A10000}"/>
    <cellStyle name="Normal 8 8 10" xfId="29186" xr:uid="{00000000-0005-0000-0000-0000F6A10000}"/>
    <cellStyle name="Normal 8 8 11" xfId="55134" xr:uid="{00000000-0005-0000-0000-0000F7A10000}"/>
    <cellStyle name="Normal 8 8 12" xfId="55668" xr:uid="{00000000-0005-0000-0000-0000F8A10000}"/>
    <cellStyle name="Normal 8 8 13" xfId="967" xr:uid="{00000000-0005-0000-0000-0000F9A10000}"/>
    <cellStyle name="Normal 8 8 2" xfId="1595" xr:uid="{00000000-0005-0000-0000-0000FAA10000}"/>
    <cellStyle name="Normal 8 8 2 10" xfId="56209" xr:uid="{00000000-0005-0000-0000-0000FBA10000}"/>
    <cellStyle name="Normal 8 8 2 2" xfId="2677" xr:uid="{00000000-0005-0000-0000-0000FCA10000}"/>
    <cellStyle name="Normal 8 8 2 2 2" xfId="7005" xr:uid="{00000000-0005-0000-0000-0000FDA10000}"/>
    <cellStyle name="Normal 8 8 2 2 2 2" xfId="13497" xr:uid="{00000000-0005-0000-0000-0000FEA10000}"/>
    <cellStyle name="Normal 8 8 2 2 2 2 2" xfId="28645" xr:uid="{00000000-0005-0000-0000-0000FFA10000}"/>
    <cellStyle name="Normal 8 8 2 2 2 2 2 2" xfId="54613" xr:uid="{00000000-0005-0000-0000-000000A20000}"/>
    <cellStyle name="Normal 8 8 2 2 2 2 3" xfId="39465" xr:uid="{00000000-0005-0000-0000-000001A20000}"/>
    <cellStyle name="Normal 8 8 2 2 2 3" xfId="22153" xr:uid="{00000000-0005-0000-0000-000002A20000}"/>
    <cellStyle name="Normal 8 8 2 2 2 3 2" xfId="48121" xr:uid="{00000000-0005-0000-0000-000003A20000}"/>
    <cellStyle name="Normal 8 8 2 2 2 4" xfId="17825" xr:uid="{00000000-0005-0000-0000-000004A20000}"/>
    <cellStyle name="Normal 8 8 2 2 2 4 2" xfId="43793" xr:uid="{00000000-0005-0000-0000-000005A20000}"/>
    <cellStyle name="Normal 8 8 2 2 2 5" xfId="32973" xr:uid="{00000000-0005-0000-0000-000006A20000}"/>
    <cellStyle name="Normal 8 8 2 2 2 6" xfId="59455" xr:uid="{00000000-0005-0000-0000-000007A20000}"/>
    <cellStyle name="Normal 8 8 2 2 3" xfId="11333" xr:uid="{00000000-0005-0000-0000-000008A20000}"/>
    <cellStyle name="Normal 8 8 2 2 3 2" xfId="26481" xr:uid="{00000000-0005-0000-0000-000009A20000}"/>
    <cellStyle name="Normal 8 8 2 2 3 2 2" xfId="52449" xr:uid="{00000000-0005-0000-0000-00000AA20000}"/>
    <cellStyle name="Normal 8 8 2 2 3 3" xfId="37301" xr:uid="{00000000-0005-0000-0000-00000BA20000}"/>
    <cellStyle name="Normal 8 8 2 2 4" xfId="9169" xr:uid="{00000000-0005-0000-0000-00000CA20000}"/>
    <cellStyle name="Normal 8 8 2 2 4 2" xfId="24317" xr:uid="{00000000-0005-0000-0000-00000DA20000}"/>
    <cellStyle name="Normal 8 8 2 2 4 2 2" xfId="50285" xr:uid="{00000000-0005-0000-0000-00000EA20000}"/>
    <cellStyle name="Normal 8 8 2 2 4 3" xfId="35137" xr:uid="{00000000-0005-0000-0000-00000FA20000}"/>
    <cellStyle name="Normal 8 8 2 2 5" xfId="19989" xr:uid="{00000000-0005-0000-0000-000010A20000}"/>
    <cellStyle name="Normal 8 8 2 2 5 2" xfId="45957" xr:uid="{00000000-0005-0000-0000-000011A20000}"/>
    <cellStyle name="Normal 8 8 2 2 6" xfId="15661" xr:uid="{00000000-0005-0000-0000-000012A20000}"/>
    <cellStyle name="Normal 8 8 2 2 6 2" xfId="41629" xr:uid="{00000000-0005-0000-0000-000013A20000}"/>
    <cellStyle name="Normal 8 8 2 2 7" xfId="4841" xr:uid="{00000000-0005-0000-0000-000014A20000}"/>
    <cellStyle name="Normal 8 8 2 2 8" xfId="30809" xr:uid="{00000000-0005-0000-0000-000015A20000}"/>
    <cellStyle name="Normal 8 8 2 2 9" xfId="57291" xr:uid="{00000000-0005-0000-0000-000016A20000}"/>
    <cellStyle name="Normal 8 8 2 3" xfId="5923" xr:uid="{00000000-0005-0000-0000-000017A20000}"/>
    <cellStyle name="Normal 8 8 2 3 2" xfId="12415" xr:uid="{00000000-0005-0000-0000-000018A20000}"/>
    <cellStyle name="Normal 8 8 2 3 2 2" xfId="27563" xr:uid="{00000000-0005-0000-0000-000019A20000}"/>
    <cellStyle name="Normal 8 8 2 3 2 2 2" xfId="53531" xr:uid="{00000000-0005-0000-0000-00001AA20000}"/>
    <cellStyle name="Normal 8 8 2 3 2 3" xfId="38383" xr:uid="{00000000-0005-0000-0000-00001BA20000}"/>
    <cellStyle name="Normal 8 8 2 3 3" xfId="21071" xr:uid="{00000000-0005-0000-0000-00001CA20000}"/>
    <cellStyle name="Normal 8 8 2 3 3 2" xfId="47039" xr:uid="{00000000-0005-0000-0000-00001DA20000}"/>
    <cellStyle name="Normal 8 8 2 3 4" xfId="16743" xr:uid="{00000000-0005-0000-0000-00001EA20000}"/>
    <cellStyle name="Normal 8 8 2 3 4 2" xfId="42711" xr:uid="{00000000-0005-0000-0000-00001FA20000}"/>
    <cellStyle name="Normal 8 8 2 3 5" xfId="31891" xr:uid="{00000000-0005-0000-0000-000020A20000}"/>
    <cellStyle name="Normal 8 8 2 3 6" xfId="58373" xr:uid="{00000000-0005-0000-0000-000021A20000}"/>
    <cellStyle name="Normal 8 8 2 4" xfId="10251" xr:uid="{00000000-0005-0000-0000-000022A20000}"/>
    <cellStyle name="Normal 8 8 2 4 2" xfId="25399" xr:uid="{00000000-0005-0000-0000-000023A20000}"/>
    <cellStyle name="Normal 8 8 2 4 2 2" xfId="51367" xr:uid="{00000000-0005-0000-0000-000024A20000}"/>
    <cellStyle name="Normal 8 8 2 4 3" xfId="36219" xr:uid="{00000000-0005-0000-0000-000025A20000}"/>
    <cellStyle name="Normal 8 8 2 5" xfId="8087" xr:uid="{00000000-0005-0000-0000-000026A20000}"/>
    <cellStyle name="Normal 8 8 2 5 2" xfId="23235" xr:uid="{00000000-0005-0000-0000-000027A20000}"/>
    <cellStyle name="Normal 8 8 2 5 2 2" xfId="49203" xr:uid="{00000000-0005-0000-0000-000028A20000}"/>
    <cellStyle name="Normal 8 8 2 5 3" xfId="34055" xr:uid="{00000000-0005-0000-0000-000029A20000}"/>
    <cellStyle name="Normal 8 8 2 6" xfId="18907" xr:uid="{00000000-0005-0000-0000-00002AA20000}"/>
    <cellStyle name="Normal 8 8 2 6 2" xfId="44875" xr:uid="{00000000-0005-0000-0000-00002BA20000}"/>
    <cellStyle name="Normal 8 8 2 7" xfId="14579" xr:uid="{00000000-0005-0000-0000-00002CA20000}"/>
    <cellStyle name="Normal 8 8 2 7 2" xfId="40547" xr:uid="{00000000-0005-0000-0000-00002DA20000}"/>
    <cellStyle name="Normal 8 8 2 8" xfId="3759" xr:uid="{00000000-0005-0000-0000-00002EA20000}"/>
    <cellStyle name="Normal 8 8 2 9" xfId="29727" xr:uid="{00000000-0005-0000-0000-00002FA20000}"/>
    <cellStyle name="Normal 8 8 3" xfId="2136" xr:uid="{00000000-0005-0000-0000-000030A20000}"/>
    <cellStyle name="Normal 8 8 3 2" xfId="6464" xr:uid="{00000000-0005-0000-0000-000031A20000}"/>
    <cellStyle name="Normal 8 8 3 2 2" xfId="12956" xr:uid="{00000000-0005-0000-0000-000032A20000}"/>
    <cellStyle name="Normal 8 8 3 2 2 2" xfId="28104" xr:uid="{00000000-0005-0000-0000-000033A20000}"/>
    <cellStyle name="Normal 8 8 3 2 2 2 2" xfId="54072" xr:uid="{00000000-0005-0000-0000-000034A20000}"/>
    <cellStyle name="Normal 8 8 3 2 2 3" xfId="38924" xr:uid="{00000000-0005-0000-0000-000035A20000}"/>
    <cellStyle name="Normal 8 8 3 2 3" xfId="21612" xr:uid="{00000000-0005-0000-0000-000036A20000}"/>
    <cellStyle name="Normal 8 8 3 2 3 2" xfId="47580" xr:uid="{00000000-0005-0000-0000-000037A20000}"/>
    <cellStyle name="Normal 8 8 3 2 4" xfId="17284" xr:uid="{00000000-0005-0000-0000-000038A20000}"/>
    <cellStyle name="Normal 8 8 3 2 4 2" xfId="43252" xr:uid="{00000000-0005-0000-0000-000039A20000}"/>
    <cellStyle name="Normal 8 8 3 2 5" xfId="32432" xr:uid="{00000000-0005-0000-0000-00003AA20000}"/>
    <cellStyle name="Normal 8 8 3 2 6" xfId="58914" xr:uid="{00000000-0005-0000-0000-00003BA20000}"/>
    <cellStyle name="Normal 8 8 3 3" xfId="10792" xr:uid="{00000000-0005-0000-0000-00003CA20000}"/>
    <cellStyle name="Normal 8 8 3 3 2" xfId="25940" xr:uid="{00000000-0005-0000-0000-00003DA20000}"/>
    <cellStyle name="Normal 8 8 3 3 2 2" xfId="51908" xr:uid="{00000000-0005-0000-0000-00003EA20000}"/>
    <cellStyle name="Normal 8 8 3 3 3" xfId="36760" xr:uid="{00000000-0005-0000-0000-00003FA20000}"/>
    <cellStyle name="Normal 8 8 3 4" xfId="8628" xr:uid="{00000000-0005-0000-0000-000040A20000}"/>
    <cellStyle name="Normal 8 8 3 4 2" xfId="23776" xr:uid="{00000000-0005-0000-0000-000041A20000}"/>
    <cellStyle name="Normal 8 8 3 4 2 2" xfId="49744" xr:uid="{00000000-0005-0000-0000-000042A20000}"/>
    <cellStyle name="Normal 8 8 3 4 3" xfId="34596" xr:uid="{00000000-0005-0000-0000-000043A20000}"/>
    <cellStyle name="Normal 8 8 3 5" xfId="19448" xr:uid="{00000000-0005-0000-0000-000044A20000}"/>
    <cellStyle name="Normal 8 8 3 5 2" xfId="45416" xr:uid="{00000000-0005-0000-0000-000045A20000}"/>
    <cellStyle name="Normal 8 8 3 6" xfId="15120" xr:uid="{00000000-0005-0000-0000-000046A20000}"/>
    <cellStyle name="Normal 8 8 3 6 2" xfId="41088" xr:uid="{00000000-0005-0000-0000-000047A20000}"/>
    <cellStyle name="Normal 8 8 3 7" xfId="4300" xr:uid="{00000000-0005-0000-0000-000048A20000}"/>
    <cellStyle name="Normal 8 8 3 8" xfId="30268" xr:uid="{00000000-0005-0000-0000-000049A20000}"/>
    <cellStyle name="Normal 8 8 3 9" xfId="56750" xr:uid="{00000000-0005-0000-0000-00004AA20000}"/>
    <cellStyle name="Normal 8 8 4" xfId="5382" xr:uid="{00000000-0005-0000-0000-00004BA20000}"/>
    <cellStyle name="Normal 8 8 4 2" xfId="11874" xr:uid="{00000000-0005-0000-0000-00004CA20000}"/>
    <cellStyle name="Normal 8 8 4 2 2" xfId="27022" xr:uid="{00000000-0005-0000-0000-00004DA20000}"/>
    <cellStyle name="Normal 8 8 4 2 2 2" xfId="52990" xr:uid="{00000000-0005-0000-0000-00004EA20000}"/>
    <cellStyle name="Normal 8 8 4 2 3" xfId="37842" xr:uid="{00000000-0005-0000-0000-00004FA20000}"/>
    <cellStyle name="Normal 8 8 4 3" xfId="20530" xr:uid="{00000000-0005-0000-0000-000050A20000}"/>
    <cellStyle name="Normal 8 8 4 3 2" xfId="46498" xr:uid="{00000000-0005-0000-0000-000051A20000}"/>
    <cellStyle name="Normal 8 8 4 4" xfId="16202" xr:uid="{00000000-0005-0000-0000-000052A20000}"/>
    <cellStyle name="Normal 8 8 4 4 2" xfId="42170" xr:uid="{00000000-0005-0000-0000-000053A20000}"/>
    <cellStyle name="Normal 8 8 4 5" xfId="31350" xr:uid="{00000000-0005-0000-0000-000054A20000}"/>
    <cellStyle name="Normal 8 8 4 6" xfId="57832" xr:uid="{00000000-0005-0000-0000-000055A20000}"/>
    <cellStyle name="Normal 8 8 5" xfId="9710" xr:uid="{00000000-0005-0000-0000-000056A20000}"/>
    <cellStyle name="Normal 8 8 5 2" xfId="24858" xr:uid="{00000000-0005-0000-0000-000057A20000}"/>
    <cellStyle name="Normal 8 8 5 2 2" xfId="50826" xr:uid="{00000000-0005-0000-0000-000058A20000}"/>
    <cellStyle name="Normal 8 8 5 3" xfId="35678" xr:uid="{00000000-0005-0000-0000-000059A20000}"/>
    <cellStyle name="Normal 8 8 6" xfId="7546" xr:uid="{00000000-0005-0000-0000-00005AA20000}"/>
    <cellStyle name="Normal 8 8 6 2" xfId="22694" xr:uid="{00000000-0005-0000-0000-00005BA20000}"/>
    <cellStyle name="Normal 8 8 6 2 2" xfId="48662" xr:uid="{00000000-0005-0000-0000-00005CA20000}"/>
    <cellStyle name="Normal 8 8 6 3" xfId="33514" xr:uid="{00000000-0005-0000-0000-00005DA20000}"/>
    <cellStyle name="Normal 8 8 7" xfId="18366" xr:uid="{00000000-0005-0000-0000-00005EA20000}"/>
    <cellStyle name="Normal 8 8 7 2" xfId="44334" xr:uid="{00000000-0005-0000-0000-00005FA20000}"/>
    <cellStyle name="Normal 8 8 8" xfId="14038" xr:uid="{00000000-0005-0000-0000-000060A20000}"/>
    <cellStyle name="Normal 8 8 8 2" xfId="40006" xr:uid="{00000000-0005-0000-0000-000061A20000}"/>
    <cellStyle name="Normal 8 8 9" xfId="3218" xr:uid="{00000000-0005-0000-0000-000062A20000}"/>
    <cellStyle name="Normal 8 9" xfId="500" xr:uid="{00000000-0005-0000-0000-000063A20000}"/>
    <cellStyle name="Normal 8 9 10" xfId="29187" xr:uid="{00000000-0005-0000-0000-000064A20000}"/>
    <cellStyle name="Normal 8 9 11" xfId="55135" xr:uid="{00000000-0005-0000-0000-000065A20000}"/>
    <cellStyle name="Normal 8 9 12" xfId="55669" xr:uid="{00000000-0005-0000-0000-000066A20000}"/>
    <cellStyle name="Normal 8 9 13" xfId="1007" xr:uid="{00000000-0005-0000-0000-000067A20000}"/>
    <cellStyle name="Normal 8 9 2" xfId="1596" xr:uid="{00000000-0005-0000-0000-000068A20000}"/>
    <cellStyle name="Normal 8 9 2 10" xfId="56210" xr:uid="{00000000-0005-0000-0000-000069A20000}"/>
    <cellStyle name="Normal 8 9 2 2" xfId="2678" xr:uid="{00000000-0005-0000-0000-00006AA20000}"/>
    <cellStyle name="Normal 8 9 2 2 2" xfId="7006" xr:uid="{00000000-0005-0000-0000-00006BA20000}"/>
    <cellStyle name="Normal 8 9 2 2 2 2" xfId="13498" xr:uid="{00000000-0005-0000-0000-00006CA20000}"/>
    <cellStyle name="Normal 8 9 2 2 2 2 2" xfId="28646" xr:uid="{00000000-0005-0000-0000-00006DA20000}"/>
    <cellStyle name="Normal 8 9 2 2 2 2 2 2" xfId="54614" xr:uid="{00000000-0005-0000-0000-00006EA20000}"/>
    <cellStyle name="Normal 8 9 2 2 2 2 3" xfId="39466" xr:uid="{00000000-0005-0000-0000-00006FA20000}"/>
    <cellStyle name="Normal 8 9 2 2 2 3" xfId="22154" xr:uid="{00000000-0005-0000-0000-000070A20000}"/>
    <cellStyle name="Normal 8 9 2 2 2 3 2" xfId="48122" xr:uid="{00000000-0005-0000-0000-000071A20000}"/>
    <cellStyle name="Normal 8 9 2 2 2 4" xfId="17826" xr:uid="{00000000-0005-0000-0000-000072A20000}"/>
    <cellStyle name="Normal 8 9 2 2 2 4 2" xfId="43794" xr:uid="{00000000-0005-0000-0000-000073A20000}"/>
    <cellStyle name="Normal 8 9 2 2 2 5" xfId="32974" xr:uid="{00000000-0005-0000-0000-000074A20000}"/>
    <cellStyle name="Normal 8 9 2 2 2 6" xfId="59456" xr:uid="{00000000-0005-0000-0000-000075A20000}"/>
    <cellStyle name="Normal 8 9 2 2 3" xfId="11334" xr:uid="{00000000-0005-0000-0000-000076A20000}"/>
    <cellStyle name="Normal 8 9 2 2 3 2" xfId="26482" xr:uid="{00000000-0005-0000-0000-000077A20000}"/>
    <cellStyle name="Normal 8 9 2 2 3 2 2" xfId="52450" xr:uid="{00000000-0005-0000-0000-000078A20000}"/>
    <cellStyle name="Normal 8 9 2 2 3 3" xfId="37302" xr:uid="{00000000-0005-0000-0000-000079A20000}"/>
    <cellStyle name="Normal 8 9 2 2 4" xfId="9170" xr:uid="{00000000-0005-0000-0000-00007AA20000}"/>
    <cellStyle name="Normal 8 9 2 2 4 2" xfId="24318" xr:uid="{00000000-0005-0000-0000-00007BA20000}"/>
    <cellStyle name="Normal 8 9 2 2 4 2 2" xfId="50286" xr:uid="{00000000-0005-0000-0000-00007CA20000}"/>
    <cellStyle name="Normal 8 9 2 2 4 3" xfId="35138" xr:uid="{00000000-0005-0000-0000-00007DA20000}"/>
    <cellStyle name="Normal 8 9 2 2 5" xfId="19990" xr:uid="{00000000-0005-0000-0000-00007EA20000}"/>
    <cellStyle name="Normal 8 9 2 2 5 2" xfId="45958" xr:uid="{00000000-0005-0000-0000-00007FA20000}"/>
    <cellStyle name="Normal 8 9 2 2 6" xfId="15662" xr:uid="{00000000-0005-0000-0000-000080A20000}"/>
    <cellStyle name="Normal 8 9 2 2 6 2" xfId="41630" xr:uid="{00000000-0005-0000-0000-000081A20000}"/>
    <cellStyle name="Normal 8 9 2 2 7" xfId="4842" xr:uid="{00000000-0005-0000-0000-000082A20000}"/>
    <cellStyle name="Normal 8 9 2 2 8" xfId="30810" xr:uid="{00000000-0005-0000-0000-000083A20000}"/>
    <cellStyle name="Normal 8 9 2 2 9" xfId="57292" xr:uid="{00000000-0005-0000-0000-000084A20000}"/>
    <cellStyle name="Normal 8 9 2 3" xfId="5924" xr:uid="{00000000-0005-0000-0000-000085A20000}"/>
    <cellStyle name="Normal 8 9 2 3 2" xfId="12416" xr:uid="{00000000-0005-0000-0000-000086A20000}"/>
    <cellStyle name="Normal 8 9 2 3 2 2" xfId="27564" xr:uid="{00000000-0005-0000-0000-000087A20000}"/>
    <cellStyle name="Normal 8 9 2 3 2 2 2" xfId="53532" xr:uid="{00000000-0005-0000-0000-000088A20000}"/>
    <cellStyle name="Normal 8 9 2 3 2 3" xfId="38384" xr:uid="{00000000-0005-0000-0000-000089A20000}"/>
    <cellStyle name="Normal 8 9 2 3 3" xfId="21072" xr:uid="{00000000-0005-0000-0000-00008AA20000}"/>
    <cellStyle name="Normal 8 9 2 3 3 2" xfId="47040" xr:uid="{00000000-0005-0000-0000-00008BA20000}"/>
    <cellStyle name="Normal 8 9 2 3 4" xfId="16744" xr:uid="{00000000-0005-0000-0000-00008CA20000}"/>
    <cellStyle name="Normal 8 9 2 3 4 2" xfId="42712" xr:uid="{00000000-0005-0000-0000-00008DA20000}"/>
    <cellStyle name="Normal 8 9 2 3 5" xfId="31892" xr:uid="{00000000-0005-0000-0000-00008EA20000}"/>
    <cellStyle name="Normal 8 9 2 3 6" xfId="58374" xr:uid="{00000000-0005-0000-0000-00008FA20000}"/>
    <cellStyle name="Normal 8 9 2 4" xfId="10252" xr:uid="{00000000-0005-0000-0000-000090A20000}"/>
    <cellStyle name="Normal 8 9 2 4 2" xfId="25400" xr:uid="{00000000-0005-0000-0000-000091A20000}"/>
    <cellStyle name="Normal 8 9 2 4 2 2" xfId="51368" xr:uid="{00000000-0005-0000-0000-000092A20000}"/>
    <cellStyle name="Normal 8 9 2 4 3" xfId="36220" xr:uid="{00000000-0005-0000-0000-000093A20000}"/>
    <cellStyle name="Normal 8 9 2 5" xfId="8088" xr:uid="{00000000-0005-0000-0000-000094A20000}"/>
    <cellStyle name="Normal 8 9 2 5 2" xfId="23236" xr:uid="{00000000-0005-0000-0000-000095A20000}"/>
    <cellStyle name="Normal 8 9 2 5 2 2" xfId="49204" xr:uid="{00000000-0005-0000-0000-000096A20000}"/>
    <cellStyle name="Normal 8 9 2 5 3" xfId="34056" xr:uid="{00000000-0005-0000-0000-000097A20000}"/>
    <cellStyle name="Normal 8 9 2 6" xfId="18908" xr:uid="{00000000-0005-0000-0000-000098A20000}"/>
    <cellStyle name="Normal 8 9 2 6 2" xfId="44876" xr:uid="{00000000-0005-0000-0000-000099A20000}"/>
    <cellStyle name="Normal 8 9 2 7" xfId="14580" xr:uid="{00000000-0005-0000-0000-00009AA20000}"/>
    <cellStyle name="Normal 8 9 2 7 2" xfId="40548" xr:uid="{00000000-0005-0000-0000-00009BA20000}"/>
    <cellStyle name="Normal 8 9 2 8" xfId="3760" xr:uid="{00000000-0005-0000-0000-00009CA20000}"/>
    <cellStyle name="Normal 8 9 2 9" xfId="29728" xr:uid="{00000000-0005-0000-0000-00009DA20000}"/>
    <cellStyle name="Normal 8 9 3" xfId="2137" xr:uid="{00000000-0005-0000-0000-00009EA20000}"/>
    <cellStyle name="Normal 8 9 3 2" xfId="6465" xr:uid="{00000000-0005-0000-0000-00009FA20000}"/>
    <cellStyle name="Normal 8 9 3 2 2" xfId="12957" xr:uid="{00000000-0005-0000-0000-0000A0A20000}"/>
    <cellStyle name="Normal 8 9 3 2 2 2" xfId="28105" xr:uid="{00000000-0005-0000-0000-0000A1A20000}"/>
    <cellStyle name="Normal 8 9 3 2 2 2 2" xfId="54073" xr:uid="{00000000-0005-0000-0000-0000A2A20000}"/>
    <cellStyle name="Normal 8 9 3 2 2 3" xfId="38925" xr:uid="{00000000-0005-0000-0000-0000A3A20000}"/>
    <cellStyle name="Normal 8 9 3 2 3" xfId="21613" xr:uid="{00000000-0005-0000-0000-0000A4A20000}"/>
    <cellStyle name="Normal 8 9 3 2 3 2" xfId="47581" xr:uid="{00000000-0005-0000-0000-0000A5A20000}"/>
    <cellStyle name="Normal 8 9 3 2 4" xfId="17285" xr:uid="{00000000-0005-0000-0000-0000A6A20000}"/>
    <cellStyle name="Normal 8 9 3 2 4 2" xfId="43253" xr:uid="{00000000-0005-0000-0000-0000A7A20000}"/>
    <cellStyle name="Normal 8 9 3 2 5" xfId="32433" xr:uid="{00000000-0005-0000-0000-0000A8A20000}"/>
    <cellStyle name="Normal 8 9 3 2 6" xfId="58915" xr:uid="{00000000-0005-0000-0000-0000A9A20000}"/>
    <cellStyle name="Normal 8 9 3 3" xfId="10793" xr:uid="{00000000-0005-0000-0000-0000AAA20000}"/>
    <cellStyle name="Normal 8 9 3 3 2" xfId="25941" xr:uid="{00000000-0005-0000-0000-0000ABA20000}"/>
    <cellStyle name="Normal 8 9 3 3 2 2" xfId="51909" xr:uid="{00000000-0005-0000-0000-0000ACA20000}"/>
    <cellStyle name="Normal 8 9 3 3 3" xfId="36761" xr:uid="{00000000-0005-0000-0000-0000ADA20000}"/>
    <cellStyle name="Normal 8 9 3 4" xfId="8629" xr:uid="{00000000-0005-0000-0000-0000AEA20000}"/>
    <cellStyle name="Normal 8 9 3 4 2" xfId="23777" xr:uid="{00000000-0005-0000-0000-0000AFA20000}"/>
    <cellStyle name="Normal 8 9 3 4 2 2" xfId="49745" xr:uid="{00000000-0005-0000-0000-0000B0A20000}"/>
    <cellStyle name="Normal 8 9 3 4 3" xfId="34597" xr:uid="{00000000-0005-0000-0000-0000B1A20000}"/>
    <cellStyle name="Normal 8 9 3 5" xfId="19449" xr:uid="{00000000-0005-0000-0000-0000B2A20000}"/>
    <cellStyle name="Normal 8 9 3 5 2" xfId="45417" xr:uid="{00000000-0005-0000-0000-0000B3A20000}"/>
    <cellStyle name="Normal 8 9 3 6" xfId="15121" xr:uid="{00000000-0005-0000-0000-0000B4A20000}"/>
    <cellStyle name="Normal 8 9 3 6 2" xfId="41089" xr:uid="{00000000-0005-0000-0000-0000B5A20000}"/>
    <cellStyle name="Normal 8 9 3 7" xfId="4301" xr:uid="{00000000-0005-0000-0000-0000B6A20000}"/>
    <cellStyle name="Normal 8 9 3 8" xfId="30269" xr:uid="{00000000-0005-0000-0000-0000B7A20000}"/>
    <cellStyle name="Normal 8 9 3 9" xfId="56751" xr:uid="{00000000-0005-0000-0000-0000B8A20000}"/>
    <cellStyle name="Normal 8 9 4" xfId="5383" xr:uid="{00000000-0005-0000-0000-0000B9A20000}"/>
    <cellStyle name="Normal 8 9 4 2" xfId="11875" xr:uid="{00000000-0005-0000-0000-0000BAA20000}"/>
    <cellStyle name="Normal 8 9 4 2 2" xfId="27023" xr:uid="{00000000-0005-0000-0000-0000BBA20000}"/>
    <cellStyle name="Normal 8 9 4 2 2 2" xfId="52991" xr:uid="{00000000-0005-0000-0000-0000BCA20000}"/>
    <cellStyle name="Normal 8 9 4 2 3" xfId="37843" xr:uid="{00000000-0005-0000-0000-0000BDA20000}"/>
    <cellStyle name="Normal 8 9 4 3" xfId="20531" xr:uid="{00000000-0005-0000-0000-0000BEA20000}"/>
    <cellStyle name="Normal 8 9 4 3 2" xfId="46499" xr:uid="{00000000-0005-0000-0000-0000BFA20000}"/>
    <cellStyle name="Normal 8 9 4 4" xfId="16203" xr:uid="{00000000-0005-0000-0000-0000C0A20000}"/>
    <cellStyle name="Normal 8 9 4 4 2" xfId="42171" xr:uid="{00000000-0005-0000-0000-0000C1A20000}"/>
    <cellStyle name="Normal 8 9 4 5" xfId="31351" xr:uid="{00000000-0005-0000-0000-0000C2A20000}"/>
    <cellStyle name="Normal 8 9 4 6" xfId="57833" xr:uid="{00000000-0005-0000-0000-0000C3A20000}"/>
    <cellStyle name="Normal 8 9 5" xfId="9711" xr:uid="{00000000-0005-0000-0000-0000C4A20000}"/>
    <cellStyle name="Normal 8 9 5 2" xfId="24859" xr:uid="{00000000-0005-0000-0000-0000C5A20000}"/>
    <cellStyle name="Normal 8 9 5 2 2" xfId="50827" xr:uid="{00000000-0005-0000-0000-0000C6A20000}"/>
    <cellStyle name="Normal 8 9 5 3" xfId="35679" xr:uid="{00000000-0005-0000-0000-0000C7A20000}"/>
    <cellStyle name="Normal 8 9 6" xfId="7547" xr:uid="{00000000-0005-0000-0000-0000C8A20000}"/>
    <cellStyle name="Normal 8 9 6 2" xfId="22695" xr:uid="{00000000-0005-0000-0000-0000C9A20000}"/>
    <cellStyle name="Normal 8 9 6 2 2" xfId="48663" xr:uid="{00000000-0005-0000-0000-0000CAA20000}"/>
    <cellStyle name="Normal 8 9 6 3" xfId="33515" xr:uid="{00000000-0005-0000-0000-0000CBA20000}"/>
    <cellStyle name="Normal 8 9 7" xfId="18367" xr:uid="{00000000-0005-0000-0000-0000CCA20000}"/>
    <cellStyle name="Normal 8 9 7 2" xfId="44335" xr:uid="{00000000-0005-0000-0000-0000CDA20000}"/>
    <cellStyle name="Normal 8 9 8" xfId="14039" xr:uid="{00000000-0005-0000-0000-0000CEA20000}"/>
    <cellStyle name="Normal 8 9 8 2" xfId="40007" xr:uid="{00000000-0005-0000-0000-0000CFA20000}"/>
    <cellStyle name="Normal 8 9 9" xfId="3219" xr:uid="{00000000-0005-0000-0000-0000D0A20000}"/>
    <cellStyle name="Normal 9" xfId="501" xr:uid="{00000000-0005-0000-0000-0000D1A20000}"/>
    <cellStyle name="Normal 9 10" xfId="502" xr:uid="{00000000-0005-0000-0000-0000D2A20000}"/>
    <cellStyle name="Normal 9 10 10" xfId="29189" xr:uid="{00000000-0005-0000-0000-0000D3A20000}"/>
    <cellStyle name="Normal 9 10 11" xfId="55137" xr:uid="{00000000-0005-0000-0000-0000D4A20000}"/>
    <cellStyle name="Normal 9 10 12" xfId="55671" xr:uid="{00000000-0005-0000-0000-0000D5A20000}"/>
    <cellStyle name="Normal 9 10 13" xfId="1050" xr:uid="{00000000-0005-0000-0000-0000D6A20000}"/>
    <cellStyle name="Normal 9 10 2" xfId="1598" xr:uid="{00000000-0005-0000-0000-0000D7A20000}"/>
    <cellStyle name="Normal 9 10 2 10" xfId="56212" xr:uid="{00000000-0005-0000-0000-0000D8A20000}"/>
    <cellStyle name="Normal 9 10 2 2" xfId="2680" xr:uid="{00000000-0005-0000-0000-0000D9A20000}"/>
    <cellStyle name="Normal 9 10 2 2 2" xfId="7008" xr:uid="{00000000-0005-0000-0000-0000DAA20000}"/>
    <cellStyle name="Normal 9 10 2 2 2 2" xfId="13500" xr:uid="{00000000-0005-0000-0000-0000DBA20000}"/>
    <cellStyle name="Normal 9 10 2 2 2 2 2" xfId="28648" xr:uid="{00000000-0005-0000-0000-0000DCA20000}"/>
    <cellStyle name="Normal 9 10 2 2 2 2 2 2" xfId="54616" xr:uid="{00000000-0005-0000-0000-0000DDA20000}"/>
    <cellStyle name="Normal 9 10 2 2 2 2 3" xfId="39468" xr:uid="{00000000-0005-0000-0000-0000DEA20000}"/>
    <cellStyle name="Normal 9 10 2 2 2 3" xfId="22156" xr:uid="{00000000-0005-0000-0000-0000DFA20000}"/>
    <cellStyle name="Normal 9 10 2 2 2 3 2" xfId="48124" xr:uid="{00000000-0005-0000-0000-0000E0A20000}"/>
    <cellStyle name="Normal 9 10 2 2 2 4" xfId="17828" xr:uid="{00000000-0005-0000-0000-0000E1A20000}"/>
    <cellStyle name="Normal 9 10 2 2 2 4 2" xfId="43796" xr:uid="{00000000-0005-0000-0000-0000E2A20000}"/>
    <cellStyle name="Normal 9 10 2 2 2 5" xfId="32976" xr:uid="{00000000-0005-0000-0000-0000E3A20000}"/>
    <cellStyle name="Normal 9 10 2 2 2 6" xfId="59458" xr:uid="{00000000-0005-0000-0000-0000E4A20000}"/>
    <cellStyle name="Normal 9 10 2 2 3" xfId="11336" xr:uid="{00000000-0005-0000-0000-0000E5A20000}"/>
    <cellStyle name="Normal 9 10 2 2 3 2" xfId="26484" xr:uid="{00000000-0005-0000-0000-0000E6A20000}"/>
    <cellStyle name="Normal 9 10 2 2 3 2 2" xfId="52452" xr:uid="{00000000-0005-0000-0000-0000E7A20000}"/>
    <cellStyle name="Normal 9 10 2 2 3 3" xfId="37304" xr:uid="{00000000-0005-0000-0000-0000E8A20000}"/>
    <cellStyle name="Normal 9 10 2 2 4" xfId="9172" xr:uid="{00000000-0005-0000-0000-0000E9A20000}"/>
    <cellStyle name="Normal 9 10 2 2 4 2" xfId="24320" xr:uid="{00000000-0005-0000-0000-0000EAA20000}"/>
    <cellStyle name="Normal 9 10 2 2 4 2 2" xfId="50288" xr:uid="{00000000-0005-0000-0000-0000EBA20000}"/>
    <cellStyle name="Normal 9 10 2 2 4 3" xfId="35140" xr:uid="{00000000-0005-0000-0000-0000ECA20000}"/>
    <cellStyle name="Normal 9 10 2 2 5" xfId="19992" xr:uid="{00000000-0005-0000-0000-0000EDA20000}"/>
    <cellStyle name="Normal 9 10 2 2 5 2" xfId="45960" xr:uid="{00000000-0005-0000-0000-0000EEA20000}"/>
    <cellStyle name="Normal 9 10 2 2 6" xfId="15664" xr:uid="{00000000-0005-0000-0000-0000EFA20000}"/>
    <cellStyle name="Normal 9 10 2 2 6 2" xfId="41632" xr:uid="{00000000-0005-0000-0000-0000F0A20000}"/>
    <cellStyle name="Normal 9 10 2 2 7" xfId="4844" xr:uid="{00000000-0005-0000-0000-0000F1A20000}"/>
    <cellStyle name="Normal 9 10 2 2 8" xfId="30812" xr:uid="{00000000-0005-0000-0000-0000F2A20000}"/>
    <cellStyle name="Normal 9 10 2 2 9" xfId="57294" xr:uid="{00000000-0005-0000-0000-0000F3A20000}"/>
    <cellStyle name="Normal 9 10 2 3" xfId="5926" xr:uid="{00000000-0005-0000-0000-0000F4A20000}"/>
    <cellStyle name="Normal 9 10 2 3 2" xfId="12418" xr:uid="{00000000-0005-0000-0000-0000F5A20000}"/>
    <cellStyle name="Normal 9 10 2 3 2 2" xfId="27566" xr:uid="{00000000-0005-0000-0000-0000F6A20000}"/>
    <cellStyle name="Normal 9 10 2 3 2 2 2" xfId="53534" xr:uid="{00000000-0005-0000-0000-0000F7A20000}"/>
    <cellStyle name="Normal 9 10 2 3 2 3" xfId="38386" xr:uid="{00000000-0005-0000-0000-0000F8A20000}"/>
    <cellStyle name="Normal 9 10 2 3 3" xfId="21074" xr:uid="{00000000-0005-0000-0000-0000F9A20000}"/>
    <cellStyle name="Normal 9 10 2 3 3 2" xfId="47042" xr:uid="{00000000-0005-0000-0000-0000FAA20000}"/>
    <cellStyle name="Normal 9 10 2 3 4" xfId="16746" xr:uid="{00000000-0005-0000-0000-0000FBA20000}"/>
    <cellStyle name="Normal 9 10 2 3 4 2" xfId="42714" xr:uid="{00000000-0005-0000-0000-0000FCA20000}"/>
    <cellStyle name="Normal 9 10 2 3 5" xfId="31894" xr:uid="{00000000-0005-0000-0000-0000FDA20000}"/>
    <cellStyle name="Normal 9 10 2 3 6" xfId="58376" xr:uid="{00000000-0005-0000-0000-0000FEA20000}"/>
    <cellStyle name="Normal 9 10 2 4" xfId="10254" xr:uid="{00000000-0005-0000-0000-0000FFA20000}"/>
    <cellStyle name="Normal 9 10 2 4 2" xfId="25402" xr:uid="{00000000-0005-0000-0000-000000A30000}"/>
    <cellStyle name="Normal 9 10 2 4 2 2" xfId="51370" xr:uid="{00000000-0005-0000-0000-000001A30000}"/>
    <cellStyle name="Normal 9 10 2 4 3" xfId="36222" xr:uid="{00000000-0005-0000-0000-000002A30000}"/>
    <cellStyle name="Normal 9 10 2 5" xfId="8090" xr:uid="{00000000-0005-0000-0000-000003A30000}"/>
    <cellStyle name="Normal 9 10 2 5 2" xfId="23238" xr:uid="{00000000-0005-0000-0000-000004A30000}"/>
    <cellStyle name="Normal 9 10 2 5 2 2" xfId="49206" xr:uid="{00000000-0005-0000-0000-000005A30000}"/>
    <cellStyle name="Normal 9 10 2 5 3" xfId="34058" xr:uid="{00000000-0005-0000-0000-000006A30000}"/>
    <cellStyle name="Normal 9 10 2 6" xfId="18910" xr:uid="{00000000-0005-0000-0000-000007A30000}"/>
    <cellStyle name="Normal 9 10 2 6 2" xfId="44878" xr:uid="{00000000-0005-0000-0000-000008A30000}"/>
    <cellStyle name="Normal 9 10 2 7" xfId="14582" xr:uid="{00000000-0005-0000-0000-000009A30000}"/>
    <cellStyle name="Normal 9 10 2 7 2" xfId="40550" xr:uid="{00000000-0005-0000-0000-00000AA30000}"/>
    <cellStyle name="Normal 9 10 2 8" xfId="3762" xr:uid="{00000000-0005-0000-0000-00000BA30000}"/>
    <cellStyle name="Normal 9 10 2 9" xfId="29730" xr:uid="{00000000-0005-0000-0000-00000CA30000}"/>
    <cellStyle name="Normal 9 10 3" xfId="2139" xr:uid="{00000000-0005-0000-0000-00000DA30000}"/>
    <cellStyle name="Normal 9 10 3 2" xfId="6467" xr:uid="{00000000-0005-0000-0000-00000EA30000}"/>
    <cellStyle name="Normal 9 10 3 2 2" xfId="12959" xr:uid="{00000000-0005-0000-0000-00000FA30000}"/>
    <cellStyle name="Normal 9 10 3 2 2 2" xfId="28107" xr:uid="{00000000-0005-0000-0000-000010A30000}"/>
    <cellStyle name="Normal 9 10 3 2 2 2 2" xfId="54075" xr:uid="{00000000-0005-0000-0000-000011A30000}"/>
    <cellStyle name="Normal 9 10 3 2 2 3" xfId="38927" xr:uid="{00000000-0005-0000-0000-000012A30000}"/>
    <cellStyle name="Normal 9 10 3 2 3" xfId="21615" xr:uid="{00000000-0005-0000-0000-000013A30000}"/>
    <cellStyle name="Normal 9 10 3 2 3 2" xfId="47583" xr:uid="{00000000-0005-0000-0000-000014A30000}"/>
    <cellStyle name="Normal 9 10 3 2 4" xfId="17287" xr:uid="{00000000-0005-0000-0000-000015A30000}"/>
    <cellStyle name="Normal 9 10 3 2 4 2" xfId="43255" xr:uid="{00000000-0005-0000-0000-000016A30000}"/>
    <cellStyle name="Normal 9 10 3 2 5" xfId="32435" xr:uid="{00000000-0005-0000-0000-000017A30000}"/>
    <cellStyle name="Normal 9 10 3 2 6" xfId="58917" xr:uid="{00000000-0005-0000-0000-000018A30000}"/>
    <cellStyle name="Normal 9 10 3 3" xfId="10795" xr:uid="{00000000-0005-0000-0000-000019A30000}"/>
    <cellStyle name="Normal 9 10 3 3 2" xfId="25943" xr:uid="{00000000-0005-0000-0000-00001AA30000}"/>
    <cellStyle name="Normal 9 10 3 3 2 2" xfId="51911" xr:uid="{00000000-0005-0000-0000-00001BA30000}"/>
    <cellStyle name="Normal 9 10 3 3 3" xfId="36763" xr:uid="{00000000-0005-0000-0000-00001CA30000}"/>
    <cellStyle name="Normal 9 10 3 4" xfId="8631" xr:uid="{00000000-0005-0000-0000-00001DA30000}"/>
    <cellStyle name="Normal 9 10 3 4 2" xfId="23779" xr:uid="{00000000-0005-0000-0000-00001EA30000}"/>
    <cellStyle name="Normal 9 10 3 4 2 2" xfId="49747" xr:uid="{00000000-0005-0000-0000-00001FA30000}"/>
    <cellStyle name="Normal 9 10 3 4 3" xfId="34599" xr:uid="{00000000-0005-0000-0000-000020A30000}"/>
    <cellStyle name="Normal 9 10 3 5" xfId="19451" xr:uid="{00000000-0005-0000-0000-000021A30000}"/>
    <cellStyle name="Normal 9 10 3 5 2" xfId="45419" xr:uid="{00000000-0005-0000-0000-000022A30000}"/>
    <cellStyle name="Normal 9 10 3 6" xfId="15123" xr:uid="{00000000-0005-0000-0000-000023A30000}"/>
    <cellStyle name="Normal 9 10 3 6 2" xfId="41091" xr:uid="{00000000-0005-0000-0000-000024A30000}"/>
    <cellStyle name="Normal 9 10 3 7" xfId="4303" xr:uid="{00000000-0005-0000-0000-000025A30000}"/>
    <cellStyle name="Normal 9 10 3 8" xfId="30271" xr:uid="{00000000-0005-0000-0000-000026A30000}"/>
    <cellStyle name="Normal 9 10 3 9" xfId="56753" xr:uid="{00000000-0005-0000-0000-000027A30000}"/>
    <cellStyle name="Normal 9 10 4" xfId="5385" xr:uid="{00000000-0005-0000-0000-000028A30000}"/>
    <cellStyle name="Normal 9 10 4 2" xfId="11877" xr:uid="{00000000-0005-0000-0000-000029A30000}"/>
    <cellStyle name="Normal 9 10 4 2 2" xfId="27025" xr:uid="{00000000-0005-0000-0000-00002AA30000}"/>
    <cellStyle name="Normal 9 10 4 2 2 2" xfId="52993" xr:uid="{00000000-0005-0000-0000-00002BA30000}"/>
    <cellStyle name="Normal 9 10 4 2 3" xfId="37845" xr:uid="{00000000-0005-0000-0000-00002CA30000}"/>
    <cellStyle name="Normal 9 10 4 3" xfId="20533" xr:uid="{00000000-0005-0000-0000-00002DA30000}"/>
    <cellStyle name="Normal 9 10 4 3 2" xfId="46501" xr:uid="{00000000-0005-0000-0000-00002EA30000}"/>
    <cellStyle name="Normal 9 10 4 4" xfId="16205" xr:uid="{00000000-0005-0000-0000-00002FA30000}"/>
    <cellStyle name="Normal 9 10 4 4 2" xfId="42173" xr:uid="{00000000-0005-0000-0000-000030A30000}"/>
    <cellStyle name="Normal 9 10 4 5" xfId="31353" xr:uid="{00000000-0005-0000-0000-000031A30000}"/>
    <cellStyle name="Normal 9 10 4 6" xfId="57835" xr:uid="{00000000-0005-0000-0000-000032A30000}"/>
    <cellStyle name="Normal 9 10 5" xfId="9713" xr:uid="{00000000-0005-0000-0000-000033A30000}"/>
    <cellStyle name="Normal 9 10 5 2" xfId="24861" xr:uid="{00000000-0005-0000-0000-000034A30000}"/>
    <cellStyle name="Normal 9 10 5 2 2" xfId="50829" xr:uid="{00000000-0005-0000-0000-000035A30000}"/>
    <cellStyle name="Normal 9 10 5 3" xfId="35681" xr:uid="{00000000-0005-0000-0000-000036A30000}"/>
    <cellStyle name="Normal 9 10 6" xfId="7549" xr:uid="{00000000-0005-0000-0000-000037A30000}"/>
    <cellStyle name="Normal 9 10 6 2" xfId="22697" xr:uid="{00000000-0005-0000-0000-000038A30000}"/>
    <cellStyle name="Normal 9 10 6 2 2" xfId="48665" xr:uid="{00000000-0005-0000-0000-000039A30000}"/>
    <cellStyle name="Normal 9 10 6 3" xfId="33517" xr:uid="{00000000-0005-0000-0000-00003AA30000}"/>
    <cellStyle name="Normal 9 10 7" xfId="18369" xr:uid="{00000000-0005-0000-0000-00003BA30000}"/>
    <cellStyle name="Normal 9 10 7 2" xfId="44337" xr:uid="{00000000-0005-0000-0000-00003CA30000}"/>
    <cellStyle name="Normal 9 10 8" xfId="14041" xr:uid="{00000000-0005-0000-0000-00003DA30000}"/>
    <cellStyle name="Normal 9 10 8 2" xfId="40009" xr:uid="{00000000-0005-0000-0000-00003EA30000}"/>
    <cellStyle name="Normal 9 10 9" xfId="3221" xr:uid="{00000000-0005-0000-0000-00003FA30000}"/>
    <cellStyle name="Normal 9 11" xfId="503" xr:uid="{00000000-0005-0000-0000-000040A30000}"/>
    <cellStyle name="Normal 9 11 10" xfId="29190" xr:uid="{00000000-0005-0000-0000-000041A30000}"/>
    <cellStyle name="Normal 9 11 11" xfId="55138" xr:uid="{00000000-0005-0000-0000-000042A30000}"/>
    <cellStyle name="Normal 9 11 12" xfId="55672" xr:uid="{00000000-0005-0000-0000-000043A30000}"/>
    <cellStyle name="Normal 9 11 13" xfId="1090" xr:uid="{00000000-0005-0000-0000-000044A30000}"/>
    <cellStyle name="Normal 9 11 2" xfId="1599" xr:uid="{00000000-0005-0000-0000-000045A30000}"/>
    <cellStyle name="Normal 9 11 2 10" xfId="56213" xr:uid="{00000000-0005-0000-0000-000046A30000}"/>
    <cellStyle name="Normal 9 11 2 2" xfId="2681" xr:uid="{00000000-0005-0000-0000-000047A30000}"/>
    <cellStyle name="Normal 9 11 2 2 2" xfId="7009" xr:uid="{00000000-0005-0000-0000-000048A30000}"/>
    <cellStyle name="Normal 9 11 2 2 2 2" xfId="13501" xr:uid="{00000000-0005-0000-0000-000049A30000}"/>
    <cellStyle name="Normal 9 11 2 2 2 2 2" xfId="28649" xr:uid="{00000000-0005-0000-0000-00004AA30000}"/>
    <cellStyle name="Normal 9 11 2 2 2 2 2 2" xfId="54617" xr:uid="{00000000-0005-0000-0000-00004BA30000}"/>
    <cellStyle name="Normal 9 11 2 2 2 2 3" xfId="39469" xr:uid="{00000000-0005-0000-0000-00004CA30000}"/>
    <cellStyle name="Normal 9 11 2 2 2 3" xfId="22157" xr:uid="{00000000-0005-0000-0000-00004DA30000}"/>
    <cellStyle name="Normal 9 11 2 2 2 3 2" xfId="48125" xr:uid="{00000000-0005-0000-0000-00004EA30000}"/>
    <cellStyle name="Normal 9 11 2 2 2 4" xfId="17829" xr:uid="{00000000-0005-0000-0000-00004FA30000}"/>
    <cellStyle name="Normal 9 11 2 2 2 4 2" xfId="43797" xr:uid="{00000000-0005-0000-0000-000050A30000}"/>
    <cellStyle name="Normal 9 11 2 2 2 5" xfId="32977" xr:uid="{00000000-0005-0000-0000-000051A30000}"/>
    <cellStyle name="Normal 9 11 2 2 2 6" xfId="59459" xr:uid="{00000000-0005-0000-0000-000052A30000}"/>
    <cellStyle name="Normal 9 11 2 2 3" xfId="11337" xr:uid="{00000000-0005-0000-0000-000053A30000}"/>
    <cellStyle name="Normal 9 11 2 2 3 2" xfId="26485" xr:uid="{00000000-0005-0000-0000-000054A30000}"/>
    <cellStyle name="Normal 9 11 2 2 3 2 2" xfId="52453" xr:uid="{00000000-0005-0000-0000-000055A30000}"/>
    <cellStyle name="Normal 9 11 2 2 3 3" xfId="37305" xr:uid="{00000000-0005-0000-0000-000056A30000}"/>
    <cellStyle name="Normal 9 11 2 2 4" xfId="9173" xr:uid="{00000000-0005-0000-0000-000057A30000}"/>
    <cellStyle name="Normal 9 11 2 2 4 2" xfId="24321" xr:uid="{00000000-0005-0000-0000-000058A30000}"/>
    <cellStyle name="Normal 9 11 2 2 4 2 2" xfId="50289" xr:uid="{00000000-0005-0000-0000-000059A30000}"/>
    <cellStyle name="Normal 9 11 2 2 4 3" xfId="35141" xr:uid="{00000000-0005-0000-0000-00005AA30000}"/>
    <cellStyle name="Normal 9 11 2 2 5" xfId="19993" xr:uid="{00000000-0005-0000-0000-00005BA30000}"/>
    <cellStyle name="Normal 9 11 2 2 5 2" xfId="45961" xr:uid="{00000000-0005-0000-0000-00005CA30000}"/>
    <cellStyle name="Normal 9 11 2 2 6" xfId="15665" xr:uid="{00000000-0005-0000-0000-00005DA30000}"/>
    <cellStyle name="Normal 9 11 2 2 6 2" xfId="41633" xr:uid="{00000000-0005-0000-0000-00005EA30000}"/>
    <cellStyle name="Normal 9 11 2 2 7" xfId="4845" xr:uid="{00000000-0005-0000-0000-00005FA30000}"/>
    <cellStyle name="Normal 9 11 2 2 8" xfId="30813" xr:uid="{00000000-0005-0000-0000-000060A30000}"/>
    <cellStyle name="Normal 9 11 2 2 9" xfId="57295" xr:uid="{00000000-0005-0000-0000-000061A30000}"/>
    <cellStyle name="Normal 9 11 2 3" xfId="5927" xr:uid="{00000000-0005-0000-0000-000062A30000}"/>
    <cellStyle name="Normal 9 11 2 3 2" xfId="12419" xr:uid="{00000000-0005-0000-0000-000063A30000}"/>
    <cellStyle name="Normal 9 11 2 3 2 2" xfId="27567" xr:uid="{00000000-0005-0000-0000-000064A30000}"/>
    <cellStyle name="Normal 9 11 2 3 2 2 2" xfId="53535" xr:uid="{00000000-0005-0000-0000-000065A30000}"/>
    <cellStyle name="Normal 9 11 2 3 2 3" xfId="38387" xr:uid="{00000000-0005-0000-0000-000066A30000}"/>
    <cellStyle name="Normal 9 11 2 3 3" xfId="21075" xr:uid="{00000000-0005-0000-0000-000067A30000}"/>
    <cellStyle name="Normal 9 11 2 3 3 2" xfId="47043" xr:uid="{00000000-0005-0000-0000-000068A30000}"/>
    <cellStyle name="Normal 9 11 2 3 4" xfId="16747" xr:uid="{00000000-0005-0000-0000-000069A30000}"/>
    <cellStyle name="Normal 9 11 2 3 4 2" xfId="42715" xr:uid="{00000000-0005-0000-0000-00006AA30000}"/>
    <cellStyle name="Normal 9 11 2 3 5" xfId="31895" xr:uid="{00000000-0005-0000-0000-00006BA30000}"/>
    <cellStyle name="Normal 9 11 2 3 6" xfId="58377" xr:uid="{00000000-0005-0000-0000-00006CA30000}"/>
    <cellStyle name="Normal 9 11 2 4" xfId="10255" xr:uid="{00000000-0005-0000-0000-00006DA30000}"/>
    <cellStyle name="Normal 9 11 2 4 2" xfId="25403" xr:uid="{00000000-0005-0000-0000-00006EA30000}"/>
    <cellStyle name="Normal 9 11 2 4 2 2" xfId="51371" xr:uid="{00000000-0005-0000-0000-00006FA30000}"/>
    <cellStyle name="Normal 9 11 2 4 3" xfId="36223" xr:uid="{00000000-0005-0000-0000-000070A30000}"/>
    <cellStyle name="Normal 9 11 2 5" xfId="8091" xr:uid="{00000000-0005-0000-0000-000071A30000}"/>
    <cellStyle name="Normal 9 11 2 5 2" xfId="23239" xr:uid="{00000000-0005-0000-0000-000072A30000}"/>
    <cellStyle name="Normal 9 11 2 5 2 2" xfId="49207" xr:uid="{00000000-0005-0000-0000-000073A30000}"/>
    <cellStyle name="Normal 9 11 2 5 3" xfId="34059" xr:uid="{00000000-0005-0000-0000-000074A30000}"/>
    <cellStyle name="Normal 9 11 2 6" xfId="18911" xr:uid="{00000000-0005-0000-0000-000075A30000}"/>
    <cellStyle name="Normal 9 11 2 6 2" xfId="44879" xr:uid="{00000000-0005-0000-0000-000076A30000}"/>
    <cellStyle name="Normal 9 11 2 7" xfId="14583" xr:uid="{00000000-0005-0000-0000-000077A30000}"/>
    <cellStyle name="Normal 9 11 2 7 2" xfId="40551" xr:uid="{00000000-0005-0000-0000-000078A30000}"/>
    <cellStyle name="Normal 9 11 2 8" xfId="3763" xr:uid="{00000000-0005-0000-0000-000079A30000}"/>
    <cellStyle name="Normal 9 11 2 9" xfId="29731" xr:uid="{00000000-0005-0000-0000-00007AA30000}"/>
    <cellStyle name="Normal 9 11 3" xfId="2140" xr:uid="{00000000-0005-0000-0000-00007BA30000}"/>
    <cellStyle name="Normal 9 11 3 2" xfId="6468" xr:uid="{00000000-0005-0000-0000-00007CA30000}"/>
    <cellStyle name="Normal 9 11 3 2 2" xfId="12960" xr:uid="{00000000-0005-0000-0000-00007DA30000}"/>
    <cellStyle name="Normal 9 11 3 2 2 2" xfId="28108" xr:uid="{00000000-0005-0000-0000-00007EA30000}"/>
    <cellStyle name="Normal 9 11 3 2 2 2 2" xfId="54076" xr:uid="{00000000-0005-0000-0000-00007FA30000}"/>
    <cellStyle name="Normal 9 11 3 2 2 3" xfId="38928" xr:uid="{00000000-0005-0000-0000-000080A30000}"/>
    <cellStyle name="Normal 9 11 3 2 3" xfId="21616" xr:uid="{00000000-0005-0000-0000-000081A30000}"/>
    <cellStyle name="Normal 9 11 3 2 3 2" xfId="47584" xr:uid="{00000000-0005-0000-0000-000082A30000}"/>
    <cellStyle name="Normal 9 11 3 2 4" xfId="17288" xr:uid="{00000000-0005-0000-0000-000083A30000}"/>
    <cellStyle name="Normal 9 11 3 2 4 2" xfId="43256" xr:uid="{00000000-0005-0000-0000-000084A30000}"/>
    <cellStyle name="Normal 9 11 3 2 5" xfId="32436" xr:uid="{00000000-0005-0000-0000-000085A30000}"/>
    <cellStyle name="Normal 9 11 3 2 6" xfId="58918" xr:uid="{00000000-0005-0000-0000-000086A30000}"/>
    <cellStyle name="Normal 9 11 3 3" xfId="10796" xr:uid="{00000000-0005-0000-0000-000087A30000}"/>
    <cellStyle name="Normal 9 11 3 3 2" xfId="25944" xr:uid="{00000000-0005-0000-0000-000088A30000}"/>
    <cellStyle name="Normal 9 11 3 3 2 2" xfId="51912" xr:uid="{00000000-0005-0000-0000-000089A30000}"/>
    <cellStyle name="Normal 9 11 3 3 3" xfId="36764" xr:uid="{00000000-0005-0000-0000-00008AA30000}"/>
    <cellStyle name="Normal 9 11 3 4" xfId="8632" xr:uid="{00000000-0005-0000-0000-00008BA30000}"/>
    <cellStyle name="Normal 9 11 3 4 2" xfId="23780" xr:uid="{00000000-0005-0000-0000-00008CA30000}"/>
    <cellStyle name="Normal 9 11 3 4 2 2" xfId="49748" xr:uid="{00000000-0005-0000-0000-00008DA30000}"/>
    <cellStyle name="Normal 9 11 3 4 3" xfId="34600" xr:uid="{00000000-0005-0000-0000-00008EA30000}"/>
    <cellStyle name="Normal 9 11 3 5" xfId="19452" xr:uid="{00000000-0005-0000-0000-00008FA30000}"/>
    <cellStyle name="Normal 9 11 3 5 2" xfId="45420" xr:uid="{00000000-0005-0000-0000-000090A30000}"/>
    <cellStyle name="Normal 9 11 3 6" xfId="15124" xr:uid="{00000000-0005-0000-0000-000091A30000}"/>
    <cellStyle name="Normal 9 11 3 6 2" xfId="41092" xr:uid="{00000000-0005-0000-0000-000092A30000}"/>
    <cellStyle name="Normal 9 11 3 7" xfId="4304" xr:uid="{00000000-0005-0000-0000-000093A30000}"/>
    <cellStyle name="Normal 9 11 3 8" xfId="30272" xr:uid="{00000000-0005-0000-0000-000094A30000}"/>
    <cellStyle name="Normal 9 11 3 9" xfId="56754" xr:uid="{00000000-0005-0000-0000-000095A30000}"/>
    <cellStyle name="Normal 9 11 4" xfId="5386" xr:uid="{00000000-0005-0000-0000-000096A30000}"/>
    <cellStyle name="Normal 9 11 4 2" xfId="11878" xr:uid="{00000000-0005-0000-0000-000097A30000}"/>
    <cellStyle name="Normal 9 11 4 2 2" xfId="27026" xr:uid="{00000000-0005-0000-0000-000098A30000}"/>
    <cellStyle name="Normal 9 11 4 2 2 2" xfId="52994" xr:uid="{00000000-0005-0000-0000-000099A30000}"/>
    <cellStyle name="Normal 9 11 4 2 3" xfId="37846" xr:uid="{00000000-0005-0000-0000-00009AA30000}"/>
    <cellStyle name="Normal 9 11 4 3" xfId="20534" xr:uid="{00000000-0005-0000-0000-00009BA30000}"/>
    <cellStyle name="Normal 9 11 4 3 2" xfId="46502" xr:uid="{00000000-0005-0000-0000-00009CA30000}"/>
    <cellStyle name="Normal 9 11 4 4" xfId="16206" xr:uid="{00000000-0005-0000-0000-00009DA30000}"/>
    <cellStyle name="Normal 9 11 4 4 2" xfId="42174" xr:uid="{00000000-0005-0000-0000-00009EA30000}"/>
    <cellStyle name="Normal 9 11 4 5" xfId="31354" xr:uid="{00000000-0005-0000-0000-00009FA30000}"/>
    <cellStyle name="Normal 9 11 4 6" xfId="57836" xr:uid="{00000000-0005-0000-0000-0000A0A30000}"/>
    <cellStyle name="Normal 9 11 5" xfId="9714" xr:uid="{00000000-0005-0000-0000-0000A1A30000}"/>
    <cellStyle name="Normal 9 11 5 2" xfId="24862" xr:uid="{00000000-0005-0000-0000-0000A2A30000}"/>
    <cellStyle name="Normal 9 11 5 2 2" xfId="50830" xr:uid="{00000000-0005-0000-0000-0000A3A30000}"/>
    <cellStyle name="Normal 9 11 5 3" xfId="35682" xr:uid="{00000000-0005-0000-0000-0000A4A30000}"/>
    <cellStyle name="Normal 9 11 6" xfId="7550" xr:uid="{00000000-0005-0000-0000-0000A5A30000}"/>
    <cellStyle name="Normal 9 11 6 2" xfId="22698" xr:uid="{00000000-0005-0000-0000-0000A6A30000}"/>
    <cellStyle name="Normal 9 11 6 2 2" xfId="48666" xr:uid="{00000000-0005-0000-0000-0000A7A30000}"/>
    <cellStyle name="Normal 9 11 6 3" xfId="33518" xr:uid="{00000000-0005-0000-0000-0000A8A30000}"/>
    <cellStyle name="Normal 9 11 7" xfId="18370" xr:uid="{00000000-0005-0000-0000-0000A9A30000}"/>
    <cellStyle name="Normal 9 11 7 2" xfId="44338" xr:uid="{00000000-0005-0000-0000-0000AAA30000}"/>
    <cellStyle name="Normal 9 11 8" xfId="14042" xr:uid="{00000000-0005-0000-0000-0000ABA30000}"/>
    <cellStyle name="Normal 9 11 8 2" xfId="40010" xr:uid="{00000000-0005-0000-0000-0000ACA30000}"/>
    <cellStyle name="Normal 9 11 9" xfId="3222" xr:uid="{00000000-0005-0000-0000-0000ADA30000}"/>
    <cellStyle name="Normal 9 12" xfId="504" xr:uid="{00000000-0005-0000-0000-0000AEA30000}"/>
    <cellStyle name="Normal 9 12 10" xfId="29191" xr:uid="{00000000-0005-0000-0000-0000AFA30000}"/>
    <cellStyle name="Normal 9 12 11" xfId="55139" xr:uid="{00000000-0005-0000-0000-0000B0A30000}"/>
    <cellStyle name="Normal 9 12 12" xfId="55673" xr:uid="{00000000-0005-0000-0000-0000B1A30000}"/>
    <cellStyle name="Normal 9 12 13" xfId="1130" xr:uid="{00000000-0005-0000-0000-0000B2A30000}"/>
    <cellStyle name="Normal 9 12 2" xfId="1600" xr:uid="{00000000-0005-0000-0000-0000B3A30000}"/>
    <cellStyle name="Normal 9 12 2 10" xfId="56214" xr:uid="{00000000-0005-0000-0000-0000B4A30000}"/>
    <cellStyle name="Normal 9 12 2 2" xfId="2682" xr:uid="{00000000-0005-0000-0000-0000B5A30000}"/>
    <cellStyle name="Normal 9 12 2 2 2" xfId="7010" xr:uid="{00000000-0005-0000-0000-0000B6A30000}"/>
    <cellStyle name="Normal 9 12 2 2 2 2" xfId="13502" xr:uid="{00000000-0005-0000-0000-0000B7A30000}"/>
    <cellStyle name="Normal 9 12 2 2 2 2 2" xfId="28650" xr:uid="{00000000-0005-0000-0000-0000B8A30000}"/>
    <cellStyle name="Normal 9 12 2 2 2 2 2 2" xfId="54618" xr:uid="{00000000-0005-0000-0000-0000B9A30000}"/>
    <cellStyle name="Normal 9 12 2 2 2 2 3" xfId="39470" xr:uid="{00000000-0005-0000-0000-0000BAA30000}"/>
    <cellStyle name="Normal 9 12 2 2 2 3" xfId="22158" xr:uid="{00000000-0005-0000-0000-0000BBA30000}"/>
    <cellStyle name="Normal 9 12 2 2 2 3 2" xfId="48126" xr:uid="{00000000-0005-0000-0000-0000BCA30000}"/>
    <cellStyle name="Normal 9 12 2 2 2 4" xfId="17830" xr:uid="{00000000-0005-0000-0000-0000BDA30000}"/>
    <cellStyle name="Normal 9 12 2 2 2 4 2" xfId="43798" xr:uid="{00000000-0005-0000-0000-0000BEA30000}"/>
    <cellStyle name="Normal 9 12 2 2 2 5" xfId="32978" xr:uid="{00000000-0005-0000-0000-0000BFA30000}"/>
    <cellStyle name="Normal 9 12 2 2 2 6" xfId="59460" xr:uid="{00000000-0005-0000-0000-0000C0A30000}"/>
    <cellStyle name="Normal 9 12 2 2 3" xfId="11338" xr:uid="{00000000-0005-0000-0000-0000C1A30000}"/>
    <cellStyle name="Normal 9 12 2 2 3 2" xfId="26486" xr:uid="{00000000-0005-0000-0000-0000C2A30000}"/>
    <cellStyle name="Normal 9 12 2 2 3 2 2" xfId="52454" xr:uid="{00000000-0005-0000-0000-0000C3A30000}"/>
    <cellStyle name="Normal 9 12 2 2 3 3" xfId="37306" xr:uid="{00000000-0005-0000-0000-0000C4A30000}"/>
    <cellStyle name="Normal 9 12 2 2 4" xfId="9174" xr:uid="{00000000-0005-0000-0000-0000C5A30000}"/>
    <cellStyle name="Normal 9 12 2 2 4 2" xfId="24322" xr:uid="{00000000-0005-0000-0000-0000C6A30000}"/>
    <cellStyle name="Normal 9 12 2 2 4 2 2" xfId="50290" xr:uid="{00000000-0005-0000-0000-0000C7A30000}"/>
    <cellStyle name="Normal 9 12 2 2 4 3" xfId="35142" xr:uid="{00000000-0005-0000-0000-0000C8A30000}"/>
    <cellStyle name="Normal 9 12 2 2 5" xfId="19994" xr:uid="{00000000-0005-0000-0000-0000C9A30000}"/>
    <cellStyle name="Normal 9 12 2 2 5 2" xfId="45962" xr:uid="{00000000-0005-0000-0000-0000CAA30000}"/>
    <cellStyle name="Normal 9 12 2 2 6" xfId="15666" xr:uid="{00000000-0005-0000-0000-0000CBA30000}"/>
    <cellStyle name="Normal 9 12 2 2 6 2" xfId="41634" xr:uid="{00000000-0005-0000-0000-0000CCA30000}"/>
    <cellStyle name="Normal 9 12 2 2 7" xfId="4846" xr:uid="{00000000-0005-0000-0000-0000CDA30000}"/>
    <cellStyle name="Normal 9 12 2 2 8" xfId="30814" xr:uid="{00000000-0005-0000-0000-0000CEA30000}"/>
    <cellStyle name="Normal 9 12 2 2 9" xfId="57296" xr:uid="{00000000-0005-0000-0000-0000CFA30000}"/>
    <cellStyle name="Normal 9 12 2 3" xfId="5928" xr:uid="{00000000-0005-0000-0000-0000D0A30000}"/>
    <cellStyle name="Normal 9 12 2 3 2" xfId="12420" xr:uid="{00000000-0005-0000-0000-0000D1A30000}"/>
    <cellStyle name="Normal 9 12 2 3 2 2" xfId="27568" xr:uid="{00000000-0005-0000-0000-0000D2A30000}"/>
    <cellStyle name="Normal 9 12 2 3 2 2 2" xfId="53536" xr:uid="{00000000-0005-0000-0000-0000D3A30000}"/>
    <cellStyle name="Normal 9 12 2 3 2 3" xfId="38388" xr:uid="{00000000-0005-0000-0000-0000D4A30000}"/>
    <cellStyle name="Normal 9 12 2 3 3" xfId="21076" xr:uid="{00000000-0005-0000-0000-0000D5A30000}"/>
    <cellStyle name="Normal 9 12 2 3 3 2" xfId="47044" xr:uid="{00000000-0005-0000-0000-0000D6A30000}"/>
    <cellStyle name="Normal 9 12 2 3 4" xfId="16748" xr:uid="{00000000-0005-0000-0000-0000D7A30000}"/>
    <cellStyle name="Normal 9 12 2 3 4 2" xfId="42716" xr:uid="{00000000-0005-0000-0000-0000D8A30000}"/>
    <cellStyle name="Normal 9 12 2 3 5" xfId="31896" xr:uid="{00000000-0005-0000-0000-0000D9A30000}"/>
    <cellStyle name="Normal 9 12 2 3 6" xfId="58378" xr:uid="{00000000-0005-0000-0000-0000DAA30000}"/>
    <cellStyle name="Normal 9 12 2 4" xfId="10256" xr:uid="{00000000-0005-0000-0000-0000DBA30000}"/>
    <cellStyle name="Normal 9 12 2 4 2" xfId="25404" xr:uid="{00000000-0005-0000-0000-0000DCA30000}"/>
    <cellStyle name="Normal 9 12 2 4 2 2" xfId="51372" xr:uid="{00000000-0005-0000-0000-0000DDA30000}"/>
    <cellStyle name="Normal 9 12 2 4 3" xfId="36224" xr:uid="{00000000-0005-0000-0000-0000DEA30000}"/>
    <cellStyle name="Normal 9 12 2 5" xfId="8092" xr:uid="{00000000-0005-0000-0000-0000DFA30000}"/>
    <cellStyle name="Normal 9 12 2 5 2" xfId="23240" xr:uid="{00000000-0005-0000-0000-0000E0A30000}"/>
    <cellStyle name="Normal 9 12 2 5 2 2" xfId="49208" xr:uid="{00000000-0005-0000-0000-0000E1A30000}"/>
    <cellStyle name="Normal 9 12 2 5 3" xfId="34060" xr:uid="{00000000-0005-0000-0000-0000E2A30000}"/>
    <cellStyle name="Normal 9 12 2 6" xfId="18912" xr:uid="{00000000-0005-0000-0000-0000E3A30000}"/>
    <cellStyle name="Normal 9 12 2 6 2" xfId="44880" xr:uid="{00000000-0005-0000-0000-0000E4A30000}"/>
    <cellStyle name="Normal 9 12 2 7" xfId="14584" xr:uid="{00000000-0005-0000-0000-0000E5A30000}"/>
    <cellStyle name="Normal 9 12 2 7 2" xfId="40552" xr:uid="{00000000-0005-0000-0000-0000E6A30000}"/>
    <cellStyle name="Normal 9 12 2 8" xfId="3764" xr:uid="{00000000-0005-0000-0000-0000E7A30000}"/>
    <cellStyle name="Normal 9 12 2 9" xfId="29732" xr:uid="{00000000-0005-0000-0000-0000E8A30000}"/>
    <cellStyle name="Normal 9 12 3" xfId="2141" xr:uid="{00000000-0005-0000-0000-0000E9A30000}"/>
    <cellStyle name="Normal 9 12 3 2" xfId="6469" xr:uid="{00000000-0005-0000-0000-0000EAA30000}"/>
    <cellStyle name="Normal 9 12 3 2 2" xfId="12961" xr:uid="{00000000-0005-0000-0000-0000EBA30000}"/>
    <cellStyle name="Normal 9 12 3 2 2 2" xfId="28109" xr:uid="{00000000-0005-0000-0000-0000ECA30000}"/>
    <cellStyle name="Normal 9 12 3 2 2 2 2" xfId="54077" xr:uid="{00000000-0005-0000-0000-0000EDA30000}"/>
    <cellStyle name="Normal 9 12 3 2 2 3" xfId="38929" xr:uid="{00000000-0005-0000-0000-0000EEA30000}"/>
    <cellStyle name="Normal 9 12 3 2 3" xfId="21617" xr:uid="{00000000-0005-0000-0000-0000EFA30000}"/>
    <cellStyle name="Normal 9 12 3 2 3 2" xfId="47585" xr:uid="{00000000-0005-0000-0000-0000F0A30000}"/>
    <cellStyle name="Normal 9 12 3 2 4" xfId="17289" xr:uid="{00000000-0005-0000-0000-0000F1A30000}"/>
    <cellStyle name="Normal 9 12 3 2 4 2" xfId="43257" xr:uid="{00000000-0005-0000-0000-0000F2A30000}"/>
    <cellStyle name="Normal 9 12 3 2 5" xfId="32437" xr:uid="{00000000-0005-0000-0000-0000F3A30000}"/>
    <cellStyle name="Normal 9 12 3 2 6" xfId="58919" xr:uid="{00000000-0005-0000-0000-0000F4A30000}"/>
    <cellStyle name="Normal 9 12 3 3" xfId="10797" xr:uid="{00000000-0005-0000-0000-0000F5A30000}"/>
    <cellStyle name="Normal 9 12 3 3 2" xfId="25945" xr:uid="{00000000-0005-0000-0000-0000F6A30000}"/>
    <cellStyle name="Normal 9 12 3 3 2 2" xfId="51913" xr:uid="{00000000-0005-0000-0000-0000F7A30000}"/>
    <cellStyle name="Normal 9 12 3 3 3" xfId="36765" xr:uid="{00000000-0005-0000-0000-0000F8A30000}"/>
    <cellStyle name="Normal 9 12 3 4" xfId="8633" xr:uid="{00000000-0005-0000-0000-0000F9A30000}"/>
    <cellStyle name="Normal 9 12 3 4 2" xfId="23781" xr:uid="{00000000-0005-0000-0000-0000FAA30000}"/>
    <cellStyle name="Normal 9 12 3 4 2 2" xfId="49749" xr:uid="{00000000-0005-0000-0000-0000FBA30000}"/>
    <cellStyle name="Normal 9 12 3 4 3" xfId="34601" xr:uid="{00000000-0005-0000-0000-0000FCA30000}"/>
    <cellStyle name="Normal 9 12 3 5" xfId="19453" xr:uid="{00000000-0005-0000-0000-0000FDA30000}"/>
    <cellStyle name="Normal 9 12 3 5 2" xfId="45421" xr:uid="{00000000-0005-0000-0000-0000FEA30000}"/>
    <cellStyle name="Normal 9 12 3 6" xfId="15125" xr:uid="{00000000-0005-0000-0000-0000FFA30000}"/>
    <cellStyle name="Normal 9 12 3 6 2" xfId="41093" xr:uid="{00000000-0005-0000-0000-000000A40000}"/>
    <cellStyle name="Normal 9 12 3 7" xfId="4305" xr:uid="{00000000-0005-0000-0000-000001A40000}"/>
    <cellStyle name="Normal 9 12 3 8" xfId="30273" xr:uid="{00000000-0005-0000-0000-000002A40000}"/>
    <cellStyle name="Normal 9 12 3 9" xfId="56755" xr:uid="{00000000-0005-0000-0000-000003A40000}"/>
    <cellStyle name="Normal 9 12 4" xfId="5387" xr:uid="{00000000-0005-0000-0000-000004A40000}"/>
    <cellStyle name="Normal 9 12 4 2" xfId="11879" xr:uid="{00000000-0005-0000-0000-000005A40000}"/>
    <cellStyle name="Normal 9 12 4 2 2" xfId="27027" xr:uid="{00000000-0005-0000-0000-000006A40000}"/>
    <cellStyle name="Normal 9 12 4 2 2 2" xfId="52995" xr:uid="{00000000-0005-0000-0000-000007A40000}"/>
    <cellStyle name="Normal 9 12 4 2 3" xfId="37847" xr:uid="{00000000-0005-0000-0000-000008A40000}"/>
    <cellStyle name="Normal 9 12 4 3" xfId="20535" xr:uid="{00000000-0005-0000-0000-000009A40000}"/>
    <cellStyle name="Normal 9 12 4 3 2" xfId="46503" xr:uid="{00000000-0005-0000-0000-00000AA40000}"/>
    <cellStyle name="Normal 9 12 4 4" xfId="16207" xr:uid="{00000000-0005-0000-0000-00000BA40000}"/>
    <cellStyle name="Normal 9 12 4 4 2" xfId="42175" xr:uid="{00000000-0005-0000-0000-00000CA40000}"/>
    <cellStyle name="Normal 9 12 4 5" xfId="31355" xr:uid="{00000000-0005-0000-0000-00000DA40000}"/>
    <cellStyle name="Normal 9 12 4 6" xfId="57837" xr:uid="{00000000-0005-0000-0000-00000EA40000}"/>
    <cellStyle name="Normal 9 12 5" xfId="9715" xr:uid="{00000000-0005-0000-0000-00000FA40000}"/>
    <cellStyle name="Normal 9 12 5 2" xfId="24863" xr:uid="{00000000-0005-0000-0000-000010A40000}"/>
    <cellStyle name="Normal 9 12 5 2 2" xfId="50831" xr:uid="{00000000-0005-0000-0000-000011A40000}"/>
    <cellStyle name="Normal 9 12 5 3" xfId="35683" xr:uid="{00000000-0005-0000-0000-000012A40000}"/>
    <cellStyle name="Normal 9 12 6" xfId="7551" xr:uid="{00000000-0005-0000-0000-000013A40000}"/>
    <cellStyle name="Normal 9 12 6 2" xfId="22699" xr:uid="{00000000-0005-0000-0000-000014A40000}"/>
    <cellStyle name="Normal 9 12 6 2 2" xfId="48667" xr:uid="{00000000-0005-0000-0000-000015A40000}"/>
    <cellStyle name="Normal 9 12 6 3" xfId="33519" xr:uid="{00000000-0005-0000-0000-000016A40000}"/>
    <cellStyle name="Normal 9 12 7" xfId="18371" xr:uid="{00000000-0005-0000-0000-000017A40000}"/>
    <cellStyle name="Normal 9 12 7 2" xfId="44339" xr:uid="{00000000-0005-0000-0000-000018A40000}"/>
    <cellStyle name="Normal 9 12 8" xfId="14043" xr:uid="{00000000-0005-0000-0000-000019A40000}"/>
    <cellStyle name="Normal 9 12 8 2" xfId="40011" xr:uid="{00000000-0005-0000-0000-00001AA40000}"/>
    <cellStyle name="Normal 9 12 9" xfId="3223" xr:uid="{00000000-0005-0000-0000-00001BA40000}"/>
    <cellStyle name="Normal 9 13" xfId="505" xr:uid="{00000000-0005-0000-0000-00001CA40000}"/>
    <cellStyle name="Normal 9 13 10" xfId="29192" xr:uid="{00000000-0005-0000-0000-00001DA40000}"/>
    <cellStyle name="Normal 9 13 11" xfId="55140" xr:uid="{00000000-0005-0000-0000-00001EA40000}"/>
    <cellStyle name="Normal 9 13 12" xfId="55674" xr:uid="{00000000-0005-0000-0000-00001FA40000}"/>
    <cellStyle name="Normal 9 13 13" xfId="1170" xr:uid="{00000000-0005-0000-0000-000020A40000}"/>
    <cellStyle name="Normal 9 13 2" xfId="1601" xr:uid="{00000000-0005-0000-0000-000021A40000}"/>
    <cellStyle name="Normal 9 13 2 10" xfId="56215" xr:uid="{00000000-0005-0000-0000-000022A40000}"/>
    <cellStyle name="Normal 9 13 2 2" xfId="2683" xr:uid="{00000000-0005-0000-0000-000023A40000}"/>
    <cellStyle name="Normal 9 13 2 2 2" xfId="7011" xr:uid="{00000000-0005-0000-0000-000024A40000}"/>
    <cellStyle name="Normal 9 13 2 2 2 2" xfId="13503" xr:uid="{00000000-0005-0000-0000-000025A40000}"/>
    <cellStyle name="Normal 9 13 2 2 2 2 2" xfId="28651" xr:uid="{00000000-0005-0000-0000-000026A40000}"/>
    <cellStyle name="Normal 9 13 2 2 2 2 2 2" xfId="54619" xr:uid="{00000000-0005-0000-0000-000027A40000}"/>
    <cellStyle name="Normal 9 13 2 2 2 2 3" xfId="39471" xr:uid="{00000000-0005-0000-0000-000028A40000}"/>
    <cellStyle name="Normal 9 13 2 2 2 3" xfId="22159" xr:uid="{00000000-0005-0000-0000-000029A40000}"/>
    <cellStyle name="Normal 9 13 2 2 2 3 2" xfId="48127" xr:uid="{00000000-0005-0000-0000-00002AA40000}"/>
    <cellStyle name="Normal 9 13 2 2 2 4" xfId="17831" xr:uid="{00000000-0005-0000-0000-00002BA40000}"/>
    <cellStyle name="Normal 9 13 2 2 2 4 2" xfId="43799" xr:uid="{00000000-0005-0000-0000-00002CA40000}"/>
    <cellStyle name="Normal 9 13 2 2 2 5" xfId="32979" xr:uid="{00000000-0005-0000-0000-00002DA40000}"/>
    <cellStyle name="Normal 9 13 2 2 2 6" xfId="59461" xr:uid="{00000000-0005-0000-0000-00002EA40000}"/>
    <cellStyle name="Normal 9 13 2 2 3" xfId="11339" xr:uid="{00000000-0005-0000-0000-00002FA40000}"/>
    <cellStyle name="Normal 9 13 2 2 3 2" xfId="26487" xr:uid="{00000000-0005-0000-0000-000030A40000}"/>
    <cellStyle name="Normal 9 13 2 2 3 2 2" xfId="52455" xr:uid="{00000000-0005-0000-0000-000031A40000}"/>
    <cellStyle name="Normal 9 13 2 2 3 3" xfId="37307" xr:uid="{00000000-0005-0000-0000-000032A40000}"/>
    <cellStyle name="Normal 9 13 2 2 4" xfId="9175" xr:uid="{00000000-0005-0000-0000-000033A40000}"/>
    <cellStyle name="Normal 9 13 2 2 4 2" xfId="24323" xr:uid="{00000000-0005-0000-0000-000034A40000}"/>
    <cellStyle name="Normal 9 13 2 2 4 2 2" xfId="50291" xr:uid="{00000000-0005-0000-0000-000035A40000}"/>
    <cellStyle name="Normal 9 13 2 2 4 3" xfId="35143" xr:uid="{00000000-0005-0000-0000-000036A40000}"/>
    <cellStyle name="Normal 9 13 2 2 5" xfId="19995" xr:uid="{00000000-0005-0000-0000-000037A40000}"/>
    <cellStyle name="Normal 9 13 2 2 5 2" xfId="45963" xr:uid="{00000000-0005-0000-0000-000038A40000}"/>
    <cellStyle name="Normal 9 13 2 2 6" xfId="15667" xr:uid="{00000000-0005-0000-0000-000039A40000}"/>
    <cellStyle name="Normal 9 13 2 2 6 2" xfId="41635" xr:uid="{00000000-0005-0000-0000-00003AA40000}"/>
    <cellStyle name="Normal 9 13 2 2 7" xfId="4847" xr:uid="{00000000-0005-0000-0000-00003BA40000}"/>
    <cellStyle name="Normal 9 13 2 2 8" xfId="30815" xr:uid="{00000000-0005-0000-0000-00003CA40000}"/>
    <cellStyle name="Normal 9 13 2 2 9" xfId="57297" xr:uid="{00000000-0005-0000-0000-00003DA40000}"/>
    <cellStyle name="Normal 9 13 2 3" xfId="5929" xr:uid="{00000000-0005-0000-0000-00003EA40000}"/>
    <cellStyle name="Normal 9 13 2 3 2" xfId="12421" xr:uid="{00000000-0005-0000-0000-00003FA40000}"/>
    <cellStyle name="Normal 9 13 2 3 2 2" xfId="27569" xr:uid="{00000000-0005-0000-0000-000040A40000}"/>
    <cellStyle name="Normal 9 13 2 3 2 2 2" xfId="53537" xr:uid="{00000000-0005-0000-0000-000041A40000}"/>
    <cellStyle name="Normal 9 13 2 3 2 3" xfId="38389" xr:uid="{00000000-0005-0000-0000-000042A40000}"/>
    <cellStyle name="Normal 9 13 2 3 3" xfId="21077" xr:uid="{00000000-0005-0000-0000-000043A40000}"/>
    <cellStyle name="Normal 9 13 2 3 3 2" xfId="47045" xr:uid="{00000000-0005-0000-0000-000044A40000}"/>
    <cellStyle name="Normal 9 13 2 3 4" xfId="16749" xr:uid="{00000000-0005-0000-0000-000045A40000}"/>
    <cellStyle name="Normal 9 13 2 3 4 2" xfId="42717" xr:uid="{00000000-0005-0000-0000-000046A40000}"/>
    <cellStyle name="Normal 9 13 2 3 5" xfId="31897" xr:uid="{00000000-0005-0000-0000-000047A40000}"/>
    <cellStyle name="Normal 9 13 2 3 6" xfId="58379" xr:uid="{00000000-0005-0000-0000-000048A40000}"/>
    <cellStyle name="Normal 9 13 2 4" xfId="10257" xr:uid="{00000000-0005-0000-0000-000049A40000}"/>
    <cellStyle name="Normal 9 13 2 4 2" xfId="25405" xr:uid="{00000000-0005-0000-0000-00004AA40000}"/>
    <cellStyle name="Normal 9 13 2 4 2 2" xfId="51373" xr:uid="{00000000-0005-0000-0000-00004BA40000}"/>
    <cellStyle name="Normal 9 13 2 4 3" xfId="36225" xr:uid="{00000000-0005-0000-0000-00004CA40000}"/>
    <cellStyle name="Normal 9 13 2 5" xfId="8093" xr:uid="{00000000-0005-0000-0000-00004DA40000}"/>
    <cellStyle name="Normal 9 13 2 5 2" xfId="23241" xr:uid="{00000000-0005-0000-0000-00004EA40000}"/>
    <cellStyle name="Normal 9 13 2 5 2 2" xfId="49209" xr:uid="{00000000-0005-0000-0000-00004FA40000}"/>
    <cellStyle name="Normal 9 13 2 5 3" xfId="34061" xr:uid="{00000000-0005-0000-0000-000050A40000}"/>
    <cellStyle name="Normal 9 13 2 6" xfId="18913" xr:uid="{00000000-0005-0000-0000-000051A40000}"/>
    <cellStyle name="Normal 9 13 2 6 2" xfId="44881" xr:uid="{00000000-0005-0000-0000-000052A40000}"/>
    <cellStyle name="Normal 9 13 2 7" xfId="14585" xr:uid="{00000000-0005-0000-0000-000053A40000}"/>
    <cellStyle name="Normal 9 13 2 7 2" xfId="40553" xr:uid="{00000000-0005-0000-0000-000054A40000}"/>
    <cellStyle name="Normal 9 13 2 8" xfId="3765" xr:uid="{00000000-0005-0000-0000-000055A40000}"/>
    <cellStyle name="Normal 9 13 2 9" xfId="29733" xr:uid="{00000000-0005-0000-0000-000056A40000}"/>
    <cellStyle name="Normal 9 13 3" xfId="2142" xr:uid="{00000000-0005-0000-0000-000057A40000}"/>
    <cellStyle name="Normal 9 13 3 2" xfId="6470" xr:uid="{00000000-0005-0000-0000-000058A40000}"/>
    <cellStyle name="Normal 9 13 3 2 2" xfId="12962" xr:uid="{00000000-0005-0000-0000-000059A40000}"/>
    <cellStyle name="Normal 9 13 3 2 2 2" xfId="28110" xr:uid="{00000000-0005-0000-0000-00005AA40000}"/>
    <cellStyle name="Normal 9 13 3 2 2 2 2" xfId="54078" xr:uid="{00000000-0005-0000-0000-00005BA40000}"/>
    <cellStyle name="Normal 9 13 3 2 2 3" xfId="38930" xr:uid="{00000000-0005-0000-0000-00005CA40000}"/>
    <cellStyle name="Normal 9 13 3 2 3" xfId="21618" xr:uid="{00000000-0005-0000-0000-00005DA40000}"/>
    <cellStyle name="Normal 9 13 3 2 3 2" xfId="47586" xr:uid="{00000000-0005-0000-0000-00005EA40000}"/>
    <cellStyle name="Normal 9 13 3 2 4" xfId="17290" xr:uid="{00000000-0005-0000-0000-00005FA40000}"/>
    <cellStyle name="Normal 9 13 3 2 4 2" xfId="43258" xr:uid="{00000000-0005-0000-0000-000060A40000}"/>
    <cellStyle name="Normal 9 13 3 2 5" xfId="32438" xr:uid="{00000000-0005-0000-0000-000061A40000}"/>
    <cellStyle name="Normal 9 13 3 2 6" xfId="58920" xr:uid="{00000000-0005-0000-0000-000062A40000}"/>
    <cellStyle name="Normal 9 13 3 3" xfId="10798" xr:uid="{00000000-0005-0000-0000-000063A40000}"/>
    <cellStyle name="Normal 9 13 3 3 2" xfId="25946" xr:uid="{00000000-0005-0000-0000-000064A40000}"/>
    <cellStyle name="Normal 9 13 3 3 2 2" xfId="51914" xr:uid="{00000000-0005-0000-0000-000065A40000}"/>
    <cellStyle name="Normal 9 13 3 3 3" xfId="36766" xr:uid="{00000000-0005-0000-0000-000066A40000}"/>
    <cellStyle name="Normal 9 13 3 4" xfId="8634" xr:uid="{00000000-0005-0000-0000-000067A40000}"/>
    <cellStyle name="Normal 9 13 3 4 2" xfId="23782" xr:uid="{00000000-0005-0000-0000-000068A40000}"/>
    <cellStyle name="Normal 9 13 3 4 2 2" xfId="49750" xr:uid="{00000000-0005-0000-0000-000069A40000}"/>
    <cellStyle name="Normal 9 13 3 4 3" xfId="34602" xr:uid="{00000000-0005-0000-0000-00006AA40000}"/>
    <cellStyle name="Normal 9 13 3 5" xfId="19454" xr:uid="{00000000-0005-0000-0000-00006BA40000}"/>
    <cellStyle name="Normal 9 13 3 5 2" xfId="45422" xr:uid="{00000000-0005-0000-0000-00006CA40000}"/>
    <cellStyle name="Normal 9 13 3 6" xfId="15126" xr:uid="{00000000-0005-0000-0000-00006DA40000}"/>
    <cellStyle name="Normal 9 13 3 6 2" xfId="41094" xr:uid="{00000000-0005-0000-0000-00006EA40000}"/>
    <cellStyle name="Normal 9 13 3 7" xfId="4306" xr:uid="{00000000-0005-0000-0000-00006FA40000}"/>
    <cellStyle name="Normal 9 13 3 8" xfId="30274" xr:uid="{00000000-0005-0000-0000-000070A40000}"/>
    <cellStyle name="Normal 9 13 3 9" xfId="56756" xr:uid="{00000000-0005-0000-0000-000071A40000}"/>
    <cellStyle name="Normal 9 13 4" xfId="5388" xr:uid="{00000000-0005-0000-0000-000072A40000}"/>
    <cellStyle name="Normal 9 13 4 2" xfId="11880" xr:uid="{00000000-0005-0000-0000-000073A40000}"/>
    <cellStyle name="Normal 9 13 4 2 2" xfId="27028" xr:uid="{00000000-0005-0000-0000-000074A40000}"/>
    <cellStyle name="Normal 9 13 4 2 2 2" xfId="52996" xr:uid="{00000000-0005-0000-0000-000075A40000}"/>
    <cellStyle name="Normal 9 13 4 2 3" xfId="37848" xr:uid="{00000000-0005-0000-0000-000076A40000}"/>
    <cellStyle name="Normal 9 13 4 3" xfId="20536" xr:uid="{00000000-0005-0000-0000-000077A40000}"/>
    <cellStyle name="Normal 9 13 4 3 2" xfId="46504" xr:uid="{00000000-0005-0000-0000-000078A40000}"/>
    <cellStyle name="Normal 9 13 4 4" xfId="16208" xr:uid="{00000000-0005-0000-0000-000079A40000}"/>
    <cellStyle name="Normal 9 13 4 4 2" xfId="42176" xr:uid="{00000000-0005-0000-0000-00007AA40000}"/>
    <cellStyle name="Normal 9 13 4 5" xfId="31356" xr:uid="{00000000-0005-0000-0000-00007BA40000}"/>
    <cellStyle name="Normal 9 13 4 6" xfId="57838" xr:uid="{00000000-0005-0000-0000-00007CA40000}"/>
    <cellStyle name="Normal 9 13 5" xfId="9716" xr:uid="{00000000-0005-0000-0000-00007DA40000}"/>
    <cellStyle name="Normal 9 13 5 2" xfId="24864" xr:uid="{00000000-0005-0000-0000-00007EA40000}"/>
    <cellStyle name="Normal 9 13 5 2 2" xfId="50832" xr:uid="{00000000-0005-0000-0000-00007FA40000}"/>
    <cellStyle name="Normal 9 13 5 3" xfId="35684" xr:uid="{00000000-0005-0000-0000-000080A40000}"/>
    <cellStyle name="Normal 9 13 6" xfId="7552" xr:uid="{00000000-0005-0000-0000-000081A40000}"/>
    <cellStyle name="Normal 9 13 6 2" xfId="22700" xr:uid="{00000000-0005-0000-0000-000082A40000}"/>
    <cellStyle name="Normal 9 13 6 2 2" xfId="48668" xr:uid="{00000000-0005-0000-0000-000083A40000}"/>
    <cellStyle name="Normal 9 13 6 3" xfId="33520" xr:uid="{00000000-0005-0000-0000-000084A40000}"/>
    <cellStyle name="Normal 9 13 7" xfId="18372" xr:uid="{00000000-0005-0000-0000-000085A40000}"/>
    <cellStyle name="Normal 9 13 7 2" xfId="44340" xr:uid="{00000000-0005-0000-0000-000086A40000}"/>
    <cellStyle name="Normal 9 13 8" xfId="14044" xr:uid="{00000000-0005-0000-0000-000087A40000}"/>
    <cellStyle name="Normal 9 13 8 2" xfId="40012" xr:uid="{00000000-0005-0000-0000-000088A40000}"/>
    <cellStyle name="Normal 9 13 9" xfId="3224" xr:uid="{00000000-0005-0000-0000-000089A40000}"/>
    <cellStyle name="Normal 9 14" xfId="1597" xr:uid="{00000000-0005-0000-0000-00008AA40000}"/>
    <cellStyle name="Normal 9 14 10" xfId="56211" xr:uid="{00000000-0005-0000-0000-00008BA40000}"/>
    <cellStyle name="Normal 9 14 2" xfId="2679" xr:uid="{00000000-0005-0000-0000-00008CA40000}"/>
    <cellStyle name="Normal 9 14 2 2" xfId="7007" xr:uid="{00000000-0005-0000-0000-00008DA40000}"/>
    <cellStyle name="Normal 9 14 2 2 2" xfId="13499" xr:uid="{00000000-0005-0000-0000-00008EA40000}"/>
    <cellStyle name="Normal 9 14 2 2 2 2" xfId="28647" xr:uid="{00000000-0005-0000-0000-00008FA40000}"/>
    <cellStyle name="Normal 9 14 2 2 2 2 2" xfId="54615" xr:uid="{00000000-0005-0000-0000-000090A40000}"/>
    <cellStyle name="Normal 9 14 2 2 2 3" xfId="39467" xr:uid="{00000000-0005-0000-0000-000091A40000}"/>
    <cellStyle name="Normal 9 14 2 2 3" xfId="22155" xr:uid="{00000000-0005-0000-0000-000092A40000}"/>
    <cellStyle name="Normal 9 14 2 2 3 2" xfId="48123" xr:uid="{00000000-0005-0000-0000-000093A40000}"/>
    <cellStyle name="Normal 9 14 2 2 4" xfId="17827" xr:uid="{00000000-0005-0000-0000-000094A40000}"/>
    <cellStyle name="Normal 9 14 2 2 4 2" xfId="43795" xr:uid="{00000000-0005-0000-0000-000095A40000}"/>
    <cellStyle name="Normal 9 14 2 2 5" xfId="32975" xr:uid="{00000000-0005-0000-0000-000096A40000}"/>
    <cellStyle name="Normal 9 14 2 2 6" xfId="59457" xr:uid="{00000000-0005-0000-0000-000097A40000}"/>
    <cellStyle name="Normal 9 14 2 3" xfId="11335" xr:uid="{00000000-0005-0000-0000-000098A40000}"/>
    <cellStyle name="Normal 9 14 2 3 2" xfId="26483" xr:uid="{00000000-0005-0000-0000-000099A40000}"/>
    <cellStyle name="Normal 9 14 2 3 2 2" xfId="52451" xr:uid="{00000000-0005-0000-0000-00009AA40000}"/>
    <cellStyle name="Normal 9 14 2 3 3" xfId="37303" xr:uid="{00000000-0005-0000-0000-00009BA40000}"/>
    <cellStyle name="Normal 9 14 2 4" xfId="9171" xr:uid="{00000000-0005-0000-0000-00009CA40000}"/>
    <cellStyle name="Normal 9 14 2 4 2" xfId="24319" xr:uid="{00000000-0005-0000-0000-00009DA40000}"/>
    <cellStyle name="Normal 9 14 2 4 2 2" xfId="50287" xr:uid="{00000000-0005-0000-0000-00009EA40000}"/>
    <cellStyle name="Normal 9 14 2 4 3" xfId="35139" xr:uid="{00000000-0005-0000-0000-00009FA40000}"/>
    <cellStyle name="Normal 9 14 2 5" xfId="19991" xr:uid="{00000000-0005-0000-0000-0000A0A40000}"/>
    <cellStyle name="Normal 9 14 2 5 2" xfId="45959" xr:uid="{00000000-0005-0000-0000-0000A1A40000}"/>
    <cellStyle name="Normal 9 14 2 6" xfId="15663" xr:uid="{00000000-0005-0000-0000-0000A2A40000}"/>
    <cellStyle name="Normal 9 14 2 6 2" xfId="41631" xr:uid="{00000000-0005-0000-0000-0000A3A40000}"/>
    <cellStyle name="Normal 9 14 2 7" xfId="4843" xr:uid="{00000000-0005-0000-0000-0000A4A40000}"/>
    <cellStyle name="Normal 9 14 2 8" xfId="30811" xr:uid="{00000000-0005-0000-0000-0000A5A40000}"/>
    <cellStyle name="Normal 9 14 2 9" xfId="57293" xr:uid="{00000000-0005-0000-0000-0000A6A40000}"/>
    <cellStyle name="Normal 9 14 3" xfId="5925" xr:uid="{00000000-0005-0000-0000-0000A7A40000}"/>
    <cellStyle name="Normal 9 14 3 2" xfId="12417" xr:uid="{00000000-0005-0000-0000-0000A8A40000}"/>
    <cellStyle name="Normal 9 14 3 2 2" xfId="27565" xr:uid="{00000000-0005-0000-0000-0000A9A40000}"/>
    <cellStyle name="Normal 9 14 3 2 2 2" xfId="53533" xr:uid="{00000000-0005-0000-0000-0000AAA40000}"/>
    <cellStyle name="Normal 9 14 3 2 3" xfId="38385" xr:uid="{00000000-0005-0000-0000-0000ABA40000}"/>
    <cellStyle name="Normal 9 14 3 3" xfId="21073" xr:uid="{00000000-0005-0000-0000-0000ACA40000}"/>
    <cellStyle name="Normal 9 14 3 3 2" xfId="47041" xr:uid="{00000000-0005-0000-0000-0000ADA40000}"/>
    <cellStyle name="Normal 9 14 3 4" xfId="16745" xr:uid="{00000000-0005-0000-0000-0000AEA40000}"/>
    <cellStyle name="Normal 9 14 3 4 2" xfId="42713" xr:uid="{00000000-0005-0000-0000-0000AFA40000}"/>
    <cellStyle name="Normal 9 14 3 5" xfId="31893" xr:uid="{00000000-0005-0000-0000-0000B0A40000}"/>
    <cellStyle name="Normal 9 14 3 6" xfId="58375" xr:uid="{00000000-0005-0000-0000-0000B1A40000}"/>
    <cellStyle name="Normal 9 14 4" xfId="10253" xr:uid="{00000000-0005-0000-0000-0000B2A40000}"/>
    <cellStyle name="Normal 9 14 4 2" xfId="25401" xr:uid="{00000000-0005-0000-0000-0000B3A40000}"/>
    <cellStyle name="Normal 9 14 4 2 2" xfId="51369" xr:uid="{00000000-0005-0000-0000-0000B4A40000}"/>
    <cellStyle name="Normal 9 14 4 3" xfId="36221" xr:uid="{00000000-0005-0000-0000-0000B5A40000}"/>
    <cellStyle name="Normal 9 14 5" xfId="8089" xr:uid="{00000000-0005-0000-0000-0000B6A40000}"/>
    <cellStyle name="Normal 9 14 5 2" xfId="23237" xr:uid="{00000000-0005-0000-0000-0000B7A40000}"/>
    <cellStyle name="Normal 9 14 5 2 2" xfId="49205" xr:uid="{00000000-0005-0000-0000-0000B8A40000}"/>
    <cellStyle name="Normal 9 14 5 3" xfId="34057" xr:uid="{00000000-0005-0000-0000-0000B9A40000}"/>
    <cellStyle name="Normal 9 14 6" xfId="18909" xr:uid="{00000000-0005-0000-0000-0000BAA40000}"/>
    <cellStyle name="Normal 9 14 6 2" xfId="44877" xr:uid="{00000000-0005-0000-0000-0000BBA40000}"/>
    <cellStyle name="Normal 9 14 7" xfId="14581" xr:uid="{00000000-0005-0000-0000-0000BCA40000}"/>
    <cellStyle name="Normal 9 14 7 2" xfId="40549" xr:uid="{00000000-0005-0000-0000-0000BDA40000}"/>
    <cellStyle name="Normal 9 14 8" xfId="3761" xr:uid="{00000000-0005-0000-0000-0000BEA40000}"/>
    <cellStyle name="Normal 9 14 9" xfId="29729" xr:uid="{00000000-0005-0000-0000-0000BFA40000}"/>
    <cellStyle name="Normal 9 15" xfId="2138" xr:uid="{00000000-0005-0000-0000-0000C0A40000}"/>
    <cellStyle name="Normal 9 15 2" xfId="6466" xr:uid="{00000000-0005-0000-0000-0000C1A40000}"/>
    <cellStyle name="Normal 9 15 2 2" xfId="12958" xr:uid="{00000000-0005-0000-0000-0000C2A40000}"/>
    <cellStyle name="Normal 9 15 2 2 2" xfId="28106" xr:uid="{00000000-0005-0000-0000-0000C3A40000}"/>
    <cellStyle name="Normal 9 15 2 2 2 2" xfId="54074" xr:uid="{00000000-0005-0000-0000-0000C4A40000}"/>
    <cellStyle name="Normal 9 15 2 2 3" xfId="38926" xr:uid="{00000000-0005-0000-0000-0000C5A40000}"/>
    <cellStyle name="Normal 9 15 2 3" xfId="21614" xr:uid="{00000000-0005-0000-0000-0000C6A40000}"/>
    <cellStyle name="Normal 9 15 2 3 2" xfId="47582" xr:uid="{00000000-0005-0000-0000-0000C7A40000}"/>
    <cellStyle name="Normal 9 15 2 4" xfId="17286" xr:uid="{00000000-0005-0000-0000-0000C8A40000}"/>
    <cellStyle name="Normal 9 15 2 4 2" xfId="43254" xr:uid="{00000000-0005-0000-0000-0000C9A40000}"/>
    <cellStyle name="Normal 9 15 2 5" xfId="32434" xr:uid="{00000000-0005-0000-0000-0000CAA40000}"/>
    <cellStyle name="Normal 9 15 2 6" xfId="58916" xr:uid="{00000000-0005-0000-0000-0000CBA40000}"/>
    <cellStyle name="Normal 9 15 3" xfId="10794" xr:uid="{00000000-0005-0000-0000-0000CCA40000}"/>
    <cellStyle name="Normal 9 15 3 2" xfId="25942" xr:uid="{00000000-0005-0000-0000-0000CDA40000}"/>
    <cellStyle name="Normal 9 15 3 2 2" xfId="51910" xr:uid="{00000000-0005-0000-0000-0000CEA40000}"/>
    <cellStyle name="Normal 9 15 3 3" xfId="36762" xr:uid="{00000000-0005-0000-0000-0000CFA40000}"/>
    <cellStyle name="Normal 9 15 4" xfId="8630" xr:uid="{00000000-0005-0000-0000-0000D0A40000}"/>
    <cellStyle name="Normal 9 15 4 2" xfId="23778" xr:uid="{00000000-0005-0000-0000-0000D1A40000}"/>
    <cellStyle name="Normal 9 15 4 2 2" xfId="49746" xr:uid="{00000000-0005-0000-0000-0000D2A40000}"/>
    <cellStyle name="Normal 9 15 4 3" xfId="34598" xr:uid="{00000000-0005-0000-0000-0000D3A40000}"/>
    <cellStyle name="Normal 9 15 5" xfId="19450" xr:uid="{00000000-0005-0000-0000-0000D4A40000}"/>
    <cellStyle name="Normal 9 15 5 2" xfId="45418" xr:uid="{00000000-0005-0000-0000-0000D5A40000}"/>
    <cellStyle name="Normal 9 15 6" xfId="15122" xr:uid="{00000000-0005-0000-0000-0000D6A40000}"/>
    <cellStyle name="Normal 9 15 6 2" xfId="41090" xr:uid="{00000000-0005-0000-0000-0000D7A40000}"/>
    <cellStyle name="Normal 9 15 7" xfId="4302" xr:uid="{00000000-0005-0000-0000-0000D8A40000}"/>
    <cellStyle name="Normal 9 15 8" xfId="30270" xr:uid="{00000000-0005-0000-0000-0000D9A40000}"/>
    <cellStyle name="Normal 9 15 9" xfId="56752" xr:uid="{00000000-0005-0000-0000-0000DAA40000}"/>
    <cellStyle name="Normal 9 16" xfId="5384" xr:uid="{00000000-0005-0000-0000-0000DBA40000}"/>
    <cellStyle name="Normal 9 16 2" xfId="11876" xr:uid="{00000000-0005-0000-0000-0000DCA40000}"/>
    <cellStyle name="Normal 9 16 2 2" xfId="27024" xr:uid="{00000000-0005-0000-0000-0000DDA40000}"/>
    <cellStyle name="Normal 9 16 2 2 2" xfId="52992" xr:uid="{00000000-0005-0000-0000-0000DEA40000}"/>
    <cellStyle name="Normal 9 16 2 3" xfId="37844" xr:uid="{00000000-0005-0000-0000-0000DFA40000}"/>
    <cellStyle name="Normal 9 16 3" xfId="20532" xr:uid="{00000000-0005-0000-0000-0000E0A40000}"/>
    <cellStyle name="Normal 9 16 3 2" xfId="46500" xr:uid="{00000000-0005-0000-0000-0000E1A40000}"/>
    <cellStyle name="Normal 9 16 4" xfId="16204" xr:uid="{00000000-0005-0000-0000-0000E2A40000}"/>
    <cellStyle name="Normal 9 16 4 2" xfId="42172" xr:uid="{00000000-0005-0000-0000-0000E3A40000}"/>
    <cellStyle name="Normal 9 16 5" xfId="31352" xr:uid="{00000000-0005-0000-0000-0000E4A40000}"/>
    <cellStyle name="Normal 9 16 6" xfId="57834" xr:uid="{00000000-0005-0000-0000-0000E5A40000}"/>
    <cellStyle name="Normal 9 17" xfId="9712" xr:uid="{00000000-0005-0000-0000-0000E6A40000}"/>
    <cellStyle name="Normal 9 17 2" xfId="24860" xr:uid="{00000000-0005-0000-0000-0000E7A40000}"/>
    <cellStyle name="Normal 9 17 2 2" xfId="50828" xr:uid="{00000000-0005-0000-0000-0000E8A40000}"/>
    <cellStyle name="Normal 9 17 3" xfId="35680" xr:uid="{00000000-0005-0000-0000-0000E9A40000}"/>
    <cellStyle name="Normal 9 18" xfId="7548" xr:uid="{00000000-0005-0000-0000-0000EAA40000}"/>
    <cellStyle name="Normal 9 18 2" xfId="22696" xr:uid="{00000000-0005-0000-0000-0000EBA40000}"/>
    <cellStyle name="Normal 9 18 2 2" xfId="48664" xr:uid="{00000000-0005-0000-0000-0000ECA40000}"/>
    <cellStyle name="Normal 9 18 3" xfId="33516" xr:uid="{00000000-0005-0000-0000-0000EDA40000}"/>
    <cellStyle name="Normal 9 19" xfId="18368" xr:uid="{00000000-0005-0000-0000-0000EEA40000}"/>
    <cellStyle name="Normal 9 19 2" xfId="44336" xr:uid="{00000000-0005-0000-0000-0000EFA40000}"/>
    <cellStyle name="Normal 9 2" xfId="506" xr:uid="{00000000-0005-0000-0000-0000F0A40000}"/>
    <cellStyle name="Normal 9 2 10" xfId="3225" xr:uid="{00000000-0005-0000-0000-0000F1A40000}"/>
    <cellStyle name="Normal 9 2 11" xfId="29193" xr:uid="{00000000-0005-0000-0000-0000F2A40000}"/>
    <cellStyle name="Normal 9 2 12" xfId="55141" xr:uid="{00000000-0005-0000-0000-0000F3A40000}"/>
    <cellStyle name="Normal 9 2 13" xfId="55675" xr:uid="{00000000-0005-0000-0000-0000F4A40000}"/>
    <cellStyle name="Normal 9 2 14" xfId="730" xr:uid="{00000000-0005-0000-0000-0000F5A40000}"/>
    <cellStyle name="Normal 9 2 2" xfId="507" xr:uid="{00000000-0005-0000-0000-0000F6A40000}"/>
    <cellStyle name="Normal 9 2 2 10" xfId="29194" xr:uid="{00000000-0005-0000-0000-0000F7A40000}"/>
    <cellStyle name="Normal 9 2 2 11" xfId="55142" xr:uid="{00000000-0005-0000-0000-0000F8A40000}"/>
    <cellStyle name="Normal 9 2 2 12" xfId="55676" xr:uid="{00000000-0005-0000-0000-0000F9A40000}"/>
    <cellStyle name="Normal 9 2 2 13" xfId="1209" xr:uid="{00000000-0005-0000-0000-0000FAA40000}"/>
    <cellStyle name="Normal 9 2 2 2" xfId="1603" xr:uid="{00000000-0005-0000-0000-0000FBA40000}"/>
    <cellStyle name="Normal 9 2 2 2 10" xfId="56217" xr:uid="{00000000-0005-0000-0000-0000FCA40000}"/>
    <cellStyle name="Normal 9 2 2 2 2" xfId="2685" xr:uid="{00000000-0005-0000-0000-0000FDA40000}"/>
    <cellStyle name="Normal 9 2 2 2 2 2" xfId="7013" xr:uid="{00000000-0005-0000-0000-0000FEA40000}"/>
    <cellStyle name="Normal 9 2 2 2 2 2 2" xfId="13505" xr:uid="{00000000-0005-0000-0000-0000FFA40000}"/>
    <cellStyle name="Normal 9 2 2 2 2 2 2 2" xfId="28653" xr:uid="{00000000-0005-0000-0000-000000A50000}"/>
    <cellStyle name="Normal 9 2 2 2 2 2 2 2 2" xfId="54621" xr:uid="{00000000-0005-0000-0000-000001A50000}"/>
    <cellStyle name="Normal 9 2 2 2 2 2 2 3" xfId="39473" xr:uid="{00000000-0005-0000-0000-000002A50000}"/>
    <cellStyle name="Normal 9 2 2 2 2 2 3" xfId="22161" xr:uid="{00000000-0005-0000-0000-000003A50000}"/>
    <cellStyle name="Normal 9 2 2 2 2 2 3 2" xfId="48129" xr:uid="{00000000-0005-0000-0000-000004A50000}"/>
    <cellStyle name="Normal 9 2 2 2 2 2 4" xfId="17833" xr:uid="{00000000-0005-0000-0000-000005A50000}"/>
    <cellStyle name="Normal 9 2 2 2 2 2 4 2" xfId="43801" xr:uid="{00000000-0005-0000-0000-000006A50000}"/>
    <cellStyle name="Normal 9 2 2 2 2 2 5" xfId="32981" xr:uid="{00000000-0005-0000-0000-000007A50000}"/>
    <cellStyle name="Normal 9 2 2 2 2 2 6" xfId="59463" xr:uid="{00000000-0005-0000-0000-000008A50000}"/>
    <cellStyle name="Normal 9 2 2 2 2 3" xfId="11341" xr:uid="{00000000-0005-0000-0000-000009A50000}"/>
    <cellStyle name="Normal 9 2 2 2 2 3 2" xfId="26489" xr:uid="{00000000-0005-0000-0000-00000AA50000}"/>
    <cellStyle name="Normal 9 2 2 2 2 3 2 2" xfId="52457" xr:uid="{00000000-0005-0000-0000-00000BA50000}"/>
    <cellStyle name="Normal 9 2 2 2 2 3 3" xfId="37309" xr:uid="{00000000-0005-0000-0000-00000CA50000}"/>
    <cellStyle name="Normal 9 2 2 2 2 4" xfId="9177" xr:uid="{00000000-0005-0000-0000-00000DA50000}"/>
    <cellStyle name="Normal 9 2 2 2 2 4 2" xfId="24325" xr:uid="{00000000-0005-0000-0000-00000EA50000}"/>
    <cellStyle name="Normal 9 2 2 2 2 4 2 2" xfId="50293" xr:uid="{00000000-0005-0000-0000-00000FA50000}"/>
    <cellStyle name="Normal 9 2 2 2 2 4 3" xfId="35145" xr:uid="{00000000-0005-0000-0000-000010A50000}"/>
    <cellStyle name="Normal 9 2 2 2 2 5" xfId="19997" xr:uid="{00000000-0005-0000-0000-000011A50000}"/>
    <cellStyle name="Normal 9 2 2 2 2 5 2" xfId="45965" xr:uid="{00000000-0005-0000-0000-000012A50000}"/>
    <cellStyle name="Normal 9 2 2 2 2 6" xfId="15669" xr:uid="{00000000-0005-0000-0000-000013A50000}"/>
    <cellStyle name="Normal 9 2 2 2 2 6 2" xfId="41637" xr:uid="{00000000-0005-0000-0000-000014A50000}"/>
    <cellStyle name="Normal 9 2 2 2 2 7" xfId="4849" xr:uid="{00000000-0005-0000-0000-000015A50000}"/>
    <cellStyle name="Normal 9 2 2 2 2 8" xfId="30817" xr:uid="{00000000-0005-0000-0000-000016A50000}"/>
    <cellStyle name="Normal 9 2 2 2 2 9" xfId="57299" xr:uid="{00000000-0005-0000-0000-000017A50000}"/>
    <cellStyle name="Normal 9 2 2 2 3" xfId="5931" xr:uid="{00000000-0005-0000-0000-000018A50000}"/>
    <cellStyle name="Normal 9 2 2 2 3 2" xfId="12423" xr:uid="{00000000-0005-0000-0000-000019A50000}"/>
    <cellStyle name="Normal 9 2 2 2 3 2 2" xfId="27571" xr:uid="{00000000-0005-0000-0000-00001AA50000}"/>
    <cellStyle name="Normal 9 2 2 2 3 2 2 2" xfId="53539" xr:uid="{00000000-0005-0000-0000-00001BA50000}"/>
    <cellStyle name="Normal 9 2 2 2 3 2 3" xfId="38391" xr:uid="{00000000-0005-0000-0000-00001CA50000}"/>
    <cellStyle name="Normal 9 2 2 2 3 3" xfId="21079" xr:uid="{00000000-0005-0000-0000-00001DA50000}"/>
    <cellStyle name="Normal 9 2 2 2 3 3 2" xfId="47047" xr:uid="{00000000-0005-0000-0000-00001EA50000}"/>
    <cellStyle name="Normal 9 2 2 2 3 4" xfId="16751" xr:uid="{00000000-0005-0000-0000-00001FA50000}"/>
    <cellStyle name="Normal 9 2 2 2 3 4 2" xfId="42719" xr:uid="{00000000-0005-0000-0000-000020A50000}"/>
    <cellStyle name="Normal 9 2 2 2 3 5" xfId="31899" xr:uid="{00000000-0005-0000-0000-000021A50000}"/>
    <cellStyle name="Normal 9 2 2 2 3 6" xfId="58381" xr:uid="{00000000-0005-0000-0000-000022A50000}"/>
    <cellStyle name="Normal 9 2 2 2 4" xfId="10259" xr:uid="{00000000-0005-0000-0000-000023A50000}"/>
    <cellStyle name="Normal 9 2 2 2 4 2" xfId="25407" xr:uid="{00000000-0005-0000-0000-000024A50000}"/>
    <cellStyle name="Normal 9 2 2 2 4 2 2" xfId="51375" xr:uid="{00000000-0005-0000-0000-000025A50000}"/>
    <cellStyle name="Normal 9 2 2 2 4 3" xfId="36227" xr:uid="{00000000-0005-0000-0000-000026A50000}"/>
    <cellStyle name="Normal 9 2 2 2 5" xfId="8095" xr:uid="{00000000-0005-0000-0000-000027A50000}"/>
    <cellStyle name="Normal 9 2 2 2 5 2" xfId="23243" xr:uid="{00000000-0005-0000-0000-000028A50000}"/>
    <cellStyle name="Normal 9 2 2 2 5 2 2" xfId="49211" xr:uid="{00000000-0005-0000-0000-000029A50000}"/>
    <cellStyle name="Normal 9 2 2 2 5 3" xfId="34063" xr:uid="{00000000-0005-0000-0000-00002AA50000}"/>
    <cellStyle name="Normal 9 2 2 2 6" xfId="18915" xr:uid="{00000000-0005-0000-0000-00002BA50000}"/>
    <cellStyle name="Normal 9 2 2 2 6 2" xfId="44883" xr:uid="{00000000-0005-0000-0000-00002CA50000}"/>
    <cellStyle name="Normal 9 2 2 2 7" xfId="14587" xr:uid="{00000000-0005-0000-0000-00002DA50000}"/>
    <cellStyle name="Normal 9 2 2 2 7 2" xfId="40555" xr:uid="{00000000-0005-0000-0000-00002EA50000}"/>
    <cellStyle name="Normal 9 2 2 2 8" xfId="3767" xr:uid="{00000000-0005-0000-0000-00002FA50000}"/>
    <cellStyle name="Normal 9 2 2 2 9" xfId="29735" xr:uid="{00000000-0005-0000-0000-000030A50000}"/>
    <cellStyle name="Normal 9 2 2 3" xfId="2144" xr:uid="{00000000-0005-0000-0000-000031A50000}"/>
    <cellStyle name="Normal 9 2 2 3 2" xfId="6472" xr:uid="{00000000-0005-0000-0000-000032A50000}"/>
    <cellStyle name="Normal 9 2 2 3 2 2" xfId="12964" xr:uid="{00000000-0005-0000-0000-000033A50000}"/>
    <cellStyle name="Normal 9 2 2 3 2 2 2" xfId="28112" xr:uid="{00000000-0005-0000-0000-000034A50000}"/>
    <cellStyle name="Normal 9 2 2 3 2 2 2 2" xfId="54080" xr:uid="{00000000-0005-0000-0000-000035A50000}"/>
    <cellStyle name="Normal 9 2 2 3 2 2 3" xfId="38932" xr:uid="{00000000-0005-0000-0000-000036A50000}"/>
    <cellStyle name="Normal 9 2 2 3 2 3" xfId="21620" xr:uid="{00000000-0005-0000-0000-000037A50000}"/>
    <cellStyle name="Normal 9 2 2 3 2 3 2" xfId="47588" xr:uid="{00000000-0005-0000-0000-000038A50000}"/>
    <cellStyle name="Normal 9 2 2 3 2 4" xfId="17292" xr:uid="{00000000-0005-0000-0000-000039A50000}"/>
    <cellStyle name="Normal 9 2 2 3 2 4 2" xfId="43260" xr:uid="{00000000-0005-0000-0000-00003AA50000}"/>
    <cellStyle name="Normal 9 2 2 3 2 5" xfId="32440" xr:uid="{00000000-0005-0000-0000-00003BA50000}"/>
    <cellStyle name="Normal 9 2 2 3 2 6" xfId="58922" xr:uid="{00000000-0005-0000-0000-00003CA50000}"/>
    <cellStyle name="Normal 9 2 2 3 3" xfId="10800" xr:uid="{00000000-0005-0000-0000-00003DA50000}"/>
    <cellStyle name="Normal 9 2 2 3 3 2" xfId="25948" xr:uid="{00000000-0005-0000-0000-00003EA50000}"/>
    <cellStyle name="Normal 9 2 2 3 3 2 2" xfId="51916" xr:uid="{00000000-0005-0000-0000-00003FA50000}"/>
    <cellStyle name="Normal 9 2 2 3 3 3" xfId="36768" xr:uid="{00000000-0005-0000-0000-000040A50000}"/>
    <cellStyle name="Normal 9 2 2 3 4" xfId="8636" xr:uid="{00000000-0005-0000-0000-000041A50000}"/>
    <cellStyle name="Normal 9 2 2 3 4 2" xfId="23784" xr:uid="{00000000-0005-0000-0000-000042A50000}"/>
    <cellStyle name="Normal 9 2 2 3 4 2 2" xfId="49752" xr:uid="{00000000-0005-0000-0000-000043A50000}"/>
    <cellStyle name="Normal 9 2 2 3 4 3" xfId="34604" xr:uid="{00000000-0005-0000-0000-000044A50000}"/>
    <cellStyle name="Normal 9 2 2 3 5" xfId="19456" xr:uid="{00000000-0005-0000-0000-000045A50000}"/>
    <cellStyle name="Normal 9 2 2 3 5 2" xfId="45424" xr:uid="{00000000-0005-0000-0000-000046A50000}"/>
    <cellStyle name="Normal 9 2 2 3 6" xfId="15128" xr:uid="{00000000-0005-0000-0000-000047A50000}"/>
    <cellStyle name="Normal 9 2 2 3 6 2" xfId="41096" xr:uid="{00000000-0005-0000-0000-000048A50000}"/>
    <cellStyle name="Normal 9 2 2 3 7" xfId="4308" xr:uid="{00000000-0005-0000-0000-000049A50000}"/>
    <cellStyle name="Normal 9 2 2 3 8" xfId="30276" xr:uid="{00000000-0005-0000-0000-00004AA50000}"/>
    <cellStyle name="Normal 9 2 2 3 9" xfId="56758" xr:uid="{00000000-0005-0000-0000-00004BA50000}"/>
    <cellStyle name="Normal 9 2 2 4" xfId="5390" xr:uid="{00000000-0005-0000-0000-00004CA50000}"/>
    <cellStyle name="Normal 9 2 2 4 2" xfId="11882" xr:uid="{00000000-0005-0000-0000-00004DA50000}"/>
    <cellStyle name="Normal 9 2 2 4 2 2" xfId="27030" xr:uid="{00000000-0005-0000-0000-00004EA50000}"/>
    <cellStyle name="Normal 9 2 2 4 2 2 2" xfId="52998" xr:uid="{00000000-0005-0000-0000-00004FA50000}"/>
    <cellStyle name="Normal 9 2 2 4 2 3" xfId="37850" xr:uid="{00000000-0005-0000-0000-000050A50000}"/>
    <cellStyle name="Normal 9 2 2 4 3" xfId="20538" xr:uid="{00000000-0005-0000-0000-000051A50000}"/>
    <cellStyle name="Normal 9 2 2 4 3 2" xfId="46506" xr:uid="{00000000-0005-0000-0000-000052A50000}"/>
    <cellStyle name="Normal 9 2 2 4 4" xfId="16210" xr:uid="{00000000-0005-0000-0000-000053A50000}"/>
    <cellStyle name="Normal 9 2 2 4 4 2" xfId="42178" xr:uid="{00000000-0005-0000-0000-000054A50000}"/>
    <cellStyle name="Normal 9 2 2 4 5" xfId="31358" xr:uid="{00000000-0005-0000-0000-000055A50000}"/>
    <cellStyle name="Normal 9 2 2 4 6" xfId="57840" xr:uid="{00000000-0005-0000-0000-000056A50000}"/>
    <cellStyle name="Normal 9 2 2 5" xfId="9718" xr:uid="{00000000-0005-0000-0000-000057A50000}"/>
    <cellStyle name="Normal 9 2 2 5 2" xfId="24866" xr:uid="{00000000-0005-0000-0000-000058A50000}"/>
    <cellStyle name="Normal 9 2 2 5 2 2" xfId="50834" xr:uid="{00000000-0005-0000-0000-000059A50000}"/>
    <cellStyle name="Normal 9 2 2 5 3" xfId="35686" xr:uid="{00000000-0005-0000-0000-00005AA50000}"/>
    <cellStyle name="Normal 9 2 2 6" xfId="7554" xr:uid="{00000000-0005-0000-0000-00005BA50000}"/>
    <cellStyle name="Normal 9 2 2 6 2" xfId="22702" xr:uid="{00000000-0005-0000-0000-00005CA50000}"/>
    <cellStyle name="Normal 9 2 2 6 2 2" xfId="48670" xr:uid="{00000000-0005-0000-0000-00005DA50000}"/>
    <cellStyle name="Normal 9 2 2 6 3" xfId="33522" xr:uid="{00000000-0005-0000-0000-00005EA50000}"/>
    <cellStyle name="Normal 9 2 2 7" xfId="18374" xr:uid="{00000000-0005-0000-0000-00005FA50000}"/>
    <cellStyle name="Normal 9 2 2 7 2" xfId="44342" xr:uid="{00000000-0005-0000-0000-000060A50000}"/>
    <cellStyle name="Normal 9 2 2 8" xfId="14046" xr:uid="{00000000-0005-0000-0000-000061A50000}"/>
    <cellStyle name="Normal 9 2 2 8 2" xfId="40014" xr:uid="{00000000-0005-0000-0000-000062A50000}"/>
    <cellStyle name="Normal 9 2 2 9" xfId="3226" xr:uid="{00000000-0005-0000-0000-000063A50000}"/>
    <cellStyle name="Normal 9 2 3" xfId="1602" xr:uid="{00000000-0005-0000-0000-000064A50000}"/>
    <cellStyle name="Normal 9 2 3 10" xfId="56216" xr:uid="{00000000-0005-0000-0000-000065A50000}"/>
    <cellStyle name="Normal 9 2 3 2" xfId="2684" xr:uid="{00000000-0005-0000-0000-000066A50000}"/>
    <cellStyle name="Normal 9 2 3 2 2" xfId="7012" xr:uid="{00000000-0005-0000-0000-000067A50000}"/>
    <cellStyle name="Normal 9 2 3 2 2 2" xfId="13504" xr:uid="{00000000-0005-0000-0000-000068A50000}"/>
    <cellStyle name="Normal 9 2 3 2 2 2 2" xfId="28652" xr:uid="{00000000-0005-0000-0000-000069A50000}"/>
    <cellStyle name="Normal 9 2 3 2 2 2 2 2" xfId="54620" xr:uid="{00000000-0005-0000-0000-00006AA50000}"/>
    <cellStyle name="Normal 9 2 3 2 2 2 3" xfId="39472" xr:uid="{00000000-0005-0000-0000-00006BA50000}"/>
    <cellStyle name="Normal 9 2 3 2 2 3" xfId="22160" xr:uid="{00000000-0005-0000-0000-00006CA50000}"/>
    <cellStyle name="Normal 9 2 3 2 2 3 2" xfId="48128" xr:uid="{00000000-0005-0000-0000-00006DA50000}"/>
    <cellStyle name="Normal 9 2 3 2 2 4" xfId="17832" xr:uid="{00000000-0005-0000-0000-00006EA50000}"/>
    <cellStyle name="Normal 9 2 3 2 2 4 2" xfId="43800" xr:uid="{00000000-0005-0000-0000-00006FA50000}"/>
    <cellStyle name="Normal 9 2 3 2 2 5" xfId="32980" xr:uid="{00000000-0005-0000-0000-000070A50000}"/>
    <cellStyle name="Normal 9 2 3 2 2 6" xfId="59462" xr:uid="{00000000-0005-0000-0000-000071A50000}"/>
    <cellStyle name="Normal 9 2 3 2 3" xfId="11340" xr:uid="{00000000-0005-0000-0000-000072A50000}"/>
    <cellStyle name="Normal 9 2 3 2 3 2" xfId="26488" xr:uid="{00000000-0005-0000-0000-000073A50000}"/>
    <cellStyle name="Normal 9 2 3 2 3 2 2" xfId="52456" xr:uid="{00000000-0005-0000-0000-000074A50000}"/>
    <cellStyle name="Normal 9 2 3 2 3 3" xfId="37308" xr:uid="{00000000-0005-0000-0000-000075A50000}"/>
    <cellStyle name="Normal 9 2 3 2 4" xfId="9176" xr:uid="{00000000-0005-0000-0000-000076A50000}"/>
    <cellStyle name="Normal 9 2 3 2 4 2" xfId="24324" xr:uid="{00000000-0005-0000-0000-000077A50000}"/>
    <cellStyle name="Normal 9 2 3 2 4 2 2" xfId="50292" xr:uid="{00000000-0005-0000-0000-000078A50000}"/>
    <cellStyle name="Normal 9 2 3 2 4 3" xfId="35144" xr:uid="{00000000-0005-0000-0000-000079A50000}"/>
    <cellStyle name="Normal 9 2 3 2 5" xfId="19996" xr:uid="{00000000-0005-0000-0000-00007AA50000}"/>
    <cellStyle name="Normal 9 2 3 2 5 2" xfId="45964" xr:uid="{00000000-0005-0000-0000-00007BA50000}"/>
    <cellStyle name="Normal 9 2 3 2 6" xfId="15668" xr:uid="{00000000-0005-0000-0000-00007CA50000}"/>
    <cellStyle name="Normal 9 2 3 2 6 2" xfId="41636" xr:uid="{00000000-0005-0000-0000-00007DA50000}"/>
    <cellStyle name="Normal 9 2 3 2 7" xfId="4848" xr:uid="{00000000-0005-0000-0000-00007EA50000}"/>
    <cellStyle name="Normal 9 2 3 2 8" xfId="30816" xr:uid="{00000000-0005-0000-0000-00007FA50000}"/>
    <cellStyle name="Normal 9 2 3 2 9" xfId="57298" xr:uid="{00000000-0005-0000-0000-000080A50000}"/>
    <cellStyle name="Normal 9 2 3 3" xfId="5930" xr:uid="{00000000-0005-0000-0000-000081A50000}"/>
    <cellStyle name="Normal 9 2 3 3 2" xfId="12422" xr:uid="{00000000-0005-0000-0000-000082A50000}"/>
    <cellStyle name="Normal 9 2 3 3 2 2" xfId="27570" xr:uid="{00000000-0005-0000-0000-000083A50000}"/>
    <cellStyle name="Normal 9 2 3 3 2 2 2" xfId="53538" xr:uid="{00000000-0005-0000-0000-000084A50000}"/>
    <cellStyle name="Normal 9 2 3 3 2 3" xfId="38390" xr:uid="{00000000-0005-0000-0000-000085A50000}"/>
    <cellStyle name="Normal 9 2 3 3 3" xfId="21078" xr:uid="{00000000-0005-0000-0000-000086A50000}"/>
    <cellStyle name="Normal 9 2 3 3 3 2" xfId="47046" xr:uid="{00000000-0005-0000-0000-000087A50000}"/>
    <cellStyle name="Normal 9 2 3 3 4" xfId="16750" xr:uid="{00000000-0005-0000-0000-000088A50000}"/>
    <cellStyle name="Normal 9 2 3 3 4 2" xfId="42718" xr:uid="{00000000-0005-0000-0000-000089A50000}"/>
    <cellStyle name="Normal 9 2 3 3 5" xfId="31898" xr:uid="{00000000-0005-0000-0000-00008AA50000}"/>
    <cellStyle name="Normal 9 2 3 3 6" xfId="58380" xr:uid="{00000000-0005-0000-0000-00008BA50000}"/>
    <cellStyle name="Normal 9 2 3 4" xfId="10258" xr:uid="{00000000-0005-0000-0000-00008CA50000}"/>
    <cellStyle name="Normal 9 2 3 4 2" xfId="25406" xr:uid="{00000000-0005-0000-0000-00008DA50000}"/>
    <cellStyle name="Normal 9 2 3 4 2 2" xfId="51374" xr:uid="{00000000-0005-0000-0000-00008EA50000}"/>
    <cellStyle name="Normal 9 2 3 4 3" xfId="36226" xr:uid="{00000000-0005-0000-0000-00008FA50000}"/>
    <cellStyle name="Normal 9 2 3 5" xfId="8094" xr:uid="{00000000-0005-0000-0000-000090A50000}"/>
    <cellStyle name="Normal 9 2 3 5 2" xfId="23242" xr:uid="{00000000-0005-0000-0000-000091A50000}"/>
    <cellStyle name="Normal 9 2 3 5 2 2" xfId="49210" xr:uid="{00000000-0005-0000-0000-000092A50000}"/>
    <cellStyle name="Normal 9 2 3 5 3" xfId="34062" xr:uid="{00000000-0005-0000-0000-000093A50000}"/>
    <cellStyle name="Normal 9 2 3 6" xfId="18914" xr:uid="{00000000-0005-0000-0000-000094A50000}"/>
    <cellStyle name="Normal 9 2 3 6 2" xfId="44882" xr:uid="{00000000-0005-0000-0000-000095A50000}"/>
    <cellStyle name="Normal 9 2 3 7" xfId="14586" xr:uid="{00000000-0005-0000-0000-000096A50000}"/>
    <cellStyle name="Normal 9 2 3 7 2" xfId="40554" xr:uid="{00000000-0005-0000-0000-000097A50000}"/>
    <cellStyle name="Normal 9 2 3 8" xfId="3766" xr:uid="{00000000-0005-0000-0000-000098A50000}"/>
    <cellStyle name="Normal 9 2 3 9" xfId="29734" xr:uid="{00000000-0005-0000-0000-000099A50000}"/>
    <cellStyle name="Normal 9 2 4" xfId="2143" xr:uid="{00000000-0005-0000-0000-00009AA50000}"/>
    <cellStyle name="Normal 9 2 4 2" xfId="6471" xr:uid="{00000000-0005-0000-0000-00009BA50000}"/>
    <cellStyle name="Normal 9 2 4 2 2" xfId="12963" xr:uid="{00000000-0005-0000-0000-00009CA50000}"/>
    <cellStyle name="Normal 9 2 4 2 2 2" xfId="28111" xr:uid="{00000000-0005-0000-0000-00009DA50000}"/>
    <cellStyle name="Normal 9 2 4 2 2 2 2" xfId="54079" xr:uid="{00000000-0005-0000-0000-00009EA50000}"/>
    <cellStyle name="Normal 9 2 4 2 2 3" xfId="38931" xr:uid="{00000000-0005-0000-0000-00009FA50000}"/>
    <cellStyle name="Normal 9 2 4 2 3" xfId="21619" xr:uid="{00000000-0005-0000-0000-0000A0A50000}"/>
    <cellStyle name="Normal 9 2 4 2 3 2" xfId="47587" xr:uid="{00000000-0005-0000-0000-0000A1A50000}"/>
    <cellStyle name="Normal 9 2 4 2 4" xfId="17291" xr:uid="{00000000-0005-0000-0000-0000A2A50000}"/>
    <cellStyle name="Normal 9 2 4 2 4 2" xfId="43259" xr:uid="{00000000-0005-0000-0000-0000A3A50000}"/>
    <cellStyle name="Normal 9 2 4 2 5" xfId="32439" xr:uid="{00000000-0005-0000-0000-0000A4A50000}"/>
    <cellStyle name="Normal 9 2 4 2 6" xfId="58921" xr:uid="{00000000-0005-0000-0000-0000A5A50000}"/>
    <cellStyle name="Normal 9 2 4 3" xfId="10799" xr:uid="{00000000-0005-0000-0000-0000A6A50000}"/>
    <cellStyle name="Normal 9 2 4 3 2" xfId="25947" xr:uid="{00000000-0005-0000-0000-0000A7A50000}"/>
    <cellStyle name="Normal 9 2 4 3 2 2" xfId="51915" xr:uid="{00000000-0005-0000-0000-0000A8A50000}"/>
    <cellStyle name="Normal 9 2 4 3 3" xfId="36767" xr:uid="{00000000-0005-0000-0000-0000A9A50000}"/>
    <cellStyle name="Normal 9 2 4 4" xfId="8635" xr:uid="{00000000-0005-0000-0000-0000AAA50000}"/>
    <cellStyle name="Normal 9 2 4 4 2" xfId="23783" xr:uid="{00000000-0005-0000-0000-0000ABA50000}"/>
    <cellStyle name="Normal 9 2 4 4 2 2" xfId="49751" xr:uid="{00000000-0005-0000-0000-0000ACA50000}"/>
    <cellStyle name="Normal 9 2 4 4 3" xfId="34603" xr:uid="{00000000-0005-0000-0000-0000ADA50000}"/>
    <cellStyle name="Normal 9 2 4 5" xfId="19455" xr:uid="{00000000-0005-0000-0000-0000AEA50000}"/>
    <cellStyle name="Normal 9 2 4 5 2" xfId="45423" xr:uid="{00000000-0005-0000-0000-0000AFA50000}"/>
    <cellStyle name="Normal 9 2 4 6" xfId="15127" xr:uid="{00000000-0005-0000-0000-0000B0A50000}"/>
    <cellStyle name="Normal 9 2 4 6 2" xfId="41095" xr:uid="{00000000-0005-0000-0000-0000B1A50000}"/>
    <cellStyle name="Normal 9 2 4 7" xfId="4307" xr:uid="{00000000-0005-0000-0000-0000B2A50000}"/>
    <cellStyle name="Normal 9 2 4 8" xfId="30275" xr:uid="{00000000-0005-0000-0000-0000B3A50000}"/>
    <cellStyle name="Normal 9 2 4 9" xfId="56757" xr:uid="{00000000-0005-0000-0000-0000B4A50000}"/>
    <cellStyle name="Normal 9 2 5" xfId="5389" xr:uid="{00000000-0005-0000-0000-0000B5A50000}"/>
    <cellStyle name="Normal 9 2 5 2" xfId="11881" xr:uid="{00000000-0005-0000-0000-0000B6A50000}"/>
    <cellStyle name="Normal 9 2 5 2 2" xfId="27029" xr:uid="{00000000-0005-0000-0000-0000B7A50000}"/>
    <cellStyle name="Normal 9 2 5 2 2 2" xfId="52997" xr:uid="{00000000-0005-0000-0000-0000B8A50000}"/>
    <cellStyle name="Normal 9 2 5 2 3" xfId="37849" xr:uid="{00000000-0005-0000-0000-0000B9A50000}"/>
    <cellStyle name="Normal 9 2 5 3" xfId="20537" xr:uid="{00000000-0005-0000-0000-0000BAA50000}"/>
    <cellStyle name="Normal 9 2 5 3 2" xfId="46505" xr:uid="{00000000-0005-0000-0000-0000BBA50000}"/>
    <cellStyle name="Normal 9 2 5 4" xfId="16209" xr:uid="{00000000-0005-0000-0000-0000BCA50000}"/>
    <cellStyle name="Normal 9 2 5 4 2" xfId="42177" xr:uid="{00000000-0005-0000-0000-0000BDA50000}"/>
    <cellStyle name="Normal 9 2 5 5" xfId="31357" xr:uid="{00000000-0005-0000-0000-0000BEA50000}"/>
    <cellStyle name="Normal 9 2 5 6" xfId="57839" xr:uid="{00000000-0005-0000-0000-0000BFA50000}"/>
    <cellStyle name="Normal 9 2 6" xfId="9717" xr:uid="{00000000-0005-0000-0000-0000C0A50000}"/>
    <cellStyle name="Normal 9 2 6 2" xfId="24865" xr:uid="{00000000-0005-0000-0000-0000C1A50000}"/>
    <cellStyle name="Normal 9 2 6 2 2" xfId="50833" xr:uid="{00000000-0005-0000-0000-0000C2A50000}"/>
    <cellStyle name="Normal 9 2 6 3" xfId="35685" xr:uid="{00000000-0005-0000-0000-0000C3A50000}"/>
    <cellStyle name="Normal 9 2 7" xfId="7553" xr:uid="{00000000-0005-0000-0000-0000C4A50000}"/>
    <cellStyle name="Normal 9 2 7 2" xfId="22701" xr:uid="{00000000-0005-0000-0000-0000C5A50000}"/>
    <cellStyle name="Normal 9 2 7 2 2" xfId="48669" xr:uid="{00000000-0005-0000-0000-0000C6A50000}"/>
    <cellStyle name="Normal 9 2 7 3" xfId="33521" xr:uid="{00000000-0005-0000-0000-0000C7A50000}"/>
    <cellStyle name="Normal 9 2 8" xfId="18373" xr:uid="{00000000-0005-0000-0000-0000C8A50000}"/>
    <cellStyle name="Normal 9 2 8 2" xfId="44341" xr:uid="{00000000-0005-0000-0000-0000C9A50000}"/>
    <cellStyle name="Normal 9 2 9" xfId="14045" xr:uid="{00000000-0005-0000-0000-0000CAA50000}"/>
    <cellStyle name="Normal 9 2 9 2" xfId="40013" xr:uid="{00000000-0005-0000-0000-0000CBA50000}"/>
    <cellStyle name="Normal 9 20" xfId="14040" xr:uid="{00000000-0005-0000-0000-0000CCA50000}"/>
    <cellStyle name="Normal 9 20 2" xfId="40008" xr:uid="{00000000-0005-0000-0000-0000CDA50000}"/>
    <cellStyle name="Normal 9 21" xfId="3220" xr:uid="{00000000-0005-0000-0000-0000CEA50000}"/>
    <cellStyle name="Normal 9 22" xfId="29188" xr:uid="{00000000-0005-0000-0000-0000CFA50000}"/>
    <cellStyle name="Normal 9 23" xfId="55136" xr:uid="{00000000-0005-0000-0000-0000D0A50000}"/>
    <cellStyle name="Normal 9 24" xfId="55670" xr:uid="{00000000-0005-0000-0000-0000D1A50000}"/>
    <cellStyle name="Normal 9 25" xfId="690" xr:uid="{00000000-0005-0000-0000-0000D2A50000}"/>
    <cellStyle name="Normal 9 3" xfId="508" xr:uid="{00000000-0005-0000-0000-0000D3A50000}"/>
    <cellStyle name="Normal 9 3 10" xfId="29195" xr:uid="{00000000-0005-0000-0000-0000D4A50000}"/>
    <cellStyle name="Normal 9 3 11" xfId="55143" xr:uid="{00000000-0005-0000-0000-0000D5A50000}"/>
    <cellStyle name="Normal 9 3 12" xfId="55677" xr:uid="{00000000-0005-0000-0000-0000D6A50000}"/>
    <cellStyle name="Normal 9 3 13" xfId="770" xr:uid="{00000000-0005-0000-0000-0000D7A50000}"/>
    <cellStyle name="Normal 9 3 2" xfId="1604" xr:uid="{00000000-0005-0000-0000-0000D8A50000}"/>
    <cellStyle name="Normal 9 3 2 10" xfId="56218" xr:uid="{00000000-0005-0000-0000-0000D9A50000}"/>
    <cellStyle name="Normal 9 3 2 2" xfId="2686" xr:uid="{00000000-0005-0000-0000-0000DAA50000}"/>
    <cellStyle name="Normal 9 3 2 2 2" xfId="7014" xr:uid="{00000000-0005-0000-0000-0000DBA50000}"/>
    <cellStyle name="Normal 9 3 2 2 2 2" xfId="13506" xr:uid="{00000000-0005-0000-0000-0000DCA50000}"/>
    <cellStyle name="Normal 9 3 2 2 2 2 2" xfId="28654" xr:uid="{00000000-0005-0000-0000-0000DDA50000}"/>
    <cellStyle name="Normal 9 3 2 2 2 2 2 2" xfId="54622" xr:uid="{00000000-0005-0000-0000-0000DEA50000}"/>
    <cellStyle name="Normal 9 3 2 2 2 2 3" xfId="39474" xr:uid="{00000000-0005-0000-0000-0000DFA50000}"/>
    <cellStyle name="Normal 9 3 2 2 2 3" xfId="22162" xr:uid="{00000000-0005-0000-0000-0000E0A50000}"/>
    <cellStyle name="Normal 9 3 2 2 2 3 2" xfId="48130" xr:uid="{00000000-0005-0000-0000-0000E1A50000}"/>
    <cellStyle name="Normal 9 3 2 2 2 4" xfId="17834" xr:uid="{00000000-0005-0000-0000-0000E2A50000}"/>
    <cellStyle name="Normal 9 3 2 2 2 4 2" xfId="43802" xr:uid="{00000000-0005-0000-0000-0000E3A50000}"/>
    <cellStyle name="Normal 9 3 2 2 2 5" xfId="32982" xr:uid="{00000000-0005-0000-0000-0000E4A50000}"/>
    <cellStyle name="Normal 9 3 2 2 2 6" xfId="59464" xr:uid="{00000000-0005-0000-0000-0000E5A50000}"/>
    <cellStyle name="Normal 9 3 2 2 3" xfId="11342" xr:uid="{00000000-0005-0000-0000-0000E6A50000}"/>
    <cellStyle name="Normal 9 3 2 2 3 2" xfId="26490" xr:uid="{00000000-0005-0000-0000-0000E7A50000}"/>
    <cellStyle name="Normal 9 3 2 2 3 2 2" xfId="52458" xr:uid="{00000000-0005-0000-0000-0000E8A50000}"/>
    <cellStyle name="Normal 9 3 2 2 3 3" xfId="37310" xr:uid="{00000000-0005-0000-0000-0000E9A50000}"/>
    <cellStyle name="Normal 9 3 2 2 4" xfId="9178" xr:uid="{00000000-0005-0000-0000-0000EAA50000}"/>
    <cellStyle name="Normal 9 3 2 2 4 2" xfId="24326" xr:uid="{00000000-0005-0000-0000-0000EBA50000}"/>
    <cellStyle name="Normal 9 3 2 2 4 2 2" xfId="50294" xr:uid="{00000000-0005-0000-0000-0000ECA50000}"/>
    <cellStyle name="Normal 9 3 2 2 4 3" xfId="35146" xr:uid="{00000000-0005-0000-0000-0000EDA50000}"/>
    <cellStyle name="Normal 9 3 2 2 5" xfId="19998" xr:uid="{00000000-0005-0000-0000-0000EEA50000}"/>
    <cellStyle name="Normal 9 3 2 2 5 2" xfId="45966" xr:uid="{00000000-0005-0000-0000-0000EFA50000}"/>
    <cellStyle name="Normal 9 3 2 2 6" xfId="15670" xr:uid="{00000000-0005-0000-0000-0000F0A50000}"/>
    <cellStyle name="Normal 9 3 2 2 6 2" xfId="41638" xr:uid="{00000000-0005-0000-0000-0000F1A50000}"/>
    <cellStyle name="Normal 9 3 2 2 7" xfId="4850" xr:uid="{00000000-0005-0000-0000-0000F2A50000}"/>
    <cellStyle name="Normal 9 3 2 2 8" xfId="30818" xr:uid="{00000000-0005-0000-0000-0000F3A50000}"/>
    <cellStyle name="Normal 9 3 2 2 9" xfId="57300" xr:uid="{00000000-0005-0000-0000-0000F4A50000}"/>
    <cellStyle name="Normal 9 3 2 3" xfId="5932" xr:uid="{00000000-0005-0000-0000-0000F5A50000}"/>
    <cellStyle name="Normal 9 3 2 3 2" xfId="12424" xr:uid="{00000000-0005-0000-0000-0000F6A50000}"/>
    <cellStyle name="Normal 9 3 2 3 2 2" xfId="27572" xr:uid="{00000000-0005-0000-0000-0000F7A50000}"/>
    <cellStyle name="Normal 9 3 2 3 2 2 2" xfId="53540" xr:uid="{00000000-0005-0000-0000-0000F8A50000}"/>
    <cellStyle name="Normal 9 3 2 3 2 3" xfId="38392" xr:uid="{00000000-0005-0000-0000-0000F9A50000}"/>
    <cellStyle name="Normal 9 3 2 3 3" xfId="21080" xr:uid="{00000000-0005-0000-0000-0000FAA50000}"/>
    <cellStyle name="Normal 9 3 2 3 3 2" xfId="47048" xr:uid="{00000000-0005-0000-0000-0000FBA50000}"/>
    <cellStyle name="Normal 9 3 2 3 4" xfId="16752" xr:uid="{00000000-0005-0000-0000-0000FCA50000}"/>
    <cellStyle name="Normal 9 3 2 3 4 2" xfId="42720" xr:uid="{00000000-0005-0000-0000-0000FDA50000}"/>
    <cellStyle name="Normal 9 3 2 3 5" xfId="31900" xr:uid="{00000000-0005-0000-0000-0000FEA50000}"/>
    <cellStyle name="Normal 9 3 2 3 6" xfId="58382" xr:uid="{00000000-0005-0000-0000-0000FFA50000}"/>
    <cellStyle name="Normal 9 3 2 4" xfId="10260" xr:uid="{00000000-0005-0000-0000-000000A60000}"/>
    <cellStyle name="Normal 9 3 2 4 2" xfId="25408" xr:uid="{00000000-0005-0000-0000-000001A60000}"/>
    <cellStyle name="Normal 9 3 2 4 2 2" xfId="51376" xr:uid="{00000000-0005-0000-0000-000002A60000}"/>
    <cellStyle name="Normal 9 3 2 4 3" xfId="36228" xr:uid="{00000000-0005-0000-0000-000003A60000}"/>
    <cellStyle name="Normal 9 3 2 5" xfId="8096" xr:uid="{00000000-0005-0000-0000-000004A60000}"/>
    <cellStyle name="Normal 9 3 2 5 2" xfId="23244" xr:uid="{00000000-0005-0000-0000-000005A60000}"/>
    <cellStyle name="Normal 9 3 2 5 2 2" xfId="49212" xr:uid="{00000000-0005-0000-0000-000006A60000}"/>
    <cellStyle name="Normal 9 3 2 5 3" xfId="34064" xr:uid="{00000000-0005-0000-0000-000007A60000}"/>
    <cellStyle name="Normal 9 3 2 6" xfId="18916" xr:uid="{00000000-0005-0000-0000-000008A60000}"/>
    <cellStyle name="Normal 9 3 2 6 2" xfId="44884" xr:uid="{00000000-0005-0000-0000-000009A60000}"/>
    <cellStyle name="Normal 9 3 2 7" xfId="14588" xr:uid="{00000000-0005-0000-0000-00000AA60000}"/>
    <cellStyle name="Normal 9 3 2 7 2" xfId="40556" xr:uid="{00000000-0005-0000-0000-00000BA60000}"/>
    <cellStyle name="Normal 9 3 2 8" xfId="3768" xr:uid="{00000000-0005-0000-0000-00000CA60000}"/>
    <cellStyle name="Normal 9 3 2 9" xfId="29736" xr:uid="{00000000-0005-0000-0000-00000DA60000}"/>
    <cellStyle name="Normal 9 3 3" xfId="2145" xr:uid="{00000000-0005-0000-0000-00000EA60000}"/>
    <cellStyle name="Normal 9 3 3 2" xfId="6473" xr:uid="{00000000-0005-0000-0000-00000FA60000}"/>
    <cellStyle name="Normal 9 3 3 2 2" xfId="12965" xr:uid="{00000000-0005-0000-0000-000010A60000}"/>
    <cellStyle name="Normal 9 3 3 2 2 2" xfId="28113" xr:uid="{00000000-0005-0000-0000-000011A60000}"/>
    <cellStyle name="Normal 9 3 3 2 2 2 2" xfId="54081" xr:uid="{00000000-0005-0000-0000-000012A60000}"/>
    <cellStyle name="Normal 9 3 3 2 2 3" xfId="38933" xr:uid="{00000000-0005-0000-0000-000013A60000}"/>
    <cellStyle name="Normal 9 3 3 2 3" xfId="21621" xr:uid="{00000000-0005-0000-0000-000014A60000}"/>
    <cellStyle name="Normal 9 3 3 2 3 2" xfId="47589" xr:uid="{00000000-0005-0000-0000-000015A60000}"/>
    <cellStyle name="Normal 9 3 3 2 4" xfId="17293" xr:uid="{00000000-0005-0000-0000-000016A60000}"/>
    <cellStyle name="Normal 9 3 3 2 4 2" xfId="43261" xr:uid="{00000000-0005-0000-0000-000017A60000}"/>
    <cellStyle name="Normal 9 3 3 2 5" xfId="32441" xr:uid="{00000000-0005-0000-0000-000018A60000}"/>
    <cellStyle name="Normal 9 3 3 2 6" xfId="58923" xr:uid="{00000000-0005-0000-0000-000019A60000}"/>
    <cellStyle name="Normal 9 3 3 3" xfId="10801" xr:uid="{00000000-0005-0000-0000-00001AA60000}"/>
    <cellStyle name="Normal 9 3 3 3 2" xfId="25949" xr:uid="{00000000-0005-0000-0000-00001BA60000}"/>
    <cellStyle name="Normal 9 3 3 3 2 2" xfId="51917" xr:uid="{00000000-0005-0000-0000-00001CA60000}"/>
    <cellStyle name="Normal 9 3 3 3 3" xfId="36769" xr:uid="{00000000-0005-0000-0000-00001DA60000}"/>
    <cellStyle name="Normal 9 3 3 4" xfId="8637" xr:uid="{00000000-0005-0000-0000-00001EA60000}"/>
    <cellStyle name="Normal 9 3 3 4 2" xfId="23785" xr:uid="{00000000-0005-0000-0000-00001FA60000}"/>
    <cellStyle name="Normal 9 3 3 4 2 2" xfId="49753" xr:uid="{00000000-0005-0000-0000-000020A60000}"/>
    <cellStyle name="Normal 9 3 3 4 3" xfId="34605" xr:uid="{00000000-0005-0000-0000-000021A60000}"/>
    <cellStyle name="Normal 9 3 3 5" xfId="19457" xr:uid="{00000000-0005-0000-0000-000022A60000}"/>
    <cellStyle name="Normal 9 3 3 5 2" xfId="45425" xr:uid="{00000000-0005-0000-0000-000023A60000}"/>
    <cellStyle name="Normal 9 3 3 6" xfId="15129" xr:uid="{00000000-0005-0000-0000-000024A60000}"/>
    <cellStyle name="Normal 9 3 3 6 2" xfId="41097" xr:uid="{00000000-0005-0000-0000-000025A60000}"/>
    <cellStyle name="Normal 9 3 3 7" xfId="4309" xr:uid="{00000000-0005-0000-0000-000026A60000}"/>
    <cellStyle name="Normal 9 3 3 8" xfId="30277" xr:uid="{00000000-0005-0000-0000-000027A60000}"/>
    <cellStyle name="Normal 9 3 3 9" xfId="56759" xr:uid="{00000000-0005-0000-0000-000028A60000}"/>
    <cellStyle name="Normal 9 3 4" xfId="5391" xr:uid="{00000000-0005-0000-0000-000029A60000}"/>
    <cellStyle name="Normal 9 3 4 2" xfId="11883" xr:uid="{00000000-0005-0000-0000-00002AA60000}"/>
    <cellStyle name="Normal 9 3 4 2 2" xfId="27031" xr:uid="{00000000-0005-0000-0000-00002BA60000}"/>
    <cellStyle name="Normal 9 3 4 2 2 2" xfId="52999" xr:uid="{00000000-0005-0000-0000-00002CA60000}"/>
    <cellStyle name="Normal 9 3 4 2 3" xfId="37851" xr:uid="{00000000-0005-0000-0000-00002DA60000}"/>
    <cellStyle name="Normal 9 3 4 3" xfId="20539" xr:uid="{00000000-0005-0000-0000-00002EA60000}"/>
    <cellStyle name="Normal 9 3 4 3 2" xfId="46507" xr:uid="{00000000-0005-0000-0000-00002FA60000}"/>
    <cellStyle name="Normal 9 3 4 4" xfId="16211" xr:uid="{00000000-0005-0000-0000-000030A60000}"/>
    <cellStyle name="Normal 9 3 4 4 2" xfId="42179" xr:uid="{00000000-0005-0000-0000-000031A60000}"/>
    <cellStyle name="Normal 9 3 4 5" xfId="31359" xr:uid="{00000000-0005-0000-0000-000032A60000}"/>
    <cellStyle name="Normal 9 3 4 6" xfId="57841" xr:uid="{00000000-0005-0000-0000-000033A60000}"/>
    <cellStyle name="Normal 9 3 5" xfId="9719" xr:uid="{00000000-0005-0000-0000-000034A60000}"/>
    <cellStyle name="Normal 9 3 5 2" xfId="24867" xr:uid="{00000000-0005-0000-0000-000035A60000}"/>
    <cellStyle name="Normal 9 3 5 2 2" xfId="50835" xr:uid="{00000000-0005-0000-0000-000036A60000}"/>
    <cellStyle name="Normal 9 3 5 3" xfId="35687" xr:uid="{00000000-0005-0000-0000-000037A60000}"/>
    <cellStyle name="Normal 9 3 6" xfId="7555" xr:uid="{00000000-0005-0000-0000-000038A60000}"/>
    <cellStyle name="Normal 9 3 6 2" xfId="22703" xr:uid="{00000000-0005-0000-0000-000039A60000}"/>
    <cellStyle name="Normal 9 3 6 2 2" xfId="48671" xr:uid="{00000000-0005-0000-0000-00003AA60000}"/>
    <cellStyle name="Normal 9 3 6 3" xfId="33523" xr:uid="{00000000-0005-0000-0000-00003BA60000}"/>
    <cellStyle name="Normal 9 3 7" xfId="18375" xr:uid="{00000000-0005-0000-0000-00003CA60000}"/>
    <cellStyle name="Normal 9 3 7 2" xfId="44343" xr:uid="{00000000-0005-0000-0000-00003DA60000}"/>
    <cellStyle name="Normal 9 3 8" xfId="14047" xr:uid="{00000000-0005-0000-0000-00003EA60000}"/>
    <cellStyle name="Normal 9 3 8 2" xfId="40015" xr:uid="{00000000-0005-0000-0000-00003FA60000}"/>
    <cellStyle name="Normal 9 3 9" xfId="3227" xr:uid="{00000000-0005-0000-0000-000040A60000}"/>
    <cellStyle name="Normal 9 4" xfId="509" xr:uid="{00000000-0005-0000-0000-000041A60000}"/>
    <cellStyle name="Normal 9 4 10" xfId="29196" xr:uid="{00000000-0005-0000-0000-000042A60000}"/>
    <cellStyle name="Normal 9 4 11" xfId="55144" xr:uid="{00000000-0005-0000-0000-000043A60000}"/>
    <cellStyle name="Normal 9 4 12" xfId="55678" xr:uid="{00000000-0005-0000-0000-000044A60000}"/>
    <cellStyle name="Normal 9 4 13" xfId="810" xr:uid="{00000000-0005-0000-0000-000045A60000}"/>
    <cellStyle name="Normal 9 4 2" xfId="1605" xr:uid="{00000000-0005-0000-0000-000046A60000}"/>
    <cellStyle name="Normal 9 4 2 10" xfId="56219" xr:uid="{00000000-0005-0000-0000-000047A60000}"/>
    <cellStyle name="Normal 9 4 2 2" xfId="2687" xr:uid="{00000000-0005-0000-0000-000048A60000}"/>
    <cellStyle name="Normal 9 4 2 2 2" xfId="7015" xr:uid="{00000000-0005-0000-0000-000049A60000}"/>
    <cellStyle name="Normal 9 4 2 2 2 2" xfId="13507" xr:uid="{00000000-0005-0000-0000-00004AA60000}"/>
    <cellStyle name="Normal 9 4 2 2 2 2 2" xfId="28655" xr:uid="{00000000-0005-0000-0000-00004BA60000}"/>
    <cellStyle name="Normal 9 4 2 2 2 2 2 2" xfId="54623" xr:uid="{00000000-0005-0000-0000-00004CA60000}"/>
    <cellStyle name="Normal 9 4 2 2 2 2 3" xfId="39475" xr:uid="{00000000-0005-0000-0000-00004DA60000}"/>
    <cellStyle name="Normal 9 4 2 2 2 3" xfId="22163" xr:uid="{00000000-0005-0000-0000-00004EA60000}"/>
    <cellStyle name="Normal 9 4 2 2 2 3 2" xfId="48131" xr:uid="{00000000-0005-0000-0000-00004FA60000}"/>
    <cellStyle name="Normal 9 4 2 2 2 4" xfId="17835" xr:uid="{00000000-0005-0000-0000-000050A60000}"/>
    <cellStyle name="Normal 9 4 2 2 2 4 2" xfId="43803" xr:uid="{00000000-0005-0000-0000-000051A60000}"/>
    <cellStyle name="Normal 9 4 2 2 2 5" xfId="32983" xr:uid="{00000000-0005-0000-0000-000052A60000}"/>
    <cellStyle name="Normal 9 4 2 2 2 6" xfId="59465" xr:uid="{00000000-0005-0000-0000-000053A60000}"/>
    <cellStyle name="Normal 9 4 2 2 3" xfId="11343" xr:uid="{00000000-0005-0000-0000-000054A60000}"/>
    <cellStyle name="Normal 9 4 2 2 3 2" xfId="26491" xr:uid="{00000000-0005-0000-0000-000055A60000}"/>
    <cellStyle name="Normal 9 4 2 2 3 2 2" xfId="52459" xr:uid="{00000000-0005-0000-0000-000056A60000}"/>
    <cellStyle name="Normal 9 4 2 2 3 3" xfId="37311" xr:uid="{00000000-0005-0000-0000-000057A60000}"/>
    <cellStyle name="Normal 9 4 2 2 4" xfId="9179" xr:uid="{00000000-0005-0000-0000-000058A60000}"/>
    <cellStyle name="Normal 9 4 2 2 4 2" xfId="24327" xr:uid="{00000000-0005-0000-0000-000059A60000}"/>
    <cellStyle name="Normal 9 4 2 2 4 2 2" xfId="50295" xr:uid="{00000000-0005-0000-0000-00005AA60000}"/>
    <cellStyle name="Normal 9 4 2 2 4 3" xfId="35147" xr:uid="{00000000-0005-0000-0000-00005BA60000}"/>
    <cellStyle name="Normal 9 4 2 2 5" xfId="19999" xr:uid="{00000000-0005-0000-0000-00005CA60000}"/>
    <cellStyle name="Normal 9 4 2 2 5 2" xfId="45967" xr:uid="{00000000-0005-0000-0000-00005DA60000}"/>
    <cellStyle name="Normal 9 4 2 2 6" xfId="15671" xr:uid="{00000000-0005-0000-0000-00005EA60000}"/>
    <cellStyle name="Normal 9 4 2 2 6 2" xfId="41639" xr:uid="{00000000-0005-0000-0000-00005FA60000}"/>
    <cellStyle name="Normal 9 4 2 2 7" xfId="4851" xr:uid="{00000000-0005-0000-0000-000060A60000}"/>
    <cellStyle name="Normal 9 4 2 2 8" xfId="30819" xr:uid="{00000000-0005-0000-0000-000061A60000}"/>
    <cellStyle name="Normal 9 4 2 2 9" xfId="57301" xr:uid="{00000000-0005-0000-0000-000062A60000}"/>
    <cellStyle name="Normal 9 4 2 3" xfId="5933" xr:uid="{00000000-0005-0000-0000-000063A60000}"/>
    <cellStyle name="Normal 9 4 2 3 2" xfId="12425" xr:uid="{00000000-0005-0000-0000-000064A60000}"/>
    <cellStyle name="Normal 9 4 2 3 2 2" xfId="27573" xr:uid="{00000000-0005-0000-0000-000065A60000}"/>
    <cellStyle name="Normal 9 4 2 3 2 2 2" xfId="53541" xr:uid="{00000000-0005-0000-0000-000066A60000}"/>
    <cellStyle name="Normal 9 4 2 3 2 3" xfId="38393" xr:uid="{00000000-0005-0000-0000-000067A60000}"/>
    <cellStyle name="Normal 9 4 2 3 3" xfId="21081" xr:uid="{00000000-0005-0000-0000-000068A60000}"/>
    <cellStyle name="Normal 9 4 2 3 3 2" xfId="47049" xr:uid="{00000000-0005-0000-0000-000069A60000}"/>
    <cellStyle name="Normal 9 4 2 3 4" xfId="16753" xr:uid="{00000000-0005-0000-0000-00006AA60000}"/>
    <cellStyle name="Normal 9 4 2 3 4 2" xfId="42721" xr:uid="{00000000-0005-0000-0000-00006BA60000}"/>
    <cellStyle name="Normal 9 4 2 3 5" xfId="31901" xr:uid="{00000000-0005-0000-0000-00006CA60000}"/>
    <cellStyle name="Normal 9 4 2 3 6" xfId="58383" xr:uid="{00000000-0005-0000-0000-00006DA60000}"/>
    <cellStyle name="Normal 9 4 2 4" xfId="10261" xr:uid="{00000000-0005-0000-0000-00006EA60000}"/>
    <cellStyle name="Normal 9 4 2 4 2" xfId="25409" xr:uid="{00000000-0005-0000-0000-00006FA60000}"/>
    <cellStyle name="Normal 9 4 2 4 2 2" xfId="51377" xr:uid="{00000000-0005-0000-0000-000070A60000}"/>
    <cellStyle name="Normal 9 4 2 4 3" xfId="36229" xr:uid="{00000000-0005-0000-0000-000071A60000}"/>
    <cellStyle name="Normal 9 4 2 5" xfId="8097" xr:uid="{00000000-0005-0000-0000-000072A60000}"/>
    <cellStyle name="Normal 9 4 2 5 2" xfId="23245" xr:uid="{00000000-0005-0000-0000-000073A60000}"/>
    <cellStyle name="Normal 9 4 2 5 2 2" xfId="49213" xr:uid="{00000000-0005-0000-0000-000074A60000}"/>
    <cellStyle name="Normal 9 4 2 5 3" xfId="34065" xr:uid="{00000000-0005-0000-0000-000075A60000}"/>
    <cellStyle name="Normal 9 4 2 6" xfId="18917" xr:uid="{00000000-0005-0000-0000-000076A60000}"/>
    <cellStyle name="Normal 9 4 2 6 2" xfId="44885" xr:uid="{00000000-0005-0000-0000-000077A60000}"/>
    <cellStyle name="Normal 9 4 2 7" xfId="14589" xr:uid="{00000000-0005-0000-0000-000078A60000}"/>
    <cellStyle name="Normal 9 4 2 7 2" xfId="40557" xr:uid="{00000000-0005-0000-0000-000079A60000}"/>
    <cellStyle name="Normal 9 4 2 8" xfId="3769" xr:uid="{00000000-0005-0000-0000-00007AA60000}"/>
    <cellStyle name="Normal 9 4 2 9" xfId="29737" xr:uid="{00000000-0005-0000-0000-00007BA60000}"/>
    <cellStyle name="Normal 9 4 3" xfId="2146" xr:uid="{00000000-0005-0000-0000-00007CA60000}"/>
    <cellStyle name="Normal 9 4 3 2" xfId="6474" xr:uid="{00000000-0005-0000-0000-00007DA60000}"/>
    <cellStyle name="Normal 9 4 3 2 2" xfId="12966" xr:uid="{00000000-0005-0000-0000-00007EA60000}"/>
    <cellStyle name="Normal 9 4 3 2 2 2" xfId="28114" xr:uid="{00000000-0005-0000-0000-00007FA60000}"/>
    <cellStyle name="Normal 9 4 3 2 2 2 2" xfId="54082" xr:uid="{00000000-0005-0000-0000-000080A60000}"/>
    <cellStyle name="Normal 9 4 3 2 2 3" xfId="38934" xr:uid="{00000000-0005-0000-0000-000081A60000}"/>
    <cellStyle name="Normal 9 4 3 2 3" xfId="21622" xr:uid="{00000000-0005-0000-0000-000082A60000}"/>
    <cellStyle name="Normal 9 4 3 2 3 2" xfId="47590" xr:uid="{00000000-0005-0000-0000-000083A60000}"/>
    <cellStyle name="Normal 9 4 3 2 4" xfId="17294" xr:uid="{00000000-0005-0000-0000-000084A60000}"/>
    <cellStyle name="Normal 9 4 3 2 4 2" xfId="43262" xr:uid="{00000000-0005-0000-0000-000085A60000}"/>
    <cellStyle name="Normal 9 4 3 2 5" xfId="32442" xr:uid="{00000000-0005-0000-0000-000086A60000}"/>
    <cellStyle name="Normal 9 4 3 2 6" xfId="58924" xr:uid="{00000000-0005-0000-0000-000087A60000}"/>
    <cellStyle name="Normal 9 4 3 3" xfId="10802" xr:uid="{00000000-0005-0000-0000-000088A60000}"/>
    <cellStyle name="Normal 9 4 3 3 2" xfId="25950" xr:uid="{00000000-0005-0000-0000-000089A60000}"/>
    <cellStyle name="Normal 9 4 3 3 2 2" xfId="51918" xr:uid="{00000000-0005-0000-0000-00008AA60000}"/>
    <cellStyle name="Normal 9 4 3 3 3" xfId="36770" xr:uid="{00000000-0005-0000-0000-00008BA60000}"/>
    <cellStyle name="Normal 9 4 3 4" xfId="8638" xr:uid="{00000000-0005-0000-0000-00008CA60000}"/>
    <cellStyle name="Normal 9 4 3 4 2" xfId="23786" xr:uid="{00000000-0005-0000-0000-00008DA60000}"/>
    <cellStyle name="Normal 9 4 3 4 2 2" xfId="49754" xr:uid="{00000000-0005-0000-0000-00008EA60000}"/>
    <cellStyle name="Normal 9 4 3 4 3" xfId="34606" xr:uid="{00000000-0005-0000-0000-00008FA60000}"/>
    <cellStyle name="Normal 9 4 3 5" xfId="19458" xr:uid="{00000000-0005-0000-0000-000090A60000}"/>
    <cellStyle name="Normal 9 4 3 5 2" xfId="45426" xr:uid="{00000000-0005-0000-0000-000091A60000}"/>
    <cellStyle name="Normal 9 4 3 6" xfId="15130" xr:uid="{00000000-0005-0000-0000-000092A60000}"/>
    <cellStyle name="Normal 9 4 3 6 2" xfId="41098" xr:uid="{00000000-0005-0000-0000-000093A60000}"/>
    <cellStyle name="Normal 9 4 3 7" xfId="4310" xr:uid="{00000000-0005-0000-0000-000094A60000}"/>
    <cellStyle name="Normal 9 4 3 8" xfId="30278" xr:uid="{00000000-0005-0000-0000-000095A60000}"/>
    <cellStyle name="Normal 9 4 3 9" xfId="56760" xr:uid="{00000000-0005-0000-0000-000096A60000}"/>
    <cellStyle name="Normal 9 4 4" xfId="5392" xr:uid="{00000000-0005-0000-0000-000097A60000}"/>
    <cellStyle name="Normal 9 4 4 2" xfId="11884" xr:uid="{00000000-0005-0000-0000-000098A60000}"/>
    <cellStyle name="Normal 9 4 4 2 2" xfId="27032" xr:uid="{00000000-0005-0000-0000-000099A60000}"/>
    <cellStyle name="Normal 9 4 4 2 2 2" xfId="53000" xr:uid="{00000000-0005-0000-0000-00009AA60000}"/>
    <cellStyle name="Normal 9 4 4 2 3" xfId="37852" xr:uid="{00000000-0005-0000-0000-00009BA60000}"/>
    <cellStyle name="Normal 9 4 4 3" xfId="20540" xr:uid="{00000000-0005-0000-0000-00009CA60000}"/>
    <cellStyle name="Normal 9 4 4 3 2" xfId="46508" xr:uid="{00000000-0005-0000-0000-00009DA60000}"/>
    <cellStyle name="Normal 9 4 4 4" xfId="16212" xr:uid="{00000000-0005-0000-0000-00009EA60000}"/>
    <cellStyle name="Normal 9 4 4 4 2" xfId="42180" xr:uid="{00000000-0005-0000-0000-00009FA60000}"/>
    <cellStyle name="Normal 9 4 4 5" xfId="31360" xr:uid="{00000000-0005-0000-0000-0000A0A60000}"/>
    <cellStyle name="Normal 9 4 4 6" xfId="57842" xr:uid="{00000000-0005-0000-0000-0000A1A60000}"/>
    <cellStyle name="Normal 9 4 5" xfId="9720" xr:uid="{00000000-0005-0000-0000-0000A2A60000}"/>
    <cellStyle name="Normal 9 4 5 2" xfId="24868" xr:uid="{00000000-0005-0000-0000-0000A3A60000}"/>
    <cellStyle name="Normal 9 4 5 2 2" xfId="50836" xr:uid="{00000000-0005-0000-0000-0000A4A60000}"/>
    <cellStyle name="Normal 9 4 5 3" xfId="35688" xr:uid="{00000000-0005-0000-0000-0000A5A60000}"/>
    <cellStyle name="Normal 9 4 6" xfId="7556" xr:uid="{00000000-0005-0000-0000-0000A6A60000}"/>
    <cellStyle name="Normal 9 4 6 2" xfId="22704" xr:uid="{00000000-0005-0000-0000-0000A7A60000}"/>
    <cellStyle name="Normal 9 4 6 2 2" xfId="48672" xr:uid="{00000000-0005-0000-0000-0000A8A60000}"/>
    <cellStyle name="Normal 9 4 6 3" xfId="33524" xr:uid="{00000000-0005-0000-0000-0000A9A60000}"/>
    <cellStyle name="Normal 9 4 7" xfId="18376" xr:uid="{00000000-0005-0000-0000-0000AAA60000}"/>
    <cellStyle name="Normal 9 4 7 2" xfId="44344" xr:uid="{00000000-0005-0000-0000-0000ABA60000}"/>
    <cellStyle name="Normal 9 4 8" xfId="14048" xr:uid="{00000000-0005-0000-0000-0000ACA60000}"/>
    <cellStyle name="Normal 9 4 8 2" xfId="40016" xr:uid="{00000000-0005-0000-0000-0000ADA60000}"/>
    <cellStyle name="Normal 9 4 9" xfId="3228" xr:uid="{00000000-0005-0000-0000-0000AEA60000}"/>
    <cellStyle name="Normal 9 5" xfId="510" xr:uid="{00000000-0005-0000-0000-0000AFA60000}"/>
    <cellStyle name="Normal 9 5 10" xfId="29197" xr:uid="{00000000-0005-0000-0000-0000B0A60000}"/>
    <cellStyle name="Normal 9 5 11" xfId="55145" xr:uid="{00000000-0005-0000-0000-0000B1A60000}"/>
    <cellStyle name="Normal 9 5 12" xfId="55679" xr:uid="{00000000-0005-0000-0000-0000B2A60000}"/>
    <cellStyle name="Normal 9 5 13" xfId="850" xr:uid="{00000000-0005-0000-0000-0000B3A60000}"/>
    <cellStyle name="Normal 9 5 2" xfId="1606" xr:uid="{00000000-0005-0000-0000-0000B4A60000}"/>
    <cellStyle name="Normal 9 5 2 10" xfId="56220" xr:uid="{00000000-0005-0000-0000-0000B5A60000}"/>
    <cellStyle name="Normal 9 5 2 2" xfId="2688" xr:uid="{00000000-0005-0000-0000-0000B6A60000}"/>
    <cellStyle name="Normal 9 5 2 2 2" xfId="7016" xr:uid="{00000000-0005-0000-0000-0000B7A60000}"/>
    <cellStyle name="Normal 9 5 2 2 2 2" xfId="13508" xr:uid="{00000000-0005-0000-0000-0000B8A60000}"/>
    <cellStyle name="Normal 9 5 2 2 2 2 2" xfId="28656" xr:uid="{00000000-0005-0000-0000-0000B9A60000}"/>
    <cellStyle name="Normal 9 5 2 2 2 2 2 2" xfId="54624" xr:uid="{00000000-0005-0000-0000-0000BAA60000}"/>
    <cellStyle name="Normal 9 5 2 2 2 2 3" xfId="39476" xr:uid="{00000000-0005-0000-0000-0000BBA60000}"/>
    <cellStyle name="Normal 9 5 2 2 2 3" xfId="22164" xr:uid="{00000000-0005-0000-0000-0000BCA60000}"/>
    <cellStyle name="Normal 9 5 2 2 2 3 2" xfId="48132" xr:uid="{00000000-0005-0000-0000-0000BDA60000}"/>
    <cellStyle name="Normal 9 5 2 2 2 4" xfId="17836" xr:uid="{00000000-0005-0000-0000-0000BEA60000}"/>
    <cellStyle name="Normal 9 5 2 2 2 4 2" xfId="43804" xr:uid="{00000000-0005-0000-0000-0000BFA60000}"/>
    <cellStyle name="Normal 9 5 2 2 2 5" xfId="32984" xr:uid="{00000000-0005-0000-0000-0000C0A60000}"/>
    <cellStyle name="Normal 9 5 2 2 2 6" xfId="59466" xr:uid="{00000000-0005-0000-0000-0000C1A60000}"/>
    <cellStyle name="Normal 9 5 2 2 3" xfId="11344" xr:uid="{00000000-0005-0000-0000-0000C2A60000}"/>
    <cellStyle name="Normal 9 5 2 2 3 2" xfId="26492" xr:uid="{00000000-0005-0000-0000-0000C3A60000}"/>
    <cellStyle name="Normal 9 5 2 2 3 2 2" xfId="52460" xr:uid="{00000000-0005-0000-0000-0000C4A60000}"/>
    <cellStyle name="Normal 9 5 2 2 3 3" xfId="37312" xr:uid="{00000000-0005-0000-0000-0000C5A60000}"/>
    <cellStyle name="Normal 9 5 2 2 4" xfId="9180" xr:uid="{00000000-0005-0000-0000-0000C6A60000}"/>
    <cellStyle name="Normal 9 5 2 2 4 2" xfId="24328" xr:uid="{00000000-0005-0000-0000-0000C7A60000}"/>
    <cellStyle name="Normal 9 5 2 2 4 2 2" xfId="50296" xr:uid="{00000000-0005-0000-0000-0000C8A60000}"/>
    <cellStyle name="Normal 9 5 2 2 4 3" xfId="35148" xr:uid="{00000000-0005-0000-0000-0000C9A60000}"/>
    <cellStyle name="Normal 9 5 2 2 5" xfId="20000" xr:uid="{00000000-0005-0000-0000-0000CAA60000}"/>
    <cellStyle name="Normal 9 5 2 2 5 2" xfId="45968" xr:uid="{00000000-0005-0000-0000-0000CBA60000}"/>
    <cellStyle name="Normal 9 5 2 2 6" xfId="15672" xr:uid="{00000000-0005-0000-0000-0000CCA60000}"/>
    <cellStyle name="Normal 9 5 2 2 6 2" xfId="41640" xr:uid="{00000000-0005-0000-0000-0000CDA60000}"/>
    <cellStyle name="Normal 9 5 2 2 7" xfId="4852" xr:uid="{00000000-0005-0000-0000-0000CEA60000}"/>
    <cellStyle name="Normal 9 5 2 2 8" xfId="30820" xr:uid="{00000000-0005-0000-0000-0000CFA60000}"/>
    <cellStyle name="Normal 9 5 2 2 9" xfId="57302" xr:uid="{00000000-0005-0000-0000-0000D0A60000}"/>
    <cellStyle name="Normal 9 5 2 3" xfId="5934" xr:uid="{00000000-0005-0000-0000-0000D1A60000}"/>
    <cellStyle name="Normal 9 5 2 3 2" xfId="12426" xr:uid="{00000000-0005-0000-0000-0000D2A60000}"/>
    <cellStyle name="Normal 9 5 2 3 2 2" xfId="27574" xr:uid="{00000000-0005-0000-0000-0000D3A60000}"/>
    <cellStyle name="Normal 9 5 2 3 2 2 2" xfId="53542" xr:uid="{00000000-0005-0000-0000-0000D4A60000}"/>
    <cellStyle name="Normal 9 5 2 3 2 3" xfId="38394" xr:uid="{00000000-0005-0000-0000-0000D5A60000}"/>
    <cellStyle name="Normal 9 5 2 3 3" xfId="21082" xr:uid="{00000000-0005-0000-0000-0000D6A60000}"/>
    <cellStyle name="Normal 9 5 2 3 3 2" xfId="47050" xr:uid="{00000000-0005-0000-0000-0000D7A60000}"/>
    <cellStyle name="Normal 9 5 2 3 4" xfId="16754" xr:uid="{00000000-0005-0000-0000-0000D8A60000}"/>
    <cellStyle name="Normal 9 5 2 3 4 2" xfId="42722" xr:uid="{00000000-0005-0000-0000-0000D9A60000}"/>
    <cellStyle name="Normal 9 5 2 3 5" xfId="31902" xr:uid="{00000000-0005-0000-0000-0000DAA60000}"/>
    <cellStyle name="Normal 9 5 2 3 6" xfId="58384" xr:uid="{00000000-0005-0000-0000-0000DBA60000}"/>
    <cellStyle name="Normal 9 5 2 4" xfId="10262" xr:uid="{00000000-0005-0000-0000-0000DCA60000}"/>
    <cellStyle name="Normal 9 5 2 4 2" xfId="25410" xr:uid="{00000000-0005-0000-0000-0000DDA60000}"/>
    <cellStyle name="Normal 9 5 2 4 2 2" xfId="51378" xr:uid="{00000000-0005-0000-0000-0000DEA60000}"/>
    <cellStyle name="Normal 9 5 2 4 3" xfId="36230" xr:uid="{00000000-0005-0000-0000-0000DFA60000}"/>
    <cellStyle name="Normal 9 5 2 5" xfId="8098" xr:uid="{00000000-0005-0000-0000-0000E0A60000}"/>
    <cellStyle name="Normal 9 5 2 5 2" xfId="23246" xr:uid="{00000000-0005-0000-0000-0000E1A60000}"/>
    <cellStyle name="Normal 9 5 2 5 2 2" xfId="49214" xr:uid="{00000000-0005-0000-0000-0000E2A60000}"/>
    <cellStyle name="Normal 9 5 2 5 3" xfId="34066" xr:uid="{00000000-0005-0000-0000-0000E3A60000}"/>
    <cellStyle name="Normal 9 5 2 6" xfId="18918" xr:uid="{00000000-0005-0000-0000-0000E4A60000}"/>
    <cellStyle name="Normal 9 5 2 6 2" xfId="44886" xr:uid="{00000000-0005-0000-0000-0000E5A60000}"/>
    <cellStyle name="Normal 9 5 2 7" xfId="14590" xr:uid="{00000000-0005-0000-0000-0000E6A60000}"/>
    <cellStyle name="Normal 9 5 2 7 2" xfId="40558" xr:uid="{00000000-0005-0000-0000-0000E7A60000}"/>
    <cellStyle name="Normal 9 5 2 8" xfId="3770" xr:uid="{00000000-0005-0000-0000-0000E8A60000}"/>
    <cellStyle name="Normal 9 5 2 9" xfId="29738" xr:uid="{00000000-0005-0000-0000-0000E9A60000}"/>
    <cellStyle name="Normal 9 5 3" xfId="2147" xr:uid="{00000000-0005-0000-0000-0000EAA60000}"/>
    <cellStyle name="Normal 9 5 3 2" xfId="6475" xr:uid="{00000000-0005-0000-0000-0000EBA60000}"/>
    <cellStyle name="Normal 9 5 3 2 2" xfId="12967" xr:uid="{00000000-0005-0000-0000-0000ECA60000}"/>
    <cellStyle name="Normal 9 5 3 2 2 2" xfId="28115" xr:uid="{00000000-0005-0000-0000-0000EDA60000}"/>
    <cellStyle name="Normal 9 5 3 2 2 2 2" xfId="54083" xr:uid="{00000000-0005-0000-0000-0000EEA60000}"/>
    <cellStyle name="Normal 9 5 3 2 2 3" xfId="38935" xr:uid="{00000000-0005-0000-0000-0000EFA60000}"/>
    <cellStyle name="Normal 9 5 3 2 3" xfId="21623" xr:uid="{00000000-0005-0000-0000-0000F0A60000}"/>
    <cellStyle name="Normal 9 5 3 2 3 2" xfId="47591" xr:uid="{00000000-0005-0000-0000-0000F1A60000}"/>
    <cellStyle name="Normal 9 5 3 2 4" xfId="17295" xr:uid="{00000000-0005-0000-0000-0000F2A60000}"/>
    <cellStyle name="Normal 9 5 3 2 4 2" xfId="43263" xr:uid="{00000000-0005-0000-0000-0000F3A60000}"/>
    <cellStyle name="Normal 9 5 3 2 5" xfId="32443" xr:uid="{00000000-0005-0000-0000-0000F4A60000}"/>
    <cellStyle name="Normal 9 5 3 2 6" xfId="58925" xr:uid="{00000000-0005-0000-0000-0000F5A60000}"/>
    <cellStyle name="Normal 9 5 3 3" xfId="10803" xr:uid="{00000000-0005-0000-0000-0000F6A60000}"/>
    <cellStyle name="Normal 9 5 3 3 2" xfId="25951" xr:uid="{00000000-0005-0000-0000-0000F7A60000}"/>
    <cellStyle name="Normal 9 5 3 3 2 2" xfId="51919" xr:uid="{00000000-0005-0000-0000-0000F8A60000}"/>
    <cellStyle name="Normal 9 5 3 3 3" xfId="36771" xr:uid="{00000000-0005-0000-0000-0000F9A60000}"/>
    <cellStyle name="Normal 9 5 3 4" xfId="8639" xr:uid="{00000000-0005-0000-0000-0000FAA60000}"/>
    <cellStyle name="Normal 9 5 3 4 2" xfId="23787" xr:uid="{00000000-0005-0000-0000-0000FBA60000}"/>
    <cellStyle name="Normal 9 5 3 4 2 2" xfId="49755" xr:uid="{00000000-0005-0000-0000-0000FCA60000}"/>
    <cellStyle name="Normal 9 5 3 4 3" xfId="34607" xr:uid="{00000000-0005-0000-0000-0000FDA60000}"/>
    <cellStyle name="Normal 9 5 3 5" xfId="19459" xr:uid="{00000000-0005-0000-0000-0000FEA60000}"/>
    <cellStyle name="Normal 9 5 3 5 2" xfId="45427" xr:uid="{00000000-0005-0000-0000-0000FFA60000}"/>
    <cellStyle name="Normal 9 5 3 6" xfId="15131" xr:uid="{00000000-0005-0000-0000-000000A70000}"/>
    <cellStyle name="Normal 9 5 3 6 2" xfId="41099" xr:uid="{00000000-0005-0000-0000-000001A70000}"/>
    <cellStyle name="Normal 9 5 3 7" xfId="4311" xr:uid="{00000000-0005-0000-0000-000002A70000}"/>
    <cellStyle name="Normal 9 5 3 8" xfId="30279" xr:uid="{00000000-0005-0000-0000-000003A70000}"/>
    <cellStyle name="Normal 9 5 3 9" xfId="56761" xr:uid="{00000000-0005-0000-0000-000004A70000}"/>
    <cellStyle name="Normal 9 5 4" xfId="5393" xr:uid="{00000000-0005-0000-0000-000005A70000}"/>
    <cellStyle name="Normal 9 5 4 2" xfId="11885" xr:uid="{00000000-0005-0000-0000-000006A70000}"/>
    <cellStyle name="Normal 9 5 4 2 2" xfId="27033" xr:uid="{00000000-0005-0000-0000-000007A70000}"/>
    <cellStyle name="Normal 9 5 4 2 2 2" xfId="53001" xr:uid="{00000000-0005-0000-0000-000008A70000}"/>
    <cellStyle name="Normal 9 5 4 2 3" xfId="37853" xr:uid="{00000000-0005-0000-0000-000009A70000}"/>
    <cellStyle name="Normal 9 5 4 3" xfId="20541" xr:uid="{00000000-0005-0000-0000-00000AA70000}"/>
    <cellStyle name="Normal 9 5 4 3 2" xfId="46509" xr:uid="{00000000-0005-0000-0000-00000BA70000}"/>
    <cellStyle name="Normal 9 5 4 4" xfId="16213" xr:uid="{00000000-0005-0000-0000-00000CA70000}"/>
    <cellStyle name="Normal 9 5 4 4 2" xfId="42181" xr:uid="{00000000-0005-0000-0000-00000DA70000}"/>
    <cellStyle name="Normal 9 5 4 5" xfId="31361" xr:uid="{00000000-0005-0000-0000-00000EA70000}"/>
    <cellStyle name="Normal 9 5 4 6" xfId="57843" xr:uid="{00000000-0005-0000-0000-00000FA70000}"/>
    <cellStyle name="Normal 9 5 5" xfId="9721" xr:uid="{00000000-0005-0000-0000-000010A70000}"/>
    <cellStyle name="Normal 9 5 5 2" xfId="24869" xr:uid="{00000000-0005-0000-0000-000011A70000}"/>
    <cellStyle name="Normal 9 5 5 2 2" xfId="50837" xr:uid="{00000000-0005-0000-0000-000012A70000}"/>
    <cellStyle name="Normal 9 5 5 3" xfId="35689" xr:uid="{00000000-0005-0000-0000-000013A70000}"/>
    <cellStyle name="Normal 9 5 6" xfId="7557" xr:uid="{00000000-0005-0000-0000-000014A70000}"/>
    <cellStyle name="Normal 9 5 6 2" xfId="22705" xr:uid="{00000000-0005-0000-0000-000015A70000}"/>
    <cellStyle name="Normal 9 5 6 2 2" xfId="48673" xr:uid="{00000000-0005-0000-0000-000016A70000}"/>
    <cellStyle name="Normal 9 5 6 3" xfId="33525" xr:uid="{00000000-0005-0000-0000-000017A70000}"/>
    <cellStyle name="Normal 9 5 7" xfId="18377" xr:uid="{00000000-0005-0000-0000-000018A70000}"/>
    <cellStyle name="Normal 9 5 7 2" xfId="44345" xr:uid="{00000000-0005-0000-0000-000019A70000}"/>
    <cellStyle name="Normal 9 5 8" xfId="14049" xr:uid="{00000000-0005-0000-0000-00001AA70000}"/>
    <cellStyle name="Normal 9 5 8 2" xfId="40017" xr:uid="{00000000-0005-0000-0000-00001BA70000}"/>
    <cellStyle name="Normal 9 5 9" xfId="3229" xr:uid="{00000000-0005-0000-0000-00001CA70000}"/>
    <cellStyle name="Normal 9 6" xfId="511" xr:uid="{00000000-0005-0000-0000-00001DA70000}"/>
    <cellStyle name="Normal 9 6 10" xfId="29198" xr:uid="{00000000-0005-0000-0000-00001EA70000}"/>
    <cellStyle name="Normal 9 6 11" xfId="55146" xr:uid="{00000000-0005-0000-0000-00001FA70000}"/>
    <cellStyle name="Normal 9 6 12" xfId="55680" xr:uid="{00000000-0005-0000-0000-000020A70000}"/>
    <cellStyle name="Normal 9 6 13" xfId="890" xr:uid="{00000000-0005-0000-0000-000021A70000}"/>
    <cellStyle name="Normal 9 6 2" xfId="1607" xr:uid="{00000000-0005-0000-0000-000022A70000}"/>
    <cellStyle name="Normal 9 6 2 10" xfId="56221" xr:uid="{00000000-0005-0000-0000-000023A70000}"/>
    <cellStyle name="Normal 9 6 2 2" xfId="2689" xr:uid="{00000000-0005-0000-0000-000024A70000}"/>
    <cellStyle name="Normal 9 6 2 2 2" xfId="7017" xr:uid="{00000000-0005-0000-0000-000025A70000}"/>
    <cellStyle name="Normal 9 6 2 2 2 2" xfId="13509" xr:uid="{00000000-0005-0000-0000-000026A70000}"/>
    <cellStyle name="Normal 9 6 2 2 2 2 2" xfId="28657" xr:uid="{00000000-0005-0000-0000-000027A70000}"/>
    <cellStyle name="Normal 9 6 2 2 2 2 2 2" xfId="54625" xr:uid="{00000000-0005-0000-0000-000028A70000}"/>
    <cellStyle name="Normal 9 6 2 2 2 2 3" xfId="39477" xr:uid="{00000000-0005-0000-0000-000029A70000}"/>
    <cellStyle name="Normal 9 6 2 2 2 3" xfId="22165" xr:uid="{00000000-0005-0000-0000-00002AA70000}"/>
    <cellStyle name="Normal 9 6 2 2 2 3 2" xfId="48133" xr:uid="{00000000-0005-0000-0000-00002BA70000}"/>
    <cellStyle name="Normal 9 6 2 2 2 4" xfId="17837" xr:uid="{00000000-0005-0000-0000-00002CA70000}"/>
    <cellStyle name="Normal 9 6 2 2 2 4 2" xfId="43805" xr:uid="{00000000-0005-0000-0000-00002DA70000}"/>
    <cellStyle name="Normal 9 6 2 2 2 5" xfId="32985" xr:uid="{00000000-0005-0000-0000-00002EA70000}"/>
    <cellStyle name="Normal 9 6 2 2 2 6" xfId="59467" xr:uid="{00000000-0005-0000-0000-00002FA70000}"/>
    <cellStyle name="Normal 9 6 2 2 3" xfId="11345" xr:uid="{00000000-0005-0000-0000-000030A70000}"/>
    <cellStyle name="Normal 9 6 2 2 3 2" xfId="26493" xr:uid="{00000000-0005-0000-0000-000031A70000}"/>
    <cellStyle name="Normal 9 6 2 2 3 2 2" xfId="52461" xr:uid="{00000000-0005-0000-0000-000032A70000}"/>
    <cellStyle name="Normal 9 6 2 2 3 3" xfId="37313" xr:uid="{00000000-0005-0000-0000-000033A70000}"/>
    <cellStyle name="Normal 9 6 2 2 4" xfId="9181" xr:uid="{00000000-0005-0000-0000-000034A70000}"/>
    <cellStyle name="Normal 9 6 2 2 4 2" xfId="24329" xr:uid="{00000000-0005-0000-0000-000035A70000}"/>
    <cellStyle name="Normal 9 6 2 2 4 2 2" xfId="50297" xr:uid="{00000000-0005-0000-0000-000036A70000}"/>
    <cellStyle name="Normal 9 6 2 2 4 3" xfId="35149" xr:uid="{00000000-0005-0000-0000-000037A70000}"/>
    <cellStyle name="Normal 9 6 2 2 5" xfId="20001" xr:uid="{00000000-0005-0000-0000-000038A70000}"/>
    <cellStyle name="Normal 9 6 2 2 5 2" xfId="45969" xr:uid="{00000000-0005-0000-0000-000039A70000}"/>
    <cellStyle name="Normal 9 6 2 2 6" xfId="15673" xr:uid="{00000000-0005-0000-0000-00003AA70000}"/>
    <cellStyle name="Normal 9 6 2 2 6 2" xfId="41641" xr:uid="{00000000-0005-0000-0000-00003BA70000}"/>
    <cellStyle name="Normal 9 6 2 2 7" xfId="4853" xr:uid="{00000000-0005-0000-0000-00003CA70000}"/>
    <cellStyle name="Normal 9 6 2 2 8" xfId="30821" xr:uid="{00000000-0005-0000-0000-00003DA70000}"/>
    <cellStyle name="Normal 9 6 2 2 9" xfId="57303" xr:uid="{00000000-0005-0000-0000-00003EA70000}"/>
    <cellStyle name="Normal 9 6 2 3" xfId="5935" xr:uid="{00000000-0005-0000-0000-00003FA70000}"/>
    <cellStyle name="Normal 9 6 2 3 2" xfId="12427" xr:uid="{00000000-0005-0000-0000-000040A70000}"/>
    <cellStyle name="Normal 9 6 2 3 2 2" xfId="27575" xr:uid="{00000000-0005-0000-0000-000041A70000}"/>
    <cellStyle name="Normal 9 6 2 3 2 2 2" xfId="53543" xr:uid="{00000000-0005-0000-0000-000042A70000}"/>
    <cellStyle name="Normal 9 6 2 3 2 3" xfId="38395" xr:uid="{00000000-0005-0000-0000-000043A70000}"/>
    <cellStyle name="Normal 9 6 2 3 3" xfId="21083" xr:uid="{00000000-0005-0000-0000-000044A70000}"/>
    <cellStyle name="Normal 9 6 2 3 3 2" xfId="47051" xr:uid="{00000000-0005-0000-0000-000045A70000}"/>
    <cellStyle name="Normal 9 6 2 3 4" xfId="16755" xr:uid="{00000000-0005-0000-0000-000046A70000}"/>
    <cellStyle name="Normal 9 6 2 3 4 2" xfId="42723" xr:uid="{00000000-0005-0000-0000-000047A70000}"/>
    <cellStyle name="Normal 9 6 2 3 5" xfId="31903" xr:uid="{00000000-0005-0000-0000-000048A70000}"/>
    <cellStyle name="Normal 9 6 2 3 6" xfId="58385" xr:uid="{00000000-0005-0000-0000-000049A70000}"/>
    <cellStyle name="Normal 9 6 2 4" xfId="10263" xr:uid="{00000000-0005-0000-0000-00004AA70000}"/>
    <cellStyle name="Normal 9 6 2 4 2" xfId="25411" xr:uid="{00000000-0005-0000-0000-00004BA70000}"/>
    <cellStyle name="Normal 9 6 2 4 2 2" xfId="51379" xr:uid="{00000000-0005-0000-0000-00004CA70000}"/>
    <cellStyle name="Normal 9 6 2 4 3" xfId="36231" xr:uid="{00000000-0005-0000-0000-00004DA70000}"/>
    <cellStyle name="Normal 9 6 2 5" xfId="8099" xr:uid="{00000000-0005-0000-0000-00004EA70000}"/>
    <cellStyle name="Normal 9 6 2 5 2" xfId="23247" xr:uid="{00000000-0005-0000-0000-00004FA70000}"/>
    <cellStyle name="Normal 9 6 2 5 2 2" xfId="49215" xr:uid="{00000000-0005-0000-0000-000050A70000}"/>
    <cellStyle name="Normal 9 6 2 5 3" xfId="34067" xr:uid="{00000000-0005-0000-0000-000051A70000}"/>
    <cellStyle name="Normal 9 6 2 6" xfId="18919" xr:uid="{00000000-0005-0000-0000-000052A70000}"/>
    <cellStyle name="Normal 9 6 2 6 2" xfId="44887" xr:uid="{00000000-0005-0000-0000-000053A70000}"/>
    <cellStyle name="Normal 9 6 2 7" xfId="14591" xr:uid="{00000000-0005-0000-0000-000054A70000}"/>
    <cellStyle name="Normal 9 6 2 7 2" xfId="40559" xr:uid="{00000000-0005-0000-0000-000055A70000}"/>
    <cellStyle name="Normal 9 6 2 8" xfId="3771" xr:uid="{00000000-0005-0000-0000-000056A70000}"/>
    <cellStyle name="Normal 9 6 2 9" xfId="29739" xr:uid="{00000000-0005-0000-0000-000057A70000}"/>
    <cellStyle name="Normal 9 6 3" xfId="2148" xr:uid="{00000000-0005-0000-0000-000058A70000}"/>
    <cellStyle name="Normal 9 6 3 2" xfId="6476" xr:uid="{00000000-0005-0000-0000-000059A70000}"/>
    <cellStyle name="Normal 9 6 3 2 2" xfId="12968" xr:uid="{00000000-0005-0000-0000-00005AA70000}"/>
    <cellStyle name="Normal 9 6 3 2 2 2" xfId="28116" xr:uid="{00000000-0005-0000-0000-00005BA70000}"/>
    <cellStyle name="Normal 9 6 3 2 2 2 2" xfId="54084" xr:uid="{00000000-0005-0000-0000-00005CA70000}"/>
    <cellStyle name="Normal 9 6 3 2 2 3" xfId="38936" xr:uid="{00000000-0005-0000-0000-00005DA70000}"/>
    <cellStyle name="Normal 9 6 3 2 3" xfId="21624" xr:uid="{00000000-0005-0000-0000-00005EA70000}"/>
    <cellStyle name="Normal 9 6 3 2 3 2" xfId="47592" xr:uid="{00000000-0005-0000-0000-00005FA70000}"/>
    <cellStyle name="Normal 9 6 3 2 4" xfId="17296" xr:uid="{00000000-0005-0000-0000-000060A70000}"/>
    <cellStyle name="Normal 9 6 3 2 4 2" xfId="43264" xr:uid="{00000000-0005-0000-0000-000061A70000}"/>
    <cellStyle name="Normal 9 6 3 2 5" xfId="32444" xr:uid="{00000000-0005-0000-0000-000062A70000}"/>
    <cellStyle name="Normal 9 6 3 2 6" xfId="58926" xr:uid="{00000000-0005-0000-0000-000063A70000}"/>
    <cellStyle name="Normal 9 6 3 3" xfId="10804" xr:uid="{00000000-0005-0000-0000-000064A70000}"/>
    <cellStyle name="Normal 9 6 3 3 2" xfId="25952" xr:uid="{00000000-0005-0000-0000-000065A70000}"/>
    <cellStyle name="Normal 9 6 3 3 2 2" xfId="51920" xr:uid="{00000000-0005-0000-0000-000066A70000}"/>
    <cellStyle name="Normal 9 6 3 3 3" xfId="36772" xr:uid="{00000000-0005-0000-0000-000067A70000}"/>
    <cellStyle name="Normal 9 6 3 4" xfId="8640" xr:uid="{00000000-0005-0000-0000-000068A70000}"/>
    <cellStyle name="Normal 9 6 3 4 2" xfId="23788" xr:uid="{00000000-0005-0000-0000-000069A70000}"/>
    <cellStyle name="Normal 9 6 3 4 2 2" xfId="49756" xr:uid="{00000000-0005-0000-0000-00006AA70000}"/>
    <cellStyle name="Normal 9 6 3 4 3" xfId="34608" xr:uid="{00000000-0005-0000-0000-00006BA70000}"/>
    <cellStyle name="Normal 9 6 3 5" xfId="19460" xr:uid="{00000000-0005-0000-0000-00006CA70000}"/>
    <cellStyle name="Normal 9 6 3 5 2" xfId="45428" xr:uid="{00000000-0005-0000-0000-00006DA70000}"/>
    <cellStyle name="Normal 9 6 3 6" xfId="15132" xr:uid="{00000000-0005-0000-0000-00006EA70000}"/>
    <cellStyle name="Normal 9 6 3 6 2" xfId="41100" xr:uid="{00000000-0005-0000-0000-00006FA70000}"/>
    <cellStyle name="Normal 9 6 3 7" xfId="4312" xr:uid="{00000000-0005-0000-0000-000070A70000}"/>
    <cellStyle name="Normal 9 6 3 8" xfId="30280" xr:uid="{00000000-0005-0000-0000-000071A70000}"/>
    <cellStyle name="Normal 9 6 3 9" xfId="56762" xr:uid="{00000000-0005-0000-0000-000072A70000}"/>
    <cellStyle name="Normal 9 6 4" xfId="5394" xr:uid="{00000000-0005-0000-0000-000073A70000}"/>
    <cellStyle name="Normal 9 6 4 2" xfId="11886" xr:uid="{00000000-0005-0000-0000-000074A70000}"/>
    <cellStyle name="Normal 9 6 4 2 2" xfId="27034" xr:uid="{00000000-0005-0000-0000-000075A70000}"/>
    <cellStyle name="Normal 9 6 4 2 2 2" xfId="53002" xr:uid="{00000000-0005-0000-0000-000076A70000}"/>
    <cellStyle name="Normal 9 6 4 2 3" xfId="37854" xr:uid="{00000000-0005-0000-0000-000077A70000}"/>
    <cellStyle name="Normal 9 6 4 3" xfId="20542" xr:uid="{00000000-0005-0000-0000-000078A70000}"/>
    <cellStyle name="Normal 9 6 4 3 2" xfId="46510" xr:uid="{00000000-0005-0000-0000-000079A70000}"/>
    <cellStyle name="Normal 9 6 4 4" xfId="16214" xr:uid="{00000000-0005-0000-0000-00007AA70000}"/>
    <cellStyle name="Normal 9 6 4 4 2" xfId="42182" xr:uid="{00000000-0005-0000-0000-00007BA70000}"/>
    <cellStyle name="Normal 9 6 4 5" xfId="31362" xr:uid="{00000000-0005-0000-0000-00007CA70000}"/>
    <cellStyle name="Normal 9 6 4 6" xfId="57844" xr:uid="{00000000-0005-0000-0000-00007DA70000}"/>
    <cellStyle name="Normal 9 6 5" xfId="9722" xr:uid="{00000000-0005-0000-0000-00007EA70000}"/>
    <cellStyle name="Normal 9 6 5 2" xfId="24870" xr:uid="{00000000-0005-0000-0000-00007FA70000}"/>
    <cellStyle name="Normal 9 6 5 2 2" xfId="50838" xr:uid="{00000000-0005-0000-0000-000080A70000}"/>
    <cellStyle name="Normal 9 6 5 3" xfId="35690" xr:uid="{00000000-0005-0000-0000-000081A70000}"/>
    <cellStyle name="Normal 9 6 6" xfId="7558" xr:uid="{00000000-0005-0000-0000-000082A70000}"/>
    <cellStyle name="Normal 9 6 6 2" xfId="22706" xr:uid="{00000000-0005-0000-0000-000083A70000}"/>
    <cellStyle name="Normal 9 6 6 2 2" xfId="48674" xr:uid="{00000000-0005-0000-0000-000084A70000}"/>
    <cellStyle name="Normal 9 6 6 3" xfId="33526" xr:uid="{00000000-0005-0000-0000-000085A70000}"/>
    <cellStyle name="Normal 9 6 7" xfId="18378" xr:uid="{00000000-0005-0000-0000-000086A70000}"/>
    <cellStyle name="Normal 9 6 7 2" xfId="44346" xr:uid="{00000000-0005-0000-0000-000087A70000}"/>
    <cellStyle name="Normal 9 6 8" xfId="14050" xr:uid="{00000000-0005-0000-0000-000088A70000}"/>
    <cellStyle name="Normal 9 6 8 2" xfId="40018" xr:uid="{00000000-0005-0000-0000-000089A70000}"/>
    <cellStyle name="Normal 9 6 9" xfId="3230" xr:uid="{00000000-0005-0000-0000-00008AA70000}"/>
    <cellStyle name="Normal 9 7" xfId="512" xr:uid="{00000000-0005-0000-0000-00008BA70000}"/>
    <cellStyle name="Normal 9 7 10" xfId="29199" xr:uid="{00000000-0005-0000-0000-00008CA70000}"/>
    <cellStyle name="Normal 9 7 11" xfId="55147" xr:uid="{00000000-0005-0000-0000-00008DA70000}"/>
    <cellStyle name="Normal 9 7 12" xfId="55681" xr:uid="{00000000-0005-0000-0000-00008EA70000}"/>
    <cellStyle name="Normal 9 7 13" xfId="930" xr:uid="{00000000-0005-0000-0000-00008FA70000}"/>
    <cellStyle name="Normal 9 7 2" xfId="1608" xr:uid="{00000000-0005-0000-0000-000090A70000}"/>
    <cellStyle name="Normal 9 7 2 10" xfId="56222" xr:uid="{00000000-0005-0000-0000-000091A70000}"/>
    <cellStyle name="Normal 9 7 2 2" xfId="2690" xr:uid="{00000000-0005-0000-0000-000092A70000}"/>
    <cellStyle name="Normal 9 7 2 2 2" xfId="7018" xr:uid="{00000000-0005-0000-0000-000093A70000}"/>
    <cellStyle name="Normal 9 7 2 2 2 2" xfId="13510" xr:uid="{00000000-0005-0000-0000-000094A70000}"/>
    <cellStyle name="Normal 9 7 2 2 2 2 2" xfId="28658" xr:uid="{00000000-0005-0000-0000-000095A70000}"/>
    <cellStyle name="Normal 9 7 2 2 2 2 2 2" xfId="54626" xr:uid="{00000000-0005-0000-0000-000096A70000}"/>
    <cellStyle name="Normal 9 7 2 2 2 2 3" xfId="39478" xr:uid="{00000000-0005-0000-0000-000097A70000}"/>
    <cellStyle name="Normal 9 7 2 2 2 3" xfId="22166" xr:uid="{00000000-0005-0000-0000-000098A70000}"/>
    <cellStyle name="Normal 9 7 2 2 2 3 2" xfId="48134" xr:uid="{00000000-0005-0000-0000-000099A70000}"/>
    <cellStyle name="Normal 9 7 2 2 2 4" xfId="17838" xr:uid="{00000000-0005-0000-0000-00009AA70000}"/>
    <cellStyle name="Normal 9 7 2 2 2 4 2" xfId="43806" xr:uid="{00000000-0005-0000-0000-00009BA70000}"/>
    <cellStyle name="Normal 9 7 2 2 2 5" xfId="32986" xr:uid="{00000000-0005-0000-0000-00009CA70000}"/>
    <cellStyle name="Normal 9 7 2 2 2 6" xfId="59468" xr:uid="{00000000-0005-0000-0000-00009DA70000}"/>
    <cellStyle name="Normal 9 7 2 2 3" xfId="11346" xr:uid="{00000000-0005-0000-0000-00009EA70000}"/>
    <cellStyle name="Normal 9 7 2 2 3 2" xfId="26494" xr:uid="{00000000-0005-0000-0000-00009FA70000}"/>
    <cellStyle name="Normal 9 7 2 2 3 2 2" xfId="52462" xr:uid="{00000000-0005-0000-0000-0000A0A70000}"/>
    <cellStyle name="Normal 9 7 2 2 3 3" xfId="37314" xr:uid="{00000000-0005-0000-0000-0000A1A70000}"/>
    <cellStyle name="Normal 9 7 2 2 4" xfId="9182" xr:uid="{00000000-0005-0000-0000-0000A2A70000}"/>
    <cellStyle name="Normal 9 7 2 2 4 2" xfId="24330" xr:uid="{00000000-0005-0000-0000-0000A3A70000}"/>
    <cellStyle name="Normal 9 7 2 2 4 2 2" xfId="50298" xr:uid="{00000000-0005-0000-0000-0000A4A70000}"/>
    <cellStyle name="Normal 9 7 2 2 4 3" xfId="35150" xr:uid="{00000000-0005-0000-0000-0000A5A70000}"/>
    <cellStyle name="Normal 9 7 2 2 5" xfId="20002" xr:uid="{00000000-0005-0000-0000-0000A6A70000}"/>
    <cellStyle name="Normal 9 7 2 2 5 2" xfId="45970" xr:uid="{00000000-0005-0000-0000-0000A7A70000}"/>
    <cellStyle name="Normal 9 7 2 2 6" xfId="15674" xr:uid="{00000000-0005-0000-0000-0000A8A70000}"/>
    <cellStyle name="Normal 9 7 2 2 6 2" xfId="41642" xr:uid="{00000000-0005-0000-0000-0000A9A70000}"/>
    <cellStyle name="Normal 9 7 2 2 7" xfId="4854" xr:uid="{00000000-0005-0000-0000-0000AAA70000}"/>
    <cellStyle name="Normal 9 7 2 2 8" xfId="30822" xr:uid="{00000000-0005-0000-0000-0000ABA70000}"/>
    <cellStyle name="Normal 9 7 2 2 9" xfId="57304" xr:uid="{00000000-0005-0000-0000-0000ACA70000}"/>
    <cellStyle name="Normal 9 7 2 3" xfId="5936" xr:uid="{00000000-0005-0000-0000-0000ADA70000}"/>
    <cellStyle name="Normal 9 7 2 3 2" xfId="12428" xr:uid="{00000000-0005-0000-0000-0000AEA70000}"/>
    <cellStyle name="Normal 9 7 2 3 2 2" xfId="27576" xr:uid="{00000000-0005-0000-0000-0000AFA70000}"/>
    <cellStyle name="Normal 9 7 2 3 2 2 2" xfId="53544" xr:uid="{00000000-0005-0000-0000-0000B0A70000}"/>
    <cellStyle name="Normal 9 7 2 3 2 3" xfId="38396" xr:uid="{00000000-0005-0000-0000-0000B1A70000}"/>
    <cellStyle name="Normal 9 7 2 3 3" xfId="21084" xr:uid="{00000000-0005-0000-0000-0000B2A70000}"/>
    <cellStyle name="Normal 9 7 2 3 3 2" xfId="47052" xr:uid="{00000000-0005-0000-0000-0000B3A70000}"/>
    <cellStyle name="Normal 9 7 2 3 4" xfId="16756" xr:uid="{00000000-0005-0000-0000-0000B4A70000}"/>
    <cellStyle name="Normal 9 7 2 3 4 2" xfId="42724" xr:uid="{00000000-0005-0000-0000-0000B5A70000}"/>
    <cellStyle name="Normal 9 7 2 3 5" xfId="31904" xr:uid="{00000000-0005-0000-0000-0000B6A70000}"/>
    <cellStyle name="Normal 9 7 2 3 6" xfId="58386" xr:uid="{00000000-0005-0000-0000-0000B7A70000}"/>
    <cellStyle name="Normal 9 7 2 4" xfId="10264" xr:uid="{00000000-0005-0000-0000-0000B8A70000}"/>
    <cellStyle name="Normal 9 7 2 4 2" xfId="25412" xr:uid="{00000000-0005-0000-0000-0000B9A70000}"/>
    <cellStyle name="Normal 9 7 2 4 2 2" xfId="51380" xr:uid="{00000000-0005-0000-0000-0000BAA70000}"/>
    <cellStyle name="Normal 9 7 2 4 3" xfId="36232" xr:uid="{00000000-0005-0000-0000-0000BBA70000}"/>
    <cellStyle name="Normal 9 7 2 5" xfId="8100" xr:uid="{00000000-0005-0000-0000-0000BCA70000}"/>
    <cellStyle name="Normal 9 7 2 5 2" xfId="23248" xr:uid="{00000000-0005-0000-0000-0000BDA70000}"/>
    <cellStyle name="Normal 9 7 2 5 2 2" xfId="49216" xr:uid="{00000000-0005-0000-0000-0000BEA70000}"/>
    <cellStyle name="Normal 9 7 2 5 3" xfId="34068" xr:uid="{00000000-0005-0000-0000-0000BFA70000}"/>
    <cellStyle name="Normal 9 7 2 6" xfId="18920" xr:uid="{00000000-0005-0000-0000-0000C0A70000}"/>
    <cellStyle name="Normal 9 7 2 6 2" xfId="44888" xr:uid="{00000000-0005-0000-0000-0000C1A70000}"/>
    <cellStyle name="Normal 9 7 2 7" xfId="14592" xr:uid="{00000000-0005-0000-0000-0000C2A70000}"/>
    <cellStyle name="Normal 9 7 2 7 2" xfId="40560" xr:uid="{00000000-0005-0000-0000-0000C3A70000}"/>
    <cellStyle name="Normal 9 7 2 8" xfId="3772" xr:uid="{00000000-0005-0000-0000-0000C4A70000}"/>
    <cellStyle name="Normal 9 7 2 9" xfId="29740" xr:uid="{00000000-0005-0000-0000-0000C5A70000}"/>
    <cellStyle name="Normal 9 7 3" xfId="2149" xr:uid="{00000000-0005-0000-0000-0000C6A70000}"/>
    <cellStyle name="Normal 9 7 3 2" xfId="6477" xr:uid="{00000000-0005-0000-0000-0000C7A70000}"/>
    <cellStyle name="Normal 9 7 3 2 2" xfId="12969" xr:uid="{00000000-0005-0000-0000-0000C8A70000}"/>
    <cellStyle name="Normal 9 7 3 2 2 2" xfId="28117" xr:uid="{00000000-0005-0000-0000-0000C9A70000}"/>
    <cellStyle name="Normal 9 7 3 2 2 2 2" xfId="54085" xr:uid="{00000000-0005-0000-0000-0000CAA70000}"/>
    <cellStyle name="Normal 9 7 3 2 2 3" xfId="38937" xr:uid="{00000000-0005-0000-0000-0000CBA70000}"/>
    <cellStyle name="Normal 9 7 3 2 3" xfId="21625" xr:uid="{00000000-0005-0000-0000-0000CCA70000}"/>
    <cellStyle name="Normal 9 7 3 2 3 2" xfId="47593" xr:uid="{00000000-0005-0000-0000-0000CDA70000}"/>
    <cellStyle name="Normal 9 7 3 2 4" xfId="17297" xr:uid="{00000000-0005-0000-0000-0000CEA70000}"/>
    <cellStyle name="Normal 9 7 3 2 4 2" xfId="43265" xr:uid="{00000000-0005-0000-0000-0000CFA70000}"/>
    <cellStyle name="Normal 9 7 3 2 5" xfId="32445" xr:uid="{00000000-0005-0000-0000-0000D0A70000}"/>
    <cellStyle name="Normal 9 7 3 2 6" xfId="58927" xr:uid="{00000000-0005-0000-0000-0000D1A70000}"/>
    <cellStyle name="Normal 9 7 3 3" xfId="10805" xr:uid="{00000000-0005-0000-0000-0000D2A70000}"/>
    <cellStyle name="Normal 9 7 3 3 2" xfId="25953" xr:uid="{00000000-0005-0000-0000-0000D3A70000}"/>
    <cellStyle name="Normal 9 7 3 3 2 2" xfId="51921" xr:uid="{00000000-0005-0000-0000-0000D4A70000}"/>
    <cellStyle name="Normal 9 7 3 3 3" xfId="36773" xr:uid="{00000000-0005-0000-0000-0000D5A70000}"/>
    <cellStyle name="Normal 9 7 3 4" xfId="8641" xr:uid="{00000000-0005-0000-0000-0000D6A70000}"/>
    <cellStyle name="Normal 9 7 3 4 2" xfId="23789" xr:uid="{00000000-0005-0000-0000-0000D7A70000}"/>
    <cellStyle name="Normal 9 7 3 4 2 2" xfId="49757" xr:uid="{00000000-0005-0000-0000-0000D8A70000}"/>
    <cellStyle name="Normal 9 7 3 4 3" xfId="34609" xr:uid="{00000000-0005-0000-0000-0000D9A70000}"/>
    <cellStyle name="Normal 9 7 3 5" xfId="19461" xr:uid="{00000000-0005-0000-0000-0000DAA70000}"/>
    <cellStyle name="Normal 9 7 3 5 2" xfId="45429" xr:uid="{00000000-0005-0000-0000-0000DBA70000}"/>
    <cellStyle name="Normal 9 7 3 6" xfId="15133" xr:uid="{00000000-0005-0000-0000-0000DCA70000}"/>
    <cellStyle name="Normal 9 7 3 6 2" xfId="41101" xr:uid="{00000000-0005-0000-0000-0000DDA70000}"/>
    <cellStyle name="Normal 9 7 3 7" xfId="4313" xr:uid="{00000000-0005-0000-0000-0000DEA70000}"/>
    <cellStyle name="Normal 9 7 3 8" xfId="30281" xr:uid="{00000000-0005-0000-0000-0000DFA70000}"/>
    <cellStyle name="Normal 9 7 3 9" xfId="56763" xr:uid="{00000000-0005-0000-0000-0000E0A70000}"/>
    <cellStyle name="Normal 9 7 4" xfId="5395" xr:uid="{00000000-0005-0000-0000-0000E1A70000}"/>
    <cellStyle name="Normal 9 7 4 2" xfId="11887" xr:uid="{00000000-0005-0000-0000-0000E2A70000}"/>
    <cellStyle name="Normal 9 7 4 2 2" xfId="27035" xr:uid="{00000000-0005-0000-0000-0000E3A70000}"/>
    <cellStyle name="Normal 9 7 4 2 2 2" xfId="53003" xr:uid="{00000000-0005-0000-0000-0000E4A70000}"/>
    <cellStyle name="Normal 9 7 4 2 3" xfId="37855" xr:uid="{00000000-0005-0000-0000-0000E5A70000}"/>
    <cellStyle name="Normal 9 7 4 3" xfId="20543" xr:uid="{00000000-0005-0000-0000-0000E6A70000}"/>
    <cellStyle name="Normal 9 7 4 3 2" xfId="46511" xr:uid="{00000000-0005-0000-0000-0000E7A70000}"/>
    <cellStyle name="Normal 9 7 4 4" xfId="16215" xr:uid="{00000000-0005-0000-0000-0000E8A70000}"/>
    <cellStyle name="Normal 9 7 4 4 2" xfId="42183" xr:uid="{00000000-0005-0000-0000-0000E9A70000}"/>
    <cellStyle name="Normal 9 7 4 5" xfId="31363" xr:uid="{00000000-0005-0000-0000-0000EAA70000}"/>
    <cellStyle name="Normal 9 7 4 6" xfId="57845" xr:uid="{00000000-0005-0000-0000-0000EBA70000}"/>
    <cellStyle name="Normal 9 7 5" xfId="9723" xr:uid="{00000000-0005-0000-0000-0000ECA70000}"/>
    <cellStyle name="Normal 9 7 5 2" xfId="24871" xr:uid="{00000000-0005-0000-0000-0000EDA70000}"/>
    <cellStyle name="Normal 9 7 5 2 2" xfId="50839" xr:uid="{00000000-0005-0000-0000-0000EEA70000}"/>
    <cellStyle name="Normal 9 7 5 3" xfId="35691" xr:uid="{00000000-0005-0000-0000-0000EFA70000}"/>
    <cellStyle name="Normal 9 7 6" xfId="7559" xr:uid="{00000000-0005-0000-0000-0000F0A70000}"/>
    <cellStyle name="Normal 9 7 6 2" xfId="22707" xr:uid="{00000000-0005-0000-0000-0000F1A70000}"/>
    <cellStyle name="Normal 9 7 6 2 2" xfId="48675" xr:uid="{00000000-0005-0000-0000-0000F2A70000}"/>
    <cellStyle name="Normal 9 7 6 3" xfId="33527" xr:uid="{00000000-0005-0000-0000-0000F3A70000}"/>
    <cellStyle name="Normal 9 7 7" xfId="18379" xr:uid="{00000000-0005-0000-0000-0000F4A70000}"/>
    <cellStyle name="Normal 9 7 7 2" xfId="44347" xr:uid="{00000000-0005-0000-0000-0000F5A70000}"/>
    <cellStyle name="Normal 9 7 8" xfId="14051" xr:uid="{00000000-0005-0000-0000-0000F6A70000}"/>
    <cellStyle name="Normal 9 7 8 2" xfId="40019" xr:uid="{00000000-0005-0000-0000-0000F7A70000}"/>
    <cellStyle name="Normal 9 7 9" xfId="3231" xr:uid="{00000000-0005-0000-0000-0000F8A70000}"/>
    <cellStyle name="Normal 9 8" xfId="513" xr:uid="{00000000-0005-0000-0000-0000F9A70000}"/>
    <cellStyle name="Normal 9 8 10" xfId="29200" xr:uid="{00000000-0005-0000-0000-0000FAA70000}"/>
    <cellStyle name="Normal 9 8 11" xfId="55148" xr:uid="{00000000-0005-0000-0000-0000FBA70000}"/>
    <cellStyle name="Normal 9 8 12" xfId="55682" xr:uid="{00000000-0005-0000-0000-0000FCA70000}"/>
    <cellStyle name="Normal 9 8 13" xfId="970" xr:uid="{00000000-0005-0000-0000-0000FDA70000}"/>
    <cellStyle name="Normal 9 8 2" xfId="1609" xr:uid="{00000000-0005-0000-0000-0000FEA70000}"/>
    <cellStyle name="Normal 9 8 2 10" xfId="56223" xr:uid="{00000000-0005-0000-0000-0000FFA70000}"/>
    <cellStyle name="Normal 9 8 2 2" xfId="2691" xr:uid="{00000000-0005-0000-0000-000000A80000}"/>
    <cellStyle name="Normal 9 8 2 2 2" xfId="7019" xr:uid="{00000000-0005-0000-0000-000001A80000}"/>
    <cellStyle name="Normal 9 8 2 2 2 2" xfId="13511" xr:uid="{00000000-0005-0000-0000-000002A80000}"/>
    <cellStyle name="Normal 9 8 2 2 2 2 2" xfId="28659" xr:uid="{00000000-0005-0000-0000-000003A80000}"/>
    <cellStyle name="Normal 9 8 2 2 2 2 2 2" xfId="54627" xr:uid="{00000000-0005-0000-0000-000004A80000}"/>
    <cellStyle name="Normal 9 8 2 2 2 2 3" xfId="39479" xr:uid="{00000000-0005-0000-0000-000005A80000}"/>
    <cellStyle name="Normal 9 8 2 2 2 3" xfId="22167" xr:uid="{00000000-0005-0000-0000-000006A80000}"/>
    <cellStyle name="Normal 9 8 2 2 2 3 2" xfId="48135" xr:uid="{00000000-0005-0000-0000-000007A80000}"/>
    <cellStyle name="Normal 9 8 2 2 2 4" xfId="17839" xr:uid="{00000000-0005-0000-0000-000008A80000}"/>
    <cellStyle name="Normal 9 8 2 2 2 4 2" xfId="43807" xr:uid="{00000000-0005-0000-0000-000009A80000}"/>
    <cellStyle name="Normal 9 8 2 2 2 5" xfId="32987" xr:uid="{00000000-0005-0000-0000-00000AA80000}"/>
    <cellStyle name="Normal 9 8 2 2 2 6" xfId="59469" xr:uid="{00000000-0005-0000-0000-00000BA80000}"/>
    <cellStyle name="Normal 9 8 2 2 3" xfId="11347" xr:uid="{00000000-0005-0000-0000-00000CA80000}"/>
    <cellStyle name="Normal 9 8 2 2 3 2" xfId="26495" xr:uid="{00000000-0005-0000-0000-00000DA80000}"/>
    <cellStyle name="Normal 9 8 2 2 3 2 2" xfId="52463" xr:uid="{00000000-0005-0000-0000-00000EA80000}"/>
    <cellStyle name="Normal 9 8 2 2 3 3" xfId="37315" xr:uid="{00000000-0005-0000-0000-00000FA80000}"/>
    <cellStyle name="Normal 9 8 2 2 4" xfId="9183" xr:uid="{00000000-0005-0000-0000-000010A80000}"/>
    <cellStyle name="Normal 9 8 2 2 4 2" xfId="24331" xr:uid="{00000000-0005-0000-0000-000011A80000}"/>
    <cellStyle name="Normal 9 8 2 2 4 2 2" xfId="50299" xr:uid="{00000000-0005-0000-0000-000012A80000}"/>
    <cellStyle name="Normal 9 8 2 2 4 3" xfId="35151" xr:uid="{00000000-0005-0000-0000-000013A80000}"/>
    <cellStyle name="Normal 9 8 2 2 5" xfId="20003" xr:uid="{00000000-0005-0000-0000-000014A80000}"/>
    <cellStyle name="Normal 9 8 2 2 5 2" xfId="45971" xr:uid="{00000000-0005-0000-0000-000015A80000}"/>
    <cellStyle name="Normal 9 8 2 2 6" xfId="15675" xr:uid="{00000000-0005-0000-0000-000016A80000}"/>
    <cellStyle name="Normal 9 8 2 2 6 2" xfId="41643" xr:uid="{00000000-0005-0000-0000-000017A80000}"/>
    <cellStyle name="Normal 9 8 2 2 7" xfId="4855" xr:uid="{00000000-0005-0000-0000-000018A80000}"/>
    <cellStyle name="Normal 9 8 2 2 8" xfId="30823" xr:uid="{00000000-0005-0000-0000-000019A80000}"/>
    <cellStyle name="Normal 9 8 2 2 9" xfId="57305" xr:uid="{00000000-0005-0000-0000-00001AA80000}"/>
    <cellStyle name="Normal 9 8 2 3" xfId="5937" xr:uid="{00000000-0005-0000-0000-00001BA80000}"/>
    <cellStyle name="Normal 9 8 2 3 2" xfId="12429" xr:uid="{00000000-0005-0000-0000-00001CA80000}"/>
    <cellStyle name="Normal 9 8 2 3 2 2" xfId="27577" xr:uid="{00000000-0005-0000-0000-00001DA80000}"/>
    <cellStyle name="Normal 9 8 2 3 2 2 2" xfId="53545" xr:uid="{00000000-0005-0000-0000-00001EA80000}"/>
    <cellStyle name="Normal 9 8 2 3 2 3" xfId="38397" xr:uid="{00000000-0005-0000-0000-00001FA80000}"/>
    <cellStyle name="Normal 9 8 2 3 3" xfId="21085" xr:uid="{00000000-0005-0000-0000-000020A80000}"/>
    <cellStyle name="Normal 9 8 2 3 3 2" xfId="47053" xr:uid="{00000000-0005-0000-0000-000021A80000}"/>
    <cellStyle name="Normal 9 8 2 3 4" xfId="16757" xr:uid="{00000000-0005-0000-0000-000022A80000}"/>
    <cellStyle name="Normal 9 8 2 3 4 2" xfId="42725" xr:uid="{00000000-0005-0000-0000-000023A80000}"/>
    <cellStyle name="Normal 9 8 2 3 5" xfId="31905" xr:uid="{00000000-0005-0000-0000-000024A80000}"/>
    <cellStyle name="Normal 9 8 2 3 6" xfId="58387" xr:uid="{00000000-0005-0000-0000-000025A80000}"/>
    <cellStyle name="Normal 9 8 2 4" xfId="10265" xr:uid="{00000000-0005-0000-0000-000026A80000}"/>
    <cellStyle name="Normal 9 8 2 4 2" xfId="25413" xr:uid="{00000000-0005-0000-0000-000027A80000}"/>
    <cellStyle name="Normal 9 8 2 4 2 2" xfId="51381" xr:uid="{00000000-0005-0000-0000-000028A80000}"/>
    <cellStyle name="Normal 9 8 2 4 3" xfId="36233" xr:uid="{00000000-0005-0000-0000-000029A80000}"/>
    <cellStyle name="Normal 9 8 2 5" xfId="8101" xr:uid="{00000000-0005-0000-0000-00002AA80000}"/>
    <cellStyle name="Normal 9 8 2 5 2" xfId="23249" xr:uid="{00000000-0005-0000-0000-00002BA80000}"/>
    <cellStyle name="Normal 9 8 2 5 2 2" xfId="49217" xr:uid="{00000000-0005-0000-0000-00002CA80000}"/>
    <cellStyle name="Normal 9 8 2 5 3" xfId="34069" xr:uid="{00000000-0005-0000-0000-00002DA80000}"/>
    <cellStyle name="Normal 9 8 2 6" xfId="18921" xr:uid="{00000000-0005-0000-0000-00002EA80000}"/>
    <cellStyle name="Normal 9 8 2 6 2" xfId="44889" xr:uid="{00000000-0005-0000-0000-00002FA80000}"/>
    <cellStyle name="Normal 9 8 2 7" xfId="14593" xr:uid="{00000000-0005-0000-0000-000030A80000}"/>
    <cellStyle name="Normal 9 8 2 7 2" xfId="40561" xr:uid="{00000000-0005-0000-0000-000031A80000}"/>
    <cellStyle name="Normal 9 8 2 8" xfId="3773" xr:uid="{00000000-0005-0000-0000-000032A80000}"/>
    <cellStyle name="Normal 9 8 2 9" xfId="29741" xr:uid="{00000000-0005-0000-0000-000033A80000}"/>
    <cellStyle name="Normal 9 8 3" xfId="2150" xr:uid="{00000000-0005-0000-0000-000034A80000}"/>
    <cellStyle name="Normal 9 8 3 2" xfId="6478" xr:uid="{00000000-0005-0000-0000-000035A80000}"/>
    <cellStyle name="Normal 9 8 3 2 2" xfId="12970" xr:uid="{00000000-0005-0000-0000-000036A80000}"/>
    <cellStyle name="Normal 9 8 3 2 2 2" xfId="28118" xr:uid="{00000000-0005-0000-0000-000037A80000}"/>
    <cellStyle name="Normal 9 8 3 2 2 2 2" xfId="54086" xr:uid="{00000000-0005-0000-0000-000038A80000}"/>
    <cellStyle name="Normal 9 8 3 2 2 3" xfId="38938" xr:uid="{00000000-0005-0000-0000-000039A80000}"/>
    <cellStyle name="Normal 9 8 3 2 3" xfId="21626" xr:uid="{00000000-0005-0000-0000-00003AA80000}"/>
    <cellStyle name="Normal 9 8 3 2 3 2" xfId="47594" xr:uid="{00000000-0005-0000-0000-00003BA80000}"/>
    <cellStyle name="Normal 9 8 3 2 4" xfId="17298" xr:uid="{00000000-0005-0000-0000-00003CA80000}"/>
    <cellStyle name="Normal 9 8 3 2 4 2" xfId="43266" xr:uid="{00000000-0005-0000-0000-00003DA80000}"/>
    <cellStyle name="Normal 9 8 3 2 5" xfId="32446" xr:uid="{00000000-0005-0000-0000-00003EA80000}"/>
    <cellStyle name="Normal 9 8 3 2 6" xfId="58928" xr:uid="{00000000-0005-0000-0000-00003FA80000}"/>
    <cellStyle name="Normal 9 8 3 3" xfId="10806" xr:uid="{00000000-0005-0000-0000-000040A80000}"/>
    <cellStyle name="Normal 9 8 3 3 2" xfId="25954" xr:uid="{00000000-0005-0000-0000-000041A80000}"/>
    <cellStyle name="Normal 9 8 3 3 2 2" xfId="51922" xr:uid="{00000000-0005-0000-0000-000042A80000}"/>
    <cellStyle name="Normal 9 8 3 3 3" xfId="36774" xr:uid="{00000000-0005-0000-0000-000043A80000}"/>
    <cellStyle name="Normal 9 8 3 4" xfId="8642" xr:uid="{00000000-0005-0000-0000-000044A80000}"/>
    <cellStyle name="Normal 9 8 3 4 2" xfId="23790" xr:uid="{00000000-0005-0000-0000-000045A80000}"/>
    <cellStyle name="Normal 9 8 3 4 2 2" xfId="49758" xr:uid="{00000000-0005-0000-0000-000046A80000}"/>
    <cellStyle name="Normal 9 8 3 4 3" xfId="34610" xr:uid="{00000000-0005-0000-0000-000047A80000}"/>
    <cellStyle name="Normal 9 8 3 5" xfId="19462" xr:uid="{00000000-0005-0000-0000-000048A80000}"/>
    <cellStyle name="Normal 9 8 3 5 2" xfId="45430" xr:uid="{00000000-0005-0000-0000-000049A80000}"/>
    <cellStyle name="Normal 9 8 3 6" xfId="15134" xr:uid="{00000000-0005-0000-0000-00004AA80000}"/>
    <cellStyle name="Normal 9 8 3 6 2" xfId="41102" xr:uid="{00000000-0005-0000-0000-00004BA80000}"/>
    <cellStyle name="Normal 9 8 3 7" xfId="4314" xr:uid="{00000000-0005-0000-0000-00004CA80000}"/>
    <cellStyle name="Normal 9 8 3 8" xfId="30282" xr:uid="{00000000-0005-0000-0000-00004DA80000}"/>
    <cellStyle name="Normal 9 8 3 9" xfId="56764" xr:uid="{00000000-0005-0000-0000-00004EA80000}"/>
    <cellStyle name="Normal 9 8 4" xfId="5396" xr:uid="{00000000-0005-0000-0000-00004FA80000}"/>
    <cellStyle name="Normal 9 8 4 2" xfId="11888" xr:uid="{00000000-0005-0000-0000-000050A80000}"/>
    <cellStyle name="Normal 9 8 4 2 2" xfId="27036" xr:uid="{00000000-0005-0000-0000-000051A80000}"/>
    <cellStyle name="Normal 9 8 4 2 2 2" xfId="53004" xr:uid="{00000000-0005-0000-0000-000052A80000}"/>
    <cellStyle name="Normal 9 8 4 2 3" xfId="37856" xr:uid="{00000000-0005-0000-0000-000053A80000}"/>
    <cellStyle name="Normal 9 8 4 3" xfId="20544" xr:uid="{00000000-0005-0000-0000-000054A80000}"/>
    <cellStyle name="Normal 9 8 4 3 2" xfId="46512" xr:uid="{00000000-0005-0000-0000-000055A80000}"/>
    <cellStyle name="Normal 9 8 4 4" xfId="16216" xr:uid="{00000000-0005-0000-0000-000056A80000}"/>
    <cellStyle name="Normal 9 8 4 4 2" xfId="42184" xr:uid="{00000000-0005-0000-0000-000057A80000}"/>
    <cellStyle name="Normal 9 8 4 5" xfId="31364" xr:uid="{00000000-0005-0000-0000-000058A80000}"/>
    <cellStyle name="Normal 9 8 4 6" xfId="57846" xr:uid="{00000000-0005-0000-0000-000059A80000}"/>
    <cellStyle name="Normal 9 8 5" xfId="9724" xr:uid="{00000000-0005-0000-0000-00005AA80000}"/>
    <cellStyle name="Normal 9 8 5 2" xfId="24872" xr:uid="{00000000-0005-0000-0000-00005BA80000}"/>
    <cellStyle name="Normal 9 8 5 2 2" xfId="50840" xr:uid="{00000000-0005-0000-0000-00005CA80000}"/>
    <cellStyle name="Normal 9 8 5 3" xfId="35692" xr:uid="{00000000-0005-0000-0000-00005DA80000}"/>
    <cellStyle name="Normal 9 8 6" xfId="7560" xr:uid="{00000000-0005-0000-0000-00005EA80000}"/>
    <cellStyle name="Normal 9 8 6 2" xfId="22708" xr:uid="{00000000-0005-0000-0000-00005FA80000}"/>
    <cellStyle name="Normal 9 8 6 2 2" xfId="48676" xr:uid="{00000000-0005-0000-0000-000060A80000}"/>
    <cellStyle name="Normal 9 8 6 3" xfId="33528" xr:uid="{00000000-0005-0000-0000-000061A80000}"/>
    <cellStyle name="Normal 9 8 7" xfId="18380" xr:uid="{00000000-0005-0000-0000-000062A80000}"/>
    <cellStyle name="Normal 9 8 7 2" xfId="44348" xr:uid="{00000000-0005-0000-0000-000063A80000}"/>
    <cellStyle name="Normal 9 8 8" xfId="14052" xr:uid="{00000000-0005-0000-0000-000064A80000}"/>
    <cellStyle name="Normal 9 8 8 2" xfId="40020" xr:uid="{00000000-0005-0000-0000-000065A80000}"/>
    <cellStyle name="Normal 9 8 9" xfId="3232" xr:uid="{00000000-0005-0000-0000-000066A80000}"/>
    <cellStyle name="Normal 9 9" xfId="514" xr:uid="{00000000-0005-0000-0000-000067A80000}"/>
    <cellStyle name="Normal 9 9 10" xfId="29201" xr:uid="{00000000-0005-0000-0000-000068A80000}"/>
    <cellStyle name="Normal 9 9 11" xfId="55149" xr:uid="{00000000-0005-0000-0000-000069A80000}"/>
    <cellStyle name="Normal 9 9 12" xfId="55683" xr:uid="{00000000-0005-0000-0000-00006AA80000}"/>
    <cellStyle name="Normal 9 9 13" xfId="1010" xr:uid="{00000000-0005-0000-0000-00006BA80000}"/>
    <cellStyle name="Normal 9 9 2" xfId="1610" xr:uid="{00000000-0005-0000-0000-00006CA80000}"/>
    <cellStyle name="Normal 9 9 2 10" xfId="56224" xr:uid="{00000000-0005-0000-0000-00006DA80000}"/>
    <cellStyle name="Normal 9 9 2 2" xfId="2692" xr:uid="{00000000-0005-0000-0000-00006EA80000}"/>
    <cellStyle name="Normal 9 9 2 2 2" xfId="7020" xr:uid="{00000000-0005-0000-0000-00006FA80000}"/>
    <cellStyle name="Normal 9 9 2 2 2 2" xfId="13512" xr:uid="{00000000-0005-0000-0000-000070A80000}"/>
    <cellStyle name="Normal 9 9 2 2 2 2 2" xfId="28660" xr:uid="{00000000-0005-0000-0000-000071A80000}"/>
    <cellStyle name="Normal 9 9 2 2 2 2 2 2" xfId="54628" xr:uid="{00000000-0005-0000-0000-000072A80000}"/>
    <cellStyle name="Normal 9 9 2 2 2 2 3" xfId="39480" xr:uid="{00000000-0005-0000-0000-000073A80000}"/>
    <cellStyle name="Normal 9 9 2 2 2 3" xfId="22168" xr:uid="{00000000-0005-0000-0000-000074A80000}"/>
    <cellStyle name="Normal 9 9 2 2 2 3 2" xfId="48136" xr:uid="{00000000-0005-0000-0000-000075A80000}"/>
    <cellStyle name="Normal 9 9 2 2 2 4" xfId="17840" xr:uid="{00000000-0005-0000-0000-000076A80000}"/>
    <cellStyle name="Normal 9 9 2 2 2 4 2" xfId="43808" xr:uid="{00000000-0005-0000-0000-000077A80000}"/>
    <cellStyle name="Normal 9 9 2 2 2 5" xfId="32988" xr:uid="{00000000-0005-0000-0000-000078A80000}"/>
    <cellStyle name="Normal 9 9 2 2 2 6" xfId="59470" xr:uid="{00000000-0005-0000-0000-000079A80000}"/>
    <cellStyle name="Normal 9 9 2 2 3" xfId="11348" xr:uid="{00000000-0005-0000-0000-00007AA80000}"/>
    <cellStyle name="Normal 9 9 2 2 3 2" xfId="26496" xr:uid="{00000000-0005-0000-0000-00007BA80000}"/>
    <cellStyle name="Normal 9 9 2 2 3 2 2" xfId="52464" xr:uid="{00000000-0005-0000-0000-00007CA80000}"/>
    <cellStyle name="Normal 9 9 2 2 3 3" xfId="37316" xr:uid="{00000000-0005-0000-0000-00007DA80000}"/>
    <cellStyle name="Normal 9 9 2 2 4" xfId="9184" xr:uid="{00000000-0005-0000-0000-00007EA80000}"/>
    <cellStyle name="Normal 9 9 2 2 4 2" xfId="24332" xr:uid="{00000000-0005-0000-0000-00007FA80000}"/>
    <cellStyle name="Normal 9 9 2 2 4 2 2" xfId="50300" xr:uid="{00000000-0005-0000-0000-000080A80000}"/>
    <cellStyle name="Normal 9 9 2 2 4 3" xfId="35152" xr:uid="{00000000-0005-0000-0000-000081A80000}"/>
    <cellStyle name="Normal 9 9 2 2 5" xfId="20004" xr:uid="{00000000-0005-0000-0000-000082A80000}"/>
    <cellStyle name="Normal 9 9 2 2 5 2" xfId="45972" xr:uid="{00000000-0005-0000-0000-000083A80000}"/>
    <cellStyle name="Normal 9 9 2 2 6" xfId="15676" xr:uid="{00000000-0005-0000-0000-000084A80000}"/>
    <cellStyle name="Normal 9 9 2 2 6 2" xfId="41644" xr:uid="{00000000-0005-0000-0000-000085A80000}"/>
    <cellStyle name="Normal 9 9 2 2 7" xfId="4856" xr:uid="{00000000-0005-0000-0000-000086A80000}"/>
    <cellStyle name="Normal 9 9 2 2 8" xfId="30824" xr:uid="{00000000-0005-0000-0000-000087A80000}"/>
    <cellStyle name="Normal 9 9 2 2 9" xfId="57306" xr:uid="{00000000-0005-0000-0000-000088A80000}"/>
    <cellStyle name="Normal 9 9 2 3" xfId="5938" xr:uid="{00000000-0005-0000-0000-000089A80000}"/>
    <cellStyle name="Normal 9 9 2 3 2" xfId="12430" xr:uid="{00000000-0005-0000-0000-00008AA80000}"/>
    <cellStyle name="Normal 9 9 2 3 2 2" xfId="27578" xr:uid="{00000000-0005-0000-0000-00008BA80000}"/>
    <cellStyle name="Normal 9 9 2 3 2 2 2" xfId="53546" xr:uid="{00000000-0005-0000-0000-00008CA80000}"/>
    <cellStyle name="Normal 9 9 2 3 2 3" xfId="38398" xr:uid="{00000000-0005-0000-0000-00008DA80000}"/>
    <cellStyle name="Normal 9 9 2 3 3" xfId="21086" xr:uid="{00000000-0005-0000-0000-00008EA80000}"/>
    <cellStyle name="Normal 9 9 2 3 3 2" xfId="47054" xr:uid="{00000000-0005-0000-0000-00008FA80000}"/>
    <cellStyle name="Normal 9 9 2 3 4" xfId="16758" xr:uid="{00000000-0005-0000-0000-000090A80000}"/>
    <cellStyle name="Normal 9 9 2 3 4 2" xfId="42726" xr:uid="{00000000-0005-0000-0000-000091A80000}"/>
    <cellStyle name="Normal 9 9 2 3 5" xfId="31906" xr:uid="{00000000-0005-0000-0000-000092A80000}"/>
    <cellStyle name="Normal 9 9 2 3 6" xfId="58388" xr:uid="{00000000-0005-0000-0000-000093A80000}"/>
    <cellStyle name="Normal 9 9 2 4" xfId="10266" xr:uid="{00000000-0005-0000-0000-000094A80000}"/>
    <cellStyle name="Normal 9 9 2 4 2" xfId="25414" xr:uid="{00000000-0005-0000-0000-000095A80000}"/>
    <cellStyle name="Normal 9 9 2 4 2 2" xfId="51382" xr:uid="{00000000-0005-0000-0000-000096A80000}"/>
    <cellStyle name="Normal 9 9 2 4 3" xfId="36234" xr:uid="{00000000-0005-0000-0000-000097A80000}"/>
    <cellStyle name="Normal 9 9 2 5" xfId="8102" xr:uid="{00000000-0005-0000-0000-000098A80000}"/>
    <cellStyle name="Normal 9 9 2 5 2" xfId="23250" xr:uid="{00000000-0005-0000-0000-000099A80000}"/>
    <cellStyle name="Normal 9 9 2 5 2 2" xfId="49218" xr:uid="{00000000-0005-0000-0000-00009AA80000}"/>
    <cellStyle name="Normal 9 9 2 5 3" xfId="34070" xr:uid="{00000000-0005-0000-0000-00009BA80000}"/>
    <cellStyle name="Normal 9 9 2 6" xfId="18922" xr:uid="{00000000-0005-0000-0000-00009CA80000}"/>
    <cellStyle name="Normal 9 9 2 6 2" xfId="44890" xr:uid="{00000000-0005-0000-0000-00009DA80000}"/>
    <cellStyle name="Normal 9 9 2 7" xfId="14594" xr:uid="{00000000-0005-0000-0000-00009EA80000}"/>
    <cellStyle name="Normal 9 9 2 7 2" xfId="40562" xr:uid="{00000000-0005-0000-0000-00009FA80000}"/>
    <cellStyle name="Normal 9 9 2 8" xfId="3774" xr:uid="{00000000-0005-0000-0000-0000A0A80000}"/>
    <cellStyle name="Normal 9 9 2 9" xfId="29742" xr:uid="{00000000-0005-0000-0000-0000A1A80000}"/>
    <cellStyle name="Normal 9 9 3" xfId="2151" xr:uid="{00000000-0005-0000-0000-0000A2A80000}"/>
    <cellStyle name="Normal 9 9 3 2" xfId="6479" xr:uid="{00000000-0005-0000-0000-0000A3A80000}"/>
    <cellStyle name="Normal 9 9 3 2 2" xfId="12971" xr:uid="{00000000-0005-0000-0000-0000A4A80000}"/>
    <cellStyle name="Normal 9 9 3 2 2 2" xfId="28119" xr:uid="{00000000-0005-0000-0000-0000A5A80000}"/>
    <cellStyle name="Normal 9 9 3 2 2 2 2" xfId="54087" xr:uid="{00000000-0005-0000-0000-0000A6A80000}"/>
    <cellStyle name="Normal 9 9 3 2 2 3" xfId="38939" xr:uid="{00000000-0005-0000-0000-0000A7A80000}"/>
    <cellStyle name="Normal 9 9 3 2 3" xfId="21627" xr:uid="{00000000-0005-0000-0000-0000A8A80000}"/>
    <cellStyle name="Normal 9 9 3 2 3 2" xfId="47595" xr:uid="{00000000-0005-0000-0000-0000A9A80000}"/>
    <cellStyle name="Normal 9 9 3 2 4" xfId="17299" xr:uid="{00000000-0005-0000-0000-0000AAA80000}"/>
    <cellStyle name="Normal 9 9 3 2 4 2" xfId="43267" xr:uid="{00000000-0005-0000-0000-0000ABA80000}"/>
    <cellStyle name="Normal 9 9 3 2 5" xfId="32447" xr:uid="{00000000-0005-0000-0000-0000ACA80000}"/>
    <cellStyle name="Normal 9 9 3 2 6" xfId="58929" xr:uid="{00000000-0005-0000-0000-0000ADA80000}"/>
    <cellStyle name="Normal 9 9 3 3" xfId="10807" xr:uid="{00000000-0005-0000-0000-0000AEA80000}"/>
    <cellStyle name="Normal 9 9 3 3 2" xfId="25955" xr:uid="{00000000-0005-0000-0000-0000AFA80000}"/>
    <cellStyle name="Normal 9 9 3 3 2 2" xfId="51923" xr:uid="{00000000-0005-0000-0000-0000B0A80000}"/>
    <cellStyle name="Normal 9 9 3 3 3" xfId="36775" xr:uid="{00000000-0005-0000-0000-0000B1A80000}"/>
    <cellStyle name="Normal 9 9 3 4" xfId="8643" xr:uid="{00000000-0005-0000-0000-0000B2A80000}"/>
    <cellStyle name="Normal 9 9 3 4 2" xfId="23791" xr:uid="{00000000-0005-0000-0000-0000B3A80000}"/>
    <cellStyle name="Normal 9 9 3 4 2 2" xfId="49759" xr:uid="{00000000-0005-0000-0000-0000B4A80000}"/>
    <cellStyle name="Normal 9 9 3 4 3" xfId="34611" xr:uid="{00000000-0005-0000-0000-0000B5A80000}"/>
    <cellStyle name="Normal 9 9 3 5" xfId="19463" xr:uid="{00000000-0005-0000-0000-0000B6A80000}"/>
    <cellStyle name="Normal 9 9 3 5 2" xfId="45431" xr:uid="{00000000-0005-0000-0000-0000B7A80000}"/>
    <cellStyle name="Normal 9 9 3 6" xfId="15135" xr:uid="{00000000-0005-0000-0000-0000B8A80000}"/>
    <cellStyle name="Normal 9 9 3 6 2" xfId="41103" xr:uid="{00000000-0005-0000-0000-0000B9A80000}"/>
    <cellStyle name="Normal 9 9 3 7" xfId="4315" xr:uid="{00000000-0005-0000-0000-0000BAA80000}"/>
    <cellStyle name="Normal 9 9 3 8" xfId="30283" xr:uid="{00000000-0005-0000-0000-0000BBA80000}"/>
    <cellStyle name="Normal 9 9 3 9" xfId="56765" xr:uid="{00000000-0005-0000-0000-0000BCA80000}"/>
    <cellStyle name="Normal 9 9 4" xfId="5397" xr:uid="{00000000-0005-0000-0000-0000BDA80000}"/>
    <cellStyle name="Normal 9 9 4 2" xfId="11889" xr:uid="{00000000-0005-0000-0000-0000BEA80000}"/>
    <cellStyle name="Normal 9 9 4 2 2" xfId="27037" xr:uid="{00000000-0005-0000-0000-0000BFA80000}"/>
    <cellStyle name="Normal 9 9 4 2 2 2" xfId="53005" xr:uid="{00000000-0005-0000-0000-0000C0A80000}"/>
    <cellStyle name="Normal 9 9 4 2 3" xfId="37857" xr:uid="{00000000-0005-0000-0000-0000C1A80000}"/>
    <cellStyle name="Normal 9 9 4 3" xfId="20545" xr:uid="{00000000-0005-0000-0000-0000C2A80000}"/>
    <cellStyle name="Normal 9 9 4 3 2" xfId="46513" xr:uid="{00000000-0005-0000-0000-0000C3A80000}"/>
    <cellStyle name="Normal 9 9 4 4" xfId="16217" xr:uid="{00000000-0005-0000-0000-0000C4A80000}"/>
    <cellStyle name="Normal 9 9 4 4 2" xfId="42185" xr:uid="{00000000-0005-0000-0000-0000C5A80000}"/>
    <cellStyle name="Normal 9 9 4 5" xfId="31365" xr:uid="{00000000-0005-0000-0000-0000C6A80000}"/>
    <cellStyle name="Normal 9 9 4 6" xfId="57847" xr:uid="{00000000-0005-0000-0000-0000C7A80000}"/>
    <cellStyle name="Normal 9 9 5" xfId="9725" xr:uid="{00000000-0005-0000-0000-0000C8A80000}"/>
    <cellStyle name="Normal 9 9 5 2" xfId="24873" xr:uid="{00000000-0005-0000-0000-0000C9A80000}"/>
    <cellStyle name="Normal 9 9 5 2 2" xfId="50841" xr:uid="{00000000-0005-0000-0000-0000CAA80000}"/>
    <cellStyle name="Normal 9 9 5 3" xfId="35693" xr:uid="{00000000-0005-0000-0000-0000CBA80000}"/>
    <cellStyle name="Normal 9 9 6" xfId="7561" xr:uid="{00000000-0005-0000-0000-0000CCA80000}"/>
    <cellStyle name="Normal 9 9 6 2" xfId="22709" xr:uid="{00000000-0005-0000-0000-0000CDA80000}"/>
    <cellStyle name="Normal 9 9 6 2 2" xfId="48677" xr:uid="{00000000-0005-0000-0000-0000CEA80000}"/>
    <cellStyle name="Normal 9 9 6 3" xfId="33529" xr:uid="{00000000-0005-0000-0000-0000CFA80000}"/>
    <cellStyle name="Normal 9 9 7" xfId="18381" xr:uid="{00000000-0005-0000-0000-0000D0A80000}"/>
    <cellStyle name="Normal 9 9 7 2" xfId="44349" xr:uid="{00000000-0005-0000-0000-0000D1A80000}"/>
    <cellStyle name="Normal 9 9 8" xfId="14053" xr:uid="{00000000-0005-0000-0000-0000D2A80000}"/>
    <cellStyle name="Normal 9 9 8 2" xfId="40021" xr:uid="{00000000-0005-0000-0000-0000D3A80000}"/>
    <cellStyle name="Normal 9 9 9" xfId="3233" xr:uid="{00000000-0005-0000-0000-0000D4A80000}"/>
    <cellStyle name="Note 2" xfId="44" xr:uid="{00000000-0005-0000-0000-0000D5A80000}"/>
    <cellStyle name="Note 2 2" xfId="59" xr:uid="{00000000-0005-0000-0000-0000D6A80000}"/>
    <cellStyle name="Note 2 2 2" xfId="87" xr:uid="{00000000-0005-0000-0000-0000D7A80000}"/>
    <cellStyle name="Note 2 3" xfId="73" xr:uid="{00000000-0005-0000-0000-0000D8A80000}"/>
    <cellStyle name="Output" xfId="11" builtinId="21" customBuiltin="1"/>
    <cellStyle name="Percent" xfId="1" builtinId="5"/>
    <cellStyle name="Percent 10" xfId="515" xr:uid="{00000000-0005-0000-0000-0000DBA80000}"/>
    <cellStyle name="Percent 10 10" xfId="516" xr:uid="{00000000-0005-0000-0000-0000DCA80000}"/>
    <cellStyle name="Percent 10 10 10" xfId="29203" xr:uid="{00000000-0005-0000-0000-0000DDA80000}"/>
    <cellStyle name="Percent 10 10 11" xfId="55151" xr:uid="{00000000-0005-0000-0000-0000DEA80000}"/>
    <cellStyle name="Percent 10 10 12" xfId="55685" xr:uid="{00000000-0005-0000-0000-0000DFA80000}"/>
    <cellStyle name="Percent 10 10 13" xfId="1058" xr:uid="{00000000-0005-0000-0000-0000E0A80000}"/>
    <cellStyle name="Percent 10 10 2" xfId="1612" xr:uid="{00000000-0005-0000-0000-0000E1A80000}"/>
    <cellStyle name="Percent 10 10 2 10" xfId="56226" xr:uid="{00000000-0005-0000-0000-0000E2A80000}"/>
    <cellStyle name="Percent 10 10 2 2" xfId="2694" xr:uid="{00000000-0005-0000-0000-0000E3A80000}"/>
    <cellStyle name="Percent 10 10 2 2 2" xfId="7022" xr:uid="{00000000-0005-0000-0000-0000E4A80000}"/>
    <cellStyle name="Percent 10 10 2 2 2 2" xfId="13514" xr:uid="{00000000-0005-0000-0000-0000E5A80000}"/>
    <cellStyle name="Percent 10 10 2 2 2 2 2" xfId="28662" xr:uid="{00000000-0005-0000-0000-0000E6A80000}"/>
    <cellStyle name="Percent 10 10 2 2 2 2 2 2" xfId="54630" xr:uid="{00000000-0005-0000-0000-0000E7A80000}"/>
    <cellStyle name="Percent 10 10 2 2 2 2 3" xfId="39482" xr:uid="{00000000-0005-0000-0000-0000E8A80000}"/>
    <cellStyle name="Percent 10 10 2 2 2 3" xfId="22170" xr:uid="{00000000-0005-0000-0000-0000E9A80000}"/>
    <cellStyle name="Percent 10 10 2 2 2 3 2" xfId="48138" xr:uid="{00000000-0005-0000-0000-0000EAA80000}"/>
    <cellStyle name="Percent 10 10 2 2 2 4" xfId="17842" xr:uid="{00000000-0005-0000-0000-0000EBA80000}"/>
    <cellStyle name="Percent 10 10 2 2 2 4 2" xfId="43810" xr:uid="{00000000-0005-0000-0000-0000ECA80000}"/>
    <cellStyle name="Percent 10 10 2 2 2 5" xfId="32990" xr:uid="{00000000-0005-0000-0000-0000EDA80000}"/>
    <cellStyle name="Percent 10 10 2 2 2 6" xfId="59472" xr:uid="{00000000-0005-0000-0000-0000EEA80000}"/>
    <cellStyle name="Percent 10 10 2 2 3" xfId="11350" xr:uid="{00000000-0005-0000-0000-0000EFA80000}"/>
    <cellStyle name="Percent 10 10 2 2 3 2" xfId="26498" xr:uid="{00000000-0005-0000-0000-0000F0A80000}"/>
    <cellStyle name="Percent 10 10 2 2 3 2 2" xfId="52466" xr:uid="{00000000-0005-0000-0000-0000F1A80000}"/>
    <cellStyle name="Percent 10 10 2 2 3 3" xfId="37318" xr:uid="{00000000-0005-0000-0000-0000F2A80000}"/>
    <cellStyle name="Percent 10 10 2 2 4" xfId="9186" xr:uid="{00000000-0005-0000-0000-0000F3A80000}"/>
    <cellStyle name="Percent 10 10 2 2 4 2" xfId="24334" xr:uid="{00000000-0005-0000-0000-0000F4A80000}"/>
    <cellStyle name="Percent 10 10 2 2 4 2 2" xfId="50302" xr:uid="{00000000-0005-0000-0000-0000F5A80000}"/>
    <cellStyle name="Percent 10 10 2 2 4 3" xfId="35154" xr:uid="{00000000-0005-0000-0000-0000F6A80000}"/>
    <cellStyle name="Percent 10 10 2 2 5" xfId="20006" xr:uid="{00000000-0005-0000-0000-0000F7A80000}"/>
    <cellStyle name="Percent 10 10 2 2 5 2" xfId="45974" xr:uid="{00000000-0005-0000-0000-0000F8A80000}"/>
    <cellStyle name="Percent 10 10 2 2 6" xfId="15678" xr:uid="{00000000-0005-0000-0000-0000F9A80000}"/>
    <cellStyle name="Percent 10 10 2 2 6 2" xfId="41646" xr:uid="{00000000-0005-0000-0000-0000FAA80000}"/>
    <cellStyle name="Percent 10 10 2 2 7" xfId="4858" xr:uid="{00000000-0005-0000-0000-0000FBA80000}"/>
    <cellStyle name="Percent 10 10 2 2 8" xfId="30826" xr:uid="{00000000-0005-0000-0000-0000FCA80000}"/>
    <cellStyle name="Percent 10 10 2 2 9" xfId="57308" xr:uid="{00000000-0005-0000-0000-0000FDA80000}"/>
    <cellStyle name="Percent 10 10 2 3" xfId="5940" xr:uid="{00000000-0005-0000-0000-0000FEA80000}"/>
    <cellStyle name="Percent 10 10 2 3 2" xfId="12432" xr:uid="{00000000-0005-0000-0000-0000FFA80000}"/>
    <cellStyle name="Percent 10 10 2 3 2 2" xfId="27580" xr:uid="{00000000-0005-0000-0000-000000A90000}"/>
    <cellStyle name="Percent 10 10 2 3 2 2 2" xfId="53548" xr:uid="{00000000-0005-0000-0000-000001A90000}"/>
    <cellStyle name="Percent 10 10 2 3 2 3" xfId="38400" xr:uid="{00000000-0005-0000-0000-000002A90000}"/>
    <cellStyle name="Percent 10 10 2 3 3" xfId="21088" xr:uid="{00000000-0005-0000-0000-000003A90000}"/>
    <cellStyle name="Percent 10 10 2 3 3 2" xfId="47056" xr:uid="{00000000-0005-0000-0000-000004A90000}"/>
    <cellStyle name="Percent 10 10 2 3 4" xfId="16760" xr:uid="{00000000-0005-0000-0000-000005A90000}"/>
    <cellStyle name="Percent 10 10 2 3 4 2" xfId="42728" xr:uid="{00000000-0005-0000-0000-000006A90000}"/>
    <cellStyle name="Percent 10 10 2 3 5" xfId="31908" xr:uid="{00000000-0005-0000-0000-000007A90000}"/>
    <cellStyle name="Percent 10 10 2 3 6" xfId="58390" xr:uid="{00000000-0005-0000-0000-000008A90000}"/>
    <cellStyle name="Percent 10 10 2 4" xfId="10268" xr:uid="{00000000-0005-0000-0000-000009A90000}"/>
    <cellStyle name="Percent 10 10 2 4 2" xfId="25416" xr:uid="{00000000-0005-0000-0000-00000AA90000}"/>
    <cellStyle name="Percent 10 10 2 4 2 2" xfId="51384" xr:uid="{00000000-0005-0000-0000-00000BA90000}"/>
    <cellStyle name="Percent 10 10 2 4 3" xfId="36236" xr:uid="{00000000-0005-0000-0000-00000CA90000}"/>
    <cellStyle name="Percent 10 10 2 5" xfId="8104" xr:uid="{00000000-0005-0000-0000-00000DA90000}"/>
    <cellStyle name="Percent 10 10 2 5 2" xfId="23252" xr:uid="{00000000-0005-0000-0000-00000EA90000}"/>
    <cellStyle name="Percent 10 10 2 5 2 2" xfId="49220" xr:uid="{00000000-0005-0000-0000-00000FA90000}"/>
    <cellStyle name="Percent 10 10 2 5 3" xfId="34072" xr:uid="{00000000-0005-0000-0000-000010A90000}"/>
    <cellStyle name="Percent 10 10 2 6" xfId="18924" xr:uid="{00000000-0005-0000-0000-000011A90000}"/>
    <cellStyle name="Percent 10 10 2 6 2" xfId="44892" xr:uid="{00000000-0005-0000-0000-000012A90000}"/>
    <cellStyle name="Percent 10 10 2 7" xfId="14596" xr:uid="{00000000-0005-0000-0000-000013A90000}"/>
    <cellStyle name="Percent 10 10 2 7 2" xfId="40564" xr:uid="{00000000-0005-0000-0000-000014A90000}"/>
    <cellStyle name="Percent 10 10 2 8" xfId="3776" xr:uid="{00000000-0005-0000-0000-000015A90000}"/>
    <cellStyle name="Percent 10 10 2 9" xfId="29744" xr:uid="{00000000-0005-0000-0000-000016A90000}"/>
    <cellStyle name="Percent 10 10 3" xfId="2153" xr:uid="{00000000-0005-0000-0000-000017A90000}"/>
    <cellStyle name="Percent 10 10 3 2" xfId="6481" xr:uid="{00000000-0005-0000-0000-000018A90000}"/>
    <cellStyle name="Percent 10 10 3 2 2" xfId="12973" xr:uid="{00000000-0005-0000-0000-000019A90000}"/>
    <cellStyle name="Percent 10 10 3 2 2 2" xfId="28121" xr:uid="{00000000-0005-0000-0000-00001AA90000}"/>
    <cellStyle name="Percent 10 10 3 2 2 2 2" xfId="54089" xr:uid="{00000000-0005-0000-0000-00001BA90000}"/>
    <cellStyle name="Percent 10 10 3 2 2 3" xfId="38941" xr:uid="{00000000-0005-0000-0000-00001CA90000}"/>
    <cellStyle name="Percent 10 10 3 2 3" xfId="21629" xr:uid="{00000000-0005-0000-0000-00001DA90000}"/>
    <cellStyle name="Percent 10 10 3 2 3 2" xfId="47597" xr:uid="{00000000-0005-0000-0000-00001EA90000}"/>
    <cellStyle name="Percent 10 10 3 2 4" xfId="17301" xr:uid="{00000000-0005-0000-0000-00001FA90000}"/>
    <cellStyle name="Percent 10 10 3 2 4 2" xfId="43269" xr:uid="{00000000-0005-0000-0000-000020A90000}"/>
    <cellStyle name="Percent 10 10 3 2 5" xfId="32449" xr:uid="{00000000-0005-0000-0000-000021A90000}"/>
    <cellStyle name="Percent 10 10 3 2 6" xfId="58931" xr:uid="{00000000-0005-0000-0000-000022A90000}"/>
    <cellStyle name="Percent 10 10 3 3" xfId="10809" xr:uid="{00000000-0005-0000-0000-000023A90000}"/>
    <cellStyle name="Percent 10 10 3 3 2" xfId="25957" xr:uid="{00000000-0005-0000-0000-000024A90000}"/>
    <cellStyle name="Percent 10 10 3 3 2 2" xfId="51925" xr:uid="{00000000-0005-0000-0000-000025A90000}"/>
    <cellStyle name="Percent 10 10 3 3 3" xfId="36777" xr:uid="{00000000-0005-0000-0000-000026A90000}"/>
    <cellStyle name="Percent 10 10 3 4" xfId="8645" xr:uid="{00000000-0005-0000-0000-000027A90000}"/>
    <cellStyle name="Percent 10 10 3 4 2" xfId="23793" xr:uid="{00000000-0005-0000-0000-000028A90000}"/>
    <cellStyle name="Percent 10 10 3 4 2 2" xfId="49761" xr:uid="{00000000-0005-0000-0000-000029A90000}"/>
    <cellStyle name="Percent 10 10 3 4 3" xfId="34613" xr:uid="{00000000-0005-0000-0000-00002AA90000}"/>
    <cellStyle name="Percent 10 10 3 5" xfId="19465" xr:uid="{00000000-0005-0000-0000-00002BA90000}"/>
    <cellStyle name="Percent 10 10 3 5 2" xfId="45433" xr:uid="{00000000-0005-0000-0000-00002CA90000}"/>
    <cellStyle name="Percent 10 10 3 6" xfId="15137" xr:uid="{00000000-0005-0000-0000-00002DA90000}"/>
    <cellStyle name="Percent 10 10 3 6 2" xfId="41105" xr:uid="{00000000-0005-0000-0000-00002EA90000}"/>
    <cellStyle name="Percent 10 10 3 7" xfId="4317" xr:uid="{00000000-0005-0000-0000-00002FA90000}"/>
    <cellStyle name="Percent 10 10 3 8" xfId="30285" xr:uid="{00000000-0005-0000-0000-000030A90000}"/>
    <cellStyle name="Percent 10 10 3 9" xfId="56767" xr:uid="{00000000-0005-0000-0000-000031A90000}"/>
    <cellStyle name="Percent 10 10 4" xfId="5399" xr:uid="{00000000-0005-0000-0000-000032A90000}"/>
    <cellStyle name="Percent 10 10 4 2" xfId="11891" xr:uid="{00000000-0005-0000-0000-000033A90000}"/>
    <cellStyle name="Percent 10 10 4 2 2" xfId="27039" xr:uid="{00000000-0005-0000-0000-000034A90000}"/>
    <cellStyle name="Percent 10 10 4 2 2 2" xfId="53007" xr:uid="{00000000-0005-0000-0000-000035A90000}"/>
    <cellStyle name="Percent 10 10 4 2 3" xfId="37859" xr:uid="{00000000-0005-0000-0000-000036A90000}"/>
    <cellStyle name="Percent 10 10 4 3" xfId="20547" xr:uid="{00000000-0005-0000-0000-000037A90000}"/>
    <cellStyle name="Percent 10 10 4 3 2" xfId="46515" xr:uid="{00000000-0005-0000-0000-000038A90000}"/>
    <cellStyle name="Percent 10 10 4 4" xfId="16219" xr:uid="{00000000-0005-0000-0000-000039A90000}"/>
    <cellStyle name="Percent 10 10 4 4 2" xfId="42187" xr:uid="{00000000-0005-0000-0000-00003AA90000}"/>
    <cellStyle name="Percent 10 10 4 5" xfId="31367" xr:uid="{00000000-0005-0000-0000-00003BA90000}"/>
    <cellStyle name="Percent 10 10 4 6" xfId="57849" xr:uid="{00000000-0005-0000-0000-00003CA90000}"/>
    <cellStyle name="Percent 10 10 5" xfId="9727" xr:uid="{00000000-0005-0000-0000-00003DA90000}"/>
    <cellStyle name="Percent 10 10 5 2" xfId="24875" xr:uid="{00000000-0005-0000-0000-00003EA90000}"/>
    <cellStyle name="Percent 10 10 5 2 2" xfId="50843" xr:uid="{00000000-0005-0000-0000-00003FA90000}"/>
    <cellStyle name="Percent 10 10 5 3" xfId="35695" xr:uid="{00000000-0005-0000-0000-000040A90000}"/>
    <cellStyle name="Percent 10 10 6" xfId="7563" xr:uid="{00000000-0005-0000-0000-000041A90000}"/>
    <cellStyle name="Percent 10 10 6 2" xfId="22711" xr:uid="{00000000-0005-0000-0000-000042A90000}"/>
    <cellStyle name="Percent 10 10 6 2 2" xfId="48679" xr:uid="{00000000-0005-0000-0000-000043A90000}"/>
    <cellStyle name="Percent 10 10 6 3" xfId="33531" xr:uid="{00000000-0005-0000-0000-000044A90000}"/>
    <cellStyle name="Percent 10 10 7" xfId="18383" xr:uid="{00000000-0005-0000-0000-000045A90000}"/>
    <cellStyle name="Percent 10 10 7 2" xfId="44351" xr:uid="{00000000-0005-0000-0000-000046A90000}"/>
    <cellStyle name="Percent 10 10 8" xfId="14055" xr:uid="{00000000-0005-0000-0000-000047A90000}"/>
    <cellStyle name="Percent 10 10 8 2" xfId="40023" xr:uid="{00000000-0005-0000-0000-000048A90000}"/>
    <cellStyle name="Percent 10 10 9" xfId="3235" xr:uid="{00000000-0005-0000-0000-000049A90000}"/>
    <cellStyle name="Percent 10 11" xfId="517" xr:uid="{00000000-0005-0000-0000-00004AA90000}"/>
    <cellStyle name="Percent 10 11 10" xfId="29204" xr:uid="{00000000-0005-0000-0000-00004BA90000}"/>
    <cellStyle name="Percent 10 11 11" xfId="55152" xr:uid="{00000000-0005-0000-0000-00004CA90000}"/>
    <cellStyle name="Percent 10 11 12" xfId="55686" xr:uid="{00000000-0005-0000-0000-00004DA90000}"/>
    <cellStyle name="Percent 10 11 13" xfId="1098" xr:uid="{00000000-0005-0000-0000-00004EA90000}"/>
    <cellStyle name="Percent 10 11 2" xfId="1613" xr:uid="{00000000-0005-0000-0000-00004FA90000}"/>
    <cellStyle name="Percent 10 11 2 10" xfId="56227" xr:uid="{00000000-0005-0000-0000-000050A90000}"/>
    <cellStyle name="Percent 10 11 2 2" xfId="2695" xr:uid="{00000000-0005-0000-0000-000051A90000}"/>
    <cellStyle name="Percent 10 11 2 2 2" xfId="7023" xr:uid="{00000000-0005-0000-0000-000052A90000}"/>
    <cellStyle name="Percent 10 11 2 2 2 2" xfId="13515" xr:uid="{00000000-0005-0000-0000-000053A90000}"/>
    <cellStyle name="Percent 10 11 2 2 2 2 2" xfId="28663" xr:uid="{00000000-0005-0000-0000-000054A90000}"/>
    <cellStyle name="Percent 10 11 2 2 2 2 2 2" xfId="54631" xr:uid="{00000000-0005-0000-0000-000055A90000}"/>
    <cellStyle name="Percent 10 11 2 2 2 2 3" xfId="39483" xr:uid="{00000000-0005-0000-0000-000056A90000}"/>
    <cellStyle name="Percent 10 11 2 2 2 3" xfId="22171" xr:uid="{00000000-0005-0000-0000-000057A90000}"/>
    <cellStyle name="Percent 10 11 2 2 2 3 2" xfId="48139" xr:uid="{00000000-0005-0000-0000-000058A90000}"/>
    <cellStyle name="Percent 10 11 2 2 2 4" xfId="17843" xr:uid="{00000000-0005-0000-0000-000059A90000}"/>
    <cellStyle name="Percent 10 11 2 2 2 4 2" xfId="43811" xr:uid="{00000000-0005-0000-0000-00005AA90000}"/>
    <cellStyle name="Percent 10 11 2 2 2 5" xfId="32991" xr:uid="{00000000-0005-0000-0000-00005BA90000}"/>
    <cellStyle name="Percent 10 11 2 2 2 6" xfId="59473" xr:uid="{00000000-0005-0000-0000-00005CA90000}"/>
    <cellStyle name="Percent 10 11 2 2 3" xfId="11351" xr:uid="{00000000-0005-0000-0000-00005DA90000}"/>
    <cellStyle name="Percent 10 11 2 2 3 2" xfId="26499" xr:uid="{00000000-0005-0000-0000-00005EA90000}"/>
    <cellStyle name="Percent 10 11 2 2 3 2 2" xfId="52467" xr:uid="{00000000-0005-0000-0000-00005FA90000}"/>
    <cellStyle name="Percent 10 11 2 2 3 3" xfId="37319" xr:uid="{00000000-0005-0000-0000-000060A90000}"/>
    <cellStyle name="Percent 10 11 2 2 4" xfId="9187" xr:uid="{00000000-0005-0000-0000-000061A90000}"/>
    <cellStyle name="Percent 10 11 2 2 4 2" xfId="24335" xr:uid="{00000000-0005-0000-0000-000062A90000}"/>
    <cellStyle name="Percent 10 11 2 2 4 2 2" xfId="50303" xr:uid="{00000000-0005-0000-0000-000063A90000}"/>
    <cellStyle name="Percent 10 11 2 2 4 3" xfId="35155" xr:uid="{00000000-0005-0000-0000-000064A90000}"/>
    <cellStyle name="Percent 10 11 2 2 5" xfId="20007" xr:uid="{00000000-0005-0000-0000-000065A90000}"/>
    <cellStyle name="Percent 10 11 2 2 5 2" xfId="45975" xr:uid="{00000000-0005-0000-0000-000066A90000}"/>
    <cellStyle name="Percent 10 11 2 2 6" xfId="15679" xr:uid="{00000000-0005-0000-0000-000067A90000}"/>
    <cellStyle name="Percent 10 11 2 2 6 2" xfId="41647" xr:uid="{00000000-0005-0000-0000-000068A90000}"/>
    <cellStyle name="Percent 10 11 2 2 7" xfId="4859" xr:uid="{00000000-0005-0000-0000-000069A90000}"/>
    <cellStyle name="Percent 10 11 2 2 8" xfId="30827" xr:uid="{00000000-0005-0000-0000-00006AA90000}"/>
    <cellStyle name="Percent 10 11 2 2 9" xfId="57309" xr:uid="{00000000-0005-0000-0000-00006BA90000}"/>
    <cellStyle name="Percent 10 11 2 3" xfId="5941" xr:uid="{00000000-0005-0000-0000-00006CA90000}"/>
    <cellStyle name="Percent 10 11 2 3 2" xfId="12433" xr:uid="{00000000-0005-0000-0000-00006DA90000}"/>
    <cellStyle name="Percent 10 11 2 3 2 2" xfId="27581" xr:uid="{00000000-0005-0000-0000-00006EA90000}"/>
    <cellStyle name="Percent 10 11 2 3 2 2 2" xfId="53549" xr:uid="{00000000-0005-0000-0000-00006FA90000}"/>
    <cellStyle name="Percent 10 11 2 3 2 3" xfId="38401" xr:uid="{00000000-0005-0000-0000-000070A90000}"/>
    <cellStyle name="Percent 10 11 2 3 3" xfId="21089" xr:uid="{00000000-0005-0000-0000-000071A90000}"/>
    <cellStyle name="Percent 10 11 2 3 3 2" xfId="47057" xr:uid="{00000000-0005-0000-0000-000072A90000}"/>
    <cellStyle name="Percent 10 11 2 3 4" xfId="16761" xr:uid="{00000000-0005-0000-0000-000073A90000}"/>
    <cellStyle name="Percent 10 11 2 3 4 2" xfId="42729" xr:uid="{00000000-0005-0000-0000-000074A90000}"/>
    <cellStyle name="Percent 10 11 2 3 5" xfId="31909" xr:uid="{00000000-0005-0000-0000-000075A90000}"/>
    <cellStyle name="Percent 10 11 2 3 6" xfId="58391" xr:uid="{00000000-0005-0000-0000-000076A90000}"/>
    <cellStyle name="Percent 10 11 2 4" xfId="10269" xr:uid="{00000000-0005-0000-0000-000077A90000}"/>
    <cellStyle name="Percent 10 11 2 4 2" xfId="25417" xr:uid="{00000000-0005-0000-0000-000078A90000}"/>
    <cellStyle name="Percent 10 11 2 4 2 2" xfId="51385" xr:uid="{00000000-0005-0000-0000-000079A90000}"/>
    <cellStyle name="Percent 10 11 2 4 3" xfId="36237" xr:uid="{00000000-0005-0000-0000-00007AA90000}"/>
    <cellStyle name="Percent 10 11 2 5" xfId="8105" xr:uid="{00000000-0005-0000-0000-00007BA90000}"/>
    <cellStyle name="Percent 10 11 2 5 2" xfId="23253" xr:uid="{00000000-0005-0000-0000-00007CA90000}"/>
    <cellStyle name="Percent 10 11 2 5 2 2" xfId="49221" xr:uid="{00000000-0005-0000-0000-00007DA90000}"/>
    <cellStyle name="Percent 10 11 2 5 3" xfId="34073" xr:uid="{00000000-0005-0000-0000-00007EA90000}"/>
    <cellStyle name="Percent 10 11 2 6" xfId="18925" xr:uid="{00000000-0005-0000-0000-00007FA90000}"/>
    <cellStyle name="Percent 10 11 2 6 2" xfId="44893" xr:uid="{00000000-0005-0000-0000-000080A90000}"/>
    <cellStyle name="Percent 10 11 2 7" xfId="14597" xr:uid="{00000000-0005-0000-0000-000081A90000}"/>
    <cellStyle name="Percent 10 11 2 7 2" xfId="40565" xr:uid="{00000000-0005-0000-0000-000082A90000}"/>
    <cellStyle name="Percent 10 11 2 8" xfId="3777" xr:uid="{00000000-0005-0000-0000-000083A90000}"/>
    <cellStyle name="Percent 10 11 2 9" xfId="29745" xr:uid="{00000000-0005-0000-0000-000084A90000}"/>
    <cellStyle name="Percent 10 11 3" xfId="2154" xr:uid="{00000000-0005-0000-0000-000085A90000}"/>
    <cellStyle name="Percent 10 11 3 2" xfId="6482" xr:uid="{00000000-0005-0000-0000-000086A90000}"/>
    <cellStyle name="Percent 10 11 3 2 2" xfId="12974" xr:uid="{00000000-0005-0000-0000-000087A90000}"/>
    <cellStyle name="Percent 10 11 3 2 2 2" xfId="28122" xr:uid="{00000000-0005-0000-0000-000088A90000}"/>
    <cellStyle name="Percent 10 11 3 2 2 2 2" xfId="54090" xr:uid="{00000000-0005-0000-0000-000089A90000}"/>
    <cellStyle name="Percent 10 11 3 2 2 3" xfId="38942" xr:uid="{00000000-0005-0000-0000-00008AA90000}"/>
    <cellStyle name="Percent 10 11 3 2 3" xfId="21630" xr:uid="{00000000-0005-0000-0000-00008BA90000}"/>
    <cellStyle name="Percent 10 11 3 2 3 2" xfId="47598" xr:uid="{00000000-0005-0000-0000-00008CA90000}"/>
    <cellStyle name="Percent 10 11 3 2 4" xfId="17302" xr:uid="{00000000-0005-0000-0000-00008DA90000}"/>
    <cellStyle name="Percent 10 11 3 2 4 2" xfId="43270" xr:uid="{00000000-0005-0000-0000-00008EA90000}"/>
    <cellStyle name="Percent 10 11 3 2 5" xfId="32450" xr:uid="{00000000-0005-0000-0000-00008FA90000}"/>
    <cellStyle name="Percent 10 11 3 2 6" xfId="58932" xr:uid="{00000000-0005-0000-0000-000090A90000}"/>
    <cellStyle name="Percent 10 11 3 3" xfId="10810" xr:uid="{00000000-0005-0000-0000-000091A90000}"/>
    <cellStyle name="Percent 10 11 3 3 2" xfId="25958" xr:uid="{00000000-0005-0000-0000-000092A90000}"/>
    <cellStyle name="Percent 10 11 3 3 2 2" xfId="51926" xr:uid="{00000000-0005-0000-0000-000093A90000}"/>
    <cellStyle name="Percent 10 11 3 3 3" xfId="36778" xr:uid="{00000000-0005-0000-0000-000094A90000}"/>
    <cellStyle name="Percent 10 11 3 4" xfId="8646" xr:uid="{00000000-0005-0000-0000-000095A90000}"/>
    <cellStyle name="Percent 10 11 3 4 2" xfId="23794" xr:uid="{00000000-0005-0000-0000-000096A90000}"/>
    <cellStyle name="Percent 10 11 3 4 2 2" xfId="49762" xr:uid="{00000000-0005-0000-0000-000097A90000}"/>
    <cellStyle name="Percent 10 11 3 4 3" xfId="34614" xr:uid="{00000000-0005-0000-0000-000098A90000}"/>
    <cellStyle name="Percent 10 11 3 5" xfId="19466" xr:uid="{00000000-0005-0000-0000-000099A90000}"/>
    <cellStyle name="Percent 10 11 3 5 2" xfId="45434" xr:uid="{00000000-0005-0000-0000-00009AA90000}"/>
    <cellStyle name="Percent 10 11 3 6" xfId="15138" xr:uid="{00000000-0005-0000-0000-00009BA90000}"/>
    <cellStyle name="Percent 10 11 3 6 2" xfId="41106" xr:uid="{00000000-0005-0000-0000-00009CA90000}"/>
    <cellStyle name="Percent 10 11 3 7" xfId="4318" xr:uid="{00000000-0005-0000-0000-00009DA90000}"/>
    <cellStyle name="Percent 10 11 3 8" xfId="30286" xr:uid="{00000000-0005-0000-0000-00009EA90000}"/>
    <cellStyle name="Percent 10 11 3 9" xfId="56768" xr:uid="{00000000-0005-0000-0000-00009FA90000}"/>
    <cellStyle name="Percent 10 11 4" xfId="5400" xr:uid="{00000000-0005-0000-0000-0000A0A90000}"/>
    <cellStyle name="Percent 10 11 4 2" xfId="11892" xr:uid="{00000000-0005-0000-0000-0000A1A90000}"/>
    <cellStyle name="Percent 10 11 4 2 2" xfId="27040" xr:uid="{00000000-0005-0000-0000-0000A2A90000}"/>
    <cellStyle name="Percent 10 11 4 2 2 2" xfId="53008" xr:uid="{00000000-0005-0000-0000-0000A3A90000}"/>
    <cellStyle name="Percent 10 11 4 2 3" xfId="37860" xr:uid="{00000000-0005-0000-0000-0000A4A90000}"/>
    <cellStyle name="Percent 10 11 4 3" xfId="20548" xr:uid="{00000000-0005-0000-0000-0000A5A90000}"/>
    <cellStyle name="Percent 10 11 4 3 2" xfId="46516" xr:uid="{00000000-0005-0000-0000-0000A6A90000}"/>
    <cellStyle name="Percent 10 11 4 4" xfId="16220" xr:uid="{00000000-0005-0000-0000-0000A7A90000}"/>
    <cellStyle name="Percent 10 11 4 4 2" xfId="42188" xr:uid="{00000000-0005-0000-0000-0000A8A90000}"/>
    <cellStyle name="Percent 10 11 4 5" xfId="31368" xr:uid="{00000000-0005-0000-0000-0000A9A90000}"/>
    <cellStyle name="Percent 10 11 4 6" xfId="57850" xr:uid="{00000000-0005-0000-0000-0000AAA90000}"/>
    <cellStyle name="Percent 10 11 5" xfId="9728" xr:uid="{00000000-0005-0000-0000-0000ABA90000}"/>
    <cellStyle name="Percent 10 11 5 2" xfId="24876" xr:uid="{00000000-0005-0000-0000-0000ACA90000}"/>
    <cellStyle name="Percent 10 11 5 2 2" xfId="50844" xr:uid="{00000000-0005-0000-0000-0000ADA90000}"/>
    <cellStyle name="Percent 10 11 5 3" xfId="35696" xr:uid="{00000000-0005-0000-0000-0000AEA90000}"/>
    <cellStyle name="Percent 10 11 6" xfId="7564" xr:uid="{00000000-0005-0000-0000-0000AFA90000}"/>
    <cellStyle name="Percent 10 11 6 2" xfId="22712" xr:uid="{00000000-0005-0000-0000-0000B0A90000}"/>
    <cellStyle name="Percent 10 11 6 2 2" xfId="48680" xr:uid="{00000000-0005-0000-0000-0000B1A90000}"/>
    <cellStyle name="Percent 10 11 6 3" xfId="33532" xr:uid="{00000000-0005-0000-0000-0000B2A90000}"/>
    <cellStyle name="Percent 10 11 7" xfId="18384" xr:uid="{00000000-0005-0000-0000-0000B3A90000}"/>
    <cellStyle name="Percent 10 11 7 2" xfId="44352" xr:uid="{00000000-0005-0000-0000-0000B4A90000}"/>
    <cellStyle name="Percent 10 11 8" xfId="14056" xr:uid="{00000000-0005-0000-0000-0000B5A90000}"/>
    <cellStyle name="Percent 10 11 8 2" xfId="40024" xr:uid="{00000000-0005-0000-0000-0000B6A90000}"/>
    <cellStyle name="Percent 10 11 9" xfId="3236" xr:uid="{00000000-0005-0000-0000-0000B7A90000}"/>
    <cellStyle name="Percent 10 12" xfId="518" xr:uid="{00000000-0005-0000-0000-0000B8A90000}"/>
    <cellStyle name="Percent 10 12 10" xfId="29205" xr:uid="{00000000-0005-0000-0000-0000B9A90000}"/>
    <cellStyle name="Percent 10 12 11" xfId="55687" xr:uid="{00000000-0005-0000-0000-0000BAA90000}"/>
    <cellStyle name="Percent 10 12 12" xfId="1138" xr:uid="{00000000-0005-0000-0000-0000BBA90000}"/>
    <cellStyle name="Percent 10 12 2" xfId="1614" xr:uid="{00000000-0005-0000-0000-0000BCA90000}"/>
    <cellStyle name="Percent 10 12 2 10" xfId="56228" xr:uid="{00000000-0005-0000-0000-0000BDA90000}"/>
    <cellStyle name="Percent 10 12 2 2" xfId="2696" xr:uid="{00000000-0005-0000-0000-0000BEA90000}"/>
    <cellStyle name="Percent 10 12 2 2 2" xfId="7024" xr:uid="{00000000-0005-0000-0000-0000BFA90000}"/>
    <cellStyle name="Percent 10 12 2 2 2 2" xfId="13516" xr:uid="{00000000-0005-0000-0000-0000C0A90000}"/>
    <cellStyle name="Percent 10 12 2 2 2 2 2" xfId="28664" xr:uid="{00000000-0005-0000-0000-0000C1A90000}"/>
    <cellStyle name="Percent 10 12 2 2 2 2 2 2" xfId="54632" xr:uid="{00000000-0005-0000-0000-0000C2A90000}"/>
    <cellStyle name="Percent 10 12 2 2 2 2 3" xfId="39484" xr:uid="{00000000-0005-0000-0000-0000C3A90000}"/>
    <cellStyle name="Percent 10 12 2 2 2 3" xfId="22172" xr:uid="{00000000-0005-0000-0000-0000C4A90000}"/>
    <cellStyle name="Percent 10 12 2 2 2 3 2" xfId="48140" xr:uid="{00000000-0005-0000-0000-0000C5A90000}"/>
    <cellStyle name="Percent 10 12 2 2 2 4" xfId="17844" xr:uid="{00000000-0005-0000-0000-0000C6A90000}"/>
    <cellStyle name="Percent 10 12 2 2 2 4 2" xfId="43812" xr:uid="{00000000-0005-0000-0000-0000C7A90000}"/>
    <cellStyle name="Percent 10 12 2 2 2 5" xfId="32992" xr:uid="{00000000-0005-0000-0000-0000C8A90000}"/>
    <cellStyle name="Percent 10 12 2 2 2 6" xfId="59474" xr:uid="{00000000-0005-0000-0000-0000C9A90000}"/>
    <cellStyle name="Percent 10 12 2 2 3" xfId="11352" xr:uid="{00000000-0005-0000-0000-0000CAA90000}"/>
    <cellStyle name="Percent 10 12 2 2 3 2" xfId="26500" xr:uid="{00000000-0005-0000-0000-0000CBA90000}"/>
    <cellStyle name="Percent 10 12 2 2 3 2 2" xfId="52468" xr:uid="{00000000-0005-0000-0000-0000CCA90000}"/>
    <cellStyle name="Percent 10 12 2 2 3 3" xfId="37320" xr:uid="{00000000-0005-0000-0000-0000CDA90000}"/>
    <cellStyle name="Percent 10 12 2 2 4" xfId="9188" xr:uid="{00000000-0005-0000-0000-0000CEA90000}"/>
    <cellStyle name="Percent 10 12 2 2 4 2" xfId="24336" xr:uid="{00000000-0005-0000-0000-0000CFA90000}"/>
    <cellStyle name="Percent 10 12 2 2 4 2 2" xfId="50304" xr:uid="{00000000-0005-0000-0000-0000D0A90000}"/>
    <cellStyle name="Percent 10 12 2 2 4 3" xfId="35156" xr:uid="{00000000-0005-0000-0000-0000D1A90000}"/>
    <cellStyle name="Percent 10 12 2 2 5" xfId="20008" xr:uid="{00000000-0005-0000-0000-0000D2A90000}"/>
    <cellStyle name="Percent 10 12 2 2 5 2" xfId="45976" xr:uid="{00000000-0005-0000-0000-0000D3A90000}"/>
    <cellStyle name="Percent 10 12 2 2 6" xfId="15680" xr:uid="{00000000-0005-0000-0000-0000D4A90000}"/>
    <cellStyle name="Percent 10 12 2 2 6 2" xfId="41648" xr:uid="{00000000-0005-0000-0000-0000D5A90000}"/>
    <cellStyle name="Percent 10 12 2 2 7" xfId="4860" xr:uid="{00000000-0005-0000-0000-0000D6A90000}"/>
    <cellStyle name="Percent 10 12 2 2 8" xfId="30828" xr:uid="{00000000-0005-0000-0000-0000D7A90000}"/>
    <cellStyle name="Percent 10 12 2 2 9" xfId="57310" xr:uid="{00000000-0005-0000-0000-0000D8A90000}"/>
    <cellStyle name="Percent 10 12 2 3" xfId="5942" xr:uid="{00000000-0005-0000-0000-0000D9A90000}"/>
    <cellStyle name="Percent 10 12 2 3 2" xfId="12434" xr:uid="{00000000-0005-0000-0000-0000DAA90000}"/>
    <cellStyle name="Percent 10 12 2 3 2 2" xfId="27582" xr:uid="{00000000-0005-0000-0000-0000DBA90000}"/>
    <cellStyle name="Percent 10 12 2 3 2 2 2" xfId="53550" xr:uid="{00000000-0005-0000-0000-0000DCA90000}"/>
    <cellStyle name="Percent 10 12 2 3 2 3" xfId="38402" xr:uid="{00000000-0005-0000-0000-0000DDA90000}"/>
    <cellStyle name="Percent 10 12 2 3 3" xfId="21090" xr:uid="{00000000-0005-0000-0000-0000DEA90000}"/>
    <cellStyle name="Percent 10 12 2 3 3 2" xfId="47058" xr:uid="{00000000-0005-0000-0000-0000DFA90000}"/>
    <cellStyle name="Percent 10 12 2 3 4" xfId="16762" xr:uid="{00000000-0005-0000-0000-0000E0A90000}"/>
    <cellStyle name="Percent 10 12 2 3 4 2" xfId="42730" xr:uid="{00000000-0005-0000-0000-0000E1A90000}"/>
    <cellStyle name="Percent 10 12 2 3 5" xfId="31910" xr:uid="{00000000-0005-0000-0000-0000E2A90000}"/>
    <cellStyle name="Percent 10 12 2 3 6" xfId="58392" xr:uid="{00000000-0005-0000-0000-0000E3A90000}"/>
    <cellStyle name="Percent 10 12 2 4" xfId="10270" xr:uid="{00000000-0005-0000-0000-0000E4A90000}"/>
    <cellStyle name="Percent 10 12 2 4 2" xfId="25418" xr:uid="{00000000-0005-0000-0000-0000E5A90000}"/>
    <cellStyle name="Percent 10 12 2 4 2 2" xfId="51386" xr:uid="{00000000-0005-0000-0000-0000E6A90000}"/>
    <cellStyle name="Percent 10 12 2 4 3" xfId="36238" xr:uid="{00000000-0005-0000-0000-0000E7A90000}"/>
    <cellStyle name="Percent 10 12 2 5" xfId="8106" xr:uid="{00000000-0005-0000-0000-0000E8A90000}"/>
    <cellStyle name="Percent 10 12 2 5 2" xfId="23254" xr:uid="{00000000-0005-0000-0000-0000E9A90000}"/>
    <cellStyle name="Percent 10 12 2 5 2 2" xfId="49222" xr:uid="{00000000-0005-0000-0000-0000EAA90000}"/>
    <cellStyle name="Percent 10 12 2 5 3" xfId="34074" xr:uid="{00000000-0005-0000-0000-0000EBA90000}"/>
    <cellStyle name="Percent 10 12 2 6" xfId="18926" xr:uid="{00000000-0005-0000-0000-0000ECA90000}"/>
    <cellStyle name="Percent 10 12 2 6 2" xfId="44894" xr:uid="{00000000-0005-0000-0000-0000EDA90000}"/>
    <cellStyle name="Percent 10 12 2 7" xfId="14598" xr:uid="{00000000-0005-0000-0000-0000EEA90000}"/>
    <cellStyle name="Percent 10 12 2 7 2" xfId="40566" xr:uid="{00000000-0005-0000-0000-0000EFA90000}"/>
    <cellStyle name="Percent 10 12 2 8" xfId="3778" xr:uid="{00000000-0005-0000-0000-0000F0A90000}"/>
    <cellStyle name="Percent 10 12 2 9" xfId="29746" xr:uid="{00000000-0005-0000-0000-0000F1A90000}"/>
    <cellStyle name="Percent 10 12 3" xfId="2155" xr:uid="{00000000-0005-0000-0000-0000F2A90000}"/>
    <cellStyle name="Percent 10 12 3 2" xfId="6483" xr:uid="{00000000-0005-0000-0000-0000F3A90000}"/>
    <cellStyle name="Percent 10 12 3 2 2" xfId="12975" xr:uid="{00000000-0005-0000-0000-0000F4A90000}"/>
    <cellStyle name="Percent 10 12 3 2 2 2" xfId="28123" xr:uid="{00000000-0005-0000-0000-0000F5A90000}"/>
    <cellStyle name="Percent 10 12 3 2 2 2 2" xfId="54091" xr:uid="{00000000-0005-0000-0000-0000F6A90000}"/>
    <cellStyle name="Percent 10 12 3 2 2 3" xfId="38943" xr:uid="{00000000-0005-0000-0000-0000F7A90000}"/>
    <cellStyle name="Percent 10 12 3 2 3" xfId="21631" xr:uid="{00000000-0005-0000-0000-0000F8A90000}"/>
    <cellStyle name="Percent 10 12 3 2 3 2" xfId="47599" xr:uid="{00000000-0005-0000-0000-0000F9A90000}"/>
    <cellStyle name="Percent 10 12 3 2 4" xfId="17303" xr:uid="{00000000-0005-0000-0000-0000FAA90000}"/>
    <cellStyle name="Percent 10 12 3 2 4 2" xfId="43271" xr:uid="{00000000-0005-0000-0000-0000FBA90000}"/>
    <cellStyle name="Percent 10 12 3 2 5" xfId="32451" xr:uid="{00000000-0005-0000-0000-0000FCA90000}"/>
    <cellStyle name="Percent 10 12 3 2 6" xfId="58933" xr:uid="{00000000-0005-0000-0000-0000FDA90000}"/>
    <cellStyle name="Percent 10 12 3 3" xfId="10811" xr:uid="{00000000-0005-0000-0000-0000FEA90000}"/>
    <cellStyle name="Percent 10 12 3 3 2" xfId="25959" xr:uid="{00000000-0005-0000-0000-0000FFA90000}"/>
    <cellStyle name="Percent 10 12 3 3 2 2" xfId="51927" xr:uid="{00000000-0005-0000-0000-000000AA0000}"/>
    <cellStyle name="Percent 10 12 3 3 3" xfId="36779" xr:uid="{00000000-0005-0000-0000-000001AA0000}"/>
    <cellStyle name="Percent 10 12 3 4" xfId="8647" xr:uid="{00000000-0005-0000-0000-000002AA0000}"/>
    <cellStyle name="Percent 10 12 3 4 2" xfId="23795" xr:uid="{00000000-0005-0000-0000-000003AA0000}"/>
    <cellStyle name="Percent 10 12 3 4 2 2" xfId="49763" xr:uid="{00000000-0005-0000-0000-000004AA0000}"/>
    <cellStyle name="Percent 10 12 3 4 3" xfId="34615" xr:uid="{00000000-0005-0000-0000-000005AA0000}"/>
    <cellStyle name="Percent 10 12 3 5" xfId="19467" xr:uid="{00000000-0005-0000-0000-000006AA0000}"/>
    <cellStyle name="Percent 10 12 3 5 2" xfId="45435" xr:uid="{00000000-0005-0000-0000-000007AA0000}"/>
    <cellStyle name="Percent 10 12 3 6" xfId="15139" xr:uid="{00000000-0005-0000-0000-000008AA0000}"/>
    <cellStyle name="Percent 10 12 3 6 2" xfId="41107" xr:uid="{00000000-0005-0000-0000-000009AA0000}"/>
    <cellStyle name="Percent 10 12 3 7" xfId="4319" xr:uid="{00000000-0005-0000-0000-00000AAA0000}"/>
    <cellStyle name="Percent 10 12 3 8" xfId="30287" xr:uid="{00000000-0005-0000-0000-00000BAA0000}"/>
    <cellStyle name="Percent 10 12 3 9" xfId="56769" xr:uid="{00000000-0005-0000-0000-00000CAA0000}"/>
    <cellStyle name="Percent 10 12 4" xfId="5401" xr:uid="{00000000-0005-0000-0000-00000DAA0000}"/>
    <cellStyle name="Percent 10 12 4 2" xfId="11893" xr:uid="{00000000-0005-0000-0000-00000EAA0000}"/>
    <cellStyle name="Percent 10 12 4 2 2" xfId="27041" xr:uid="{00000000-0005-0000-0000-00000FAA0000}"/>
    <cellStyle name="Percent 10 12 4 2 2 2" xfId="53009" xr:uid="{00000000-0005-0000-0000-000010AA0000}"/>
    <cellStyle name="Percent 10 12 4 2 3" xfId="37861" xr:uid="{00000000-0005-0000-0000-000011AA0000}"/>
    <cellStyle name="Percent 10 12 4 3" xfId="20549" xr:uid="{00000000-0005-0000-0000-000012AA0000}"/>
    <cellStyle name="Percent 10 12 4 3 2" xfId="46517" xr:uid="{00000000-0005-0000-0000-000013AA0000}"/>
    <cellStyle name="Percent 10 12 4 4" xfId="16221" xr:uid="{00000000-0005-0000-0000-000014AA0000}"/>
    <cellStyle name="Percent 10 12 4 4 2" xfId="42189" xr:uid="{00000000-0005-0000-0000-000015AA0000}"/>
    <cellStyle name="Percent 10 12 4 5" xfId="31369" xr:uid="{00000000-0005-0000-0000-000016AA0000}"/>
    <cellStyle name="Percent 10 12 4 6" xfId="57851" xr:uid="{00000000-0005-0000-0000-000017AA0000}"/>
    <cellStyle name="Percent 10 12 5" xfId="9729" xr:uid="{00000000-0005-0000-0000-000018AA0000}"/>
    <cellStyle name="Percent 10 12 5 2" xfId="24877" xr:uid="{00000000-0005-0000-0000-000019AA0000}"/>
    <cellStyle name="Percent 10 12 5 2 2" xfId="50845" xr:uid="{00000000-0005-0000-0000-00001AAA0000}"/>
    <cellStyle name="Percent 10 12 5 3" xfId="35697" xr:uid="{00000000-0005-0000-0000-00001BAA0000}"/>
    <cellStyle name="Percent 10 12 6" xfId="7565" xr:uid="{00000000-0005-0000-0000-00001CAA0000}"/>
    <cellStyle name="Percent 10 12 6 2" xfId="22713" xr:uid="{00000000-0005-0000-0000-00001DAA0000}"/>
    <cellStyle name="Percent 10 12 6 2 2" xfId="48681" xr:uid="{00000000-0005-0000-0000-00001EAA0000}"/>
    <cellStyle name="Percent 10 12 6 3" xfId="33533" xr:uid="{00000000-0005-0000-0000-00001FAA0000}"/>
    <cellStyle name="Percent 10 12 7" xfId="18385" xr:uid="{00000000-0005-0000-0000-000020AA0000}"/>
    <cellStyle name="Percent 10 12 7 2" xfId="44353" xr:uid="{00000000-0005-0000-0000-000021AA0000}"/>
    <cellStyle name="Percent 10 12 8" xfId="14057" xr:uid="{00000000-0005-0000-0000-000022AA0000}"/>
    <cellStyle name="Percent 10 12 8 2" xfId="40025" xr:uid="{00000000-0005-0000-0000-000023AA0000}"/>
    <cellStyle name="Percent 10 12 9" xfId="3237" xr:uid="{00000000-0005-0000-0000-000024AA0000}"/>
    <cellStyle name="Percent 10 13" xfId="519" xr:uid="{00000000-0005-0000-0000-000025AA0000}"/>
    <cellStyle name="Percent 10 13 10" xfId="29206" xr:uid="{00000000-0005-0000-0000-000026AA0000}"/>
    <cellStyle name="Percent 10 13 11" xfId="55688" xr:uid="{00000000-0005-0000-0000-000027AA0000}"/>
    <cellStyle name="Percent 10 13 12" xfId="1178" xr:uid="{00000000-0005-0000-0000-000028AA0000}"/>
    <cellStyle name="Percent 10 13 2" xfId="1615" xr:uid="{00000000-0005-0000-0000-000029AA0000}"/>
    <cellStyle name="Percent 10 13 2 10" xfId="56229" xr:uid="{00000000-0005-0000-0000-00002AAA0000}"/>
    <cellStyle name="Percent 10 13 2 2" xfId="2697" xr:uid="{00000000-0005-0000-0000-00002BAA0000}"/>
    <cellStyle name="Percent 10 13 2 2 2" xfId="7025" xr:uid="{00000000-0005-0000-0000-00002CAA0000}"/>
    <cellStyle name="Percent 10 13 2 2 2 2" xfId="13517" xr:uid="{00000000-0005-0000-0000-00002DAA0000}"/>
    <cellStyle name="Percent 10 13 2 2 2 2 2" xfId="28665" xr:uid="{00000000-0005-0000-0000-00002EAA0000}"/>
    <cellStyle name="Percent 10 13 2 2 2 2 2 2" xfId="54633" xr:uid="{00000000-0005-0000-0000-00002FAA0000}"/>
    <cellStyle name="Percent 10 13 2 2 2 2 3" xfId="39485" xr:uid="{00000000-0005-0000-0000-000030AA0000}"/>
    <cellStyle name="Percent 10 13 2 2 2 3" xfId="22173" xr:uid="{00000000-0005-0000-0000-000031AA0000}"/>
    <cellStyle name="Percent 10 13 2 2 2 3 2" xfId="48141" xr:uid="{00000000-0005-0000-0000-000032AA0000}"/>
    <cellStyle name="Percent 10 13 2 2 2 4" xfId="17845" xr:uid="{00000000-0005-0000-0000-000033AA0000}"/>
    <cellStyle name="Percent 10 13 2 2 2 4 2" xfId="43813" xr:uid="{00000000-0005-0000-0000-000034AA0000}"/>
    <cellStyle name="Percent 10 13 2 2 2 5" xfId="32993" xr:uid="{00000000-0005-0000-0000-000035AA0000}"/>
    <cellStyle name="Percent 10 13 2 2 2 6" xfId="59475" xr:uid="{00000000-0005-0000-0000-000036AA0000}"/>
    <cellStyle name="Percent 10 13 2 2 3" xfId="11353" xr:uid="{00000000-0005-0000-0000-000037AA0000}"/>
    <cellStyle name="Percent 10 13 2 2 3 2" xfId="26501" xr:uid="{00000000-0005-0000-0000-000038AA0000}"/>
    <cellStyle name="Percent 10 13 2 2 3 2 2" xfId="52469" xr:uid="{00000000-0005-0000-0000-000039AA0000}"/>
    <cellStyle name="Percent 10 13 2 2 3 3" xfId="37321" xr:uid="{00000000-0005-0000-0000-00003AAA0000}"/>
    <cellStyle name="Percent 10 13 2 2 4" xfId="9189" xr:uid="{00000000-0005-0000-0000-00003BAA0000}"/>
    <cellStyle name="Percent 10 13 2 2 4 2" xfId="24337" xr:uid="{00000000-0005-0000-0000-00003CAA0000}"/>
    <cellStyle name="Percent 10 13 2 2 4 2 2" xfId="50305" xr:uid="{00000000-0005-0000-0000-00003DAA0000}"/>
    <cellStyle name="Percent 10 13 2 2 4 3" xfId="35157" xr:uid="{00000000-0005-0000-0000-00003EAA0000}"/>
    <cellStyle name="Percent 10 13 2 2 5" xfId="20009" xr:uid="{00000000-0005-0000-0000-00003FAA0000}"/>
    <cellStyle name="Percent 10 13 2 2 5 2" xfId="45977" xr:uid="{00000000-0005-0000-0000-000040AA0000}"/>
    <cellStyle name="Percent 10 13 2 2 6" xfId="15681" xr:uid="{00000000-0005-0000-0000-000041AA0000}"/>
    <cellStyle name="Percent 10 13 2 2 6 2" xfId="41649" xr:uid="{00000000-0005-0000-0000-000042AA0000}"/>
    <cellStyle name="Percent 10 13 2 2 7" xfId="4861" xr:uid="{00000000-0005-0000-0000-000043AA0000}"/>
    <cellStyle name="Percent 10 13 2 2 8" xfId="30829" xr:uid="{00000000-0005-0000-0000-000044AA0000}"/>
    <cellStyle name="Percent 10 13 2 2 9" xfId="57311" xr:uid="{00000000-0005-0000-0000-000045AA0000}"/>
    <cellStyle name="Percent 10 13 2 3" xfId="5943" xr:uid="{00000000-0005-0000-0000-000046AA0000}"/>
    <cellStyle name="Percent 10 13 2 3 2" xfId="12435" xr:uid="{00000000-0005-0000-0000-000047AA0000}"/>
    <cellStyle name="Percent 10 13 2 3 2 2" xfId="27583" xr:uid="{00000000-0005-0000-0000-000048AA0000}"/>
    <cellStyle name="Percent 10 13 2 3 2 2 2" xfId="53551" xr:uid="{00000000-0005-0000-0000-000049AA0000}"/>
    <cellStyle name="Percent 10 13 2 3 2 3" xfId="38403" xr:uid="{00000000-0005-0000-0000-00004AAA0000}"/>
    <cellStyle name="Percent 10 13 2 3 3" xfId="21091" xr:uid="{00000000-0005-0000-0000-00004BAA0000}"/>
    <cellStyle name="Percent 10 13 2 3 3 2" xfId="47059" xr:uid="{00000000-0005-0000-0000-00004CAA0000}"/>
    <cellStyle name="Percent 10 13 2 3 4" xfId="16763" xr:uid="{00000000-0005-0000-0000-00004DAA0000}"/>
    <cellStyle name="Percent 10 13 2 3 4 2" xfId="42731" xr:uid="{00000000-0005-0000-0000-00004EAA0000}"/>
    <cellStyle name="Percent 10 13 2 3 5" xfId="31911" xr:uid="{00000000-0005-0000-0000-00004FAA0000}"/>
    <cellStyle name="Percent 10 13 2 3 6" xfId="58393" xr:uid="{00000000-0005-0000-0000-000050AA0000}"/>
    <cellStyle name="Percent 10 13 2 4" xfId="10271" xr:uid="{00000000-0005-0000-0000-000051AA0000}"/>
    <cellStyle name="Percent 10 13 2 4 2" xfId="25419" xr:uid="{00000000-0005-0000-0000-000052AA0000}"/>
    <cellStyle name="Percent 10 13 2 4 2 2" xfId="51387" xr:uid="{00000000-0005-0000-0000-000053AA0000}"/>
    <cellStyle name="Percent 10 13 2 4 3" xfId="36239" xr:uid="{00000000-0005-0000-0000-000054AA0000}"/>
    <cellStyle name="Percent 10 13 2 5" xfId="8107" xr:uid="{00000000-0005-0000-0000-000055AA0000}"/>
    <cellStyle name="Percent 10 13 2 5 2" xfId="23255" xr:uid="{00000000-0005-0000-0000-000056AA0000}"/>
    <cellStyle name="Percent 10 13 2 5 2 2" xfId="49223" xr:uid="{00000000-0005-0000-0000-000057AA0000}"/>
    <cellStyle name="Percent 10 13 2 5 3" xfId="34075" xr:uid="{00000000-0005-0000-0000-000058AA0000}"/>
    <cellStyle name="Percent 10 13 2 6" xfId="18927" xr:uid="{00000000-0005-0000-0000-000059AA0000}"/>
    <cellStyle name="Percent 10 13 2 6 2" xfId="44895" xr:uid="{00000000-0005-0000-0000-00005AAA0000}"/>
    <cellStyle name="Percent 10 13 2 7" xfId="14599" xr:uid="{00000000-0005-0000-0000-00005BAA0000}"/>
    <cellStyle name="Percent 10 13 2 7 2" xfId="40567" xr:uid="{00000000-0005-0000-0000-00005CAA0000}"/>
    <cellStyle name="Percent 10 13 2 8" xfId="3779" xr:uid="{00000000-0005-0000-0000-00005DAA0000}"/>
    <cellStyle name="Percent 10 13 2 9" xfId="29747" xr:uid="{00000000-0005-0000-0000-00005EAA0000}"/>
    <cellStyle name="Percent 10 13 3" xfId="2156" xr:uid="{00000000-0005-0000-0000-00005FAA0000}"/>
    <cellStyle name="Percent 10 13 3 2" xfId="6484" xr:uid="{00000000-0005-0000-0000-000060AA0000}"/>
    <cellStyle name="Percent 10 13 3 2 2" xfId="12976" xr:uid="{00000000-0005-0000-0000-000061AA0000}"/>
    <cellStyle name="Percent 10 13 3 2 2 2" xfId="28124" xr:uid="{00000000-0005-0000-0000-000062AA0000}"/>
    <cellStyle name="Percent 10 13 3 2 2 2 2" xfId="54092" xr:uid="{00000000-0005-0000-0000-000063AA0000}"/>
    <cellStyle name="Percent 10 13 3 2 2 3" xfId="38944" xr:uid="{00000000-0005-0000-0000-000064AA0000}"/>
    <cellStyle name="Percent 10 13 3 2 3" xfId="21632" xr:uid="{00000000-0005-0000-0000-000065AA0000}"/>
    <cellStyle name="Percent 10 13 3 2 3 2" xfId="47600" xr:uid="{00000000-0005-0000-0000-000066AA0000}"/>
    <cellStyle name="Percent 10 13 3 2 4" xfId="17304" xr:uid="{00000000-0005-0000-0000-000067AA0000}"/>
    <cellStyle name="Percent 10 13 3 2 4 2" xfId="43272" xr:uid="{00000000-0005-0000-0000-000068AA0000}"/>
    <cellStyle name="Percent 10 13 3 2 5" xfId="32452" xr:uid="{00000000-0005-0000-0000-000069AA0000}"/>
    <cellStyle name="Percent 10 13 3 2 6" xfId="58934" xr:uid="{00000000-0005-0000-0000-00006AAA0000}"/>
    <cellStyle name="Percent 10 13 3 3" xfId="10812" xr:uid="{00000000-0005-0000-0000-00006BAA0000}"/>
    <cellStyle name="Percent 10 13 3 3 2" xfId="25960" xr:uid="{00000000-0005-0000-0000-00006CAA0000}"/>
    <cellStyle name="Percent 10 13 3 3 2 2" xfId="51928" xr:uid="{00000000-0005-0000-0000-00006DAA0000}"/>
    <cellStyle name="Percent 10 13 3 3 3" xfId="36780" xr:uid="{00000000-0005-0000-0000-00006EAA0000}"/>
    <cellStyle name="Percent 10 13 3 4" xfId="8648" xr:uid="{00000000-0005-0000-0000-00006FAA0000}"/>
    <cellStyle name="Percent 10 13 3 4 2" xfId="23796" xr:uid="{00000000-0005-0000-0000-000070AA0000}"/>
    <cellStyle name="Percent 10 13 3 4 2 2" xfId="49764" xr:uid="{00000000-0005-0000-0000-000071AA0000}"/>
    <cellStyle name="Percent 10 13 3 4 3" xfId="34616" xr:uid="{00000000-0005-0000-0000-000072AA0000}"/>
    <cellStyle name="Percent 10 13 3 5" xfId="19468" xr:uid="{00000000-0005-0000-0000-000073AA0000}"/>
    <cellStyle name="Percent 10 13 3 5 2" xfId="45436" xr:uid="{00000000-0005-0000-0000-000074AA0000}"/>
    <cellStyle name="Percent 10 13 3 6" xfId="15140" xr:uid="{00000000-0005-0000-0000-000075AA0000}"/>
    <cellStyle name="Percent 10 13 3 6 2" xfId="41108" xr:uid="{00000000-0005-0000-0000-000076AA0000}"/>
    <cellStyle name="Percent 10 13 3 7" xfId="4320" xr:uid="{00000000-0005-0000-0000-000077AA0000}"/>
    <cellStyle name="Percent 10 13 3 8" xfId="30288" xr:uid="{00000000-0005-0000-0000-000078AA0000}"/>
    <cellStyle name="Percent 10 13 3 9" xfId="56770" xr:uid="{00000000-0005-0000-0000-000079AA0000}"/>
    <cellStyle name="Percent 10 13 4" xfId="5402" xr:uid="{00000000-0005-0000-0000-00007AAA0000}"/>
    <cellStyle name="Percent 10 13 4 2" xfId="11894" xr:uid="{00000000-0005-0000-0000-00007BAA0000}"/>
    <cellStyle name="Percent 10 13 4 2 2" xfId="27042" xr:uid="{00000000-0005-0000-0000-00007CAA0000}"/>
    <cellStyle name="Percent 10 13 4 2 2 2" xfId="53010" xr:uid="{00000000-0005-0000-0000-00007DAA0000}"/>
    <cellStyle name="Percent 10 13 4 2 3" xfId="37862" xr:uid="{00000000-0005-0000-0000-00007EAA0000}"/>
    <cellStyle name="Percent 10 13 4 3" xfId="20550" xr:uid="{00000000-0005-0000-0000-00007FAA0000}"/>
    <cellStyle name="Percent 10 13 4 3 2" xfId="46518" xr:uid="{00000000-0005-0000-0000-000080AA0000}"/>
    <cellStyle name="Percent 10 13 4 4" xfId="16222" xr:uid="{00000000-0005-0000-0000-000081AA0000}"/>
    <cellStyle name="Percent 10 13 4 4 2" xfId="42190" xr:uid="{00000000-0005-0000-0000-000082AA0000}"/>
    <cellStyle name="Percent 10 13 4 5" xfId="31370" xr:uid="{00000000-0005-0000-0000-000083AA0000}"/>
    <cellStyle name="Percent 10 13 4 6" xfId="57852" xr:uid="{00000000-0005-0000-0000-000084AA0000}"/>
    <cellStyle name="Percent 10 13 5" xfId="9730" xr:uid="{00000000-0005-0000-0000-000085AA0000}"/>
    <cellStyle name="Percent 10 13 5 2" xfId="24878" xr:uid="{00000000-0005-0000-0000-000086AA0000}"/>
    <cellStyle name="Percent 10 13 5 2 2" xfId="50846" xr:uid="{00000000-0005-0000-0000-000087AA0000}"/>
    <cellStyle name="Percent 10 13 5 3" xfId="35698" xr:uid="{00000000-0005-0000-0000-000088AA0000}"/>
    <cellStyle name="Percent 10 13 6" xfId="7566" xr:uid="{00000000-0005-0000-0000-000089AA0000}"/>
    <cellStyle name="Percent 10 13 6 2" xfId="22714" xr:uid="{00000000-0005-0000-0000-00008AAA0000}"/>
    <cellStyle name="Percent 10 13 6 2 2" xfId="48682" xr:uid="{00000000-0005-0000-0000-00008BAA0000}"/>
    <cellStyle name="Percent 10 13 6 3" xfId="33534" xr:uid="{00000000-0005-0000-0000-00008CAA0000}"/>
    <cellStyle name="Percent 10 13 7" xfId="18386" xr:uid="{00000000-0005-0000-0000-00008DAA0000}"/>
    <cellStyle name="Percent 10 13 7 2" xfId="44354" xr:uid="{00000000-0005-0000-0000-00008EAA0000}"/>
    <cellStyle name="Percent 10 13 8" xfId="14058" xr:uid="{00000000-0005-0000-0000-00008FAA0000}"/>
    <cellStyle name="Percent 10 13 8 2" xfId="40026" xr:uid="{00000000-0005-0000-0000-000090AA0000}"/>
    <cellStyle name="Percent 10 13 9" xfId="3238" xr:uid="{00000000-0005-0000-0000-000091AA0000}"/>
    <cellStyle name="Percent 10 14" xfId="1611" xr:uid="{00000000-0005-0000-0000-000092AA0000}"/>
    <cellStyle name="Percent 10 14 10" xfId="56225" xr:uid="{00000000-0005-0000-0000-000093AA0000}"/>
    <cellStyle name="Percent 10 14 2" xfId="2693" xr:uid="{00000000-0005-0000-0000-000094AA0000}"/>
    <cellStyle name="Percent 10 14 2 2" xfId="7021" xr:uid="{00000000-0005-0000-0000-000095AA0000}"/>
    <cellStyle name="Percent 10 14 2 2 2" xfId="13513" xr:uid="{00000000-0005-0000-0000-000096AA0000}"/>
    <cellStyle name="Percent 10 14 2 2 2 2" xfId="28661" xr:uid="{00000000-0005-0000-0000-000097AA0000}"/>
    <cellStyle name="Percent 10 14 2 2 2 2 2" xfId="54629" xr:uid="{00000000-0005-0000-0000-000098AA0000}"/>
    <cellStyle name="Percent 10 14 2 2 2 3" xfId="39481" xr:uid="{00000000-0005-0000-0000-000099AA0000}"/>
    <cellStyle name="Percent 10 14 2 2 3" xfId="22169" xr:uid="{00000000-0005-0000-0000-00009AAA0000}"/>
    <cellStyle name="Percent 10 14 2 2 3 2" xfId="48137" xr:uid="{00000000-0005-0000-0000-00009BAA0000}"/>
    <cellStyle name="Percent 10 14 2 2 4" xfId="17841" xr:uid="{00000000-0005-0000-0000-00009CAA0000}"/>
    <cellStyle name="Percent 10 14 2 2 4 2" xfId="43809" xr:uid="{00000000-0005-0000-0000-00009DAA0000}"/>
    <cellStyle name="Percent 10 14 2 2 5" xfId="32989" xr:uid="{00000000-0005-0000-0000-00009EAA0000}"/>
    <cellStyle name="Percent 10 14 2 2 6" xfId="59471" xr:uid="{00000000-0005-0000-0000-00009FAA0000}"/>
    <cellStyle name="Percent 10 14 2 3" xfId="11349" xr:uid="{00000000-0005-0000-0000-0000A0AA0000}"/>
    <cellStyle name="Percent 10 14 2 3 2" xfId="26497" xr:uid="{00000000-0005-0000-0000-0000A1AA0000}"/>
    <cellStyle name="Percent 10 14 2 3 2 2" xfId="52465" xr:uid="{00000000-0005-0000-0000-0000A2AA0000}"/>
    <cellStyle name="Percent 10 14 2 3 3" xfId="37317" xr:uid="{00000000-0005-0000-0000-0000A3AA0000}"/>
    <cellStyle name="Percent 10 14 2 4" xfId="9185" xr:uid="{00000000-0005-0000-0000-0000A4AA0000}"/>
    <cellStyle name="Percent 10 14 2 4 2" xfId="24333" xr:uid="{00000000-0005-0000-0000-0000A5AA0000}"/>
    <cellStyle name="Percent 10 14 2 4 2 2" xfId="50301" xr:uid="{00000000-0005-0000-0000-0000A6AA0000}"/>
    <cellStyle name="Percent 10 14 2 4 3" xfId="35153" xr:uid="{00000000-0005-0000-0000-0000A7AA0000}"/>
    <cellStyle name="Percent 10 14 2 5" xfId="20005" xr:uid="{00000000-0005-0000-0000-0000A8AA0000}"/>
    <cellStyle name="Percent 10 14 2 5 2" xfId="45973" xr:uid="{00000000-0005-0000-0000-0000A9AA0000}"/>
    <cellStyle name="Percent 10 14 2 6" xfId="15677" xr:uid="{00000000-0005-0000-0000-0000AAAA0000}"/>
    <cellStyle name="Percent 10 14 2 6 2" xfId="41645" xr:uid="{00000000-0005-0000-0000-0000ABAA0000}"/>
    <cellStyle name="Percent 10 14 2 7" xfId="4857" xr:uid="{00000000-0005-0000-0000-0000ACAA0000}"/>
    <cellStyle name="Percent 10 14 2 8" xfId="30825" xr:uid="{00000000-0005-0000-0000-0000ADAA0000}"/>
    <cellStyle name="Percent 10 14 2 9" xfId="57307" xr:uid="{00000000-0005-0000-0000-0000AEAA0000}"/>
    <cellStyle name="Percent 10 14 3" xfId="5939" xr:uid="{00000000-0005-0000-0000-0000AFAA0000}"/>
    <cellStyle name="Percent 10 14 3 2" xfId="12431" xr:uid="{00000000-0005-0000-0000-0000B0AA0000}"/>
    <cellStyle name="Percent 10 14 3 2 2" xfId="27579" xr:uid="{00000000-0005-0000-0000-0000B1AA0000}"/>
    <cellStyle name="Percent 10 14 3 2 2 2" xfId="53547" xr:uid="{00000000-0005-0000-0000-0000B2AA0000}"/>
    <cellStyle name="Percent 10 14 3 2 3" xfId="38399" xr:uid="{00000000-0005-0000-0000-0000B3AA0000}"/>
    <cellStyle name="Percent 10 14 3 3" xfId="21087" xr:uid="{00000000-0005-0000-0000-0000B4AA0000}"/>
    <cellStyle name="Percent 10 14 3 3 2" xfId="47055" xr:uid="{00000000-0005-0000-0000-0000B5AA0000}"/>
    <cellStyle name="Percent 10 14 3 4" xfId="16759" xr:uid="{00000000-0005-0000-0000-0000B6AA0000}"/>
    <cellStyle name="Percent 10 14 3 4 2" xfId="42727" xr:uid="{00000000-0005-0000-0000-0000B7AA0000}"/>
    <cellStyle name="Percent 10 14 3 5" xfId="31907" xr:uid="{00000000-0005-0000-0000-0000B8AA0000}"/>
    <cellStyle name="Percent 10 14 3 6" xfId="58389" xr:uid="{00000000-0005-0000-0000-0000B9AA0000}"/>
    <cellStyle name="Percent 10 14 4" xfId="10267" xr:uid="{00000000-0005-0000-0000-0000BAAA0000}"/>
    <cellStyle name="Percent 10 14 4 2" xfId="25415" xr:uid="{00000000-0005-0000-0000-0000BBAA0000}"/>
    <cellStyle name="Percent 10 14 4 2 2" xfId="51383" xr:uid="{00000000-0005-0000-0000-0000BCAA0000}"/>
    <cellStyle name="Percent 10 14 4 3" xfId="36235" xr:uid="{00000000-0005-0000-0000-0000BDAA0000}"/>
    <cellStyle name="Percent 10 14 5" xfId="8103" xr:uid="{00000000-0005-0000-0000-0000BEAA0000}"/>
    <cellStyle name="Percent 10 14 5 2" xfId="23251" xr:uid="{00000000-0005-0000-0000-0000BFAA0000}"/>
    <cellStyle name="Percent 10 14 5 2 2" xfId="49219" xr:uid="{00000000-0005-0000-0000-0000C0AA0000}"/>
    <cellStyle name="Percent 10 14 5 3" xfId="34071" xr:uid="{00000000-0005-0000-0000-0000C1AA0000}"/>
    <cellStyle name="Percent 10 14 6" xfId="18923" xr:uid="{00000000-0005-0000-0000-0000C2AA0000}"/>
    <cellStyle name="Percent 10 14 6 2" xfId="44891" xr:uid="{00000000-0005-0000-0000-0000C3AA0000}"/>
    <cellStyle name="Percent 10 14 7" xfId="14595" xr:uid="{00000000-0005-0000-0000-0000C4AA0000}"/>
    <cellStyle name="Percent 10 14 7 2" xfId="40563" xr:uid="{00000000-0005-0000-0000-0000C5AA0000}"/>
    <cellStyle name="Percent 10 14 8" xfId="3775" xr:uid="{00000000-0005-0000-0000-0000C6AA0000}"/>
    <cellStyle name="Percent 10 14 9" xfId="29743" xr:uid="{00000000-0005-0000-0000-0000C7AA0000}"/>
    <cellStyle name="Percent 10 15" xfId="2152" xr:uid="{00000000-0005-0000-0000-0000C8AA0000}"/>
    <cellStyle name="Percent 10 15 2" xfId="6480" xr:uid="{00000000-0005-0000-0000-0000C9AA0000}"/>
    <cellStyle name="Percent 10 15 2 2" xfId="12972" xr:uid="{00000000-0005-0000-0000-0000CAAA0000}"/>
    <cellStyle name="Percent 10 15 2 2 2" xfId="28120" xr:uid="{00000000-0005-0000-0000-0000CBAA0000}"/>
    <cellStyle name="Percent 10 15 2 2 2 2" xfId="54088" xr:uid="{00000000-0005-0000-0000-0000CCAA0000}"/>
    <cellStyle name="Percent 10 15 2 2 3" xfId="38940" xr:uid="{00000000-0005-0000-0000-0000CDAA0000}"/>
    <cellStyle name="Percent 10 15 2 3" xfId="21628" xr:uid="{00000000-0005-0000-0000-0000CEAA0000}"/>
    <cellStyle name="Percent 10 15 2 3 2" xfId="47596" xr:uid="{00000000-0005-0000-0000-0000CFAA0000}"/>
    <cellStyle name="Percent 10 15 2 4" xfId="17300" xr:uid="{00000000-0005-0000-0000-0000D0AA0000}"/>
    <cellStyle name="Percent 10 15 2 4 2" xfId="43268" xr:uid="{00000000-0005-0000-0000-0000D1AA0000}"/>
    <cellStyle name="Percent 10 15 2 5" xfId="32448" xr:uid="{00000000-0005-0000-0000-0000D2AA0000}"/>
    <cellStyle name="Percent 10 15 2 6" xfId="58930" xr:uid="{00000000-0005-0000-0000-0000D3AA0000}"/>
    <cellStyle name="Percent 10 15 3" xfId="10808" xr:uid="{00000000-0005-0000-0000-0000D4AA0000}"/>
    <cellStyle name="Percent 10 15 3 2" xfId="25956" xr:uid="{00000000-0005-0000-0000-0000D5AA0000}"/>
    <cellStyle name="Percent 10 15 3 2 2" xfId="51924" xr:uid="{00000000-0005-0000-0000-0000D6AA0000}"/>
    <cellStyle name="Percent 10 15 3 3" xfId="36776" xr:uid="{00000000-0005-0000-0000-0000D7AA0000}"/>
    <cellStyle name="Percent 10 15 4" xfId="8644" xr:uid="{00000000-0005-0000-0000-0000D8AA0000}"/>
    <cellStyle name="Percent 10 15 4 2" xfId="23792" xr:uid="{00000000-0005-0000-0000-0000D9AA0000}"/>
    <cellStyle name="Percent 10 15 4 2 2" xfId="49760" xr:uid="{00000000-0005-0000-0000-0000DAAA0000}"/>
    <cellStyle name="Percent 10 15 4 3" xfId="34612" xr:uid="{00000000-0005-0000-0000-0000DBAA0000}"/>
    <cellStyle name="Percent 10 15 5" xfId="19464" xr:uid="{00000000-0005-0000-0000-0000DCAA0000}"/>
    <cellStyle name="Percent 10 15 5 2" xfId="45432" xr:uid="{00000000-0005-0000-0000-0000DDAA0000}"/>
    <cellStyle name="Percent 10 15 6" xfId="15136" xr:uid="{00000000-0005-0000-0000-0000DEAA0000}"/>
    <cellStyle name="Percent 10 15 6 2" xfId="41104" xr:uid="{00000000-0005-0000-0000-0000DFAA0000}"/>
    <cellStyle name="Percent 10 15 7" xfId="4316" xr:uid="{00000000-0005-0000-0000-0000E0AA0000}"/>
    <cellStyle name="Percent 10 15 8" xfId="30284" xr:uid="{00000000-0005-0000-0000-0000E1AA0000}"/>
    <cellStyle name="Percent 10 15 9" xfId="56766" xr:uid="{00000000-0005-0000-0000-0000E2AA0000}"/>
    <cellStyle name="Percent 10 16" xfId="5398" xr:uid="{00000000-0005-0000-0000-0000E3AA0000}"/>
    <cellStyle name="Percent 10 16 2" xfId="11890" xr:uid="{00000000-0005-0000-0000-0000E4AA0000}"/>
    <cellStyle name="Percent 10 16 2 2" xfId="27038" xr:uid="{00000000-0005-0000-0000-0000E5AA0000}"/>
    <cellStyle name="Percent 10 16 2 2 2" xfId="53006" xr:uid="{00000000-0005-0000-0000-0000E6AA0000}"/>
    <cellStyle name="Percent 10 16 2 3" xfId="37858" xr:uid="{00000000-0005-0000-0000-0000E7AA0000}"/>
    <cellStyle name="Percent 10 16 3" xfId="20546" xr:uid="{00000000-0005-0000-0000-0000E8AA0000}"/>
    <cellStyle name="Percent 10 16 3 2" xfId="46514" xr:uid="{00000000-0005-0000-0000-0000E9AA0000}"/>
    <cellStyle name="Percent 10 16 4" xfId="16218" xr:uid="{00000000-0005-0000-0000-0000EAAA0000}"/>
    <cellStyle name="Percent 10 16 4 2" xfId="42186" xr:uid="{00000000-0005-0000-0000-0000EBAA0000}"/>
    <cellStyle name="Percent 10 16 5" xfId="31366" xr:uid="{00000000-0005-0000-0000-0000ECAA0000}"/>
    <cellStyle name="Percent 10 16 6" xfId="57848" xr:uid="{00000000-0005-0000-0000-0000EDAA0000}"/>
    <cellStyle name="Percent 10 17" xfId="9726" xr:uid="{00000000-0005-0000-0000-0000EEAA0000}"/>
    <cellStyle name="Percent 10 17 2" xfId="24874" xr:uid="{00000000-0005-0000-0000-0000EFAA0000}"/>
    <cellStyle name="Percent 10 17 2 2" xfId="50842" xr:uid="{00000000-0005-0000-0000-0000F0AA0000}"/>
    <cellStyle name="Percent 10 17 3" xfId="35694" xr:uid="{00000000-0005-0000-0000-0000F1AA0000}"/>
    <cellStyle name="Percent 10 18" xfId="7562" xr:uid="{00000000-0005-0000-0000-0000F2AA0000}"/>
    <cellStyle name="Percent 10 18 2" xfId="22710" xr:uid="{00000000-0005-0000-0000-0000F3AA0000}"/>
    <cellStyle name="Percent 10 18 2 2" xfId="48678" xr:uid="{00000000-0005-0000-0000-0000F4AA0000}"/>
    <cellStyle name="Percent 10 18 3" xfId="33530" xr:uid="{00000000-0005-0000-0000-0000F5AA0000}"/>
    <cellStyle name="Percent 10 19" xfId="18382" xr:uid="{00000000-0005-0000-0000-0000F6AA0000}"/>
    <cellStyle name="Percent 10 19 2" xfId="44350" xr:uid="{00000000-0005-0000-0000-0000F7AA0000}"/>
    <cellStyle name="Percent 10 2" xfId="520" xr:uid="{00000000-0005-0000-0000-0000F8AA0000}"/>
    <cellStyle name="Percent 10 2 10" xfId="29207" xr:uid="{00000000-0005-0000-0000-0000F9AA0000}"/>
    <cellStyle name="Percent 10 2 11" xfId="55153" xr:uid="{00000000-0005-0000-0000-0000FAAA0000}"/>
    <cellStyle name="Percent 10 2 12" xfId="55689" xr:uid="{00000000-0005-0000-0000-0000FBAA0000}"/>
    <cellStyle name="Percent 10 2 13" xfId="738" xr:uid="{00000000-0005-0000-0000-0000FCAA0000}"/>
    <cellStyle name="Percent 10 2 2" xfId="1616" xr:uid="{00000000-0005-0000-0000-0000FDAA0000}"/>
    <cellStyle name="Percent 10 2 2 10" xfId="56230" xr:uid="{00000000-0005-0000-0000-0000FEAA0000}"/>
    <cellStyle name="Percent 10 2 2 2" xfId="2698" xr:uid="{00000000-0005-0000-0000-0000FFAA0000}"/>
    <cellStyle name="Percent 10 2 2 2 2" xfId="7026" xr:uid="{00000000-0005-0000-0000-000000AB0000}"/>
    <cellStyle name="Percent 10 2 2 2 2 2" xfId="13518" xr:uid="{00000000-0005-0000-0000-000001AB0000}"/>
    <cellStyle name="Percent 10 2 2 2 2 2 2" xfId="28666" xr:uid="{00000000-0005-0000-0000-000002AB0000}"/>
    <cellStyle name="Percent 10 2 2 2 2 2 2 2" xfId="54634" xr:uid="{00000000-0005-0000-0000-000003AB0000}"/>
    <cellStyle name="Percent 10 2 2 2 2 2 3" xfId="39486" xr:uid="{00000000-0005-0000-0000-000004AB0000}"/>
    <cellStyle name="Percent 10 2 2 2 2 3" xfId="22174" xr:uid="{00000000-0005-0000-0000-000005AB0000}"/>
    <cellStyle name="Percent 10 2 2 2 2 3 2" xfId="48142" xr:uid="{00000000-0005-0000-0000-000006AB0000}"/>
    <cellStyle name="Percent 10 2 2 2 2 4" xfId="17846" xr:uid="{00000000-0005-0000-0000-000007AB0000}"/>
    <cellStyle name="Percent 10 2 2 2 2 4 2" xfId="43814" xr:uid="{00000000-0005-0000-0000-000008AB0000}"/>
    <cellStyle name="Percent 10 2 2 2 2 5" xfId="32994" xr:uid="{00000000-0005-0000-0000-000009AB0000}"/>
    <cellStyle name="Percent 10 2 2 2 2 6" xfId="59476" xr:uid="{00000000-0005-0000-0000-00000AAB0000}"/>
    <cellStyle name="Percent 10 2 2 2 3" xfId="11354" xr:uid="{00000000-0005-0000-0000-00000BAB0000}"/>
    <cellStyle name="Percent 10 2 2 2 3 2" xfId="26502" xr:uid="{00000000-0005-0000-0000-00000CAB0000}"/>
    <cellStyle name="Percent 10 2 2 2 3 2 2" xfId="52470" xr:uid="{00000000-0005-0000-0000-00000DAB0000}"/>
    <cellStyle name="Percent 10 2 2 2 3 3" xfId="37322" xr:uid="{00000000-0005-0000-0000-00000EAB0000}"/>
    <cellStyle name="Percent 10 2 2 2 4" xfId="9190" xr:uid="{00000000-0005-0000-0000-00000FAB0000}"/>
    <cellStyle name="Percent 10 2 2 2 4 2" xfId="24338" xr:uid="{00000000-0005-0000-0000-000010AB0000}"/>
    <cellStyle name="Percent 10 2 2 2 4 2 2" xfId="50306" xr:uid="{00000000-0005-0000-0000-000011AB0000}"/>
    <cellStyle name="Percent 10 2 2 2 4 3" xfId="35158" xr:uid="{00000000-0005-0000-0000-000012AB0000}"/>
    <cellStyle name="Percent 10 2 2 2 5" xfId="20010" xr:uid="{00000000-0005-0000-0000-000013AB0000}"/>
    <cellStyle name="Percent 10 2 2 2 5 2" xfId="45978" xr:uid="{00000000-0005-0000-0000-000014AB0000}"/>
    <cellStyle name="Percent 10 2 2 2 6" xfId="15682" xr:uid="{00000000-0005-0000-0000-000015AB0000}"/>
    <cellStyle name="Percent 10 2 2 2 6 2" xfId="41650" xr:uid="{00000000-0005-0000-0000-000016AB0000}"/>
    <cellStyle name="Percent 10 2 2 2 7" xfId="4862" xr:uid="{00000000-0005-0000-0000-000017AB0000}"/>
    <cellStyle name="Percent 10 2 2 2 8" xfId="30830" xr:uid="{00000000-0005-0000-0000-000018AB0000}"/>
    <cellStyle name="Percent 10 2 2 2 9" xfId="57312" xr:uid="{00000000-0005-0000-0000-000019AB0000}"/>
    <cellStyle name="Percent 10 2 2 3" xfId="5944" xr:uid="{00000000-0005-0000-0000-00001AAB0000}"/>
    <cellStyle name="Percent 10 2 2 3 2" xfId="12436" xr:uid="{00000000-0005-0000-0000-00001BAB0000}"/>
    <cellStyle name="Percent 10 2 2 3 2 2" xfId="27584" xr:uid="{00000000-0005-0000-0000-00001CAB0000}"/>
    <cellStyle name="Percent 10 2 2 3 2 2 2" xfId="53552" xr:uid="{00000000-0005-0000-0000-00001DAB0000}"/>
    <cellStyle name="Percent 10 2 2 3 2 3" xfId="38404" xr:uid="{00000000-0005-0000-0000-00001EAB0000}"/>
    <cellStyle name="Percent 10 2 2 3 3" xfId="21092" xr:uid="{00000000-0005-0000-0000-00001FAB0000}"/>
    <cellStyle name="Percent 10 2 2 3 3 2" xfId="47060" xr:uid="{00000000-0005-0000-0000-000020AB0000}"/>
    <cellStyle name="Percent 10 2 2 3 4" xfId="16764" xr:uid="{00000000-0005-0000-0000-000021AB0000}"/>
    <cellStyle name="Percent 10 2 2 3 4 2" xfId="42732" xr:uid="{00000000-0005-0000-0000-000022AB0000}"/>
    <cellStyle name="Percent 10 2 2 3 5" xfId="31912" xr:uid="{00000000-0005-0000-0000-000023AB0000}"/>
    <cellStyle name="Percent 10 2 2 3 6" xfId="58394" xr:uid="{00000000-0005-0000-0000-000024AB0000}"/>
    <cellStyle name="Percent 10 2 2 4" xfId="10272" xr:uid="{00000000-0005-0000-0000-000025AB0000}"/>
    <cellStyle name="Percent 10 2 2 4 2" xfId="25420" xr:uid="{00000000-0005-0000-0000-000026AB0000}"/>
    <cellStyle name="Percent 10 2 2 4 2 2" xfId="51388" xr:uid="{00000000-0005-0000-0000-000027AB0000}"/>
    <cellStyle name="Percent 10 2 2 4 3" xfId="36240" xr:uid="{00000000-0005-0000-0000-000028AB0000}"/>
    <cellStyle name="Percent 10 2 2 5" xfId="8108" xr:uid="{00000000-0005-0000-0000-000029AB0000}"/>
    <cellStyle name="Percent 10 2 2 5 2" xfId="23256" xr:uid="{00000000-0005-0000-0000-00002AAB0000}"/>
    <cellStyle name="Percent 10 2 2 5 2 2" xfId="49224" xr:uid="{00000000-0005-0000-0000-00002BAB0000}"/>
    <cellStyle name="Percent 10 2 2 5 3" xfId="34076" xr:uid="{00000000-0005-0000-0000-00002CAB0000}"/>
    <cellStyle name="Percent 10 2 2 6" xfId="18928" xr:uid="{00000000-0005-0000-0000-00002DAB0000}"/>
    <cellStyle name="Percent 10 2 2 6 2" xfId="44896" xr:uid="{00000000-0005-0000-0000-00002EAB0000}"/>
    <cellStyle name="Percent 10 2 2 7" xfId="14600" xr:uid="{00000000-0005-0000-0000-00002FAB0000}"/>
    <cellStyle name="Percent 10 2 2 7 2" xfId="40568" xr:uid="{00000000-0005-0000-0000-000030AB0000}"/>
    <cellStyle name="Percent 10 2 2 8" xfId="3780" xr:uid="{00000000-0005-0000-0000-000031AB0000}"/>
    <cellStyle name="Percent 10 2 2 9" xfId="29748" xr:uid="{00000000-0005-0000-0000-000032AB0000}"/>
    <cellStyle name="Percent 10 2 3" xfId="2157" xr:uid="{00000000-0005-0000-0000-000033AB0000}"/>
    <cellStyle name="Percent 10 2 3 2" xfId="6485" xr:uid="{00000000-0005-0000-0000-000034AB0000}"/>
    <cellStyle name="Percent 10 2 3 2 2" xfId="12977" xr:uid="{00000000-0005-0000-0000-000035AB0000}"/>
    <cellStyle name="Percent 10 2 3 2 2 2" xfId="28125" xr:uid="{00000000-0005-0000-0000-000036AB0000}"/>
    <cellStyle name="Percent 10 2 3 2 2 2 2" xfId="54093" xr:uid="{00000000-0005-0000-0000-000037AB0000}"/>
    <cellStyle name="Percent 10 2 3 2 2 3" xfId="38945" xr:uid="{00000000-0005-0000-0000-000038AB0000}"/>
    <cellStyle name="Percent 10 2 3 2 3" xfId="21633" xr:uid="{00000000-0005-0000-0000-000039AB0000}"/>
    <cellStyle name="Percent 10 2 3 2 3 2" xfId="47601" xr:uid="{00000000-0005-0000-0000-00003AAB0000}"/>
    <cellStyle name="Percent 10 2 3 2 4" xfId="17305" xr:uid="{00000000-0005-0000-0000-00003BAB0000}"/>
    <cellStyle name="Percent 10 2 3 2 4 2" xfId="43273" xr:uid="{00000000-0005-0000-0000-00003CAB0000}"/>
    <cellStyle name="Percent 10 2 3 2 5" xfId="32453" xr:uid="{00000000-0005-0000-0000-00003DAB0000}"/>
    <cellStyle name="Percent 10 2 3 2 6" xfId="58935" xr:uid="{00000000-0005-0000-0000-00003EAB0000}"/>
    <cellStyle name="Percent 10 2 3 3" xfId="10813" xr:uid="{00000000-0005-0000-0000-00003FAB0000}"/>
    <cellStyle name="Percent 10 2 3 3 2" xfId="25961" xr:uid="{00000000-0005-0000-0000-000040AB0000}"/>
    <cellStyle name="Percent 10 2 3 3 2 2" xfId="51929" xr:uid="{00000000-0005-0000-0000-000041AB0000}"/>
    <cellStyle name="Percent 10 2 3 3 3" xfId="36781" xr:uid="{00000000-0005-0000-0000-000042AB0000}"/>
    <cellStyle name="Percent 10 2 3 4" xfId="8649" xr:uid="{00000000-0005-0000-0000-000043AB0000}"/>
    <cellStyle name="Percent 10 2 3 4 2" xfId="23797" xr:uid="{00000000-0005-0000-0000-000044AB0000}"/>
    <cellStyle name="Percent 10 2 3 4 2 2" xfId="49765" xr:uid="{00000000-0005-0000-0000-000045AB0000}"/>
    <cellStyle name="Percent 10 2 3 4 3" xfId="34617" xr:uid="{00000000-0005-0000-0000-000046AB0000}"/>
    <cellStyle name="Percent 10 2 3 5" xfId="19469" xr:uid="{00000000-0005-0000-0000-000047AB0000}"/>
    <cellStyle name="Percent 10 2 3 5 2" xfId="45437" xr:uid="{00000000-0005-0000-0000-000048AB0000}"/>
    <cellStyle name="Percent 10 2 3 6" xfId="15141" xr:uid="{00000000-0005-0000-0000-000049AB0000}"/>
    <cellStyle name="Percent 10 2 3 6 2" xfId="41109" xr:uid="{00000000-0005-0000-0000-00004AAB0000}"/>
    <cellStyle name="Percent 10 2 3 7" xfId="4321" xr:uid="{00000000-0005-0000-0000-00004BAB0000}"/>
    <cellStyle name="Percent 10 2 3 8" xfId="30289" xr:uid="{00000000-0005-0000-0000-00004CAB0000}"/>
    <cellStyle name="Percent 10 2 3 9" xfId="56771" xr:uid="{00000000-0005-0000-0000-00004DAB0000}"/>
    <cellStyle name="Percent 10 2 4" xfId="5403" xr:uid="{00000000-0005-0000-0000-00004EAB0000}"/>
    <cellStyle name="Percent 10 2 4 2" xfId="11895" xr:uid="{00000000-0005-0000-0000-00004FAB0000}"/>
    <cellStyle name="Percent 10 2 4 2 2" xfId="27043" xr:uid="{00000000-0005-0000-0000-000050AB0000}"/>
    <cellStyle name="Percent 10 2 4 2 2 2" xfId="53011" xr:uid="{00000000-0005-0000-0000-000051AB0000}"/>
    <cellStyle name="Percent 10 2 4 2 3" xfId="37863" xr:uid="{00000000-0005-0000-0000-000052AB0000}"/>
    <cellStyle name="Percent 10 2 4 3" xfId="20551" xr:uid="{00000000-0005-0000-0000-000053AB0000}"/>
    <cellStyle name="Percent 10 2 4 3 2" xfId="46519" xr:uid="{00000000-0005-0000-0000-000054AB0000}"/>
    <cellStyle name="Percent 10 2 4 4" xfId="16223" xr:uid="{00000000-0005-0000-0000-000055AB0000}"/>
    <cellStyle name="Percent 10 2 4 4 2" xfId="42191" xr:uid="{00000000-0005-0000-0000-000056AB0000}"/>
    <cellStyle name="Percent 10 2 4 5" xfId="31371" xr:uid="{00000000-0005-0000-0000-000057AB0000}"/>
    <cellStyle name="Percent 10 2 4 6" xfId="57853" xr:uid="{00000000-0005-0000-0000-000058AB0000}"/>
    <cellStyle name="Percent 10 2 5" xfId="9731" xr:uid="{00000000-0005-0000-0000-000059AB0000}"/>
    <cellStyle name="Percent 10 2 5 2" xfId="24879" xr:uid="{00000000-0005-0000-0000-00005AAB0000}"/>
    <cellStyle name="Percent 10 2 5 2 2" xfId="50847" xr:uid="{00000000-0005-0000-0000-00005BAB0000}"/>
    <cellStyle name="Percent 10 2 5 3" xfId="35699" xr:uid="{00000000-0005-0000-0000-00005CAB0000}"/>
    <cellStyle name="Percent 10 2 6" xfId="7567" xr:uid="{00000000-0005-0000-0000-00005DAB0000}"/>
    <cellStyle name="Percent 10 2 6 2" xfId="22715" xr:uid="{00000000-0005-0000-0000-00005EAB0000}"/>
    <cellStyle name="Percent 10 2 6 2 2" xfId="48683" xr:uid="{00000000-0005-0000-0000-00005FAB0000}"/>
    <cellStyle name="Percent 10 2 6 3" xfId="33535" xr:uid="{00000000-0005-0000-0000-000060AB0000}"/>
    <cellStyle name="Percent 10 2 7" xfId="18387" xr:uid="{00000000-0005-0000-0000-000061AB0000}"/>
    <cellStyle name="Percent 10 2 7 2" xfId="44355" xr:uid="{00000000-0005-0000-0000-000062AB0000}"/>
    <cellStyle name="Percent 10 2 8" xfId="14059" xr:uid="{00000000-0005-0000-0000-000063AB0000}"/>
    <cellStyle name="Percent 10 2 8 2" xfId="40027" xr:uid="{00000000-0005-0000-0000-000064AB0000}"/>
    <cellStyle name="Percent 10 2 9" xfId="3239" xr:uid="{00000000-0005-0000-0000-000065AB0000}"/>
    <cellStyle name="Percent 10 20" xfId="14054" xr:uid="{00000000-0005-0000-0000-000066AB0000}"/>
    <cellStyle name="Percent 10 20 2" xfId="40022" xr:uid="{00000000-0005-0000-0000-000067AB0000}"/>
    <cellStyle name="Percent 10 21" xfId="3234" xr:uid="{00000000-0005-0000-0000-000068AB0000}"/>
    <cellStyle name="Percent 10 22" xfId="29202" xr:uid="{00000000-0005-0000-0000-000069AB0000}"/>
    <cellStyle name="Percent 10 23" xfId="55150" xr:uid="{00000000-0005-0000-0000-00006AAB0000}"/>
    <cellStyle name="Percent 10 24" xfId="55684" xr:uid="{00000000-0005-0000-0000-00006BAB0000}"/>
    <cellStyle name="Percent 10 25" xfId="698" xr:uid="{00000000-0005-0000-0000-00006CAB0000}"/>
    <cellStyle name="Percent 10 3" xfId="521" xr:uid="{00000000-0005-0000-0000-00006DAB0000}"/>
    <cellStyle name="Percent 10 3 10" xfId="29208" xr:uid="{00000000-0005-0000-0000-00006EAB0000}"/>
    <cellStyle name="Percent 10 3 11" xfId="55154" xr:uid="{00000000-0005-0000-0000-00006FAB0000}"/>
    <cellStyle name="Percent 10 3 12" xfId="55690" xr:uid="{00000000-0005-0000-0000-000070AB0000}"/>
    <cellStyle name="Percent 10 3 13" xfId="778" xr:uid="{00000000-0005-0000-0000-000071AB0000}"/>
    <cellStyle name="Percent 10 3 2" xfId="1617" xr:uid="{00000000-0005-0000-0000-000072AB0000}"/>
    <cellStyle name="Percent 10 3 2 10" xfId="56231" xr:uid="{00000000-0005-0000-0000-000073AB0000}"/>
    <cellStyle name="Percent 10 3 2 2" xfId="2699" xr:uid="{00000000-0005-0000-0000-000074AB0000}"/>
    <cellStyle name="Percent 10 3 2 2 2" xfId="7027" xr:uid="{00000000-0005-0000-0000-000075AB0000}"/>
    <cellStyle name="Percent 10 3 2 2 2 2" xfId="13519" xr:uid="{00000000-0005-0000-0000-000076AB0000}"/>
    <cellStyle name="Percent 10 3 2 2 2 2 2" xfId="28667" xr:uid="{00000000-0005-0000-0000-000077AB0000}"/>
    <cellStyle name="Percent 10 3 2 2 2 2 2 2" xfId="54635" xr:uid="{00000000-0005-0000-0000-000078AB0000}"/>
    <cellStyle name="Percent 10 3 2 2 2 2 3" xfId="39487" xr:uid="{00000000-0005-0000-0000-000079AB0000}"/>
    <cellStyle name="Percent 10 3 2 2 2 3" xfId="22175" xr:uid="{00000000-0005-0000-0000-00007AAB0000}"/>
    <cellStyle name="Percent 10 3 2 2 2 3 2" xfId="48143" xr:uid="{00000000-0005-0000-0000-00007BAB0000}"/>
    <cellStyle name="Percent 10 3 2 2 2 4" xfId="17847" xr:uid="{00000000-0005-0000-0000-00007CAB0000}"/>
    <cellStyle name="Percent 10 3 2 2 2 4 2" xfId="43815" xr:uid="{00000000-0005-0000-0000-00007DAB0000}"/>
    <cellStyle name="Percent 10 3 2 2 2 5" xfId="32995" xr:uid="{00000000-0005-0000-0000-00007EAB0000}"/>
    <cellStyle name="Percent 10 3 2 2 2 6" xfId="59477" xr:uid="{00000000-0005-0000-0000-00007FAB0000}"/>
    <cellStyle name="Percent 10 3 2 2 3" xfId="11355" xr:uid="{00000000-0005-0000-0000-000080AB0000}"/>
    <cellStyle name="Percent 10 3 2 2 3 2" xfId="26503" xr:uid="{00000000-0005-0000-0000-000081AB0000}"/>
    <cellStyle name="Percent 10 3 2 2 3 2 2" xfId="52471" xr:uid="{00000000-0005-0000-0000-000082AB0000}"/>
    <cellStyle name="Percent 10 3 2 2 3 3" xfId="37323" xr:uid="{00000000-0005-0000-0000-000083AB0000}"/>
    <cellStyle name="Percent 10 3 2 2 4" xfId="9191" xr:uid="{00000000-0005-0000-0000-000084AB0000}"/>
    <cellStyle name="Percent 10 3 2 2 4 2" xfId="24339" xr:uid="{00000000-0005-0000-0000-000085AB0000}"/>
    <cellStyle name="Percent 10 3 2 2 4 2 2" xfId="50307" xr:uid="{00000000-0005-0000-0000-000086AB0000}"/>
    <cellStyle name="Percent 10 3 2 2 4 3" xfId="35159" xr:uid="{00000000-0005-0000-0000-000087AB0000}"/>
    <cellStyle name="Percent 10 3 2 2 5" xfId="20011" xr:uid="{00000000-0005-0000-0000-000088AB0000}"/>
    <cellStyle name="Percent 10 3 2 2 5 2" xfId="45979" xr:uid="{00000000-0005-0000-0000-000089AB0000}"/>
    <cellStyle name="Percent 10 3 2 2 6" xfId="15683" xr:uid="{00000000-0005-0000-0000-00008AAB0000}"/>
    <cellStyle name="Percent 10 3 2 2 6 2" xfId="41651" xr:uid="{00000000-0005-0000-0000-00008BAB0000}"/>
    <cellStyle name="Percent 10 3 2 2 7" xfId="4863" xr:uid="{00000000-0005-0000-0000-00008CAB0000}"/>
    <cellStyle name="Percent 10 3 2 2 8" xfId="30831" xr:uid="{00000000-0005-0000-0000-00008DAB0000}"/>
    <cellStyle name="Percent 10 3 2 2 9" xfId="57313" xr:uid="{00000000-0005-0000-0000-00008EAB0000}"/>
    <cellStyle name="Percent 10 3 2 3" xfId="5945" xr:uid="{00000000-0005-0000-0000-00008FAB0000}"/>
    <cellStyle name="Percent 10 3 2 3 2" xfId="12437" xr:uid="{00000000-0005-0000-0000-000090AB0000}"/>
    <cellStyle name="Percent 10 3 2 3 2 2" xfId="27585" xr:uid="{00000000-0005-0000-0000-000091AB0000}"/>
    <cellStyle name="Percent 10 3 2 3 2 2 2" xfId="53553" xr:uid="{00000000-0005-0000-0000-000092AB0000}"/>
    <cellStyle name="Percent 10 3 2 3 2 3" xfId="38405" xr:uid="{00000000-0005-0000-0000-000093AB0000}"/>
    <cellStyle name="Percent 10 3 2 3 3" xfId="21093" xr:uid="{00000000-0005-0000-0000-000094AB0000}"/>
    <cellStyle name="Percent 10 3 2 3 3 2" xfId="47061" xr:uid="{00000000-0005-0000-0000-000095AB0000}"/>
    <cellStyle name="Percent 10 3 2 3 4" xfId="16765" xr:uid="{00000000-0005-0000-0000-000096AB0000}"/>
    <cellStyle name="Percent 10 3 2 3 4 2" xfId="42733" xr:uid="{00000000-0005-0000-0000-000097AB0000}"/>
    <cellStyle name="Percent 10 3 2 3 5" xfId="31913" xr:uid="{00000000-0005-0000-0000-000098AB0000}"/>
    <cellStyle name="Percent 10 3 2 3 6" xfId="58395" xr:uid="{00000000-0005-0000-0000-000099AB0000}"/>
    <cellStyle name="Percent 10 3 2 4" xfId="10273" xr:uid="{00000000-0005-0000-0000-00009AAB0000}"/>
    <cellStyle name="Percent 10 3 2 4 2" xfId="25421" xr:uid="{00000000-0005-0000-0000-00009BAB0000}"/>
    <cellStyle name="Percent 10 3 2 4 2 2" xfId="51389" xr:uid="{00000000-0005-0000-0000-00009CAB0000}"/>
    <cellStyle name="Percent 10 3 2 4 3" xfId="36241" xr:uid="{00000000-0005-0000-0000-00009DAB0000}"/>
    <cellStyle name="Percent 10 3 2 5" xfId="8109" xr:uid="{00000000-0005-0000-0000-00009EAB0000}"/>
    <cellStyle name="Percent 10 3 2 5 2" xfId="23257" xr:uid="{00000000-0005-0000-0000-00009FAB0000}"/>
    <cellStyle name="Percent 10 3 2 5 2 2" xfId="49225" xr:uid="{00000000-0005-0000-0000-0000A0AB0000}"/>
    <cellStyle name="Percent 10 3 2 5 3" xfId="34077" xr:uid="{00000000-0005-0000-0000-0000A1AB0000}"/>
    <cellStyle name="Percent 10 3 2 6" xfId="18929" xr:uid="{00000000-0005-0000-0000-0000A2AB0000}"/>
    <cellStyle name="Percent 10 3 2 6 2" xfId="44897" xr:uid="{00000000-0005-0000-0000-0000A3AB0000}"/>
    <cellStyle name="Percent 10 3 2 7" xfId="14601" xr:uid="{00000000-0005-0000-0000-0000A4AB0000}"/>
    <cellStyle name="Percent 10 3 2 7 2" xfId="40569" xr:uid="{00000000-0005-0000-0000-0000A5AB0000}"/>
    <cellStyle name="Percent 10 3 2 8" xfId="3781" xr:uid="{00000000-0005-0000-0000-0000A6AB0000}"/>
    <cellStyle name="Percent 10 3 2 9" xfId="29749" xr:uid="{00000000-0005-0000-0000-0000A7AB0000}"/>
    <cellStyle name="Percent 10 3 3" xfId="2158" xr:uid="{00000000-0005-0000-0000-0000A8AB0000}"/>
    <cellStyle name="Percent 10 3 3 2" xfId="6486" xr:uid="{00000000-0005-0000-0000-0000A9AB0000}"/>
    <cellStyle name="Percent 10 3 3 2 2" xfId="12978" xr:uid="{00000000-0005-0000-0000-0000AAAB0000}"/>
    <cellStyle name="Percent 10 3 3 2 2 2" xfId="28126" xr:uid="{00000000-0005-0000-0000-0000ABAB0000}"/>
    <cellStyle name="Percent 10 3 3 2 2 2 2" xfId="54094" xr:uid="{00000000-0005-0000-0000-0000ACAB0000}"/>
    <cellStyle name="Percent 10 3 3 2 2 3" xfId="38946" xr:uid="{00000000-0005-0000-0000-0000ADAB0000}"/>
    <cellStyle name="Percent 10 3 3 2 3" xfId="21634" xr:uid="{00000000-0005-0000-0000-0000AEAB0000}"/>
    <cellStyle name="Percent 10 3 3 2 3 2" xfId="47602" xr:uid="{00000000-0005-0000-0000-0000AFAB0000}"/>
    <cellStyle name="Percent 10 3 3 2 4" xfId="17306" xr:uid="{00000000-0005-0000-0000-0000B0AB0000}"/>
    <cellStyle name="Percent 10 3 3 2 4 2" xfId="43274" xr:uid="{00000000-0005-0000-0000-0000B1AB0000}"/>
    <cellStyle name="Percent 10 3 3 2 5" xfId="32454" xr:uid="{00000000-0005-0000-0000-0000B2AB0000}"/>
    <cellStyle name="Percent 10 3 3 2 6" xfId="58936" xr:uid="{00000000-0005-0000-0000-0000B3AB0000}"/>
    <cellStyle name="Percent 10 3 3 3" xfId="10814" xr:uid="{00000000-0005-0000-0000-0000B4AB0000}"/>
    <cellStyle name="Percent 10 3 3 3 2" xfId="25962" xr:uid="{00000000-0005-0000-0000-0000B5AB0000}"/>
    <cellStyle name="Percent 10 3 3 3 2 2" xfId="51930" xr:uid="{00000000-0005-0000-0000-0000B6AB0000}"/>
    <cellStyle name="Percent 10 3 3 3 3" xfId="36782" xr:uid="{00000000-0005-0000-0000-0000B7AB0000}"/>
    <cellStyle name="Percent 10 3 3 4" xfId="8650" xr:uid="{00000000-0005-0000-0000-0000B8AB0000}"/>
    <cellStyle name="Percent 10 3 3 4 2" xfId="23798" xr:uid="{00000000-0005-0000-0000-0000B9AB0000}"/>
    <cellStyle name="Percent 10 3 3 4 2 2" xfId="49766" xr:uid="{00000000-0005-0000-0000-0000BAAB0000}"/>
    <cellStyle name="Percent 10 3 3 4 3" xfId="34618" xr:uid="{00000000-0005-0000-0000-0000BBAB0000}"/>
    <cellStyle name="Percent 10 3 3 5" xfId="19470" xr:uid="{00000000-0005-0000-0000-0000BCAB0000}"/>
    <cellStyle name="Percent 10 3 3 5 2" xfId="45438" xr:uid="{00000000-0005-0000-0000-0000BDAB0000}"/>
    <cellStyle name="Percent 10 3 3 6" xfId="15142" xr:uid="{00000000-0005-0000-0000-0000BEAB0000}"/>
    <cellStyle name="Percent 10 3 3 6 2" xfId="41110" xr:uid="{00000000-0005-0000-0000-0000BFAB0000}"/>
    <cellStyle name="Percent 10 3 3 7" xfId="4322" xr:uid="{00000000-0005-0000-0000-0000C0AB0000}"/>
    <cellStyle name="Percent 10 3 3 8" xfId="30290" xr:uid="{00000000-0005-0000-0000-0000C1AB0000}"/>
    <cellStyle name="Percent 10 3 3 9" xfId="56772" xr:uid="{00000000-0005-0000-0000-0000C2AB0000}"/>
    <cellStyle name="Percent 10 3 4" xfId="5404" xr:uid="{00000000-0005-0000-0000-0000C3AB0000}"/>
    <cellStyle name="Percent 10 3 4 2" xfId="11896" xr:uid="{00000000-0005-0000-0000-0000C4AB0000}"/>
    <cellStyle name="Percent 10 3 4 2 2" xfId="27044" xr:uid="{00000000-0005-0000-0000-0000C5AB0000}"/>
    <cellStyle name="Percent 10 3 4 2 2 2" xfId="53012" xr:uid="{00000000-0005-0000-0000-0000C6AB0000}"/>
    <cellStyle name="Percent 10 3 4 2 3" xfId="37864" xr:uid="{00000000-0005-0000-0000-0000C7AB0000}"/>
    <cellStyle name="Percent 10 3 4 3" xfId="20552" xr:uid="{00000000-0005-0000-0000-0000C8AB0000}"/>
    <cellStyle name="Percent 10 3 4 3 2" xfId="46520" xr:uid="{00000000-0005-0000-0000-0000C9AB0000}"/>
    <cellStyle name="Percent 10 3 4 4" xfId="16224" xr:uid="{00000000-0005-0000-0000-0000CAAB0000}"/>
    <cellStyle name="Percent 10 3 4 4 2" xfId="42192" xr:uid="{00000000-0005-0000-0000-0000CBAB0000}"/>
    <cellStyle name="Percent 10 3 4 5" xfId="31372" xr:uid="{00000000-0005-0000-0000-0000CCAB0000}"/>
    <cellStyle name="Percent 10 3 4 6" xfId="57854" xr:uid="{00000000-0005-0000-0000-0000CDAB0000}"/>
    <cellStyle name="Percent 10 3 5" xfId="9732" xr:uid="{00000000-0005-0000-0000-0000CEAB0000}"/>
    <cellStyle name="Percent 10 3 5 2" xfId="24880" xr:uid="{00000000-0005-0000-0000-0000CFAB0000}"/>
    <cellStyle name="Percent 10 3 5 2 2" xfId="50848" xr:uid="{00000000-0005-0000-0000-0000D0AB0000}"/>
    <cellStyle name="Percent 10 3 5 3" xfId="35700" xr:uid="{00000000-0005-0000-0000-0000D1AB0000}"/>
    <cellStyle name="Percent 10 3 6" xfId="7568" xr:uid="{00000000-0005-0000-0000-0000D2AB0000}"/>
    <cellStyle name="Percent 10 3 6 2" xfId="22716" xr:uid="{00000000-0005-0000-0000-0000D3AB0000}"/>
    <cellStyle name="Percent 10 3 6 2 2" xfId="48684" xr:uid="{00000000-0005-0000-0000-0000D4AB0000}"/>
    <cellStyle name="Percent 10 3 6 3" xfId="33536" xr:uid="{00000000-0005-0000-0000-0000D5AB0000}"/>
    <cellStyle name="Percent 10 3 7" xfId="18388" xr:uid="{00000000-0005-0000-0000-0000D6AB0000}"/>
    <cellStyle name="Percent 10 3 7 2" xfId="44356" xr:uid="{00000000-0005-0000-0000-0000D7AB0000}"/>
    <cellStyle name="Percent 10 3 8" xfId="14060" xr:uid="{00000000-0005-0000-0000-0000D8AB0000}"/>
    <cellStyle name="Percent 10 3 8 2" xfId="40028" xr:uid="{00000000-0005-0000-0000-0000D9AB0000}"/>
    <cellStyle name="Percent 10 3 9" xfId="3240" xr:uid="{00000000-0005-0000-0000-0000DAAB0000}"/>
    <cellStyle name="Percent 10 4" xfId="522" xr:uid="{00000000-0005-0000-0000-0000DBAB0000}"/>
    <cellStyle name="Percent 10 4 10" xfId="29209" xr:uid="{00000000-0005-0000-0000-0000DCAB0000}"/>
    <cellStyle name="Percent 10 4 11" xfId="55155" xr:uid="{00000000-0005-0000-0000-0000DDAB0000}"/>
    <cellStyle name="Percent 10 4 12" xfId="55691" xr:uid="{00000000-0005-0000-0000-0000DEAB0000}"/>
    <cellStyle name="Percent 10 4 13" xfId="818" xr:uid="{00000000-0005-0000-0000-0000DFAB0000}"/>
    <cellStyle name="Percent 10 4 2" xfId="1618" xr:uid="{00000000-0005-0000-0000-0000E0AB0000}"/>
    <cellStyle name="Percent 10 4 2 10" xfId="56232" xr:uid="{00000000-0005-0000-0000-0000E1AB0000}"/>
    <cellStyle name="Percent 10 4 2 2" xfId="2700" xr:uid="{00000000-0005-0000-0000-0000E2AB0000}"/>
    <cellStyle name="Percent 10 4 2 2 2" xfId="7028" xr:uid="{00000000-0005-0000-0000-0000E3AB0000}"/>
    <cellStyle name="Percent 10 4 2 2 2 2" xfId="13520" xr:uid="{00000000-0005-0000-0000-0000E4AB0000}"/>
    <cellStyle name="Percent 10 4 2 2 2 2 2" xfId="28668" xr:uid="{00000000-0005-0000-0000-0000E5AB0000}"/>
    <cellStyle name="Percent 10 4 2 2 2 2 2 2" xfId="54636" xr:uid="{00000000-0005-0000-0000-0000E6AB0000}"/>
    <cellStyle name="Percent 10 4 2 2 2 2 3" xfId="39488" xr:uid="{00000000-0005-0000-0000-0000E7AB0000}"/>
    <cellStyle name="Percent 10 4 2 2 2 3" xfId="22176" xr:uid="{00000000-0005-0000-0000-0000E8AB0000}"/>
    <cellStyle name="Percent 10 4 2 2 2 3 2" xfId="48144" xr:uid="{00000000-0005-0000-0000-0000E9AB0000}"/>
    <cellStyle name="Percent 10 4 2 2 2 4" xfId="17848" xr:uid="{00000000-0005-0000-0000-0000EAAB0000}"/>
    <cellStyle name="Percent 10 4 2 2 2 4 2" xfId="43816" xr:uid="{00000000-0005-0000-0000-0000EBAB0000}"/>
    <cellStyle name="Percent 10 4 2 2 2 5" xfId="32996" xr:uid="{00000000-0005-0000-0000-0000ECAB0000}"/>
    <cellStyle name="Percent 10 4 2 2 2 6" xfId="59478" xr:uid="{00000000-0005-0000-0000-0000EDAB0000}"/>
    <cellStyle name="Percent 10 4 2 2 3" xfId="11356" xr:uid="{00000000-0005-0000-0000-0000EEAB0000}"/>
    <cellStyle name="Percent 10 4 2 2 3 2" xfId="26504" xr:uid="{00000000-0005-0000-0000-0000EFAB0000}"/>
    <cellStyle name="Percent 10 4 2 2 3 2 2" xfId="52472" xr:uid="{00000000-0005-0000-0000-0000F0AB0000}"/>
    <cellStyle name="Percent 10 4 2 2 3 3" xfId="37324" xr:uid="{00000000-0005-0000-0000-0000F1AB0000}"/>
    <cellStyle name="Percent 10 4 2 2 4" xfId="9192" xr:uid="{00000000-0005-0000-0000-0000F2AB0000}"/>
    <cellStyle name="Percent 10 4 2 2 4 2" xfId="24340" xr:uid="{00000000-0005-0000-0000-0000F3AB0000}"/>
    <cellStyle name="Percent 10 4 2 2 4 2 2" xfId="50308" xr:uid="{00000000-0005-0000-0000-0000F4AB0000}"/>
    <cellStyle name="Percent 10 4 2 2 4 3" xfId="35160" xr:uid="{00000000-0005-0000-0000-0000F5AB0000}"/>
    <cellStyle name="Percent 10 4 2 2 5" xfId="20012" xr:uid="{00000000-0005-0000-0000-0000F6AB0000}"/>
    <cellStyle name="Percent 10 4 2 2 5 2" xfId="45980" xr:uid="{00000000-0005-0000-0000-0000F7AB0000}"/>
    <cellStyle name="Percent 10 4 2 2 6" xfId="15684" xr:uid="{00000000-0005-0000-0000-0000F8AB0000}"/>
    <cellStyle name="Percent 10 4 2 2 6 2" xfId="41652" xr:uid="{00000000-0005-0000-0000-0000F9AB0000}"/>
    <cellStyle name="Percent 10 4 2 2 7" xfId="4864" xr:uid="{00000000-0005-0000-0000-0000FAAB0000}"/>
    <cellStyle name="Percent 10 4 2 2 8" xfId="30832" xr:uid="{00000000-0005-0000-0000-0000FBAB0000}"/>
    <cellStyle name="Percent 10 4 2 2 9" xfId="57314" xr:uid="{00000000-0005-0000-0000-0000FCAB0000}"/>
    <cellStyle name="Percent 10 4 2 3" xfId="5946" xr:uid="{00000000-0005-0000-0000-0000FDAB0000}"/>
    <cellStyle name="Percent 10 4 2 3 2" xfId="12438" xr:uid="{00000000-0005-0000-0000-0000FEAB0000}"/>
    <cellStyle name="Percent 10 4 2 3 2 2" xfId="27586" xr:uid="{00000000-0005-0000-0000-0000FFAB0000}"/>
    <cellStyle name="Percent 10 4 2 3 2 2 2" xfId="53554" xr:uid="{00000000-0005-0000-0000-000000AC0000}"/>
    <cellStyle name="Percent 10 4 2 3 2 3" xfId="38406" xr:uid="{00000000-0005-0000-0000-000001AC0000}"/>
    <cellStyle name="Percent 10 4 2 3 3" xfId="21094" xr:uid="{00000000-0005-0000-0000-000002AC0000}"/>
    <cellStyle name="Percent 10 4 2 3 3 2" xfId="47062" xr:uid="{00000000-0005-0000-0000-000003AC0000}"/>
    <cellStyle name="Percent 10 4 2 3 4" xfId="16766" xr:uid="{00000000-0005-0000-0000-000004AC0000}"/>
    <cellStyle name="Percent 10 4 2 3 4 2" xfId="42734" xr:uid="{00000000-0005-0000-0000-000005AC0000}"/>
    <cellStyle name="Percent 10 4 2 3 5" xfId="31914" xr:uid="{00000000-0005-0000-0000-000006AC0000}"/>
    <cellStyle name="Percent 10 4 2 3 6" xfId="58396" xr:uid="{00000000-0005-0000-0000-000007AC0000}"/>
    <cellStyle name="Percent 10 4 2 4" xfId="10274" xr:uid="{00000000-0005-0000-0000-000008AC0000}"/>
    <cellStyle name="Percent 10 4 2 4 2" xfId="25422" xr:uid="{00000000-0005-0000-0000-000009AC0000}"/>
    <cellStyle name="Percent 10 4 2 4 2 2" xfId="51390" xr:uid="{00000000-0005-0000-0000-00000AAC0000}"/>
    <cellStyle name="Percent 10 4 2 4 3" xfId="36242" xr:uid="{00000000-0005-0000-0000-00000BAC0000}"/>
    <cellStyle name="Percent 10 4 2 5" xfId="8110" xr:uid="{00000000-0005-0000-0000-00000CAC0000}"/>
    <cellStyle name="Percent 10 4 2 5 2" xfId="23258" xr:uid="{00000000-0005-0000-0000-00000DAC0000}"/>
    <cellStyle name="Percent 10 4 2 5 2 2" xfId="49226" xr:uid="{00000000-0005-0000-0000-00000EAC0000}"/>
    <cellStyle name="Percent 10 4 2 5 3" xfId="34078" xr:uid="{00000000-0005-0000-0000-00000FAC0000}"/>
    <cellStyle name="Percent 10 4 2 6" xfId="18930" xr:uid="{00000000-0005-0000-0000-000010AC0000}"/>
    <cellStyle name="Percent 10 4 2 6 2" xfId="44898" xr:uid="{00000000-0005-0000-0000-000011AC0000}"/>
    <cellStyle name="Percent 10 4 2 7" xfId="14602" xr:uid="{00000000-0005-0000-0000-000012AC0000}"/>
    <cellStyle name="Percent 10 4 2 7 2" xfId="40570" xr:uid="{00000000-0005-0000-0000-000013AC0000}"/>
    <cellStyle name="Percent 10 4 2 8" xfId="3782" xr:uid="{00000000-0005-0000-0000-000014AC0000}"/>
    <cellStyle name="Percent 10 4 2 9" xfId="29750" xr:uid="{00000000-0005-0000-0000-000015AC0000}"/>
    <cellStyle name="Percent 10 4 3" xfId="2159" xr:uid="{00000000-0005-0000-0000-000016AC0000}"/>
    <cellStyle name="Percent 10 4 3 2" xfId="6487" xr:uid="{00000000-0005-0000-0000-000017AC0000}"/>
    <cellStyle name="Percent 10 4 3 2 2" xfId="12979" xr:uid="{00000000-0005-0000-0000-000018AC0000}"/>
    <cellStyle name="Percent 10 4 3 2 2 2" xfId="28127" xr:uid="{00000000-0005-0000-0000-000019AC0000}"/>
    <cellStyle name="Percent 10 4 3 2 2 2 2" xfId="54095" xr:uid="{00000000-0005-0000-0000-00001AAC0000}"/>
    <cellStyle name="Percent 10 4 3 2 2 3" xfId="38947" xr:uid="{00000000-0005-0000-0000-00001BAC0000}"/>
    <cellStyle name="Percent 10 4 3 2 3" xfId="21635" xr:uid="{00000000-0005-0000-0000-00001CAC0000}"/>
    <cellStyle name="Percent 10 4 3 2 3 2" xfId="47603" xr:uid="{00000000-0005-0000-0000-00001DAC0000}"/>
    <cellStyle name="Percent 10 4 3 2 4" xfId="17307" xr:uid="{00000000-0005-0000-0000-00001EAC0000}"/>
    <cellStyle name="Percent 10 4 3 2 4 2" xfId="43275" xr:uid="{00000000-0005-0000-0000-00001FAC0000}"/>
    <cellStyle name="Percent 10 4 3 2 5" xfId="32455" xr:uid="{00000000-0005-0000-0000-000020AC0000}"/>
    <cellStyle name="Percent 10 4 3 2 6" xfId="58937" xr:uid="{00000000-0005-0000-0000-000021AC0000}"/>
    <cellStyle name="Percent 10 4 3 3" xfId="10815" xr:uid="{00000000-0005-0000-0000-000022AC0000}"/>
    <cellStyle name="Percent 10 4 3 3 2" xfId="25963" xr:uid="{00000000-0005-0000-0000-000023AC0000}"/>
    <cellStyle name="Percent 10 4 3 3 2 2" xfId="51931" xr:uid="{00000000-0005-0000-0000-000024AC0000}"/>
    <cellStyle name="Percent 10 4 3 3 3" xfId="36783" xr:uid="{00000000-0005-0000-0000-000025AC0000}"/>
    <cellStyle name="Percent 10 4 3 4" xfId="8651" xr:uid="{00000000-0005-0000-0000-000026AC0000}"/>
    <cellStyle name="Percent 10 4 3 4 2" xfId="23799" xr:uid="{00000000-0005-0000-0000-000027AC0000}"/>
    <cellStyle name="Percent 10 4 3 4 2 2" xfId="49767" xr:uid="{00000000-0005-0000-0000-000028AC0000}"/>
    <cellStyle name="Percent 10 4 3 4 3" xfId="34619" xr:uid="{00000000-0005-0000-0000-000029AC0000}"/>
    <cellStyle name="Percent 10 4 3 5" xfId="19471" xr:uid="{00000000-0005-0000-0000-00002AAC0000}"/>
    <cellStyle name="Percent 10 4 3 5 2" xfId="45439" xr:uid="{00000000-0005-0000-0000-00002BAC0000}"/>
    <cellStyle name="Percent 10 4 3 6" xfId="15143" xr:uid="{00000000-0005-0000-0000-00002CAC0000}"/>
    <cellStyle name="Percent 10 4 3 6 2" xfId="41111" xr:uid="{00000000-0005-0000-0000-00002DAC0000}"/>
    <cellStyle name="Percent 10 4 3 7" xfId="4323" xr:uid="{00000000-0005-0000-0000-00002EAC0000}"/>
    <cellStyle name="Percent 10 4 3 8" xfId="30291" xr:uid="{00000000-0005-0000-0000-00002FAC0000}"/>
    <cellStyle name="Percent 10 4 3 9" xfId="56773" xr:uid="{00000000-0005-0000-0000-000030AC0000}"/>
    <cellStyle name="Percent 10 4 4" xfId="5405" xr:uid="{00000000-0005-0000-0000-000031AC0000}"/>
    <cellStyle name="Percent 10 4 4 2" xfId="11897" xr:uid="{00000000-0005-0000-0000-000032AC0000}"/>
    <cellStyle name="Percent 10 4 4 2 2" xfId="27045" xr:uid="{00000000-0005-0000-0000-000033AC0000}"/>
    <cellStyle name="Percent 10 4 4 2 2 2" xfId="53013" xr:uid="{00000000-0005-0000-0000-000034AC0000}"/>
    <cellStyle name="Percent 10 4 4 2 3" xfId="37865" xr:uid="{00000000-0005-0000-0000-000035AC0000}"/>
    <cellStyle name="Percent 10 4 4 3" xfId="20553" xr:uid="{00000000-0005-0000-0000-000036AC0000}"/>
    <cellStyle name="Percent 10 4 4 3 2" xfId="46521" xr:uid="{00000000-0005-0000-0000-000037AC0000}"/>
    <cellStyle name="Percent 10 4 4 4" xfId="16225" xr:uid="{00000000-0005-0000-0000-000038AC0000}"/>
    <cellStyle name="Percent 10 4 4 4 2" xfId="42193" xr:uid="{00000000-0005-0000-0000-000039AC0000}"/>
    <cellStyle name="Percent 10 4 4 5" xfId="31373" xr:uid="{00000000-0005-0000-0000-00003AAC0000}"/>
    <cellStyle name="Percent 10 4 4 6" xfId="57855" xr:uid="{00000000-0005-0000-0000-00003BAC0000}"/>
    <cellStyle name="Percent 10 4 5" xfId="9733" xr:uid="{00000000-0005-0000-0000-00003CAC0000}"/>
    <cellStyle name="Percent 10 4 5 2" xfId="24881" xr:uid="{00000000-0005-0000-0000-00003DAC0000}"/>
    <cellStyle name="Percent 10 4 5 2 2" xfId="50849" xr:uid="{00000000-0005-0000-0000-00003EAC0000}"/>
    <cellStyle name="Percent 10 4 5 3" xfId="35701" xr:uid="{00000000-0005-0000-0000-00003FAC0000}"/>
    <cellStyle name="Percent 10 4 6" xfId="7569" xr:uid="{00000000-0005-0000-0000-000040AC0000}"/>
    <cellStyle name="Percent 10 4 6 2" xfId="22717" xr:uid="{00000000-0005-0000-0000-000041AC0000}"/>
    <cellStyle name="Percent 10 4 6 2 2" xfId="48685" xr:uid="{00000000-0005-0000-0000-000042AC0000}"/>
    <cellStyle name="Percent 10 4 6 3" xfId="33537" xr:uid="{00000000-0005-0000-0000-000043AC0000}"/>
    <cellStyle name="Percent 10 4 7" xfId="18389" xr:uid="{00000000-0005-0000-0000-000044AC0000}"/>
    <cellStyle name="Percent 10 4 7 2" xfId="44357" xr:uid="{00000000-0005-0000-0000-000045AC0000}"/>
    <cellStyle name="Percent 10 4 8" xfId="14061" xr:uid="{00000000-0005-0000-0000-000046AC0000}"/>
    <cellStyle name="Percent 10 4 8 2" xfId="40029" xr:uid="{00000000-0005-0000-0000-000047AC0000}"/>
    <cellStyle name="Percent 10 4 9" xfId="3241" xr:uid="{00000000-0005-0000-0000-000048AC0000}"/>
    <cellStyle name="Percent 10 5" xfId="523" xr:uid="{00000000-0005-0000-0000-000049AC0000}"/>
    <cellStyle name="Percent 10 5 10" xfId="29210" xr:uid="{00000000-0005-0000-0000-00004AAC0000}"/>
    <cellStyle name="Percent 10 5 11" xfId="55156" xr:uid="{00000000-0005-0000-0000-00004BAC0000}"/>
    <cellStyle name="Percent 10 5 12" xfId="55692" xr:uid="{00000000-0005-0000-0000-00004CAC0000}"/>
    <cellStyle name="Percent 10 5 13" xfId="858" xr:uid="{00000000-0005-0000-0000-00004DAC0000}"/>
    <cellStyle name="Percent 10 5 2" xfId="1619" xr:uid="{00000000-0005-0000-0000-00004EAC0000}"/>
    <cellStyle name="Percent 10 5 2 10" xfId="56233" xr:uid="{00000000-0005-0000-0000-00004FAC0000}"/>
    <cellStyle name="Percent 10 5 2 2" xfId="2701" xr:uid="{00000000-0005-0000-0000-000050AC0000}"/>
    <cellStyle name="Percent 10 5 2 2 2" xfId="7029" xr:uid="{00000000-0005-0000-0000-000051AC0000}"/>
    <cellStyle name="Percent 10 5 2 2 2 2" xfId="13521" xr:uid="{00000000-0005-0000-0000-000052AC0000}"/>
    <cellStyle name="Percent 10 5 2 2 2 2 2" xfId="28669" xr:uid="{00000000-0005-0000-0000-000053AC0000}"/>
    <cellStyle name="Percent 10 5 2 2 2 2 2 2" xfId="54637" xr:uid="{00000000-0005-0000-0000-000054AC0000}"/>
    <cellStyle name="Percent 10 5 2 2 2 2 3" xfId="39489" xr:uid="{00000000-0005-0000-0000-000055AC0000}"/>
    <cellStyle name="Percent 10 5 2 2 2 3" xfId="22177" xr:uid="{00000000-0005-0000-0000-000056AC0000}"/>
    <cellStyle name="Percent 10 5 2 2 2 3 2" xfId="48145" xr:uid="{00000000-0005-0000-0000-000057AC0000}"/>
    <cellStyle name="Percent 10 5 2 2 2 4" xfId="17849" xr:uid="{00000000-0005-0000-0000-000058AC0000}"/>
    <cellStyle name="Percent 10 5 2 2 2 4 2" xfId="43817" xr:uid="{00000000-0005-0000-0000-000059AC0000}"/>
    <cellStyle name="Percent 10 5 2 2 2 5" xfId="32997" xr:uid="{00000000-0005-0000-0000-00005AAC0000}"/>
    <cellStyle name="Percent 10 5 2 2 2 6" xfId="59479" xr:uid="{00000000-0005-0000-0000-00005BAC0000}"/>
    <cellStyle name="Percent 10 5 2 2 3" xfId="11357" xr:uid="{00000000-0005-0000-0000-00005CAC0000}"/>
    <cellStyle name="Percent 10 5 2 2 3 2" xfId="26505" xr:uid="{00000000-0005-0000-0000-00005DAC0000}"/>
    <cellStyle name="Percent 10 5 2 2 3 2 2" xfId="52473" xr:uid="{00000000-0005-0000-0000-00005EAC0000}"/>
    <cellStyle name="Percent 10 5 2 2 3 3" xfId="37325" xr:uid="{00000000-0005-0000-0000-00005FAC0000}"/>
    <cellStyle name="Percent 10 5 2 2 4" xfId="9193" xr:uid="{00000000-0005-0000-0000-000060AC0000}"/>
    <cellStyle name="Percent 10 5 2 2 4 2" xfId="24341" xr:uid="{00000000-0005-0000-0000-000061AC0000}"/>
    <cellStyle name="Percent 10 5 2 2 4 2 2" xfId="50309" xr:uid="{00000000-0005-0000-0000-000062AC0000}"/>
    <cellStyle name="Percent 10 5 2 2 4 3" xfId="35161" xr:uid="{00000000-0005-0000-0000-000063AC0000}"/>
    <cellStyle name="Percent 10 5 2 2 5" xfId="20013" xr:uid="{00000000-0005-0000-0000-000064AC0000}"/>
    <cellStyle name="Percent 10 5 2 2 5 2" xfId="45981" xr:uid="{00000000-0005-0000-0000-000065AC0000}"/>
    <cellStyle name="Percent 10 5 2 2 6" xfId="15685" xr:uid="{00000000-0005-0000-0000-000066AC0000}"/>
    <cellStyle name="Percent 10 5 2 2 6 2" xfId="41653" xr:uid="{00000000-0005-0000-0000-000067AC0000}"/>
    <cellStyle name="Percent 10 5 2 2 7" xfId="4865" xr:uid="{00000000-0005-0000-0000-000068AC0000}"/>
    <cellStyle name="Percent 10 5 2 2 8" xfId="30833" xr:uid="{00000000-0005-0000-0000-000069AC0000}"/>
    <cellStyle name="Percent 10 5 2 2 9" xfId="57315" xr:uid="{00000000-0005-0000-0000-00006AAC0000}"/>
    <cellStyle name="Percent 10 5 2 3" xfId="5947" xr:uid="{00000000-0005-0000-0000-00006BAC0000}"/>
    <cellStyle name="Percent 10 5 2 3 2" xfId="12439" xr:uid="{00000000-0005-0000-0000-00006CAC0000}"/>
    <cellStyle name="Percent 10 5 2 3 2 2" xfId="27587" xr:uid="{00000000-0005-0000-0000-00006DAC0000}"/>
    <cellStyle name="Percent 10 5 2 3 2 2 2" xfId="53555" xr:uid="{00000000-0005-0000-0000-00006EAC0000}"/>
    <cellStyle name="Percent 10 5 2 3 2 3" xfId="38407" xr:uid="{00000000-0005-0000-0000-00006FAC0000}"/>
    <cellStyle name="Percent 10 5 2 3 3" xfId="21095" xr:uid="{00000000-0005-0000-0000-000070AC0000}"/>
    <cellStyle name="Percent 10 5 2 3 3 2" xfId="47063" xr:uid="{00000000-0005-0000-0000-000071AC0000}"/>
    <cellStyle name="Percent 10 5 2 3 4" xfId="16767" xr:uid="{00000000-0005-0000-0000-000072AC0000}"/>
    <cellStyle name="Percent 10 5 2 3 4 2" xfId="42735" xr:uid="{00000000-0005-0000-0000-000073AC0000}"/>
    <cellStyle name="Percent 10 5 2 3 5" xfId="31915" xr:uid="{00000000-0005-0000-0000-000074AC0000}"/>
    <cellStyle name="Percent 10 5 2 3 6" xfId="58397" xr:uid="{00000000-0005-0000-0000-000075AC0000}"/>
    <cellStyle name="Percent 10 5 2 4" xfId="10275" xr:uid="{00000000-0005-0000-0000-000076AC0000}"/>
    <cellStyle name="Percent 10 5 2 4 2" xfId="25423" xr:uid="{00000000-0005-0000-0000-000077AC0000}"/>
    <cellStyle name="Percent 10 5 2 4 2 2" xfId="51391" xr:uid="{00000000-0005-0000-0000-000078AC0000}"/>
    <cellStyle name="Percent 10 5 2 4 3" xfId="36243" xr:uid="{00000000-0005-0000-0000-000079AC0000}"/>
    <cellStyle name="Percent 10 5 2 5" xfId="8111" xr:uid="{00000000-0005-0000-0000-00007AAC0000}"/>
    <cellStyle name="Percent 10 5 2 5 2" xfId="23259" xr:uid="{00000000-0005-0000-0000-00007BAC0000}"/>
    <cellStyle name="Percent 10 5 2 5 2 2" xfId="49227" xr:uid="{00000000-0005-0000-0000-00007CAC0000}"/>
    <cellStyle name="Percent 10 5 2 5 3" xfId="34079" xr:uid="{00000000-0005-0000-0000-00007DAC0000}"/>
    <cellStyle name="Percent 10 5 2 6" xfId="18931" xr:uid="{00000000-0005-0000-0000-00007EAC0000}"/>
    <cellStyle name="Percent 10 5 2 6 2" xfId="44899" xr:uid="{00000000-0005-0000-0000-00007FAC0000}"/>
    <cellStyle name="Percent 10 5 2 7" xfId="14603" xr:uid="{00000000-0005-0000-0000-000080AC0000}"/>
    <cellStyle name="Percent 10 5 2 7 2" xfId="40571" xr:uid="{00000000-0005-0000-0000-000081AC0000}"/>
    <cellStyle name="Percent 10 5 2 8" xfId="3783" xr:uid="{00000000-0005-0000-0000-000082AC0000}"/>
    <cellStyle name="Percent 10 5 2 9" xfId="29751" xr:uid="{00000000-0005-0000-0000-000083AC0000}"/>
    <cellStyle name="Percent 10 5 3" xfId="2160" xr:uid="{00000000-0005-0000-0000-000084AC0000}"/>
    <cellStyle name="Percent 10 5 3 2" xfId="6488" xr:uid="{00000000-0005-0000-0000-000085AC0000}"/>
    <cellStyle name="Percent 10 5 3 2 2" xfId="12980" xr:uid="{00000000-0005-0000-0000-000086AC0000}"/>
    <cellStyle name="Percent 10 5 3 2 2 2" xfId="28128" xr:uid="{00000000-0005-0000-0000-000087AC0000}"/>
    <cellStyle name="Percent 10 5 3 2 2 2 2" xfId="54096" xr:uid="{00000000-0005-0000-0000-000088AC0000}"/>
    <cellStyle name="Percent 10 5 3 2 2 3" xfId="38948" xr:uid="{00000000-0005-0000-0000-000089AC0000}"/>
    <cellStyle name="Percent 10 5 3 2 3" xfId="21636" xr:uid="{00000000-0005-0000-0000-00008AAC0000}"/>
    <cellStyle name="Percent 10 5 3 2 3 2" xfId="47604" xr:uid="{00000000-0005-0000-0000-00008BAC0000}"/>
    <cellStyle name="Percent 10 5 3 2 4" xfId="17308" xr:uid="{00000000-0005-0000-0000-00008CAC0000}"/>
    <cellStyle name="Percent 10 5 3 2 4 2" xfId="43276" xr:uid="{00000000-0005-0000-0000-00008DAC0000}"/>
    <cellStyle name="Percent 10 5 3 2 5" xfId="32456" xr:uid="{00000000-0005-0000-0000-00008EAC0000}"/>
    <cellStyle name="Percent 10 5 3 2 6" xfId="58938" xr:uid="{00000000-0005-0000-0000-00008FAC0000}"/>
    <cellStyle name="Percent 10 5 3 3" xfId="10816" xr:uid="{00000000-0005-0000-0000-000090AC0000}"/>
    <cellStyle name="Percent 10 5 3 3 2" xfId="25964" xr:uid="{00000000-0005-0000-0000-000091AC0000}"/>
    <cellStyle name="Percent 10 5 3 3 2 2" xfId="51932" xr:uid="{00000000-0005-0000-0000-000092AC0000}"/>
    <cellStyle name="Percent 10 5 3 3 3" xfId="36784" xr:uid="{00000000-0005-0000-0000-000093AC0000}"/>
    <cellStyle name="Percent 10 5 3 4" xfId="8652" xr:uid="{00000000-0005-0000-0000-000094AC0000}"/>
    <cellStyle name="Percent 10 5 3 4 2" xfId="23800" xr:uid="{00000000-0005-0000-0000-000095AC0000}"/>
    <cellStyle name="Percent 10 5 3 4 2 2" xfId="49768" xr:uid="{00000000-0005-0000-0000-000096AC0000}"/>
    <cellStyle name="Percent 10 5 3 4 3" xfId="34620" xr:uid="{00000000-0005-0000-0000-000097AC0000}"/>
    <cellStyle name="Percent 10 5 3 5" xfId="19472" xr:uid="{00000000-0005-0000-0000-000098AC0000}"/>
    <cellStyle name="Percent 10 5 3 5 2" xfId="45440" xr:uid="{00000000-0005-0000-0000-000099AC0000}"/>
    <cellStyle name="Percent 10 5 3 6" xfId="15144" xr:uid="{00000000-0005-0000-0000-00009AAC0000}"/>
    <cellStyle name="Percent 10 5 3 6 2" xfId="41112" xr:uid="{00000000-0005-0000-0000-00009BAC0000}"/>
    <cellStyle name="Percent 10 5 3 7" xfId="4324" xr:uid="{00000000-0005-0000-0000-00009CAC0000}"/>
    <cellStyle name="Percent 10 5 3 8" xfId="30292" xr:uid="{00000000-0005-0000-0000-00009DAC0000}"/>
    <cellStyle name="Percent 10 5 3 9" xfId="56774" xr:uid="{00000000-0005-0000-0000-00009EAC0000}"/>
    <cellStyle name="Percent 10 5 4" xfId="5406" xr:uid="{00000000-0005-0000-0000-00009FAC0000}"/>
    <cellStyle name="Percent 10 5 4 2" xfId="11898" xr:uid="{00000000-0005-0000-0000-0000A0AC0000}"/>
    <cellStyle name="Percent 10 5 4 2 2" xfId="27046" xr:uid="{00000000-0005-0000-0000-0000A1AC0000}"/>
    <cellStyle name="Percent 10 5 4 2 2 2" xfId="53014" xr:uid="{00000000-0005-0000-0000-0000A2AC0000}"/>
    <cellStyle name="Percent 10 5 4 2 3" xfId="37866" xr:uid="{00000000-0005-0000-0000-0000A3AC0000}"/>
    <cellStyle name="Percent 10 5 4 3" xfId="20554" xr:uid="{00000000-0005-0000-0000-0000A4AC0000}"/>
    <cellStyle name="Percent 10 5 4 3 2" xfId="46522" xr:uid="{00000000-0005-0000-0000-0000A5AC0000}"/>
    <cellStyle name="Percent 10 5 4 4" xfId="16226" xr:uid="{00000000-0005-0000-0000-0000A6AC0000}"/>
    <cellStyle name="Percent 10 5 4 4 2" xfId="42194" xr:uid="{00000000-0005-0000-0000-0000A7AC0000}"/>
    <cellStyle name="Percent 10 5 4 5" xfId="31374" xr:uid="{00000000-0005-0000-0000-0000A8AC0000}"/>
    <cellStyle name="Percent 10 5 4 6" xfId="57856" xr:uid="{00000000-0005-0000-0000-0000A9AC0000}"/>
    <cellStyle name="Percent 10 5 5" xfId="9734" xr:uid="{00000000-0005-0000-0000-0000AAAC0000}"/>
    <cellStyle name="Percent 10 5 5 2" xfId="24882" xr:uid="{00000000-0005-0000-0000-0000ABAC0000}"/>
    <cellStyle name="Percent 10 5 5 2 2" xfId="50850" xr:uid="{00000000-0005-0000-0000-0000ACAC0000}"/>
    <cellStyle name="Percent 10 5 5 3" xfId="35702" xr:uid="{00000000-0005-0000-0000-0000ADAC0000}"/>
    <cellStyle name="Percent 10 5 6" xfId="7570" xr:uid="{00000000-0005-0000-0000-0000AEAC0000}"/>
    <cellStyle name="Percent 10 5 6 2" xfId="22718" xr:uid="{00000000-0005-0000-0000-0000AFAC0000}"/>
    <cellStyle name="Percent 10 5 6 2 2" xfId="48686" xr:uid="{00000000-0005-0000-0000-0000B0AC0000}"/>
    <cellStyle name="Percent 10 5 6 3" xfId="33538" xr:uid="{00000000-0005-0000-0000-0000B1AC0000}"/>
    <cellStyle name="Percent 10 5 7" xfId="18390" xr:uid="{00000000-0005-0000-0000-0000B2AC0000}"/>
    <cellStyle name="Percent 10 5 7 2" xfId="44358" xr:uid="{00000000-0005-0000-0000-0000B3AC0000}"/>
    <cellStyle name="Percent 10 5 8" xfId="14062" xr:uid="{00000000-0005-0000-0000-0000B4AC0000}"/>
    <cellStyle name="Percent 10 5 8 2" xfId="40030" xr:uid="{00000000-0005-0000-0000-0000B5AC0000}"/>
    <cellStyle name="Percent 10 5 9" xfId="3242" xr:uid="{00000000-0005-0000-0000-0000B6AC0000}"/>
    <cellStyle name="Percent 10 6" xfId="524" xr:uid="{00000000-0005-0000-0000-0000B7AC0000}"/>
    <cellStyle name="Percent 10 6 10" xfId="29211" xr:uid="{00000000-0005-0000-0000-0000B8AC0000}"/>
    <cellStyle name="Percent 10 6 11" xfId="55157" xr:uid="{00000000-0005-0000-0000-0000B9AC0000}"/>
    <cellStyle name="Percent 10 6 12" xfId="55693" xr:uid="{00000000-0005-0000-0000-0000BAAC0000}"/>
    <cellStyle name="Percent 10 6 13" xfId="898" xr:uid="{00000000-0005-0000-0000-0000BBAC0000}"/>
    <cellStyle name="Percent 10 6 2" xfId="1620" xr:uid="{00000000-0005-0000-0000-0000BCAC0000}"/>
    <cellStyle name="Percent 10 6 2 10" xfId="56234" xr:uid="{00000000-0005-0000-0000-0000BDAC0000}"/>
    <cellStyle name="Percent 10 6 2 2" xfId="2702" xr:uid="{00000000-0005-0000-0000-0000BEAC0000}"/>
    <cellStyle name="Percent 10 6 2 2 2" xfId="7030" xr:uid="{00000000-0005-0000-0000-0000BFAC0000}"/>
    <cellStyle name="Percent 10 6 2 2 2 2" xfId="13522" xr:uid="{00000000-0005-0000-0000-0000C0AC0000}"/>
    <cellStyle name="Percent 10 6 2 2 2 2 2" xfId="28670" xr:uid="{00000000-0005-0000-0000-0000C1AC0000}"/>
    <cellStyle name="Percent 10 6 2 2 2 2 2 2" xfId="54638" xr:uid="{00000000-0005-0000-0000-0000C2AC0000}"/>
    <cellStyle name="Percent 10 6 2 2 2 2 3" xfId="39490" xr:uid="{00000000-0005-0000-0000-0000C3AC0000}"/>
    <cellStyle name="Percent 10 6 2 2 2 3" xfId="22178" xr:uid="{00000000-0005-0000-0000-0000C4AC0000}"/>
    <cellStyle name="Percent 10 6 2 2 2 3 2" xfId="48146" xr:uid="{00000000-0005-0000-0000-0000C5AC0000}"/>
    <cellStyle name="Percent 10 6 2 2 2 4" xfId="17850" xr:uid="{00000000-0005-0000-0000-0000C6AC0000}"/>
    <cellStyle name="Percent 10 6 2 2 2 4 2" xfId="43818" xr:uid="{00000000-0005-0000-0000-0000C7AC0000}"/>
    <cellStyle name="Percent 10 6 2 2 2 5" xfId="32998" xr:uid="{00000000-0005-0000-0000-0000C8AC0000}"/>
    <cellStyle name="Percent 10 6 2 2 2 6" xfId="59480" xr:uid="{00000000-0005-0000-0000-0000C9AC0000}"/>
    <cellStyle name="Percent 10 6 2 2 3" xfId="11358" xr:uid="{00000000-0005-0000-0000-0000CAAC0000}"/>
    <cellStyle name="Percent 10 6 2 2 3 2" xfId="26506" xr:uid="{00000000-0005-0000-0000-0000CBAC0000}"/>
    <cellStyle name="Percent 10 6 2 2 3 2 2" xfId="52474" xr:uid="{00000000-0005-0000-0000-0000CCAC0000}"/>
    <cellStyle name="Percent 10 6 2 2 3 3" xfId="37326" xr:uid="{00000000-0005-0000-0000-0000CDAC0000}"/>
    <cellStyle name="Percent 10 6 2 2 4" xfId="9194" xr:uid="{00000000-0005-0000-0000-0000CEAC0000}"/>
    <cellStyle name="Percent 10 6 2 2 4 2" xfId="24342" xr:uid="{00000000-0005-0000-0000-0000CFAC0000}"/>
    <cellStyle name="Percent 10 6 2 2 4 2 2" xfId="50310" xr:uid="{00000000-0005-0000-0000-0000D0AC0000}"/>
    <cellStyle name="Percent 10 6 2 2 4 3" xfId="35162" xr:uid="{00000000-0005-0000-0000-0000D1AC0000}"/>
    <cellStyle name="Percent 10 6 2 2 5" xfId="20014" xr:uid="{00000000-0005-0000-0000-0000D2AC0000}"/>
    <cellStyle name="Percent 10 6 2 2 5 2" xfId="45982" xr:uid="{00000000-0005-0000-0000-0000D3AC0000}"/>
    <cellStyle name="Percent 10 6 2 2 6" xfId="15686" xr:uid="{00000000-0005-0000-0000-0000D4AC0000}"/>
    <cellStyle name="Percent 10 6 2 2 6 2" xfId="41654" xr:uid="{00000000-0005-0000-0000-0000D5AC0000}"/>
    <cellStyle name="Percent 10 6 2 2 7" xfId="4866" xr:uid="{00000000-0005-0000-0000-0000D6AC0000}"/>
    <cellStyle name="Percent 10 6 2 2 8" xfId="30834" xr:uid="{00000000-0005-0000-0000-0000D7AC0000}"/>
    <cellStyle name="Percent 10 6 2 2 9" xfId="57316" xr:uid="{00000000-0005-0000-0000-0000D8AC0000}"/>
    <cellStyle name="Percent 10 6 2 3" xfId="5948" xr:uid="{00000000-0005-0000-0000-0000D9AC0000}"/>
    <cellStyle name="Percent 10 6 2 3 2" xfId="12440" xr:uid="{00000000-0005-0000-0000-0000DAAC0000}"/>
    <cellStyle name="Percent 10 6 2 3 2 2" xfId="27588" xr:uid="{00000000-0005-0000-0000-0000DBAC0000}"/>
    <cellStyle name="Percent 10 6 2 3 2 2 2" xfId="53556" xr:uid="{00000000-0005-0000-0000-0000DCAC0000}"/>
    <cellStyle name="Percent 10 6 2 3 2 3" xfId="38408" xr:uid="{00000000-0005-0000-0000-0000DDAC0000}"/>
    <cellStyle name="Percent 10 6 2 3 3" xfId="21096" xr:uid="{00000000-0005-0000-0000-0000DEAC0000}"/>
    <cellStyle name="Percent 10 6 2 3 3 2" xfId="47064" xr:uid="{00000000-0005-0000-0000-0000DFAC0000}"/>
    <cellStyle name="Percent 10 6 2 3 4" xfId="16768" xr:uid="{00000000-0005-0000-0000-0000E0AC0000}"/>
    <cellStyle name="Percent 10 6 2 3 4 2" xfId="42736" xr:uid="{00000000-0005-0000-0000-0000E1AC0000}"/>
    <cellStyle name="Percent 10 6 2 3 5" xfId="31916" xr:uid="{00000000-0005-0000-0000-0000E2AC0000}"/>
    <cellStyle name="Percent 10 6 2 3 6" xfId="58398" xr:uid="{00000000-0005-0000-0000-0000E3AC0000}"/>
    <cellStyle name="Percent 10 6 2 4" xfId="10276" xr:uid="{00000000-0005-0000-0000-0000E4AC0000}"/>
    <cellStyle name="Percent 10 6 2 4 2" xfId="25424" xr:uid="{00000000-0005-0000-0000-0000E5AC0000}"/>
    <cellStyle name="Percent 10 6 2 4 2 2" xfId="51392" xr:uid="{00000000-0005-0000-0000-0000E6AC0000}"/>
    <cellStyle name="Percent 10 6 2 4 3" xfId="36244" xr:uid="{00000000-0005-0000-0000-0000E7AC0000}"/>
    <cellStyle name="Percent 10 6 2 5" xfId="8112" xr:uid="{00000000-0005-0000-0000-0000E8AC0000}"/>
    <cellStyle name="Percent 10 6 2 5 2" xfId="23260" xr:uid="{00000000-0005-0000-0000-0000E9AC0000}"/>
    <cellStyle name="Percent 10 6 2 5 2 2" xfId="49228" xr:uid="{00000000-0005-0000-0000-0000EAAC0000}"/>
    <cellStyle name="Percent 10 6 2 5 3" xfId="34080" xr:uid="{00000000-0005-0000-0000-0000EBAC0000}"/>
    <cellStyle name="Percent 10 6 2 6" xfId="18932" xr:uid="{00000000-0005-0000-0000-0000ECAC0000}"/>
    <cellStyle name="Percent 10 6 2 6 2" xfId="44900" xr:uid="{00000000-0005-0000-0000-0000EDAC0000}"/>
    <cellStyle name="Percent 10 6 2 7" xfId="14604" xr:uid="{00000000-0005-0000-0000-0000EEAC0000}"/>
    <cellStyle name="Percent 10 6 2 7 2" xfId="40572" xr:uid="{00000000-0005-0000-0000-0000EFAC0000}"/>
    <cellStyle name="Percent 10 6 2 8" xfId="3784" xr:uid="{00000000-0005-0000-0000-0000F0AC0000}"/>
    <cellStyle name="Percent 10 6 2 9" xfId="29752" xr:uid="{00000000-0005-0000-0000-0000F1AC0000}"/>
    <cellStyle name="Percent 10 6 3" xfId="2161" xr:uid="{00000000-0005-0000-0000-0000F2AC0000}"/>
    <cellStyle name="Percent 10 6 3 2" xfId="6489" xr:uid="{00000000-0005-0000-0000-0000F3AC0000}"/>
    <cellStyle name="Percent 10 6 3 2 2" xfId="12981" xr:uid="{00000000-0005-0000-0000-0000F4AC0000}"/>
    <cellStyle name="Percent 10 6 3 2 2 2" xfId="28129" xr:uid="{00000000-0005-0000-0000-0000F5AC0000}"/>
    <cellStyle name="Percent 10 6 3 2 2 2 2" xfId="54097" xr:uid="{00000000-0005-0000-0000-0000F6AC0000}"/>
    <cellStyle name="Percent 10 6 3 2 2 3" xfId="38949" xr:uid="{00000000-0005-0000-0000-0000F7AC0000}"/>
    <cellStyle name="Percent 10 6 3 2 3" xfId="21637" xr:uid="{00000000-0005-0000-0000-0000F8AC0000}"/>
    <cellStyle name="Percent 10 6 3 2 3 2" xfId="47605" xr:uid="{00000000-0005-0000-0000-0000F9AC0000}"/>
    <cellStyle name="Percent 10 6 3 2 4" xfId="17309" xr:uid="{00000000-0005-0000-0000-0000FAAC0000}"/>
    <cellStyle name="Percent 10 6 3 2 4 2" xfId="43277" xr:uid="{00000000-0005-0000-0000-0000FBAC0000}"/>
    <cellStyle name="Percent 10 6 3 2 5" xfId="32457" xr:uid="{00000000-0005-0000-0000-0000FCAC0000}"/>
    <cellStyle name="Percent 10 6 3 2 6" xfId="58939" xr:uid="{00000000-0005-0000-0000-0000FDAC0000}"/>
    <cellStyle name="Percent 10 6 3 3" xfId="10817" xr:uid="{00000000-0005-0000-0000-0000FEAC0000}"/>
    <cellStyle name="Percent 10 6 3 3 2" xfId="25965" xr:uid="{00000000-0005-0000-0000-0000FFAC0000}"/>
    <cellStyle name="Percent 10 6 3 3 2 2" xfId="51933" xr:uid="{00000000-0005-0000-0000-000000AD0000}"/>
    <cellStyle name="Percent 10 6 3 3 3" xfId="36785" xr:uid="{00000000-0005-0000-0000-000001AD0000}"/>
    <cellStyle name="Percent 10 6 3 4" xfId="8653" xr:uid="{00000000-0005-0000-0000-000002AD0000}"/>
    <cellStyle name="Percent 10 6 3 4 2" xfId="23801" xr:uid="{00000000-0005-0000-0000-000003AD0000}"/>
    <cellStyle name="Percent 10 6 3 4 2 2" xfId="49769" xr:uid="{00000000-0005-0000-0000-000004AD0000}"/>
    <cellStyle name="Percent 10 6 3 4 3" xfId="34621" xr:uid="{00000000-0005-0000-0000-000005AD0000}"/>
    <cellStyle name="Percent 10 6 3 5" xfId="19473" xr:uid="{00000000-0005-0000-0000-000006AD0000}"/>
    <cellStyle name="Percent 10 6 3 5 2" xfId="45441" xr:uid="{00000000-0005-0000-0000-000007AD0000}"/>
    <cellStyle name="Percent 10 6 3 6" xfId="15145" xr:uid="{00000000-0005-0000-0000-000008AD0000}"/>
    <cellStyle name="Percent 10 6 3 6 2" xfId="41113" xr:uid="{00000000-0005-0000-0000-000009AD0000}"/>
    <cellStyle name="Percent 10 6 3 7" xfId="4325" xr:uid="{00000000-0005-0000-0000-00000AAD0000}"/>
    <cellStyle name="Percent 10 6 3 8" xfId="30293" xr:uid="{00000000-0005-0000-0000-00000BAD0000}"/>
    <cellStyle name="Percent 10 6 3 9" xfId="56775" xr:uid="{00000000-0005-0000-0000-00000CAD0000}"/>
    <cellStyle name="Percent 10 6 4" xfId="5407" xr:uid="{00000000-0005-0000-0000-00000DAD0000}"/>
    <cellStyle name="Percent 10 6 4 2" xfId="11899" xr:uid="{00000000-0005-0000-0000-00000EAD0000}"/>
    <cellStyle name="Percent 10 6 4 2 2" xfId="27047" xr:uid="{00000000-0005-0000-0000-00000FAD0000}"/>
    <cellStyle name="Percent 10 6 4 2 2 2" xfId="53015" xr:uid="{00000000-0005-0000-0000-000010AD0000}"/>
    <cellStyle name="Percent 10 6 4 2 3" xfId="37867" xr:uid="{00000000-0005-0000-0000-000011AD0000}"/>
    <cellStyle name="Percent 10 6 4 3" xfId="20555" xr:uid="{00000000-0005-0000-0000-000012AD0000}"/>
    <cellStyle name="Percent 10 6 4 3 2" xfId="46523" xr:uid="{00000000-0005-0000-0000-000013AD0000}"/>
    <cellStyle name="Percent 10 6 4 4" xfId="16227" xr:uid="{00000000-0005-0000-0000-000014AD0000}"/>
    <cellStyle name="Percent 10 6 4 4 2" xfId="42195" xr:uid="{00000000-0005-0000-0000-000015AD0000}"/>
    <cellStyle name="Percent 10 6 4 5" xfId="31375" xr:uid="{00000000-0005-0000-0000-000016AD0000}"/>
    <cellStyle name="Percent 10 6 4 6" xfId="57857" xr:uid="{00000000-0005-0000-0000-000017AD0000}"/>
    <cellStyle name="Percent 10 6 5" xfId="9735" xr:uid="{00000000-0005-0000-0000-000018AD0000}"/>
    <cellStyle name="Percent 10 6 5 2" xfId="24883" xr:uid="{00000000-0005-0000-0000-000019AD0000}"/>
    <cellStyle name="Percent 10 6 5 2 2" xfId="50851" xr:uid="{00000000-0005-0000-0000-00001AAD0000}"/>
    <cellStyle name="Percent 10 6 5 3" xfId="35703" xr:uid="{00000000-0005-0000-0000-00001BAD0000}"/>
    <cellStyle name="Percent 10 6 6" xfId="7571" xr:uid="{00000000-0005-0000-0000-00001CAD0000}"/>
    <cellStyle name="Percent 10 6 6 2" xfId="22719" xr:uid="{00000000-0005-0000-0000-00001DAD0000}"/>
    <cellStyle name="Percent 10 6 6 2 2" xfId="48687" xr:uid="{00000000-0005-0000-0000-00001EAD0000}"/>
    <cellStyle name="Percent 10 6 6 3" xfId="33539" xr:uid="{00000000-0005-0000-0000-00001FAD0000}"/>
    <cellStyle name="Percent 10 6 7" xfId="18391" xr:uid="{00000000-0005-0000-0000-000020AD0000}"/>
    <cellStyle name="Percent 10 6 7 2" xfId="44359" xr:uid="{00000000-0005-0000-0000-000021AD0000}"/>
    <cellStyle name="Percent 10 6 8" xfId="14063" xr:uid="{00000000-0005-0000-0000-000022AD0000}"/>
    <cellStyle name="Percent 10 6 8 2" xfId="40031" xr:uid="{00000000-0005-0000-0000-000023AD0000}"/>
    <cellStyle name="Percent 10 6 9" xfId="3243" xr:uid="{00000000-0005-0000-0000-000024AD0000}"/>
    <cellStyle name="Percent 10 7" xfId="525" xr:uid="{00000000-0005-0000-0000-000025AD0000}"/>
    <cellStyle name="Percent 10 7 10" xfId="29212" xr:uid="{00000000-0005-0000-0000-000026AD0000}"/>
    <cellStyle name="Percent 10 7 11" xfId="55158" xr:uid="{00000000-0005-0000-0000-000027AD0000}"/>
    <cellStyle name="Percent 10 7 12" xfId="55694" xr:uid="{00000000-0005-0000-0000-000028AD0000}"/>
    <cellStyle name="Percent 10 7 13" xfId="938" xr:uid="{00000000-0005-0000-0000-000029AD0000}"/>
    <cellStyle name="Percent 10 7 2" xfId="1621" xr:uid="{00000000-0005-0000-0000-00002AAD0000}"/>
    <cellStyle name="Percent 10 7 2 10" xfId="56235" xr:uid="{00000000-0005-0000-0000-00002BAD0000}"/>
    <cellStyle name="Percent 10 7 2 2" xfId="2703" xr:uid="{00000000-0005-0000-0000-00002CAD0000}"/>
    <cellStyle name="Percent 10 7 2 2 2" xfId="7031" xr:uid="{00000000-0005-0000-0000-00002DAD0000}"/>
    <cellStyle name="Percent 10 7 2 2 2 2" xfId="13523" xr:uid="{00000000-0005-0000-0000-00002EAD0000}"/>
    <cellStyle name="Percent 10 7 2 2 2 2 2" xfId="28671" xr:uid="{00000000-0005-0000-0000-00002FAD0000}"/>
    <cellStyle name="Percent 10 7 2 2 2 2 2 2" xfId="54639" xr:uid="{00000000-0005-0000-0000-000030AD0000}"/>
    <cellStyle name="Percent 10 7 2 2 2 2 3" xfId="39491" xr:uid="{00000000-0005-0000-0000-000031AD0000}"/>
    <cellStyle name="Percent 10 7 2 2 2 3" xfId="22179" xr:uid="{00000000-0005-0000-0000-000032AD0000}"/>
    <cellStyle name="Percent 10 7 2 2 2 3 2" xfId="48147" xr:uid="{00000000-0005-0000-0000-000033AD0000}"/>
    <cellStyle name="Percent 10 7 2 2 2 4" xfId="17851" xr:uid="{00000000-0005-0000-0000-000034AD0000}"/>
    <cellStyle name="Percent 10 7 2 2 2 4 2" xfId="43819" xr:uid="{00000000-0005-0000-0000-000035AD0000}"/>
    <cellStyle name="Percent 10 7 2 2 2 5" xfId="32999" xr:uid="{00000000-0005-0000-0000-000036AD0000}"/>
    <cellStyle name="Percent 10 7 2 2 2 6" xfId="59481" xr:uid="{00000000-0005-0000-0000-000037AD0000}"/>
    <cellStyle name="Percent 10 7 2 2 3" xfId="11359" xr:uid="{00000000-0005-0000-0000-000038AD0000}"/>
    <cellStyle name="Percent 10 7 2 2 3 2" xfId="26507" xr:uid="{00000000-0005-0000-0000-000039AD0000}"/>
    <cellStyle name="Percent 10 7 2 2 3 2 2" xfId="52475" xr:uid="{00000000-0005-0000-0000-00003AAD0000}"/>
    <cellStyle name="Percent 10 7 2 2 3 3" xfId="37327" xr:uid="{00000000-0005-0000-0000-00003BAD0000}"/>
    <cellStyle name="Percent 10 7 2 2 4" xfId="9195" xr:uid="{00000000-0005-0000-0000-00003CAD0000}"/>
    <cellStyle name="Percent 10 7 2 2 4 2" xfId="24343" xr:uid="{00000000-0005-0000-0000-00003DAD0000}"/>
    <cellStyle name="Percent 10 7 2 2 4 2 2" xfId="50311" xr:uid="{00000000-0005-0000-0000-00003EAD0000}"/>
    <cellStyle name="Percent 10 7 2 2 4 3" xfId="35163" xr:uid="{00000000-0005-0000-0000-00003FAD0000}"/>
    <cellStyle name="Percent 10 7 2 2 5" xfId="20015" xr:uid="{00000000-0005-0000-0000-000040AD0000}"/>
    <cellStyle name="Percent 10 7 2 2 5 2" xfId="45983" xr:uid="{00000000-0005-0000-0000-000041AD0000}"/>
    <cellStyle name="Percent 10 7 2 2 6" xfId="15687" xr:uid="{00000000-0005-0000-0000-000042AD0000}"/>
    <cellStyle name="Percent 10 7 2 2 6 2" xfId="41655" xr:uid="{00000000-0005-0000-0000-000043AD0000}"/>
    <cellStyle name="Percent 10 7 2 2 7" xfId="4867" xr:uid="{00000000-0005-0000-0000-000044AD0000}"/>
    <cellStyle name="Percent 10 7 2 2 8" xfId="30835" xr:uid="{00000000-0005-0000-0000-000045AD0000}"/>
    <cellStyle name="Percent 10 7 2 2 9" xfId="57317" xr:uid="{00000000-0005-0000-0000-000046AD0000}"/>
    <cellStyle name="Percent 10 7 2 3" xfId="5949" xr:uid="{00000000-0005-0000-0000-000047AD0000}"/>
    <cellStyle name="Percent 10 7 2 3 2" xfId="12441" xr:uid="{00000000-0005-0000-0000-000048AD0000}"/>
    <cellStyle name="Percent 10 7 2 3 2 2" xfId="27589" xr:uid="{00000000-0005-0000-0000-000049AD0000}"/>
    <cellStyle name="Percent 10 7 2 3 2 2 2" xfId="53557" xr:uid="{00000000-0005-0000-0000-00004AAD0000}"/>
    <cellStyle name="Percent 10 7 2 3 2 3" xfId="38409" xr:uid="{00000000-0005-0000-0000-00004BAD0000}"/>
    <cellStyle name="Percent 10 7 2 3 3" xfId="21097" xr:uid="{00000000-0005-0000-0000-00004CAD0000}"/>
    <cellStyle name="Percent 10 7 2 3 3 2" xfId="47065" xr:uid="{00000000-0005-0000-0000-00004DAD0000}"/>
    <cellStyle name="Percent 10 7 2 3 4" xfId="16769" xr:uid="{00000000-0005-0000-0000-00004EAD0000}"/>
    <cellStyle name="Percent 10 7 2 3 4 2" xfId="42737" xr:uid="{00000000-0005-0000-0000-00004FAD0000}"/>
    <cellStyle name="Percent 10 7 2 3 5" xfId="31917" xr:uid="{00000000-0005-0000-0000-000050AD0000}"/>
    <cellStyle name="Percent 10 7 2 3 6" xfId="58399" xr:uid="{00000000-0005-0000-0000-000051AD0000}"/>
    <cellStyle name="Percent 10 7 2 4" xfId="10277" xr:uid="{00000000-0005-0000-0000-000052AD0000}"/>
    <cellStyle name="Percent 10 7 2 4 2" xfId="25425" xr:uid="{00000000-0005-0000-0000-000053AD0000}"/>
    <cellStyle name="Percent 10 7 2 4 2 2" xfId="51393" xr:uid="{00000000-0005-0000-0000-000054AD0000}"/>
    <cellStyle name="Percent 10 7 2 4 3" xfId="36245" xr:uid="{00000000-0005-0000-0000-000055AD0000}"/>
    <cellStyle name="Percent 10 7 2 5" xfId="8113" xr:uid="{00000000-0005-0000-0000-000056AD0000}"/>
    <cellStyle name="Percent 10 7 2 5 2" xfId="23261" xr:uid="{00000000-0005-0000-0000-000057AD0000}"/>
    <cellStyle name="Percent 10 7 2 5 2 2" xfId="49229" xr:uid="{00000000-0005-0000-0000-000058AD0000}"/>
    <cellStyle name="Percent 10 7 2 5 3" xfId="34081" xr:uid="{00000000-0005-0000-0000-000059AD0000}"/>
    <cellStyle name="Percent 10 7 2 6" xfId="18933" xr:uid="{00000000-0005-0000-0000-00005AAD0000}"/>
    <cellStyle name="Percent 10 7 2 6 2" xfId="44901" xr:uid="{00000000-0005-0000-0000-00005BAD0000}"/>
    <cellStyle name="Percent 10 7 2 7" xfId="14605" xr:uid="{00000000-0005-0000-0000-00005CAD0000}"/>
    <cellStyle name="Percent 10 7 2 7 2" xfId="40573" xr:uid="{00000000-0005-0000-0000-00005DAD0000}"/>
    <cellStyle name="Percent 10 7 2 8" xfId="3785" xr:uid="{00000000-0005-0000-0000-00005EAD0000}"/>
    <cellStyle name="Percent 10 7 2 9" xfId="29753" xr:uid="{00000000-0005-0000-0000-00005FAD0000}"/>
    <cellStyle name="Percent 10 7 3" xfId="2162" xr:uid="{00000000-0005-0000-0000-000060AD0000}"/>
    <cellStyle name="Percent 10 7 3 2" xfId="6490" xr:uid="{00000000-0005-0000-0000-000061AD0000}"/>
    <cellStyle name="Percent 10 7 3 2 2" xfId="12982" xr:uid="{00000000-0005-0000-0000-000062AD0000}"/>
    <cellStyle name="Percent 10 7 3 2 2 2" xfId="28130" xr:uid="{00000000-0005-0000-0000-000063AD0000}"/>
    <cellStyle name="Percent 10 7 3 2 2 2 2" xfId="54098" xr:uid="{00000000-0005-0000-0000-000064AD0000}"/>
    <cellStyle name="Percent 10 7 3 2 2 3" xfId="38950" xr:uid="{00000000-0005-0000-0000-000065AD0000}"/>
    <cellStyle name="Percent 10 7 3 2 3" xfId="21638" xr:uid="{00000000-0005-0000-0000-000066AD0000}"/>
    <cellStyle name="Percent 10 7 3 2 3 2" xfId="47606" xr:uid="{00000000-0005-0000-0000-000067AD0000}"/>
    <cellStyle name="Percent 10 7 3 2 4" xfId="17310" xr:uid="{00000000-0005-0000-0000-000068AD0000}"/>
    <cellStyle name="Percent 10 7 3 2 4 2" xfId="43278" xr:uid="{00000000-0005-0000-0000-000069AD0000}"/>
    <cellStyle name="Percent 10 7 3 2 5" xfId="32458" xr:uid="{00000000-0005-0000-0000-00006AAD0000}"/>
    <cellStyle name="Percent 10 7 3 2 6" xfId="58940" xr:uid="{00000000-0005-0000-0000-00006BAD0000}"/>
    <cellStyle name="Percent 10 7 3 3" xfId="10818" xr:uid="{00000000-0005-0000-0000-00006CAD0000}"/>
    <cellStyle name="Percent 10 7 3 3 2" xfId="25966" xr:uid="{00000000-0005-0000-0000-00006DAD0000}"/>
    <cellStyle name="Percent 10 7 3 3 2 2" xfId="51934" xr:uid="{00000000-0005-0000-0000-00006EAD0000}"/>
    <cellStyle name="Percent 10 7 3 3 3" xfId="36786" xr:uid="{00000000-0005-0000-0000-00006FAD0000}"/>
    <cellStyle name="Percent 10 7 3 4" xfId="8654" xr:uid="{00000000-0005-0000-0000-000070AD0000}"/>
    <cellStyle name="Percent 10 7 3 4 2" xfId="23802" xr:uid="{00000000-0005-0000-0000-000071AD0000}"/>
    <cellStyle name="Percent 10 7 3 4 2 2" xfId="49770" xr:uid="{00000000-0005-0000-0000-000072AD0000}"/>
    <cellStyle name="Percent 10 7 3 4 3" xfId="34622" xr:uid="{00000000-0005-0000-0000-000073AD0000}"/>
    <cellStyle name="Percent 10 7 3 5" xfId="19474" xr:uid="{00000000-0005-0000-0000-000074AD0000}"/>
    <cellStyle name="Percent 10 7 3 5 2" xfId="45442" xr:uid="{00000000-0005-0000-0000-000075AD0000}"/>
    <cellStyle name="Percent 10 7 3 6" xfId="15146" xr:uid="{00000000-0005-0000-0000-000076AD0000}"/>
    <cellStyle name="Percent 10 7 3 6 2" xfId="41114" xr:uid="{00000000-0005-0000-0000-000077AD0000}"/>
    <cellStyle name="Percent 10 7 3 7" xfId="4326" xr:uid="{00000000-0005-0000-0000-000078AD0000}"/>
    <cellStyle name="Percent 10 7 3 8" xfId="30294" xr:uid="{00000000-0005-0000-0000-000079AD0000}"/>
    <cellStyle name="Percent 10 7 3 9" xfId="56776" xr:uid="{00000000-0005-0000-0000-00007AAD0000}"/>
    <cellStyle name="Percent 10 7 4" xfId="5408" xr:uid="{00000000-0005-0000-0000-00007BAD0000}"/>
    <cellStyle name="Percent 10 7 4 2" xfId="11900" xr:uid="{00000000-0005-0000-0000-00007CAD0000}"/>
    <cellStyle name="Percent 10 7 4 2 2" xfId="27048" xr:uid="{00000000-0005-0000-0000-00007DAD0000}"/>
    <cellStyle name="Percent 10 7 4 2 2 2" xfId="53016" xr:uid="{00000000-0005-0000-0000-00007EAD0000}"/>
    <cellStyle name="Percent 10 7 4 2 3" xfId="37868" xr:uid="{00000000-0005-0000-0000-00007FAD0000}"/>
    <cellStyle name="Percent 10 7 4 3" xfId="20556" xr:uid="{00000000-0005-0000-0000-000080AD0000}"/>
    <cellStyle name="Percent 10 7 4 3 2" xfId="46524" xr:uid="{00000000-0005-0000-0000-000081AD0000}"/>
    <cellStyle name="Percent 10 7 4 4" xfId="16228" xr:uid="{00000000-0005-0000-0000-000082AD0000}"/>
    <cellStyle name="Percent 10 7 4 4 2" xfId="42196" xr:uid="{00000000-0005-0000-0000-000083AD0000}"/>
    <cellStyle name="Percent 10 7 4 5" xfId="31376" xr:uid="{00000000-0005-0000-0000-000084AD0000}"/>
    <cellStyle name="Percent 10 7 4 6" xfId="57858" xr:uid="{00000000-0005-0000-0000-000085AD0000}"/>
    <cellStyle name="Percent 10 7 5" xfId="9736" xr:uid="{00000000-0005-0000-0000-000086AD0000}"/>
    <cellStyle name="Percent 10 7 5 2" xfId="24884" xr:uid="{00000000-0005-0000-0000-000087AD0000}"/>
    <cellStyle name="Percent 10 7 5 2 2" xfId="50852" xr:uid="{00000000-0005-0000-0000-000088AD0000}"/>
    <cellStyle name="Percent 10 7 5 3" xfId="35704" xr:uid="{00000000-0005-0000-0000-000089AD0000}"/>
    <cellStyle name="Percent 10 7 6" xfId="7572" xr:uid="{00000000-0005-0000-0000-00008AAD0000}"/>
    <cellStyle name="Percent 10 7 6 2" xfId="22720" xr:uid="{00000000-0005-0000-0000-00008BAD0000}"/>
    <cellStyle name="Percent 10 7 6 2 2" xfId="48688" xr:uid="{00000000-0005-0000-0000-00008CAD0000}"/>
    <cellStyle name="Percent 10 7 6 3" xfId="33540" xr:uid="{00000000-0005-0000-0000-00008DAD0000}"/>
    <cellStyle name="Percent 10 7 7" xfId="18392" xr:uid="{00000000-0005-0000-0000-00008EAD0000}"/>
    <cellStyle name="Percent 10 7 7 2" xfId="44360" xr:uid="{00000000-0005-0000-0000-00008FAD0000}"/>
    <cellStyle name="Percent 10 7 8" xfId="14064" xr:uid="{00000000-0005-0000-0000-000090AD0000}"/>
    <cellStyle name="Percent 10 7 8 2" xfId="40032" xr:uid="{00000000-0005-0000-0000-000091AD0000}"/>
    <cellStyle name="Percent 10 7 9" xfId="3244" xr:uid="{00000000-0005-0000-0000-000092AD0000}"/>
    <cellStyle name="Percent 10 8" xfId="526" xr:uid="{00000000-0005-0000-0000-000093AD0000}"/>
    <cellStyle name="Percent 10 8 10" xfId="29213" xr:uid="{00000000-0005-0000-0000-000094AD0000}"/>
    <cellStyle name="Percent 10 8 11" xfId="55159" xr:uid="{00000000-0005-0000-0000-000095AD0000}"/>
    <cellStyle name="Percent 10 8 12" xfId="55695" xr:uid="{00000000-0005-0000-0000-000096AD0000}"/>
    <cellStyle name="Percent 10 8 13" xfId="978" xr:uid="{00000000-0005-0000-0000-000097AD0000}"/>
    <cellStyle name="Percent 10 8 2" xfId="1622" xr:uid="{00000000-0005-0000-0000-000098AD0000}"/>
    <cellStyle name="Percent 10 8 2 10" xfId="56236" xr:uid="{00000000-0005-0000-0000-000099AD0000}"/>
    <cellStyle name="Percent 10 8 2 2" xfId="2704" xr:uid="{00000000-0005-0000-0000-00009AAD0000}"/>
    <cellStyle name="Percent 10 8 2 2 2" xfId="7032" xr:uid="{00000000-0005-0000-0000-00009BAD0000}"/>
    <cellStyle name="Percent 10 8 2 2 2 2" xfId="13524" xr:uid="{00000000-0005-0000-0000-00009CAD0000}"/>
    <cellStyle name="Percent 10 8 2 2 2 2 2" xfId="28672" xr:uid="{00000000-0005-0000-0000-00009DAD0000}"/>
    <cellStyle name="Percent 10 8 2 2 2 2 2 2" xfId="54640" xr:uid="{00000000-0005-0000-0000-00009EAD0000}"/>
    <cellStyle name="Percent 10 8 2 2 2 2 3" xfId="39492" xr:uid="{00000000-0005-0000-0000-00009FAD0000}"/>
    <cellStyle name="Percent 10 8 2 2 2 3" xfId="22180" xr:uid="{00000000-0005-0000-0000-0000A0AD0000}"/>
    <cellStyle name="Percent 10 8 2 2 2 3 2" xfId="48148" xr:uid="{00000000-0005-0000-0000-0000A1AD0000}"/>
    <cellStyle name="Percent 10 8 2 2 2 4" xfId="17852" xr:uid="{00000000-0005-0000-0000-0000A2AD0000}"/>
    <cellStyle name="Percent 10 8 2 2 2 4 2" xfId="43820" xr:uid="{00000000-0005-0000-0000-0000A3AD0000}"/>
    <cellStyle name="Percent 10 8 2 2 2 5" xfId="33000" xr:uid="{00000000-0005-0000-0000-0000A4AD0000}"/>
    <cellStyle name="Percent 10 8 2 2 2 6" xfId="59482" xr:uid="{00000000-0005-0000-0000-0000A5AD0000}"/>
    <cellStyle name="Percent 10 8 2 2 3" xfId="11360" xr:uid="{00000000-0005-0000-0000-0000A6AD0000}"/>
    <cellStyle name="Percent 10 8 2 2 3 2" xfId="26508" xr:uid="{00000000-0005-0000-0000-0000A7AD0000}"/>
    <cellStyle name="Percent 10 8 2 2 3 2 2" xfId="52476" xr:uid="{00000000-0005-0000-0000-0000A8AD0000}"/>
    <cellStyle name="Percent 10 8 2 2 3 3" xfId="37328" xr:uid="{00000000-0005-0000-0000-0000A9AD0000}"/>
    <cellStyle name="Percent 10 8 2 2 4" xfId="9196" xr:uid="{00000000-0005-0000-0000-0000AAAD0000}"/>
    <cellStyle name="Percent 10 8 2 2 4 2" xfId="24344" xr:uid="{00000000-0005-0000-0000-0000ABAD0000}"/>
    <cellStyle name="Percent 10 8 2 2 4 2 2" xfId="50312" xr:uid="{00000000-0005-0000-0000-0000ACAD0000}"/>
    <cellStyle name="Percent 10 8 2 2 4 3" xfId="35164" xr:uid="{00000000-0005-0000-0000-0000ADAD0000}"/>
    <cellStyle name="Percent 10 8 2 2 5" xfId="20016" xr:uid="{00000000-0005-0000-0000-0000AEAD0000}"/>
    <cellStyle name="Percent 10 8 2 2 5 2" xfId="45984" xr:uid="{00000000-0005-0000-0000-0000AFAD0000}"/>
    <cellStyle name="Percent 10 8 2 2 6" xfId="15688" xr:uid="{00000000-0005-0000-0000-0000B0AD0000}"/>
    <cellStyle name="Percent 10 8 2 2 6 2" xfId="41656" xr:uid="{00000000-0005-0000-0000-0000B1AD0000}"/>
    <cellStyle name="Percent 10 8 2 2 7" xfId="4868" xr:uid="{00000000-0005-0000-0000-0000B2AD0000}"/>
    <cellStyle name="Percent 10 8 2 2 8" xfId="30836" xr:uid="{00000000-0005-0000-0000-0000B3AD0000}"/>
    <cellStyle name="Percent 10 8 2 2 9" xfId="57318" xr:uid="{00000000-0005-0000-0000-0000B4AD0000}"/>
    <cellStyle name="Percent 10 8 2 3" xfId="5950" xr:uid="{00000000-0005-0000-0000-0000B5AD0000}"/>
    <cellStyle name="Percent 10 8 2 3 2" xfId="12442" xr:uid="{00000000-0005-0000-0000-0000B6AD0000}"/>
    <cellStyle name="Percent 10 8 2 3 2 2" xfId="27590" xr:uid="{00000000-0005-0000-0000-0000B7AD0000}"/>
    <cellStyle name="Percent 10 8 2 3 2 2 2" xfId="53558" xr:uid="{00000000-0005-0000-0000-0000B8AD0000}"/>
    <cellStyle name="Percent 10 8 2 3 2 3" xfId="38410" xr:uid="{00000000-0005-0000-0000-0000B9AD0000}"/>
    <cellStyle name="Percent 10 8 2 3 3" xfId="21098" xr:uid="{00000000-0005-0000-0000-0000BAAD0000}"/>
    <cellStyle name="Percent 10 8 2 3 3 2" xfId="47066" xr:uid="{00000000-0005-0000-0000-0000BBAD0000}"/>
    <cellStyle name="Percent 10 8 2 3 4" xfId="16770" xr:uid="{00000000-0005-0000-0000-0000BCAD0000}"/>
    <cellStyle name="Percent 10 8 2 3 4 2" xfId="42738" xr:uid="{00000000-0005-0000-0000-0000BDAD0000}"/>
    <cellStyle name="Percent 10 8 2 3 5" xfId="31918" xr:uid="{00000000-0005-0000-0000-0000BEAD0000}"/>
    <cellStyle name="Percent 10 8 2 3 6" xfId="58400" xr:uid="{00000000-0005-0000-0000-0000BFAD0000}"/>
    <cellStyle name="Percent 10 8 2 4" xfId="10278" xr:uid="{00000000-0005-0000-0000-0000C0AD0000}"/>
    <cellStyle name="Percent 10 8 2 4 2" xfId="25426" xr:uid="{00000000-0005-0000-0000-0000C1AD0000}"/>
    <cellStyle name="Percent 10 8 2 4 2 2" xfId="51394" xr:uid="{00000000-0005-0000-0000-0000C2AD0000}"/>
    <cellStyle name="Percent 10 8 2 4 3" xfId="36246" xr:uid="{00000000-0005-0000-0000-0000C3AD0000}"/>
    <cellStyle name="Percent 10 8 2 5" xfId="8114" xr:uid="{00000000-0005-0000-0000-0000C4AD0000}"/>
    <cellStyle name="Percent 10 8 2 5 2" xfId="23262" xr:uid="{00000000-0005-0000-0000-0000C5AD0000}"/>
    <cellStyle name="Percent 10 8 2 5 2 2" xfId="49230" xr:uid="{00000000-0005-0000-0000-0000C6AD0000}"/>
    <cellStyle name="Percent 10 8 2 5 3" xfId="34082" xr:uid="{00000000-0005-0000-0000-0000C7AD0000}"/>
    <cellStyle name="Percent 10 8 2 6" xfId="18934" xr:uid="{00000000-0005-0000-0000-0000C8AD0000}"/>
    <cellStyle name="Percent 10 8 2 6 2" xfId="44902" xr:uid="{00000000-0005-0000-0000-0000C9AD0000}"/>
    <cellStyle name="Percent 10 8 2 7" xfId="14606" xr:uid="{00000000-0005-0000-0000-0000CAAD0000}"/>
    <cellStyle name="Percent 10 8 2 7 2" xfId="40574" xr:uid="{00000000-0005-0000-0000-0000CBAD0000}"/>
    <cellStyle name="Percent 10 8 2 8" xfId="3786" xr:uid="{00000000-0005-0000-0000-0000CCAD0000}"/>
    <cellStyle name="Percent 10 8 2 9" xfId="29754" xr:uid="{00000000-0005-0000-0000-0000CDAD0000}"/>
    <cellStyle name="Percent 10 8 3" xfId="2163" xr:uid="{00000000-0005-0000-0000-0000CEAD0000}"/>
    <cellStyle name="Percent 10 8 3 2" xfId="6491" xr:uid="{00000000-0005-0000-0000-0000CFAD0000}"/>
    <cellStyle name="Percent 10 8 3 2 2" xfId="12983" xr:uid="{00000000-0005-0000-0000-0000D0AD0000}"/>
    <cellStyle name="Percent 10 8 3 2 2 2" xfId="28131" xr:uid="{00000000-0005-0000-0000-0000D1AD0000}"/>
    <cellStyle name="Percent 10 8 3 2 2 2 2" xfId="54099" xr:uid="{00000000-0005-0000-0000-0000D2AD0000}"/>
    <cellStyle name="Percent 10 8 3 2 2 3" xfId="38951" xr:uid="{00000000-0005-0000-0000-0000D3AD0000}"/>
    <cellStyle name="Percent 10 8 3 2 3" xfId="21639" xr:uid="{00000000-0005-0000-0000-0000D4AD0000}"/>
    <cellStyle name="Percent 10 8 3 2 3 2" xfId="47607" xr:uid="{00000000-0005-0000-0000-0000D5AD0000}"/>
    <cellStyle name="Percent 10 8 3 2 4" xfId="17311" xr:uid="{00000000-0005-0000-0000-0000D6AD0000}"/>
    <cellStyle name="Percent 10 8 3 2 4 2" xfId="43279" xr:uid="{00000000-0005-0000-0000-0000D7AD0000}"/>
    <cellStyle name="Percent 10 8 3 2 5" xfId="32459" xr:uid="{00000000-0005-0000-0000-0000D8AD0000}"/>
    <cellStyle name="Percent 10 8 3 2 6" xfId="58941" xr:uid="{00000000-0005-0000-0000-0000D9AD0000}"/>
    <cellStyle name="Percent 10 8 3 3" xfId="10819" xr:uid="{00000000-0005-0000-0000-0000DAAD0000}"/>
    <cellStyle name="Percent 10 8 3 3 2" xfId="25967" xr:uid="{00000000-0005-0000-0000-0000DBAD0000}"/>
    <cellStyle name="Percent 10 8 3 3 2 2" xfId="51935" xr:uid="{00000000-0005-0000-0000-0000DCAD0000}"/>
    <cellStyle name="Percent 10 8 3 3 3" xfId="36787" xr:uid="{00000000-0005-0000-0000-0000DDAD0000}"/>
    <cellStyle name="Percent 10 8 3 4" xfId="8655" xr:uid="{00000000-0005-0000-0000-0000DEAD0000}"/>
    <cellStyle name="Percent 10 8 3 4 2" xfId="23803" xr:uid="{00000000-0005-0000-0000-0000DFAD0000}"/>
    <cellStyle name="Percent 10 8 3 4 2 2" xfId="49771" xr:uid="{00000000-0005-0000-0000-0000E0AD0000}"/>
    <cellStyle name="Percent 10 8 3 4 3" xfId="34623" xr:uid="{00000000-0005-0000-0000-0000E1AD0000}"/>
    <cellStyle name="Percent 10 8 3 5" xfId="19475" xr:uid="{00000000-0005-0000-0000-0000E2AD0000}"/>
    <cellStyle name="Percent 10 8 3 5 2" xfId="45443" xr:uid="{00000000-0005-0000-0000-0000E3AD0000}"/>
    <cellStyle name="Percent 10 8 3 6" xfId="15147" xr:uid="{00000000-0005-0000-0000-0000E4AD0000}"/>
    <cellStyle name="Percent 10 8 3 6 2" xfId="41115" xr:uid="{00000000-0005-0000-0000-0000E5AD0000}"/>
    <cellStyle name="Percent 10 8 3 7" xfId="4327" xr:uid="{00000000-0005-0000-0000-0000E6AD0000}"/>
    <cellStyle name="Percent 10 8 3 8" xfId="30295" xr:uid="{00000000-0005-0000-0000-0000E7AD0000}"/>
    <cellStyle name="Percent 10 8 3 9" xfId="56777" xr:uid="{00000000-0005-0000-0000-0000E8AD0000}"/>
    <cellStyle name="Percent 10 8 4" xfId="5409" xr:uid="{00000000-0005-0000-0000-0000E9AD0000}"/>
    <cellStyle name="Percent 10 8 4 2" xfId="11901" xr:uid="{00000000-0005-0000-0000-0000EAAD0000}"/>
    <cellStyle name="Percent 10 8 4 2 2" xfId="27049" xr:uid="{00000000-0005-0000-0000-0000EBAD0000}"/>
    <cellStyle name="Percent 10 8 4 2 2 2" xfId="53017" xr:uid="{00000000-0005-0000-0000-0000ECAD0000}"/>
    <cellStyle name="Percent 10 8 4 2 3" xfId="37869" xr:uid="{00000000-0005-0000-0000-0000EDAD0000}"/>
    <cellStyle name="Percent 10 8 4 3" xfId="20557" xr:uid="{00000000-0005-0000-0000-0000EEAD0000}"/>
    <cellStyle name="Percent 10 8 4 3 2" xfId="46525" xr:uid="{00000000-0005-0000-0000-0000EFAD0000}"/>
    <cellStyle name="Percent 10 8 4 4" xfId="16229" xr:uid="{00000000-0005-0000-0000-0000F0AD0000}"/>
    <cellStyle name="Percent 10 8 4 4 2" xfId="42197" xr:uid="{00000000-0005-0000-0000-0000F1AD0000}"/>
    <cellStyle name="Percent 10 8 4 5" xfId="31377" xr:uid="{00000000-0005-0000-0000-0000F2AD0000}"/>
    <cellStyle name="Percent 10 8 4 6" xfId="57859" xr:uid="{00000000-0005-0000-0000-0000F3AD0000}"/>
    <cellStyle name="Percent 10 8 5" xfId="9737" xr:uid="{00000000-0005-0000-0000-0000F4AD0000}"/>
    <cellStyle name="Percent 10 8 5 2" xfId="24885" xr:uid="{00000000-0005-0000-0000-0000F5AD0000}"/>
    <cellStyle name="Percent 10 8 5 2 2" xfId="50853" xr:uid="{00000000-0005-0000-0000-0000F6AD0000}"/>
    <cellStyle name="Percent 10 8 5 3" xfId="35705" xr:uid="{00000000-0005-0000-0000-0000F7AD0000}"/>
    <cellStyle name="Percent 10 8 6" xfId="7573" xr:uid="{00000000-0005-0000-0000-0000F8AD0000}"/>
    <cellStyle name="Percent 10 8 6 2" xfId="22721" xr:uid="{00000000-0005-0000-0000-0000F9AD0000}"/>
    <cellStyle name="Percent 10 8 6 2 2" xfId="48689" xr:uid="{00000000-0005-0000-0000-0000FAAD0000}"/>
    <cellStyle name="Percent 10 8 6 3" xfId="33541" xr:uid="{00000000-0005-0000-0000-0000FBAD0000}"/>
    <cellStyle name="Percent 10 8 7" xfId="18393" xr:uid="{00000000-0005-0000-0000-0000FCAD0000}"/>
    <cellStyle name="Percent 10 8 7 2" xfId="44361" xr:uid="{00000000-0005-0000-0000-0000FDAD0000}"/>
    <cellStyle name="Percent 10 8 8" xfId="14065" xr:uid="{00000000-0005-0000-0000-0000FEAD0000}"/>
    <cellStyle name="Percent 10 8 8 2" xfId="40033" xr:uid="{00000000-0005-0000-0000-0000FFAD0000}"/>
    <cellStyle name="Percent 10 8 9" xfId="3245" xr:uid="{00000000-0005-0000-0000-000000AE0000}"/>
    <cellStyle name="Percent 10 9" xfId="527" xr:uid="{00000000-0005-0000-0000-000001AE0000}"/>
    <cellStyle name="Percent 10 9 10" xfId="29214" xr:uid="{00000000-0005-0000-0000-000002AE0000}"/>
    <cellStyle name="Percent 10 9 11" xfId="55160" xr:uid="{00000000-0005-0000-0000-000003AE0000}"/>
    <cellStyle name="Percent 10 9 12" xfId="55696" xr:uid="{00000000-0005-0000-0000-000004AE0000}"/>
    <cellStyle name="Percent 10 9 13" xfId="1018" xr:uid="{00000000-0005-0000-0000-000005AE0000}"/>
    <cellStyle name="Percent 10 9 2" xfId="1623" xr:uid="{00000000-0005-0000-0000-000006AE0000}"/>
    <cellStyle name="Percent 10 9 2 10" xfId="56237" xr:uid="{00000000-0005-0000-0000-000007AE0000}"/>
    <cellStyle name="Percent 10 9 2 2" xfId="2705" xr:uid="{00000000-0005-0000-0000-000008AE0000}"/>
    <cellStyle name="Percent 10 9 2 2 2" xfId="7033" xr:uid="{00000000-0005-0000-0000-000009AE0000}"/>
    <cellStyle name="Percent 10 9 2 2 2 2" xfId="13525" xr:uid="{00000000-0005-0000-0000-00000AAE0000}"/>
    <cellStyle name="Percent 10 9 2 2 2 2 2" xfId="28673" xr:uid="{00000000-0005-0000-0000-00000BAE0000}"/>
    <cellStyle name="Percent 10 9 2 2 2 2 2 2" xfId="54641" xr:uid="{00000000-0005-0000-0000-00000CAE0000}"/>
    <cellStyle name="Percent 10 9 2 2 2 2 3" xfId="39493" xr:uid="{00000000-0005-0000-0000-00000DAE0000}"/>
    <cellStyle name="Percent 10 9 2 2 2 3" xfId="22181" xr:uid="{00000000-0005-0000-0000-00000EAE0000}"/>
    <cellStyle name="Percent 10 9 2 2 2 3 2" xfId="48149" xr:uid="{00000000-0005-0000-0000-00000FAE0000}"/>
    <cellStyle name="Percent 10 9 2 2 2 4" xfId="17853" xr:uid="{00000000-0005-0000-0000-000010AE0000}"/>
    <cellStyle name="Percent 10 9 2 2 2 4 2" xfId="43821" xr:uid="{00000000-0005-0000-0000-000011AE0000}"/>
    <cellStyle name="Percent 10 9 2 2 2 5" xfId="33001" xr:uid="{00000000-0005-0000-0000-000012AE0000}"/>
    <cellStyle name="Percent 10 9 2 2 2 6" xfId="59483" xr:uid="{00000000-0005-0000-0000-000013AE0000}"/>
    <cellStyle name="Percent 10 9 2 2 3" xfId="11361" xr:uid="{00000000-0005-0000-0000-000014AE0000}"/>
    <cellStyle name="Percent 10 9 2 2 3 2" xfId="26509" xr:uid="{00000000-0005-0000-0000-000015AE0000}"/>
    <cellStyle name="Percent 10 9 2 2 3 2 2" xfId="52477" xr:uid="{00000000-0005-0000-0000-000016AE0000}"/>
    <cellStyle name="Percent 10 9 2 2 3 3" xfId="37329" xr:uid="{00000000-0005-0000-0000-000017AE0000}"/>
    <cellStyle name="Percent 10 9 2 2 4" xfId="9197" xr:uid="{00000000-0005-0000-0000-000018AE0000}"/>
    <cellStyle name="Percent 10 9 2 2 4 2" xfId="24345" xr:uid="{00000000-0005-0000-0000-000019AE0000}"/>
    <cellStyle name="Percent 10 9 2 2 4 2 2" xfId="50313" xr:uid="{00000000-0005-0000-0000-00001AAE0000}"/>
    <cellStyle name="Percent 10 9 2 2 4 3" xfId="35165" xr:uid="{00000000-0005-0000-0000-00001BAE0000}"/>
    <cellStyle name="Percent 10 9 2 2 5" xfId="20017" xr:uid="{00000000-0005-0000-0000-00001CAE0000}"/>
    <cellStyle name="Percent 10 9 2 2 5 2" xfId="45985" xr:uid="{00000000-0005-0000-0000-00001DAE0000}"/>
    <cellStyle name="Percent 10 9 2 2 6" xfId="15689" xr:uid="{00000000-0005-0000-0000-00001EAE0000}"/>
    <cellStyle name="Percent 10 9 2 2 6 2" xfId="41657" xr:uid="{00000000-0005-0000-0000-00001FAE0000}"/>
    <cellStyle name="Percent 10 9 2 2 7" xfId="4869" xr:uid="{00000000-0005-0000-0000-000020AE0000}"/>
    <cellStyle name="Percent 10 9 2 2 8" xfId="30837" xr:uid="{00000000-0005-0000-0000-000021AE0000}"/>
    <cellStyle name="Percent 10 9 2 2 9" xfId="57319" xr:uid="{00000000-0005-0000-0000-000022AE0000}"/>
    <cellStyle name="Percent 10 9 2 3" xfId="5951" xr:uid="{00000000-0005-0000-0000-000023AE0000}"/>
    <cellStyle name="Percent 10 9 2 3 2" xfId="12443" xr:uid="{00000000-0005-0000-0000-000024AE0000}"/>
    <cellStyle name="Percent 10 9 2 3 2 2" xfId="27591" xr:uid="{00000000-0005-0000-0000-000025AE0000}"/>
    <cellStyle name="Percent 10 9 2 3 2 2 2" xfId="53559" xr:uid="{00000000-0005-0000-0000-000026AE0000}"/>
    <cellStyle name="Percent 10 9 2 3 2 3" xfId="38411" xr:uid="{00000000-0005-0000-0000-000027AE0000}"/>
    <cellStyle name="Percent 10 9 2 3 3" xfId="21099" xr:uid="{00000000-0005-0000-0000-000028AE0000}"/>
    <cellStyle name="Percent 10 9 2 3 3 2" xfId="47067" xr:uid="{00000000-0005-0000-0000-000029AE0000}"/>
    <cellStyle name="Percent 10 9 2 3 4" xfId="16771" xr:uid="{00000000-0005-0000-0000-00002AAE0000}"/>
    <cellStyle name="Percent 10 9 2 3 4 2" xfId="42739" xr:uid="{00000000-0005-0000-0000-00002BAE0000}"/>
    <cellStyle name="Percent 10 9 2 3 5" xfId="31919" xr:uid="{00000000-0005-0000-0000-00002CAE0000}"/>
    <cellStyle name="Percent 10 9 2 3 6" xfId="58401" xr:uid="{00000000-0005-0000-0000-00002DAE0000}"/>
    <cellStyle name="Percent 10 9 2 4" xfId="10279" xr:uid="{00000000-0005-0000-0000-00002EAE0000}"/>
    <cellStyle name="Percent 10 9 2 4 2" xfId="25427" xr:uid="{00000000-0005-0000-0000-00002FAE0000}"/>
    <cellStyle name="Percent 10 9 2 4 2 2" xfId="51395" xr:uid="{00000000-0005-0000-0000-000030AE0000}"/>
    <cellStyle name="Percent 10 9 2 4 3" xfId="36247" xr:uid="{00000000-0005-0000-0000-000031AE0000}"/>
    <cellStyle name="Percent 10 9 2 5" xfId="8115" xr:uid="{00000000-0005-0000-0000-000032AE0000}"/>
    <cellStyle name="Percent 10 9 2 5 2" xfId="23263" xr:uid="{00000000-0005-0000-0000-000033AE0000}"/>
    <cellStyle name="Percent 10 9 2 5 2 2" xfId="49231" xr:uid="{00000000-0005-0000-0000-000034AE0000}"/>
    <cellStyle name="Percent 10 9 2 5 3" xfId="34083" xr:uid="{00000000-0005-0000-0000-000035AE0000}"/>
    <cellStyle name="Percent 10 9 2 6" xfId="18935" xr:uid="{00000000-0005-0000-0000-000036AE0000}"/>
    <cellStyle name="Percent 10 9 2 6 2" xfId="44903" xr:uid="{00000000-0005-0000-0000-000037AE0000}"/>
    <cellStyle name="Percent 10 9 2 7" xfId="14607" xr:uid="{00000000-0005-0000-0000-000038AE0000}"/>
    <cellStyle name="Percent 10 9 2 7 2" xfId="40575" xr:uid="{00000000-0005-0000-0000-000039AE0000}"/>
    <cellStyle name="Percent 10 9 2 8" xfId="3787" xr:uid="{00000000-0005-0000-0000-00003AAE0000}"/>
    <cellStyle name="Percent 10 9 2 9" xfId="29755" xr:uid="{00000000-0005-0000-0000-00003BAE0000}"/>
    <cellStyle name="Percent 10 9 3" xfId="2164" xr:uid="{00000000-0005-0000-0000-00003CAE0000}"/>
    <cellStyle name="Percent 10 9 3 2" xfId="6492" xr:uid="{00000000-0005-0000-0000-00003DAE0000}"/>
    <cellStyle name="Percent 10 9 3 2 2" xfId="12984" xr:uid="{00000000-0005-0000-0000-00003EAE0000}"/>
    <cellStyle name="Percent 10 9 3 2 2 2" xfId="28132" xr:uid="{00000000-0005-0000-0000-00003FAE0000}"/>
    <cellStyle name="Percent 10 9 3 2 2 2 2" xfId="54100" xr:uid="{00000000-0005-0000-0000-000040AE0000}"/>
    <cellStyle name="Percent 10 9 3 2 2 3" xfId="38952" xr:uid="{00000000-0005-0000-0000-000041AE0000}"/>
    <cellStyle name="Percent 10 9 3 2 3" xfId="21640" xr:uid="{00000000-0005-0000-0000-000042AE0000}"/>
    <cellStyle name="Percent 10 9 3 2 3 2" xfId="47608" xr:uid="{00000000-0005-0000-0000-000043AE0000}"/>
    <cellStyle name="Percent 10 9 3 2 4" xfId="17312" xr:uid="{00000000-0005-0000-0000-000044AE0000}"/>
    <cellStyle name="Percent 10 9 3 2 4 2" xfId="43280" xr:uid="{00000000-0005-0000-0000-000045AE0000}"/>
    <cellStyle name="Percent 10 9 3 2 5" xfId="32460" xr:uid="{00000000-0005-0000-0000-000046AE0000}"/>
    <cellStyle name="Percent 10 9 3 2 6" xfId="58942" xr:uid="{00000000-0005-0000-0000-000047AE0000}"/>
    <cellStyle name="Percent 10 9 3 3" xfId="10820" xr:uid="{00000000-0005-0000-0000-000048AE0000}"/>
    <cellStyle name="Percent 10 9 3 3 2" xfId="25968" xr:uid="{00000000-0005-0000-0000-000049AE0000}"/>
    <cellStyle name="Percent 10 9 3 3 2 2" xfId="51936" xr:uid="{00000000-0005-0000-0000-00004AAE0000}"/>
    <cellStyle name="Percent 10 9 3 3 3" xfId="36788" xr:uid="{00000000-0005-0000-0000-00004BAE0000}"/>
    <cellStyle name="Percent 10 9 3 4" xfId="8656" xr:uid="{00000000-0005-0000-0000-00004CAE0000}"/>
    <cellStyle name="Percent 10 9 3 4 2" xfId="23804" xr:uid="{00000000-0005-0000-0000-00004DAE0000}"/>
    <cellStyle name="Percent 10 9 3 4 2 2" xfId="49772" xr:uid="{00000000-0005-0000-0000-00004EAE0000}"/>
    <cellStyle name="Percent 10 9 3 4 3" xfId="34624" xr:uid="{00000000-0005-0000-0000-00004FAE0000}"/>
    <cellStyle name="Percent 10 9 3 5" xfId="19476" xr:uid="{00000000-0005-0000-0000-000050AE0000}"/>
    <cellStyle name="Percent 10 9 3 5 2" xfId="45444" xr:uid="{00000000-0005-0000-0000-000051AE0000}"/>
    <cellStyle name="Percent 10 9 3 6" xfId="15148" xr:uid="{00000000-0005-0000-0000-000052AE0000}"/>
    <cellStyle name="Percent 10 9 3 6 2" xfId="41116" xr:uid="{00000000-0005-0000-0000-000053AE0000}"/>
    <cellStyle name="Percent 10 9 3 7" xfId="4328" xr:uid="{00000000-0005-0000-0000-000054AE0000}"/>
    <cellStyle name="Percent 10 9 3 8" xfId="30296" xr:uid="{00000000-0005-0000-0000-000055AE0000}"/>
    <cellStyle name="Percent 10 9 3 9" xfId="56778" xr:uid="{00000000-0005-0000-0000-000056AE0000}"/>
    <cellStyle name="Percent 10 9 4" xfId="5410" xr:uid="{00000000-0005-0000-0000-000057AE0000}"/>
    <cellStyle name="Percent 10 9 4 2" xfId="11902" xr:uid="{00000000-0005-0000-0000-000058AE0000}"/>
    <cellStyle name="Percent 10 9 4 2 2" xfId="27050" xr:uid="{00000000-0005-0000-0000-000059AE0000}"/>
    <cellStyle name="Percent 10 9 4 2 2 2" xfId="53018" xr:uid="{00000000-0005-0000-0000-00005AAE0000}"/>
    <cellStyle name="Percent 10 9 4 2 3" xfId="37870" xr:uid="{00000000-0005-0000-0000-00005BAE0000}"/>
    <cellStyle name="Percent 10 9 4 3" xfId="20558" xr:uid="{00000000-0005-0000-0000-00005CAE0000}"/>
    <cellStyle name="Percent 10 9 4 3 2" xfId="46526" xr:uid="{00000000-0005-0000-0000-00005DAE0000}"/>
    <cellStyle name="Percent 10 9 4 4" xfId="16230" xr:uid="{00000000-0005-0000-0000-00005EAE0000}"/>
    <cellStyle name="Percent 10 9 4 4 2" xfId="42198" xr:uid="{00000000-0005-0000-0000-00005FAE0000}"/>
    <cellStyle name="Percent 10 9 4 5" xfId="31378" xr:uid="{00000000-0005-0000-0000-000060AE0000}"/>
    <cellStyle name="Percent 10 9 4 6" xfId="57860" xr:uid="{00000000-0005-0000-0000-000061AE0000}"/>
    <cellStyle name="Percent 10 9 5" xfId="9738" xr:uid="{00000000-0005-0000-0000-000062AE0000}"/>
    <cellStyle name="Percent 10 9 5 2" xfId="24886" xr:uid="{00000000-0005-0000-0000-000063AE0000}"/>
    <cellStyle name="Percent 10 9 5 2 2" xfId="50854" xr:uid="{00000000-0005-0000-0000-000064AE0000}"/>
    <cellStyle name="Percent 10 9 5 3" xfId="35706" xr:uid="{00000000-0005-0000-0000-000065AE0000}"/>
    <cellStyle name="Percent 10 9 6" xfId="7574" xr:uid="{00000000-0005-0000-0000-000066AE0000}"/>
    <cellStyle name="Percent 10 9 6 2" xfId="22722" xr:uid="{00000000-0005-0000-0000-000067AE0000}"/>
    <cellStyle name="Percent 10 9 6 2 2" xfId="48690" xr:uid="{00000000-0005-0000-0000-000068AE0000}"/>
    <cellStyle name="Percent 10 9 6 3" xfId="33542" xr:uid="{00000000-0005-0000-0000-000069AE0000}"/>
    <cellStyle name="Percent 10 9 7" xfId="18394" xr:uid="{00000000-0005-0000-0000-00006AAE0000}"/>
    <cellStyle name="Percent 10 9 7 2" xfId="44362" xr:uid="{00000000-0005-0000-0000-00006BAE0000}"/>
    <cellStyle name="Percent 10 9 8" xfId="14066" xr:uid="{00000000-0005-0000-0000-00006CAE0000}"/>
    <cellStyle name="Percent 10 9 8 2" xfId="40034" xr:uid="{00000000-0005-0000-0000-00006DAE0000}"/>
    <cellStyle name="Percent 10 9 9" xfId="3246" xr:uid="{00000000-0005-0000-0000-00006EAE0000}"/>
    <cellStyle name="Percent 11" xfId="528" xr:uid="{00000000-0005-0000-0000-00006FAE0000}"/>
    <cellStyle name="Percent 11 10" xfId="529" xr:uid="{00000000-0005-0000-0000-000070AE0000}"/>
    <cellStyle name="Percent 11 10 10" xfId="29216" xr:uid="{00000000-0005-0000-0000-000071AE0000}"/>
    <cellStyle name="Percent 11 10 11" xfId="55162" xr:uid="{00000000-0005-0000-0000-000072AE0000}"/>
    <cellStyle name="Percent 11 10 12" xfId="55698" xr:uid="{00000000-0005-0000-0000-000073AE0000}"/>
    <cellStyle name="Percent 11 10 13" xfId="1061" xr:uid="{00000000-0005-0000-0000-000074AE0000}"/>
    <cellStyle name="Percent 11 10 2" xfId="1625" xr:uid="{00000000-0005-0000-0000-000075AE0000}"/>
    <cellStyle name="Percent 11 10 2 10" xfId="56239" xr:uid="{00000000-0005-0000-0000-000076AE0000}"/>
    <cellStyle name="Percent 11 10 2 2" xfId="2707" xr:uid="{00000000-0005-0000-0000-000077AE0000}"/>
    <cellStyle name="Percent 11 10 2 2 2" xfId="7035" xr:uid="{00000000-0005-0000-0000-000078AE0000}"/>
    <cellStyle name="Percent 11 10 2 2 2 2" xfId="13527" xr:uid="{00000000-0005-0000-0000-000079AE0000}"/>
    <cellStyle name="Percent 11 10 2 2 2 2 2" xfId="28675" xr:uid="{00000000-0005-0000-0000-00007AAE0000}"/>
    <cellStyle name="Percent 11 10 2 2 2 2 2 2" xfId="54643" xr:uid="{00000000-0005-0000-0000-00007BAE0000}"/>
    <cellStyle name="Percent 11 10 2 2 2 2 3" xfId="39495" xr:uid="{00000000-0005-0000-0000-00007CAE0000}"/>
    <cellStyle name="Percent 11 10 2 2 2 3" xfId="22183" xr:uid="{00000000-0005-0000-0000-00007DAE0000}"/>
    <cellStyle name="Percent 11 10 2 2 2 3 2" xfId="48151" xr:uid="{00000000-0005-0000-0000-00007EAE0000}"/>
    <cellStyle name="Percent 11 10 2 2 2 4" xfId="17855" xr:uid="{00000000-0005-0000-0000-00007FAE0000}"/>
    <cellStyle name="Percent 11 10 2 2 2 4 2" xfId="43823" xr:uid="{00000000-0005-0000-0000-000080AE0000}"/>
    <cellStyle name="Percent 11 10 2 2 2 5" xfId="33003" xr:uid="{00000000-0005-0000-0000-000081AE0000}"/>
    <cellStyle name="Percent 11 10 2 2 2 6" xfId="59485" xr:uid="{00000000-0005-0000-0000-000082AE0000}"/>
    <cellStyle name="Percent 11 10 2 2 3" xfId="11363" xr:uid="{00000000-0005-0000-0000-000083AE0000}"/>
    <cellStyle name="Percent 11 10 2 2 3 2" xfId="26511" xr:uid="{00000000-0005-0000-0000-000084AE0000}"/>
    <cellStyle name="Percent 11 10 2 2 3 2 2" xfId="52479" xr:uid="{00000000-0005-0000-0000-000085AE0000}"/>
    <cellStyle name="Percent 11 10 2 2 3 3" xfId="37331" xr:uid="{00000000-0005-0000-0000-000086AE0000}"/>
    <cellStyle name="Percent 11 10 2 2 4" xfId="9199" xr:uid="{00000000-0005-0000-0000-000087AE0000}"/>
    <cellStyle name="Percent 11 10 2 2 4 2" xfId="24347" xr:uid="{00000000-0005-0000-0000-000088AE0000}"/>
    <cellStyle name="Percent 11 10 2 2 4 2 2" xfId="50315" xr:uid="{00000000-0005-0000-0000-000089AE0000}"/>
    <cellStyle name="Percent 11 10 2 2 4 3" xfId="35167" xr:uid="{00000000-0005-0000-0000-00008AAE0000}"/>
    <cellStyle name="Percent 11 10 2 2 5" xfId="20019" xr:uid="{00000000-0005-0000-0000-00008BAE0000}"/>
    <cellStyle name="Percent 11 10 2 2 5 2" xfId="45987" xr:uid="{00000000-0005-0000-0000-00008CAE0000}"/>
    <cellStyle name="Percent 11 10 2 2 6" xfId="15691" xr:uid="{00000000-0005-0000-0000-00008DAE0000}"/>
    <cellStyle name="Percent 11 10 2 2 6 2" xfId="41659" xr:uid="{00000000-0005-0000-0000-00008EAE0000}"/>
    <cellStyle name="Percent 11 10 2 2 7" xfId="4871" xr:uid="{00000000-0005-0000-0000-00008FAE0000}"/>
    <cellStyle name="Percent 11 10 2 2 8" xfId="30839" xr:uid="{00000000-0005-0000-0000-000090AE0000}"/>
    <cellStyle name="Percent 11 10 2 2 9" xfId="57321" xr:uid="{00000000-0005-0000-0000-000091AE0000}"/>
    <cellStyle name="Percent 11 10 2 3" xfId="5953" xr:uid="{00000000-0005-0000-0000-000092AE0000}"/>
    <cellStyle name="Percent 11 10 2 3 2" xfId="12445" xr:uid="{00000000-0005-0000-0000-000093AE0000}"/>
    <cellStyle name="Percent 11 10 2 3 2 2" xfId="27593" xr:uid="{00000000-0005-0000-0000-000094AE0000}"/>
    <cellStyle name="Percent 11 10 2 3 2 2 2" xfId="53561" xr:uid="{00000000-0005-0000-0000-000095AE0000}"/>
    <cellStyle name="Percent 11 10 2 3 2 3" xfId="38413" xr:uid="{00000000-0005-0000-0000-000096AE0000}"/>
    <cellStyle name="Percent 11 10 2 3 3" xfId="21101" xr:uid="{00000000-0005-0000-0000-000097AE0000}"/>
    <cellStyle name="Percent 11 10 2 3 3 2" xfId="47069" xr:uid="{00000000-0005-0000-0000-000098AE0000}"/>
    <cellStyle name="Percent 11 10 2 3 4" xfId="16773" xr:uid="{00000000-0005-0000-0000-000099AE0000}"/>
    <cellStyle name="Percent 11 10 2 3 4 2" xfId="42741" xr:uid="{00000000-0005-0000-0000-00009AAE0000}"/>
    <cellStyle name="Percent 11 10 2 3 5" xfId="31921" xr:uid="{00000000-0005-0000-0000-00009BAE0000}"/>
    <cellStyle name="Percent 11 10 2 3 6" xfId="58403" xr:uid="{00000000-0005-0000-0000-00009CAE0000}"/>
    <cellStyle name="Percent 11 10 2 4" xfId="10281" xr:uid="{00000000-0005-0000-0000-00009DAE0000}"/>
    <cellStyle name="Percent 11 10 2 4 2" xfId="25429" xr:uid="{00000000-0005-0000-0000-00009EAE0000}"/>
    <cellStyle name="Percent 11 10 2 4 2 2" xfId="51397" xr:uid="{00000000-0005-0000-0000-00009FAE0000}"/>
    <cellStyle name="Percent 11 10 2 4 3" xfId="36249" xr:uid="{00000000-0005-0000-0000-0000A0AE0000}"/>
    <cellStyle name="Percent 11 10 2 5" xfId="8117" xr:uid="{00000000-0005-0000-0000-0000A1AE0000}"/>
    <cellStyle name="Percent 11 10 2 5 2" xfId="23265" xr:uid="{00000000-0005-0000-0000-0000A2AE0000}"/>
    <cellStyle name="Percent 11 10 2 5 2 2" xfId="49233" xr:uid="{00000000-0005-0000-0000-0000A3AE0000}"/>
    <cellStyle name="Percent 11 10 2 5 3" xfId="34085" xr:uid="{00000000-0005-0000-0000-0000A4AE0000}"/>
    <cellStyle name="Percent 11 10 2 6" xfId="18937" xr:uid="{00000000-0005-0000-0000-0000A5AE0000}"/>
    <cellStyle name="Percent 11 10 2 6 2" xfId="44905" xr:uid="{00000000-0005-0000-0000-0000A6AE0000}"/>
    <cellStyle name="Percent 11 10 2 7" xfId="14609" xr:uid="{00000000-0005-0000-0000-0000A7AE0000}"/>
    <cellStyle name="Percent 11 10 2 7 2" xfId="40577" xr:uid="{00000000-0005-0000-0000-0000A8AE0000}"/>
    <cellStyle name="Percent 11 10 2 8" xfId="3789" xr:uid="{00000000-0005-0000-0000-0000A9AE0000}"/>
    <cellStyle name="Percent 11 10 2 9" xfId="29757" xr:uid="{00000000-0005-0000-0000-0000AAAE0000}"/>
    <cellStyle name="Percent 11 10 3" xfId="2166" xr:uid="{00000000-0005-0000-0000-0000ABAE0000}"/>
    <cellStyle name="Percent 11 10 3 2" xfId="6494" xr:uid="{00000000-0005-0000-0000-0000ACAE0000}"/>
    <cellStyle name="Percent 11 10 3 2 2" xfId="12986" xr:uid="{00000000-0005-0000-0000-0000ADAE0000}"/>
    <cellStyle name="Percent 11 10 3 2 2 2" xfId="28134" xr:uid="{00000000-0005-0000-0000-0000AEAE0000}"/>
    <cellStyle name="Percent 11 10 3 2 2 2 2" xfId="54102" xr:uid="{00000000-0005-0000-0000-0000AFAE0000}"/>
    <cellStyle name="Percent 11 10 3 2 2 3" xfId="38954" xr:uid="{00000000-0005-0000-0000-0000B0AE0000}"/>
    <cellStyle name="Percent 11 10 3 2 3" xfId="21642" xr:uid="{00000000-0005-0000-0000-0000B1AE0000}"/>
    <cellStyle name="Percent 11 10 3 2 3 2" xfId="47610" xr:uid="{00000000-0005-0000-0000-0000B2AE0000}"/>
    <cellStyle name="Percent 11 10 3 2 4" xfId="17314" xr:uid="{00000000-0005-0000-0000-0000B3AE0000}"/>
    <cellStyle name="Percent 11 10 3 2 4 2" xfId="43282" xr:uid="{00000000-0005-0000-0000-0000B4AE0000}"/>
    <cellStyle name="Percent 11 10 3 2 5" xfId="32462" xr:uid="{00000000-0005-0000-0000-0000B5AE0000}"/>
    <cellStyle name="Percent 11 10 3 2 6" xfId="58944" xr:uid="{00000000-0005-0000-0000-0000B6AE0000}"/>
    <cellStyle name="Percent 11 10 3 3" xfId="10822" xr:uid="{00000000-0005-0000-0000-0000B7AE0000}"/>
    <cellStyle name="Percent 11 10 3 3 2" xfId="25970" xr:uid="{00000000-0005-0000-0000-0000B8AE0000}"/>
    <cellStyle name="Percent 11 10 3 3 2 2" xfId="51938" xr:uid="{00000000-0005-0000-0000-0000B9AE0000}"/>
    <cellStyle name="Percent 11 10 3 3 3" xfId="36790" xr:uid="{00000000-0005-0000-0000-0000BAAE0000}"/>
    <cellStyle name="Percent 11 10 3 4" xfId="8658" xr:uid="{00000000-0005-0000-0000-0000BBAE0000}"/>
    <cellStyle name="Percent 11 10 3 4 2" xfId="23806" xr:uid="{00000000-0005-0000-0000-0000BCAE0000}"/>
    <cellStyle name="Percent 11 10 3 4 2 2" xfId="49774" xr:uid="{00000000-0005-0000-0000-0000BDAE0000}"/>
    <cellStyle name="Percent 11 10 3 4 3" xfId="34626" xr:uid="{00000000-0005-0000-0000-0000BEAE0000}"/>
    <cellStyle name="Percent 11 10 3 5" xfId="19478" xr:uid="{00000000-0005-0000-0000-0000BFAE0000}"/>
    <cellStyle name="Percent 11 10 3 5 2" xfId="45446" xr:uid="{00000000-0005-0000-0000-0000C0AE0000}"/>
    <cellStyle name="Percent 11 10 3 6" xfId="15150" xr:uid="{00000000-0005-0000-0000-0000C1AE0000}"/>
    <cellStyle name="Percent 11 10 3 6 2" xfId="41118" xr:uid="{00000000-0005-0000-0000-0000C2AE0000}"/>
    <cellStyle name="Percent 11 10 3 7" xfId="4330" xr:uid="{00000000-0005-0000-0000-0000C3AE0000}"/>
    <cellStyle name="Percent 11 10 3 8" xfId="30298" xr:uid="{00000000-0005-0000-0000-0000C4AE0000}"/>
    <cellStyle name="Percent 11 10 3 9" xfId="56780" xr:uid="{00000000-0005-0000-0000-0000C5AE0000}"/>
    <cellStyle name="Percent 11 10 4" xfId="5412" xr:uid="{00000000-0005-0000-0000-0000C6AE0000}"/>
    <cellStyle name="Percent 11 10 4 2" xfId="11904" xr:uid="{00000000-0005-0000-0000-0000C7AE0000}"/>
    <cellStyle name="Percent 11 10 4 2 2" xfId="27052" xr:uid="{00000000-0005-0000-0000-0000C8AE0000}"/>
    <cellStyle name="Percent 11 10 4 2 2 2" xfId="53020" xr:uid="{00000000-0005-0000-0000-0000C9AE0000}"/>
    <cellStyle name="Percent 11 10 4 2 3" xfId="37872" xr:uid="{00000000-0005-0000-0000-0000CAAE0000}"/>
    <cellStyle name="Percent 11 10 4 3" xfId="20560" xr:uid="{00000000-0005-0000-0000-0000CBAE0000}"/>
    <cellStyle name="Percent 11 10 4 3 2" xfId="46528" xr:uid="{00000000-0005-0000-0000-0000CCAE0000}"/>
    <cellStyle name="Percent 11 10 4 4" xfId="16232" xr:uid="{00000000-0005-0000-0000-0000CDAE0000}"/>
    <cellStyle name="Percent 11 10 4 4 2" xfId="42200" xr:uid="{00000000-0005-0000-0000-0000CEAE0000}"/>
    <cellStyle name="Percent 11 10 4 5" xfId="31380" xr:uid="{00000000-0005-0000-0000-0000CFAE0000}"/>
    <cellStyle name="Percent 11 10 4 6" xfId="57862" xr:uid="{00000000-0005-0000-0000-0000D0AE0000}"/>
    <cellStyle name="Percent 11 10 5" xfId="9740" xr:uid="{00000000-0005-0000-0000-0000D1AE0000}"/>
    <cellStyle name="Percent 11 10 5 2" xfId="24888" xr:uid="{00000000-0005-0000-0000-0000D2AE0000}"/>
    <cellStyle name="Percent 11 10 5 2 2" xfId="50856" xr:uid="{00000000-0005-0000-0000-0000D3AE0000}"/>
    <cellStyle name="Percent 11 10 5 3" xfId="35708" xr:uid="{00000000-0005-0000-0000-0000D4AE0000}"/>
    <cellStyle name="Percent 11 10 6" xfId="7576" xr:uid="{00000000-0005-0000-0000-0000D5AE0000}"/>
    <cellStyle name="Percent 11 10 6 2" xfId="22724" xr:uid="{00000000-0005-0000-0000-0000D6AE0000}"/>
    <cellStyle name="Percent 11 10 6 2 2" xfId="48692" xr:uid="{00000000-0005-0000-0000-0000D7AE0000}"/>
    <cellStyle name="Percent 11 10 6 3" xfId="33544" xr:uid="{00000000-0005-0000-0000-0000D8AE0000}"/>
    <cellStyle name="Percent 11 10 7" xfId="18396" xr:uid="{00000000-0005-0000-0000-0000D9AE0000}"/>
    <cellStyle name="Percent 11 10 7 2" xfId="44364" xr:uid="{00000000-0005-0000-0000-0000DAAE0000}"/>
    <cellStyle name="Percent 11 10 8" xfId="14068" xr:uid="{00000000-0005-0000-0000-0000DBAE0000}"/>
    <cellStyle name="Percent 11 10 8 2" xfId="40036" xr:uid="{00000000-0005-0000-0000-0000DCAE0000}"/>
    <cellStyle name="Percent 11 10 9" xfId="3248" xr:uid="{00000000-0005-0000-0000-0000DDAE0000}"/>
    <cellStyle name="Percent 11 11" xfId="530" xr:uid="{00000000-0005-0000-0000-0000DEAE0000}"/>
    <cellStyle name="Percent 11 11 10" xfId="29217" xr:uid="{00000000-0005-0000-0000-0000DFAE0000}"/>
    <cellStyle name="Percent 11 11 11" xfId="55163" xr:uid="{00000000-0005-0000-0000-0000E0AE0000}"/>
    <cellStyle name="Percent 11 11 12" xfId="55699" xr:uid="{00000000-0005-0000-0000-0000E1AE0000}"/>
    <cellStyle name="Percent 11 11 13" xfId="1101" xr:uid="{00000000-0005-0000-0000-0000E2AE0000}"/>
    <cellStyle name="Percent 11 11 2" xfId="1626" xr:uid="{00000000-0005-0000-0000-0000E3AE0000}"/>
    <cellStyle name="Percent 11 11 2 10" xfId="56240" xr:uid="{00000000-0005-0000-0000-0000E4AE0000}"/>
    <cellStyle name="Percent 11 11 2 2" xfId="2708" xr:uid="{00000000-0005-0000-0000-0000E5AE0000}"/>
    <cellStyle name="Percent 11 11 2 2 2" xfId="7036" xr:uid="{00000000-0005-0000-0000-0000E6AE0000}"/>
    <cellStyle name="Percent 11 11 2 2 2 2" xfId="13528" xr:uid="{00000000-0005-0000-0000-0000E7AE0000}"/>
    <cellStyle name="Percent 11 11 2 2 2 2 2" xfId="28676" xr:uid="{00000000-0005-0000-0000-0000E8AE0000}"/>
    <cellStyle name="Percent 11 11 2 2 2 2 2 2" xfId="54644" xr:uid="{00000000-0005-0000-0000-0000E9AE0000}"/>
    <cellStyle name="Percent 11 11 2 2 2 2 3" xfId="39496" xr:uid="{00000000-0005-0000-0000-0000EAAE0000}"/>
    <cellStyle name="Percent 11 11 2 2 2 3" xfId="22184" xr:uid="{00000000-0005-0000-0000-0000EBAE0000}"/>
    <cellStyle name="Percent 11 11 2 2 2 3 2" xfId="48152" xr:uid="{00000000-0005-0000-0000-0000ECAE0000}"/>
    <cellStyle name="Percent 11 11 2 2 2 4" xfId="17856" xr:uid="{00000000-0005-0000-0000-0000EDAE0000}"/>
    <cellStyle name="Percent 11 11 2 2 2 4 2" xfId="43824" xr:uid="{00000000-0005-0000-0000-0000EEAE0000}"/>
    <cellStyle name="Percent 11 11 2 2 2 5" xfId="33004" xr:uid="{00000000-0005-0000-0000-0000EFAE0000}"/>
    <cellStyle name="Percent 11 11 2 2 2 6" xfId="59486" xr:uid="{00000000-0005-0000-0000-0000F0AE0000}"/>
    <cellStyle name="Percent 11 11 2 2 3" xfId="11364" xr:uid="{00000000-0005-0000-0000-0000F1AE0000}"/>
    <cellStyle name="Percent 11 11 2 2 3 2" xfId="26512" xr:uid="{00000000-0005-0000-0000-0000F2AE0000}"/>
    <cellStyle name="Percent 11 11 2 2 3 2 2" xfId="52480" xr:uid="{00000000-0005-0000-0000-0000F3AE0000}"/>
    <cellStyle name="Percent 11 11 2 2 3 3" xfId="37332" xr:uid="{00000000-0005-0000-0000-0000F4AE0000}"/>
    <cellStyle name="Percent 11 11 2 2 4" xfId="9200" xr:uid="{00000000-0005-0000-0000-0000F5AE0000}"/>
    <cellStyle name="Percent 11 11 2 2 4 2" xfId="24348" xr:uid="{00000000-0005-0000-0000-0000F6AE0000}"/>
    <cellStyle name="Percent 11 11 2 2 4 2 2" xfId="50316" xr:uid="{00000000-0005-0000-0000-0000F7AE0000}"/>
    <cellStyle name="Percent 11 11 2 2 4 3" xfId="35168" xr:uid="{00000000-0005-0000-0000-0000F8AE0000}"/>
    <cellStyle name="Percent 11 11 2 2 5" xfId="20020" xr:uid="{00000000-0005-0000-0000-0000F9AE0000}"/>
    <cellStyle name="Percent 11 11 2 2 5 2" xfId="45988" xr:uid="{00000000-0005-0000-0000-0000FAAE0000}"/>
    <cellStyle name="Percent 11 11 2 2 6" xfId="15692" xr:uid="{00000000-0005-0000-0000-0000FBAE0000}"/>
    <cellStyle name="Percent 11 11 2 2 6 2" xfId="41660" xr:uid="{00000000-0005-0000-0000-0000FCAE0000}"/>
    <cellStyle name="Percent 11 11 2 2 7" xfId="4872" xr:uid="{00000000-0005-0000-0000-0000FDAE0000}"/>
    <cellStyle name="Percent 11 11 2 2 8" xfId="30840" xr:uid="{00000000-0005-0000-0000-0000FEAE0000}"/>
    <cellStyle name="Percent 11 11 2 2 9" xfId="57322" xr:uid="{00000000-0005-0000-0000-0000FFAE0000}"/>
    <cellStyle name="Percent 11 11 2 3" xfId="5954" xr:uid="{00000000-0005-0000-0000-000000AF0000}"/>
    <cellStyle name="Percent 11 11 2 3 2" xfId="12446" xr:uid="{00000000-0005-0000-0000-000001AF0000}"/>
    <cellStyle name="Percent 11 11 2 3 2 2" xfId="27594" xr:uid="{00000000-0005-0000-0000-000002AF0000}"/>
    <cellStyle name="Percent 11 11 2 3 2 2 2" xfId="53562" xr:uid="{00000000-0005-0000-0000-000003AF0000}"/>
    <cellStyle name="Percent 11 11 2 3 2 3" xfId="38414" xr:uid="{00000000-0005-0000-0000-000004AF0000}"/>
    <cellStyle name="Percent 11 11 2 3 3" xfId="21102" xr:uid="{00000000-0005-0000-0000-000005AF0000}"/>
    <cellStyle name="Percent 11 11 2 3 3 2" xfId="47070" xr:uid="{00000000-0005-0000-0000-000006AF0000}"/>
    <cellStyle name="Percent 11 11 2 3 4" xfId="16774" xr:uid="{00000000-0005-0000-0000-000007AF0000}"/>
    <cellStyle name="Percent 11 11 2 3 4 2" xfId="42742" xr:uid="{00000000-0005-0000-0000-000008AF0000}"/>
    <cellStyle name="Percent 11 11 2 3 5" xfId="31922" xr:uid="{00000000-0005-0000-0000-000009AF0000}"/>
    <cellStyle name="Percent 11 11 2 3 6" xfId="58404" xr:uid="{00000000-0005-0000-0000-00000AAF0000}"/>
    <cellStyle name="Percent 11 11 2 4" xfId="10282" xr:uid="{00000000-0005-0000-0000-00000BAF0000}"/>
    <cellStyle name="Percent 11 11 2 4 2" xfId="25430" xr:uid="{00000000-0005-0000-0000-00000CAF0000}"/>
    <cellStyle name="Percent 11 11 2 4 2 2" xfId="51398" xr:uid="{00000000-0005-0000-0000-00000DAF0000}"/>
    <cellStyle name="Percent 11 11 2 4 3" xfId="36250" xr:uid="{00000000-0005-0000-0000-00000EAF0000}"/>
    <cellStyle name="Percent 11 11 2 5" xfId="8118" xr:uid="{00000000-0005-0000-0000-00000FAF0000}"/>
    <cellStyle name="Percent 11 11 2 5 2" xfId="23266" xr:uid="{00000000-0005-0000-0000-000010AF0000}"/>
    <cellStyle name="Percent 11 11 2 5 2 2" xfId="49234" xr:uid="{00000000-0005-0000-0000-000011AF0000}"/>
    <cellStyle name="Percent 11 11 2 5 3" xfId="34086" xr:uid="{00000000-0005-0000-0000-000012AF0000}"/>
    <cellStyle name="Percent 11 11 2 6" xfId="18938" xr:uid="{00000000-0005-0000-0000-000013AF0000}"/>
    <cellStyle name="Percent 11 11 2 6 2" xfId="44906" xr:uid="{00000000-0005-0000-0000-000014AF0000}"/>
    <cellStyle name="Percent 11 11 2 7" xfId="14610" xr:uid="{00000000-0005-0000-0000-000015AF0000}"/>
    <cellStyle name="Percent 11 11 2 7 2" xfId="40578" xr:uid="{00000000-0005-0000-0000-000016AF0000}"/>
    <cellStyle name="Percent 11 11 2 8" xfId="3790" xr:uid="{00000000-0005-0000-0000-000017AF0000}"/>
    <cellStyle name="Percent 11 11 2 9" xfId="29758" xr:uid="{00000000-0005-0000-0000-000018AF0000}"/>
    <cellStyle name="Percent 11 11 3" xfId="2167" xr:uid="{00000000-0005-0000-0000-000019AF0000}"/>
    <cellStyle name="Percent 11 11 3 2" xfId="6495" xr:uid="{00000000-0005-0000-0000-00001AAF0000}"/>
    <cellStyle name="Percent 11 11 3 2 2" xfId="12987" xr:uid="{00000000-0005-0000-0000-00001BAF0000}"/>
    <cellStyle name="Percent 11 11 3 2 2 2" xfId="28135" xr:uid="{00000000-0005-0000-0000-00001CAF0000}"/>
    <cellStyle name="Percent 11 11 3 2 2 2 2" xfId="54103" xr:uid="{00000000-0005-0000-0000-00001DAF0000}"/>
    <cellStyle name="Percent 11 11 3 2 2 3" xfId="38955" xr:uid="{00000000-0005-0000-0000-00001EAF0000}"/>
    <cellStyle name="Percent 11 11 3 2 3" xfId="21643" xr:uid="{00000000-0005-0000-0000-00001FAF0000}"/>
    <cellStyle name="Percent 11 11 3 2 3 2" xfId="47611" xr:uid="{00000000-0005-0000-0000-000020AF0000}"/>
    <cellStyle name="Percent 11 11 3 2 4" xfId="17315" xr:uid="{00000000-0005-0000-0000-000021AF0000}"/>
    <cellStyle name="Percent 11 11 3 2 4 2" xfId="43283" xr:uid="{00000000-0005-0000-0000-000022AF0000}"/>
    <cellStyle name="Percent 11 11 3 2 5" xfId="32463" xr:uid="{00000000-0005-0000-0000-000023AF0000}"/>
    <cellStyle name="Percent 11 11 3 2 6" xfId="58945" xr:uid="{00000000-0005-0000-0000-000024AF0000}"/>
    <cellStyle name="Percent 11 11 3 3" xfId="10823" xr:uid="{00000000-0005-0000-0000-000025AF0000}"/>
    <cellStyle name="Percent 11 11 3 3 2" xfId="25971" xr:uid="{00000000-0005-0000-0000-000026AF0000}"/>
    <cellStyle name="Percent 11 11 3 3 2 2" xfId="51939" xr:uid="{00000000-0005-0000-0000-000027AF0000}"/>
    <cellStyle name="Percent 11 11 3 3 3" xfId="36791" xr:uid="{00000000-0005-0000-0000-000028AF0000}"/>
    <cellStyle name="Percent 11 11 3 4" xfId="8659" xr:uid="{00000000-0005-0000-0000-000029AF0000}"/>
    <cellStyle name="Percent 11 11 3 4 2" xfId="23807" xr:uid="{00000000-0005-0000-0000-00002AAF0000}"/>
    <cellStyle name="Percent 11 11 3 4 2 2" xfId="49775" xr:uid="{00000000-0005-0000-0000-00002BAF0000}"/>
    <cellStyle name="Percent 11 11 3 4 3" xfId="34627" xr:uid="{00000000-0005-0000-0000-00002CAF0000}"/>
    <cellStyle name="Percent 11 11 3 5" xfId="19479" xr:uid="{00000000-0005-0000-0000-00002DAF0000}"/>
    <cellStyle name="Percent 11 11 3 5 2" xfId="45447" xr:uid="{00000000-0005-0000-0000-00002EAF0000}"/>
    <cellStyle name="Percent 11 11 3 6" xfId="15151" xr:uid="{00000000-0005-0000-0000-00002FAF0000}"/>
    <cellStyle name="Percent 11 11 3 6 2" xfId="41119" xr:uid="{00000000-0005-0000-0000-000030AF0000}"/>
    <cellStyle name="Percent 11 11 3 7" xfId="4331" xr:uid="{00000000-0005-0000-0000-000031AF0000}"/>
    <cellStyle name="Percent 11 11 3 8" xfId="30299" xr:uid="{00000000-0005-0000-0000-000032AF0000}"/>
    <cellStyle name="Percent 11 11 3 9" xfId="56781" xr:uid="{00000000-0005-0000-0000-000033AF0000}"/>
    <cellStyle name="Percent 11 11 4" xfId="5413" xr:uid="{00000000-0005-0000-0000-000034AF0000}"/>
    <cellStyle name="Percent 11 11 4 2" xfId="11905" xr:uid="{00000000-0005-0000-0000-000035AF0000}"/>
    <cellStyle name="Percent 11 11 4 2 2" xfId="27053" xr:uid="{00000000-0005-0000-0000-000036AF0000}"/>
    <cellStyle name="Percent 11 11 4 2 2 2" xfId="53021" xr:uid="{00000000-0005-0000-0000-000037AF0000}"/>
    <cellStyle name="Percent 11 11 4 2 3" xfId="37873" xr:uid="{00000000-0005-0000-0000-000038AF0000}"/>
    <cellStyle name="Percent 11 11 4 3" xfId="20561" xr:uid="{00000000-0005-0000-0000-000039AF0000}"/>
    <cellStyle name="Percent 11 11 4 3 2" xfId="46529" xr:uid="{00000000-0005-0000-0000-00003AAF0000}"/>
    <cellStyle name="Percent 11 11 4 4" xfId="16233" xr:uid="{00000000-0005-0000-0000-00003BAF0000}"/>
    <cellStyle name="Percent 11 11 4 4 2" xfId="42201" xr:uid="{00000000-0005-0000-0000-00003CAF0000}"/>
    <cellStyle name="Percent 11 11 4 5" xfId="31381" xr:uid="{00000000-0005-0000-0000-00003DAF0000}"/>
    <cellStyle name="Percent 11 11 4 6" xfId="57863" xr:uid="{00000000-0005-0000-0000-00003EAF0000}"/>
    <cellStyle name="Percent 11 11 5" xfId="9741" xr:uid="{00000000-0005-0000-0000-00003FAF0000}"/>
    <cellStyle name="Percent 11 11 5 2" xfId="24889" xr:uid="{00000000-0005-0000-0000-000040AF0000}"/>
    <cellStyle name="Percent 11 11 5 2 2" xfId="50857" xr:uid="{00000000-0005-0000-0000-000041AF0000}"/>
    <cellStyle name="Percent 11 11 5 3" xfId="35709" xr:uid="{00000000-0005-0000-0000-000042AF0000}"/>
    <cellStyle name="Percent 11 11 6" xfId="7577" xr:uid="{00000000-0005-0000-0000-000043AF0000}"/>
    <cellStyle name="Percent 11 11 6 2" xfId="22725" xr:uid="{00000000-0005-0000-0000-000044AF0000}"/>
    <cellStyle name="Percent 11 11 6 2 2" xfId="48693" xr:uid="{00000000-0005-0000-0000-000045AF0000}"/>
    <cellStyle name="Percent 11 11 6 3" xfId="33545" xr:uid="{00000000-0005-0000-0000-000046AF0000}"/>
    <cellStyle name="Percent 11 11 7" xfId="18397" xr:uid="{00000000-0005-0000-0000-000047AF0000}"/>
    <cellStyle name="Percent 11 11 7 2" xfId="44365" xr:uid="{00000000-0005-0000-0000-000048AF0000}"/>
    <cellStyle name="Percent 11 11 8" xfId="14069" xr:uid="{00000000-0005-0000-0000-000049AF0000}"/>
    <cellStyle name="Percent 11 11 8 2" xfId="40037" xr:uid="{00000000-0005-0000-0000-00004AAF0000}"/>
    <cellStyle name="Percent 11 11 9" xfId="3249" xr:uid="{00000000-0005-0000-0000-00004BAF0000}"/>
    <cellStyle name="Percent 11 12" xfId="531" xr:uid="{00000000-0005-0000-0000-00004CAF0000}"/>
    <cellStyle name="Percent 11 12 10" xfId="29218" xr:uid="{00000000-0005-0000-0000-00004DAF0000}"/>
    <cellStyle name="Percent 11 12 11" xfId="55700" xr:uid="{00000000-0005-0000-0000-00004EAF0000}"/>
    <cellStyle name="Percent 11 12 12" xfId="1141" xr:uid="{00000000-0005-0000-0000-00004FAF0000}"/>
    <cellStyle name="Percent 11 12 2" xfId="1627" xr:uid="{00000000-0005-0000-0000-000050AF0000}"/>
    <cellStyle name="Percent 11 12 2 10" xfId="56241" xr:uid="{00000000-0005-0000-0000-000051AF0000}"/>
    <cellStyle name="Percent 11 12 2 2" xfId="2709" xr:uid="{00000000-0005-0000-0000-000052AF0000}"/>
    <cellStyle name="Percent 11 12 2 2 2" xfId="7037" xr:uid="{00000000-0005-0000-0000-000053AF0000}"/>
    <cellStyle name="Percent 11 12 2 2 2 2" xfId="13529" xr:uid="{00000000-0005-0000-0000-000054AF0000}"/>
    <cellStyle name="Percent 11 12 2 2 2 2 2" xfId="28677" xr:uid="{00000000-0005-0000-0000-000055AF0000}"/>
    <cellStyle name="Percent 11 12 2 2 2 2 2 2" xfId="54645" xr:uid="{00000000-0005-0000-0000-000056AF0000}"/>
    <cellStyle name="Percent 11 12 2 2 2 2 3" xfId="39497" xr:uid="{00000000-0005-0000-0000-000057AF0000}"/>
    <cellStyle name="Percent 11 12 2 2 2 3" xfId="22185" xr:uid="{00000000-0005-0000-0000-000058AF0000}"/>
    <cellStyle name="Percent 11 12 2 2 2 3 2" xfId="48153" xr:uid="{00000000-0005-0000-0000-000059AF0000}"/>
    <cellStyle name="Percent 11 12 2 2 2 4" xfId="17857" xr:uid="{00000000-0005-0000-0000-00005AAF0000}"/>
    <cellStyle name="Percent 11 12 2 2 2 4 2" xfId="43825" xr:uid="{00000000-0005-0000-0000-00005BAF0000}"/>
    <cellStyle name="Percent 11 12 2 2 2 5" xfId="33005" xr:uid="{00000000-0005-0000-0000-00005CAF0000}"/>
    <cellStyle name="Percent 11 12 2 2 2 6" xfId="59487" xr:uid="{00000000-0005-0000-0000-00005DAF0000}"/>
    <cellStyle name="Percent 11 12 2 2 3" xfId="11365" xr:uid="{00000000-0005-0000-0000-00005EAF0000}"/>
    <cellStyle name="Percent 11 12 2 2 3 2" xfId="26513" xr:uid="{00000000-0005-0000-0000-00005FAF0000}"/>
    <cellStyle name="Percent 11 12 2 2 3 2 2" xfId="52481" xr:uid="{00000000-0005-0000-0000-000060AF0000}"/>
    <cellStyle name="Percent 11 12 2 2 3 3" xfId="37333" xr:uid="{00000000-0005-0000-0000-000061AF0000}"/>
    <cellStyle name="Percent 11 12 2 2 4" xfId="9201" xr:uid="{00000000-0005-0000-0000-000062AF0000}"/>
    <cellStyle name="Percent 11 12 2 2 4 2" xfId="24349" xr:uid="{00000000-0005-0000-0000-000063AF0000}"/>
    <cellStyle name="Percent 11 12 2 2 4 2 2" xfId="50317" xr:uid="{00000000-0005-0000-0000-000064AF0000}"/>
    <cellStyle name="Percent 11 12 2 2 4 3" xfId="35169" xr:uid="{00000000-0005-0000-0000-000065AF0000}"/>
    <cellStyle name="Percent 11 12 2 2 5" xfId="20021" xr:uid="{00000000-0005-0000-0000-000066AF0000}"/>
    <cellStyle name="Percent 11 12 2 2 5 2" xfId="45989" xr:uid="{00000000-0005-0000-0000-000067AF0000}"/>
    <cellStyle name="Percent 11 12 2 2 6" xfId="15693" xr:uid="{00000000-0005-0000-0000-000068AF0000}"/>
    <cellStyle name="Percent 11 12 2 2 6 2" xfId="41661" xr:uid="{00000000-0005-0000-0000-000069AF0000}"/>
    <cellStyle name="Percent 11 12 2 2 7" xfId="4873" xr:uid="{00000000-0005-0000-0000-00006AAF0000}"/>
    <cellStyle name="Percent 11 12 2 2 8" xfId="30841" xr:uid="{00000000-0005-0000-0000-00006BAF0000}"/>
    <cellStyle name="Percent 11 12 2 2 9" xfId="57323" xr:uid="{00000000-0005-0000-0000-00006CAF0000}"/>
    <cellStyle name="Percent 11 12 2 3" xfId="5955" xr:uid="{00000000-0005-0000-0000-00006DAF0000}"/>
    <cellStyle name="Percent 11 12 2 3 2" xfId="12447" xr:uid="{00000000-0005-0000-0000-00006EAF0000}"/>
    <cellStyle name="Percent 11 12 2 3 2 2" xfId="27595" xr:uid="{00000000-0005-0000-0000-00006FAF0000}"/>
    <cellStyle name="Percent 11 12 2 3 2 2 2" xfId="53563" xr:uid="{00000000-0005-0000-0000-000070AF0000}"/>
    <cellStyle name="Percent 11 12 2 3 2 3" xfId="38415" xr:uid="{00000000-0005-0000-0000-000071AF0000}"/>
    <cellStyle name="Percent 11 12 2 3 3" xfId="21103" xr:uid="{00000000-0005-0000-0000-000072AF0000}"/>
    <cellStyle name="Percent 11 12 2 3 3 2" xfId="47071" xr:uid="{00000000-0005-0000-0000-000073AF0000}"/>
    <cellStyle name="Percent 11 12 2 3 4" xfId="16775" xr:uid="{00000000-0005-0000-0000-000074AF0000}"/>
    <cellStyle name="Percent 11 12 2 3 4 2" xfId="42743" xr:uid="{00000000-0005-0000-0000-000075AF0000}"/>
    <cellStyle name="Percent 11 12 2 3 5" xfId="31923" xr:uid="{00000000-0005-0000-0000-000076AF0000}"/>
    <cellStyle name="Percent 11 12 2 3 6" xfId="58405" xr:uid="{00000000-0005-0000-0000-000077AF0000}"/>
    <cellStyle name="Percent 11 12 2 4" xfId="10283" xr:uid="{00000000-0005-0000-0000-000078AF0000}"/>
    <cellStyle name="Percent 11 12 2 4 2" xfId="25431" xr:uid="{00000000-0005-0000-0000-000079AF0000}"/>
    <cellStyle name="Percent 11 12 2 4 2 2" xfId="51399" xr:uid="{00000000-0005-0000-0000-00007AAF0000}"/>
    <cellStyle name="Percent 11 12 2 4 3" xfId="36251" xr:uid="{00000000-0005-0000-0000-00007BAF0000}"/>
    <cellStyle name="Percent 11 12 2 5" xfId="8119" xr:uid="{00000000-0005-0000-0000-00007CAF0000}"/>
    <cellStyle name="Percent 11 12 2 5 2" xfId="23267" xr:uid="{00000000-0005-0000-0000-00007DAF0000}"/>
    <cellStyle name="Percent 11 12 2 5 2 2" xfId="49235" xr:uid="{00000000-0005-0000-0000-00007EAF0000}"/>
    <cellStyle name="Percent 11 12 2 5 3" xfId="34087" xr:uid="{00000000-0005-0000-0000-00007FAF0000}"/>
    <cellStyle name="Percent 11 12 2 6" xfId="18939" xr:uid="{00000000-0005-0000-0000-000080AF0000}"/>
    <cellStyle name="Percent 11 12 2 6 2" xfId="44907" xr:uid="{00000000-0005-0000-0000-000081AF0000}"/>
    <cellStyle name="Percent 11 12 2 7" xfId="14611" xr:uid="{00000000-0005-0000-0000-000082AF0000}"/>
    <cellStyle name="Percent 11 12 2 7 2" xfId="40579" xr:uid="{00000000-0005-0000-0000-000083AF0000}"/>
    <cellStyle name="Percent 11 12 2 8" xfId="3791" xr:uid="{00000000-0005-0000-0000-000084AF0000}"/>
    <cellStyle name="Percent 11 12 2 9" xfId="29759" xr:uid="{00000000-0005-0000-0000-000085AF0000}"/>
    <cellStyle name="Percent 11 12 3" xfId="2168" xr:uid="{00000000-0005-0000-0000-000086AF0000}"/>
    <cellStyle name="Percent 11 12 3 2" xfId="6496" xr:uid="{00000000-0005-0000-0000-000087AF0000}"/>
    <cellStyle name="Percent 11 12 3 2 2" xfId="12988" xr:uid="{00000000-0005-0000-0000-000088AF0000}"/>
    <cellStyle name="Percent 11 12 3 2 2 2" xfId="28136" xr:uid="{00000000-0005-0000-0000-000089AF0000}"/>
    <cellStyle name="Percent 11 12 3 2 2 2 2" xfId="54104" xr:uid="{00000000-0005-0000-0000-00008AAF0000}"/>
    <cellStyle name="Percent 11 12 3 2 2 3" xfId="38956" xr:uid="{00000000-0005-0000-0000-00008BAF0000}"/>
    <cellStyle name="Percent 11 12 3 2 3" xfId="21644" xr:uid="{00000000-0005-0000-0000-00008CAF0000}"/>
    <cellStyle name="Percent 11 12 3 2 3 2" xfId="47612" xr:uid="{00000000-0005-0000-0000-00008DAF0000}"/>
    <cellStyle name="Percent 11 12 3 2 4" xfId="17316" xr:uid="{00000000-0005-0000-0000-00008EAF0000}"/>
    <cellStyle name="Percent 11 12 3 2 4 2" xfId="43284" xr:uid="{00000000-0005-0000-0000-00008FAF0000}"/>
    <cellStyle name="Percent 11 12 3 2 5" xfId="32464" xr:uid="{00000000-0005-0000-0000-000090AF0000}"/>
    <cellStyle name="Percent 11 12 3 2 6" xfId="58946" xr:uid="{00000000-0005-0000-0000-000091AF0000}"/>
    <cellStyle name="Percent 11 12 3 3" xfId="10824" xr:uid="{00000000-0005-0000-0000-000092AF0000}"/>
    <cellStyle name="Percent 11 12 3 3 2" xfId="25972" xr:uid="{00000000-0005-0000-0000-000093AF0000}"/>
    <cellStyle name="Percent 11 12 3 3 2 2" xfId="51940" xr:uid="{00000000-0005-0000-0000-000094AF0000}"/>
    <cellStyle name="Percent 11 12 3 3 3" xfId="36792" xr:uid="{00000000-0005-0000-0000-000095AF0000}"/>
    <cellStyle name="Percent 11 12 3 4" xfId="8660" xr:uid="{00000000-0005-0000-0000-000096AF0000}"/>
    <cellStyle name="Percent 11 12 3 4 2" xfId="23808" xr:uid="{00000000-0005-0000-0000-000097AF0000}"/>
    <cellStyle name="Percent 11 12 3 4 2 2" xfId="49776" xr:uid="{00000000-0005-0000-0000-000098AF0000}"/>
    <cellStyle name="Percent 11 12 3 4 3" xfId="34628" xr:uid="{00000000-0005-0000-0000-000099AF0000}"/>
    <cellStyle name="Percent 11 12 3 5" xfId="19480" xr:uid="{00000000-0005-0000-0000-00009AAF0000}"/>
    <cellStyle name="Percent 11 12 3 5 2" xfId="45448" xr:uid="{00000000-0005-0000-0000-00009BAF0000}"/>
    <cellStyle name="Percent 11 12 3 6" xfId="15152" xr:uid="{00000000-0005-0000-0000-00009CAF0000}"/>
    <cellStyle name="Percent 11 12 3 6 2" xfId="41120" xr:uid="{00000000-0005-0000-0000-00009DAF0000}"/>
    <cellStyle name="Percent 11 12 3 7" xfId="4332" xr:uid="{00000000-0005-0000-0000-00009EAF0000}"/>
    <cellStyle name="Percent 11 12 3 8" xfId="30300" xr:uid="{00000000-0005-0000-0000-00009FAF0000}"/>
    <cellStyle name="Percent 11 12 3 9" xfId="56782" xr:uid="{00000000-0005-0000-0000-0000A0AF0000}"/>
    <cellStyle name="Percent 11 12 4" xfId="5414" xr:uid="{00000000-0005-0000-0000-0000A1AF0000}"/>
    <cellStyle name="Percent 11 12 4 2" xfId="11906" xr:uid="{00000000-0005-0000-0000-0000A2AF0000}"/>
    <cellStyle name="Percent 11 12 4 2 2" xfId="27054" xr:uid="{00000000-0005-0000-0000-0000A3AF0000}"/>
    <cellStyle name="Percent 11 12 4 2 2 2" xfId="53022" xr:uid="{00000000-0005-0000-0000-0000A4AF0000}"/>
    <cellStyle name="Percent 11 12 4 2 3" xfId="37874" xr:uid="{00000000-0005-0000-0000-0000A5AF0000}"/>
    <cellStyle name="Percent 11 12 4 3" xfId="20562" xr:uid="{00000000-0005-0000-0000-0000A6AF0000}"/>
    <cellStyle name="Percent 11 12 4 3 2" xfId="46530" xr:uid="{00000000-0005-0000-0000-0000A7AF0000}"/>
    <cellStyle name="Percent 11 12 4 4" xfId="16234" xr:uid="{00000000-0005-0000-0000-0000A8AF0000}"/>
    <cellStyle name="Percent 11 12 4 4 2" xfId="42202" xr:uid="{00000000-0005-0000-0000-0000A9AF0000}"/>
    <cellStyle name="Percent 11 12 4 5" xfId="31382" xr:uid="{00000000-0005-0000-0000-0000AAAF0000}"/>
    <cellStyle name="Percent 11 12 4 6" xfId="57864" xr:uid="{00000000-0005-0000-0000-0000ABAF0000}"/>
    <cellStyle name="Percent 11 12 5" xfId="9742" xr:uid="{00000000-0005-0000-0000-0000ACAF0000}"/>
    <cellStyle name="Percent 11 12 5 2" xfId="24890" xr:uid="{00000000-0005-0000-0000-0000ADAF0000}"/>
    <cellStyle name="Percent 11 12 5 2 2" xfId="50858" xr:uid="{00000000-0005-0000-0000-0000AEAF0000}"/>
    <cellStyle name="Percent 11 12 5 3" xfId="35710" xr:uid="{00000000-0005-0000-0000-0000AFAF0000}"/>
    <cellStyle name="Percent 11 12 6" xfId="7578" xr:uid="{00000000-0005-0000-0000-0000B0AF0000}"/>
    <cellStyle name="Percent 11 12 6 2" xfId="22726" xr:uid="{00000000-0005-0000-0000-0000B1AF0000}"/>
    <cellStyle name="Percent 11 12 6 2 2" xfId="48694" xr:uid="{00000000-0005-0000-0000-0000B2AF0000}"/>
    <cellStyle name="Percent 11 12 6 3" xfId="33546" xr:uid="{00000000-0005-0000-0000-0000B3AF0000}"/>
    <cellStyle name="Percent 11 12 7" xfId="18398" xr:uid="{00000000-0005-0000-0000-0000B4AF0000}"/>
    <cellStyle name="Percent 11 12 7 2" xfId="44366" xr:uid="{00000000-0005-0000-0000-0000B5AF0000}"/>
    <cellStyle name="Percent 11 12 8" xfId="14070" xr:uid="{00000000-0005-0000-0000-0000B6AF0000}"/>
    <cellStyle name="Percent 11 12 8 2" xfId="40038" xr:uid="{00000000-0005-0000-0000-0000B7AF0000}"/>
    <cellStyle name="Percent 11 12 9" xfId="3250" xr:uid="{00000000-0005-0000-0000-0000B8AF0000}"/>
    <cellStyle name="Percent 11 13" xfId="532" xr:uid="{00000000-0005-0000-0000-0000B9AF0000}"/>
    <cellStyle name="Percent 11 13 10" xfId="29219" xr:uid="{00000000-0005-0000-0000-0000BAAF0000}"/>
    <cellStyle name="Percent 11 13 11" xfId="55701" xr:uid="{00000000-0005-0000-0000-0000BBAF0000}"/>
    <cellStyle name="Percent 11 13 12" xfId="1181" xr:uid="{00000000-0005-0000-0000-0000BCAF0000}"/>
    <cellStyle name="Percent 11 13 2" xfId="1628" xr:uid="{00000000-0005-0000-0000-0000BDAF0000}"/>
    <cellStyle name="Percent 11 13 2 10" xfId="56242" xr:uid="{00000000-0005-0000-0000-0000BEAF0000}"/>
    <cellStyle name="Percent 11 13 2 2" xfId="2710" xr:uid="{00000000-0005-0000-0000-0000BFAF0000}"/>
    <cellStyle name="Percent 11 13 2 2 2" xfId="7038" xr:uid="{00000000-0005-0000-0000-0000C0AF0000}"/>
    <cellStyle name="Percent 11 13 2 2 2 2" xfId="13530" xr:uid="{00000000-0005-0000-0000-0000C1AF0000}"/>
    <cellStyle name="Percent 11 13 2 2 2 2 2" xfId="28678" xr:uid="{00000000-0005-0000-0000-0000C2AF0000}"/>
    <cellStyle name="Percent 11 13 2 2 2 2 2 2" xfId="54646" xr:uid="{00000000-0005-0000-0000-0000C3AF0000}"/>
    <cellStyle name="Percent 11 13 2 2 2 2 3" xfId="39498" xr:uid="{00000000-0005-0000-0000-0000C4AF0000}"/>
    <cellStyle name="Percent 11 13 2 2 2 3" xfId="22186" xr:uid="{00000000-0005-0000-0000-0000C5AF0000}"/>
    <cellStyle name="Percent 11 13 2 2 2 3 2" xfId="48154" xr:uid="{00000000-0005-0000-0000-0000C6AF0000}"/>
    <cellStyle name="Percent 11 13 2 2 2 4" xfId="17858" xr:uid="{00000000-0005-0000-0000-0000C7AF0000}"/>
    <cellStyle name="Percent 11 13 2 2 2 4 2" xfId="43826" xr:uid="{00000000-0005-0000-0000-0000C8AF0000}"/>
    <cellStyle name="Percent 11 13 2 2 2 5" xfId="33006" xr:uid="{00000000-0005-0000-0000-0000C9AF0000}"/>
    <cellStyle name="Percent 11 13 2 2 2 6" xfId="59488" xr:uid="{00000000-0005-0000-0000-0000CAAF0000}"/>
    <cellStyle name="Percent 11 13 2 2 3" xfId="11366" xr:uid="{00000000-0005-0000-0000-0000CBAF0000}"/>
    <cellStyle name="Percent 11 13 2 2 3 2" xfId="26514" xr:uid="{00000000-0005-0000-0000-0000CCAF0000}"/>
    <cellStyle name="Percent 11 13 2 2 3 2 2" xfId="52482" xr:uid="{00000000-0005-0000-0000-0000CDAF0000}"/>
    <cellStyle name="Percent 11 13 2 2 3 3" xfId="37334" xr:uid="{00000000-0005-0000-0000-0000CEAF0000}"/>
    <cellStyle name="Percent 11 13 2 2 4" xfId="9202" xr:uid="{00000000-0005-0000-0000-0000CFAF0000}"/>
    <cellStyle name="Percent 11 13 2 2 4 2" xfId="24350" xr:uid="{00000000-0005-0000-0000-0000D0AF0000}"/>
    <cellStyle name="Percent 11 13 2 2 4 2 2" xfId="50318" xr:uid="{00000000-0005-0000-0000-0000D1AF0000}"/>
    <cellStyle name="Percent 11 13 2 2 4 3" xfId="35170" xr:uid="{00000000-0005-0000-0000-0000D2AF0000}"/>
    <cellStyle name="Percent 11 13 2 2 5" xfId="20022" xr:uid="{00000000-0005-0000-0000-0000D3AF0000}"/>
    <cellStyle name="Percent 11 13 2 2 5 2" xfId="45990" xr:uid="{00000000-0005-0000-0000-0000D4AF0000}"/>
    <cellStyle name="Percent 11 13 2 2 6" xfId="15694" xr:uid="{00000000-0005-0000-0000-0000D5AF0000}"/>
    <cellStyle name="Percent 11 13 2 2 6 2" xfId="41662" xr:uid="{00000000-0005-0000-0000-0000D6AF0000}"/>
    <cellStyle name="Percent 11 13 2 2 7" xfId="4874" xr:uid="{00000000-0005-0000-0000-0000D7AF0000}"/>
    <cellStyle name="Percent 11 13 2 2 8" xfId="30842" xr:uid="{00000000-0005-0000-0000-0000D8AF0000}"/>
    <cellStyle name="Percent 11 13 2 2 9" xfId="57324" xr:uid="{00000000-0005-0000-0000-0000D9AF0000}"/>
    <cellStyle name="Percent 11 13 2 3" xfId="5956" xr:uid="{00000000-0005-0000-0000-0000DAAF0000}"/>
    <cellStyle name="Percent 11 13 2 3 2" xfId="12448" xr:uid="{00000000-0005-0000-0000-0000DBAF0000}"/>
    <cellStyle name="Percent 11 13 2 3 2 2" xfId="27596" xr:uid="{00000000-0005-0000-0000-0000DCAF0000}"/>
    <cellStyle name="Percent 11 13 2 3 2 2 2" xfId="53564" xr:uid="{00000000-0005-0000-0000-0000DDAF0000}"/>
    <cellStyle name="Percent 11 13 2 3 2 3" xfId="38416" xr:uid="{00000000-0005-0000-0000-0000DEAF0000}"/>
    <cellStyle name="Percent 11 13 2 3 3" xfId="21104" xr:uid="{00000000-0005-0000-0000-0000DFAF0000}"/>
    <cellStyle name="Percent 11 13 2 3 3 2" xfId="47072" xr:uid="{00000000-0005-0000-0000-0000E0AF0000}"/>
    <cellStyle name="Percent 11 13 2 3 4" xfId="16776" xr:uid="{00000000-0005-0000-0000-0000E1AF0000}"/>
    <cellStyle name="Percent 11 13 2 3 4 2" xfId="42744" xr:uid="{00000000-0005-0000-0000-0000E2AF0000}"/>
    <cellStyle name="Percent 11 13 2 3 5" xfId="31924" xr:uid="{00000000-0005-0000-0000-0000E3AF0000}"/>
    <cellStyle name="Percent 11 13 2 3 6" xfId="58406" xr:uid="{00000000-0005-0000-0000-0000E4AF0000}"/>
    <cellStyle name="Percent 11 13 2 4" xfId="10284" xr:uid="{00000000-0005-0000-0000-0000E5AF0000}"/>
    <cellStyle name="Percent 11 13 2 4 2" xfId="25432" xr:uid="{00000000-0005-0000-0000-0000E6AF0000}"/>
    <cellStyle name="Percent 11 13 2 4 2 2" xfId="51400" xr:uid="{00000000-0005-0000-0000-0000E7AF0000}"/>
    <cellStyle name="Percent 11 13 2 4 3" xfId="36252" xr:uid="{00000000-0005-0000-0000-0000E8AF0000}"/>
    <cellStyle name="Percent 11 13 2 5" xfId="8120" xr:uid="{00000000-0005-0000-0000-0000E9AF0000}"/>
    <cellStyle name="Percent 11 13 2 5 2" xfId="23268" xr:uid="{00000000-0005-0000-0000-0000EAAF0000}"/>
    <cellStyle name="Percent 11 13 2 5 2 2" xfId="49236" xr:uid="{00000000-0005-0000-0000-0000EBAF0000}"/>
    <cellStyle name="Percent 11 13 2 5 3" xfId="34088" xr:uid="{00000000-0005-0000-0000-0000ECAF0000}"/>
    <cellStyle name="Percent 11 13 2 6" xfId="18940" xr:uid="{00000000-0005-0000-0000-0000EDAF0000}"/>
    <cellStyle name="Percent 11 13 2 6 2" xfId="44908" xr:uid="{00000000-0005-0000-0000-0000EEAF0000}"/>
    <cellStyle name="Percent 11 13 2 7" xfId="14612" xr:uid="{00000000-0005-0000-0000-0000EFAF0000}"/>
    <cellStyle name="Percent 11 13 2 7 2" xfId="40580" xr:uid="{00000000-0005-0000-0000-0000F0AF0000}"/>
    <cellStyle name="Percent 11 13 2 8" xfId="3792" xr:uid="{00000000-0005-0000-0000-0000F1AF0000}"/>
    <cellStyle name="Percent 11 13 2 9" xfId="29760" xr:uid="{00000000-0005-0000-0000-0000F2AF0000}"/>
    <cellStyle name="Percent 11 13 3" xfId="2169" xr:uid="{00000000-0005-0000-0000-0000F3AF0000}"/>
    <cellStyle name="Percent 11 13 3 2" xfId="6497" xr:uid="{00000000-0005-0000-0000-0000F4AF0000}"/>
    <cellStyle name="Percent 11 13 3 2 2" xfId="12989" xr:uid="{00000000-0005-0000-0000-0000F5AF0000}"/>
    <cellStyle name="Percent 11 13 3 2 2 2" xfId="28137" xr:uid="{00000000-0005-0000-0000-0000F6AF0000}"/>
    <cellStyle name="Percent 11 13 3 2 2 2 2" xfId="54105" xr:uid="{00000000-0005-0000-0000-0000F7AF0000}"/>
    <cellStyle name="Percent 11 13 3 2 2 3" xfId="38957" xr:uid="{00000000-0005-0000-0000-0000F8AF0000}"/>
    <cellStyle name="Percent 11 13 3 2 3" xfId="21645" xr:uid="{00000000-0005-0000-0000-0000F9AF0000}"/>
    <cellStyle name="Percent 11 13 3 2 3 2" xfId="47613" xr:uid="{00000000-0005-0000-0000-0000FAAF0000}"/>
    <cellStyle name="Percent 11 13 3 2 4" xfId="17317" xr:uid="{00000000-0005-0000-0000-0000FBAF0000}"/>
    <cellStyle name="Percent 11 13 3 2 4 2" xfId="43285" xr:uid="{00000000-0005-0000-0000-0000FCAF0000}"/>
    <cellStyle name="Percent 11 13 3 2 5" xfId="32465" xr:uid="{00000000-0005-0000-0000-0000FDAF0000}"/>
    <cellStyle name="Percent 11 13 3 2 6" xfId="58947" xr:uid="{00000000-0005-0000-0000-0000FEAF0000}"/>
    <cellStyle name="Percent 11 13 3 3" xfId="10825" xr:uid="{00000000-0005-0000-0000-0000FFAF0000}"/>
    <cellStyle name="Percent 11 13 3 3 2" xfId="25973" xr:uid="{00000000-0005-0000-0000-000000B00000}"/>
    <cellStyle name="Percent 11 13 3 3 2 2" xfId="51941" xr:uid="{00000000-0005-0000-0000-000001B00000}"/>
    <cellStyle name="Percent 11 13 3 3 3" xfId="36793" xr:uid="{00000000-0005-0000-0000-000002B00000}"/>
    <cellStyle name="Percent 11 13 3 4" xfId="8661" xr:uid="{00000000-0005-0000-0000-000003B00000}"/>
    <cellStyle name="Percent 11 13 3 4 2" xfId="23809" xr:uid="{00000000-0005-0000-0000-000004B00000}"/>
    <cellStyle name="Percent 11 13 3 4 2 2" xfId="49777" xr:uid="{00000000-0005-0000-0000-000005B00000}"/>
    <cellStyle name="Percent 11 13 3 4 3" xfId="34629" xr:uid="{00000000-0005-0000-0000-000006B00000}"/>
    <cellStyle name="Percent 11 13 3 5" xfId="19481" xr:uid="{00000000-0005-0000-0000-000007B00000}"/>
    <cellStyle name="Percent 11 13 3 5 2" xfId="45449" xr:uid="{00000000-0005-0000-0000-000008B00000}"/>
    <cellStyle name="Percent 11 13 3 6" xfId="15153" xr:uid="{00000000-0005-0000-0000-000009B00000}"/>
    <cellStyle name="Percent 11 13 3 6 2" xfId="41121" xr:uid="{00000000-0005-0000-0000-00000AB00000}"/>
    <cellStyle name="Percent 11 13 3 7" xfId="4333" xr:uid="{00000000-0005-0000-0000-00000BB00000}"/>
    <cellStyle name="Percent 11 13 3 8" xfId="30301" xr:uid="{00000000-0005-0000-0000-00000CB00000}"/>
    <cellStyle name="Percent 11 13 3 9" xfId="56783" xr:uid="{00000000-0005-0000-0000-00000DB00000}"/>
    <cellStyle name="Percent 11 13 4" xfId="5415" xr:uid="{00000000-0005-0000-0000-00000EB00000}"/>
    <cellStyle name="Percent 11 13 4 2" xfId="11907" xr:uid="{00000000-0005-0000-0000-00000FB00000}"/>
    <cellStyle name="Percent 11 13 4 2 2" xfId="27055" xr:uid="{00000000-0005-0000-0000-000010B00000}"/>
    <cellStyle name="Percent 11 13 4 2 2 2" xfId="53023" xr:uid="{00000000-0005-0000-0000-000011B00000}"/>
    <cellStyle name="Percent 11 13 4 2 3" xfId="37875" xr:uid="{00000000-0005-0000-0000-000012B00000}"/>
    <cellStyle name="Percent 11 13 4 3" xfId="20563" xr:uid="{00000000-0005-0000-0000-000013B00000}"/>
    <cellStyle name="Percent 11 13 4 3 2" xfId="46531" xr:uid="{00000000-0005-0000-0000-000014B00000}"/>
    <cellStyle name="Percent 11 13 4 4" xfId="16235" xr:uid="{00000000-0005-0000-0000-000015B00000}"/>
    <cellStyle name="Percent 11 13 4 4 2" xfId="42203" xr:uid="{00000000-0005-0000-0000-000016B00000}"/>
    <cellStyle name="Percent 11 13 4 5" xfId="31383" xr:uid="{00000000-0005-0000-0000-000017B00000}"/>
    <cellStyle name="Percent 11 13 4 6" xfId="57865" xr:uid="{00000000-0005-0000-0000-000018B00000}"/>
    <cellStyle name="Percent 11 13 5" xfId="9743" xr:uid="{00000000-0005-0000-0000-000019B00000}"/>
    <cellStyle name="Percent 11 13 5 2" xfId="24891" xr:uid="{00000000-0005-0000-0000-00001AB00000}"/>
    <cellStyle name="Percent 11 13 5 2 2" xfId="50859" xr:uid="{00000000-0005-0000-0000-00001BB00000}"/>
    <cellStyle name="Percent 11 13 5 3" xfId="35711" xr:uid="{00000000-0005-0000-0000-00001CB00000}"/>
    <cellStyle name="Percent 11 13 6" xfId="7579" xr:uid="{00000000-0005-0000-0000-00001DB00000}"/>
    <cellStyle name="Percent 11 13 6 2" xfId="22727" xr:uid="{00000000-0005-0000-0000-00001EB00000}"/>
    <cellStyle name="Percent 11 13 6 2 2" xfId="48695" xr:uid="{00000000-0005-0000-0000-00001FB00000}"/>
    <cellStyle name="Percent 11 13 6 3" xfId="33547" xr:uid="{00000000-0005-0000-0000-000020B00000}"/>
    <cellStyle name="Percent 11 13 7" xfId="18399" xr:uid="{00000000-0005-0000-0000-000021B00000}"/>
    <cellStyle name="Percent 11 13 7 2" xfId="44367" xr:uid="{00000000-0005-0000-0000-000022B00000}"/>
    <cellStyle name="Percent 11 13 8" xfId="14071" xr:uid="{00000000-0005-0000-0000-000023B00000}"/>
    <cellStyle name="Percent 11 13 8 2" xfId="40039" xr:uid="{00000000-0005-0000-0000-000024B00000}"/>
    <cellStyle name="Percent 11 13 9" xfId="3251" xr:uid="{00000000-0005-0000-0000-000025B00000}"/>
    <cellStyle name="Percent 11 14" xfId="1624" xr:uid="{00000000-0005-0000-0000-000026B00000}"/>
    <cellStyle name="Percent 11 14 10" xfId="56238" xr:uid="{00000000-0005-0000-0000-000027B00000}"/>
    <cellStyle name="Percent 11 14 2" xfId="2706" xr:uid="{00000000-0005-0000-0000-000028B00000}"/>
    <cellStyle name="Percent 11 14 2 2" xfId="7034" xr:uid="{00000000-0005-0000-0000-000029B00000}"/>
    <cellStyle name="Percent 11 14 2 2 2" xfId="13526" xr:uid="{00000000-0005-0000-0000-00002AB00000}"/>
    <cellStyle name="Percent 11 14 2 2 2 2" xfId="28674" xr:uid="{00000000-0005-0000-0000-00002BB00000}"/>
    <cellStyle name="Percent 11 14 2 2 2 2 2" xfId="54642" xr:uid="{00000000-0005-0000-0000-00002CB00000}"/>
    <cellStyle name="Percent 11 14 2 2 2 3" xfId="39494" xr:uid="{00000000-0005-0000-0000-00002DB00000}"/>
    <cellStyle name="Percent 11 14 2 2 3" xfId="22182" xr:uid="{00000000-0005-0000-0000-00002EB00000}"/>
    <cellStyle name="Percent 11 14 2 2 3 2" xfId="48150" xr:uid="{00000000-0005-0000-0000-00002FB00000}"/>
    <cellStyle name="Percent 11 14 2 2 4" xfId="17854" xr:uid="{00000000-0005-0000-0000-000030B00000}"/>
    <cellStyle name="Percent 11 14 2 2 4 2" xfId="43822" xr:uid="{00000000-0005-0000-0000-000031B00000}"/>
    <cellStyle name="Percent 11 14 2 2 5" xfId="33002" xr:uid="{00000000-0005-0000-0000-000032B00000}"/>
    <cellStyle name="Percent 11 14 2 2 6" xfId="59484" xr:uid="{00000000-0005-0000-0000-000033B00000}"/>
    <cellStyle name="Percent 11 14 2 3" xfId="11362" xr:uid="{00000000-0005-0000-0000-000034B00000}"/>
    <cellStyle name="Percent 11 14 2 3 2" xfId="26510" xr:uid="{00000000-0005-0000-0000-000035B00000}"/>
    <cellStyle name="Percent 11 14 2 3 2 2" xfId="52478" xr:uid="{00000000-0005-0000-0000-000036B00000}"/>
    <cellStyle name="Percent 11 14 2 3 3" xfId="37330" xr:uid="{00000000-0005-0000-0000-000037B00000}"/>
    <cellStyle name="Percent 11 14 2 4" xfId="9198" xr:uid="{00000000-0005-0000-0000-000038B00000}"/>
    <cellStyle name="Percent 11 14 2 4 2" xfId="24346" xr:uid="{00000000-0005-0000-0000-000039B00000}"/>
    <cellStyle name="Percent 11 14 2 4 2 2" xfId="50314" xr:uid="{00000000-0005-0000-0000-00003AB00000}"/>
    <cellStyle name="Percent 11 14 2 4 3" xfId="35166" xr:uid="{00000000-0005-0000-0000-00003BB00000}"/>
    <cellStyle name="Percent 11 14 2 5" xfId="20018" xr:uid="{00000000-0005-0000-0000-00003CB00000}"/>
    <cellStyle name="Percent 11 14 2 5 2" xfId="45986" xr:uid="{00000000-0005-0000-0000-00003DB00000}"/>
    <cellStyle name="Percent 11 14 2 6" xfId="15690" xr:uid="{00000000-0005-0000-0000-00003EB00000}"/>
    <cellStyle name="Percent 11 14 2 6 2" xfId="41658" xr:uid="{00000000-0005-0000-0000-00003FB00000}"/>
    <cellStyle name="Percent 11 14 2 7" xfId="4870" xr:uid="{00000000-0005-0000-0000-000040B00000}"/>
    <cellStyle name="Percent 11 14 2 8" xfId="30838" xr:uid="{00000000-0005-0000-0000-000041B00000}"/>
    <cellStyle name="Percent 11 14 2 9" xfId="57320" xr:uid="{00000000-0005-0000-0000-000042B00000}"/>
    <cellStyle name="Percent 11 14 3" xfId="5952" xr:uid="{00000000-0005-0000-0000-000043B00000}"/>
    <cellStyle name="Percent 11 14 3 2" xfId="12444" xr:uid="{00000000-0005-0000-0000-000044B00000}"/>
    <cellStyle name="Percent 11 14 3 2 2" xfId="27592" xr:uid="{00000000-0005-0000-0000-000045B00000}"/>
    <cellStyle name="Percent 11 14 3 2 2 2" xfId="53560" xr:uid="{00000000-0005-0000-0000-000046B00000}"/>
    <cellStyle name="Percent 11 14 3 2 3" xfId="38412" xr:uid="{00000000-0005-0000-0000-000047B00000}"/>
    <cellStyle name="Percent 11 14 3 3" xfId="21100" xr:uid="{00000000-0005-0000-0000-000048B00000}"/>
    <cellStyle name="Percent 11 14 3 3 2" xfId="47068" xr:uid="{00000000-0005-0000-0000-000049B00000}"/>
    <cellStyle name="Percent 11 14 3 4" xfId="16772" xr:uid="{00000000-0005-0000-0000-00004AB00000}"/>
    <cellStyle name="Percent 11 14 3 4 2" xfId="42740" xr:uid="{00000000-0005-0000-0000-00004BB00000}"/>
    <cellStyle name="Percent 11 14 3 5" xfId="31920" xr:uid="{00000000-0005-0000-0000-00004CB00000}"/>
    <cellStyle name="Percent 11 14 3 6" xfId="58402" xr:uid="{00000000-0005-0000-0000-00004DB00000}"/>
    <cellStyle name="Percent 11 14 4" xfId="10280" xr:uid="{00000000-0005-0000-0000-00004EB00000}"/>
    <cellStyle name="Percent 11 14 4 2" xfId="25428" xr:uid="{00000000-0005-0000-0000-00004FB00000}"/>
    <cellStyle name="Percent 11 14 4 2 2" xfId="51396" xr:uid="{00000000-0005-0000-0000-000050B00000}"/>
    <cellStyle name="Percent 11 14 4 3" xfId="36248" xr:uid="{00000000-0005-0000-0000-000051B00000}"/>
    <cellStyle name="Percent 11 14 5" xfId="8116" xr:uid="{00000000-0005-0000-0000-000052B00000}"/>
    <cellStyle name="Percent 11 14 5 2" xfId="23264" xr:uid="{00000000-0005-0000-0000-000053B00000}"/>
    <cellStyle name="Percent 11 14 5 2 2" xfId="49232" xr:uid="{00000000-0005-0000-0000-000054B00000}"/>
    <cellStyle name="Percent 11 14 5 3" xfId="34084" xr:uid="{00000000-0005-0000-0000-000055B00000}"/>
    <cellStyle name="Percent 11 14 6" xfId="18936" xr:uid="{00000000-0005-0000-0000-000056B00000}"/>
    <cellStyle name="Percent 11 14 6 2" xfId="44904" xr:uid="{00000000-0005-0000-0000-000057B00000}"/>
    <cellStyle name="Percent 11 14 7" xfId="14608" xr:uid="{00000000-0005-0000-0000-000058B00000}"/>
    <cellStyle name="Percent 11 14 7 2" xfId="40576" xr:uid="{00000000-0005-0000-0000-000059B00000}"/>
    <cellStyle name="Percent 11 14 8" xfId="3788" xr:uid="{00000000-0005-0000-0000-00005AB00000}"/>
    <cellStyle name="Percent 11 14 9" xfId="29756" xr:uid="{00000000-0005-0000-0000-00005BB00000}"/>
    <cellStyle name="Percent 11 15" xfId="2165" xr:uid="{00000000-0005-0000-0000-00005CB00000}"/>
    <cellStyle name="Percent 11 15 2" xfId="6493" xr:uid="{00000000-0005-0000-0000-00005DB00000}"/>
    <cellStyle name="Percent 11 15 2 2" xfId="12985" xr:uid="{00000000-0005-0000-0000-00005EB00000}"/>
    <cellStyle name="Percent 11 15 2 2 2" xfId="28133" xr:uid="{00000000-0005-0000-0000-00005FB00000}"/>
    <cellStyle name="Percent 11 15 2 2 2 2" xfId="54101" xr:uid="{00000000-0005-0000-0000-000060B00000}"/>
    <cellStyle name="Percent 11 15 2 2 3" xfId="38953" xr:uid="{00000000-0005-0000-0000-000061B00000}"/>
    <cellStyle name="Percent 11 15 2 3" xfId="21641" xr:uid="{00000000-0005-0000-0000-000062B00000}"/>
    <cellStyle name="Percent 11 15 2 3 2" xfId="47609" xr:uid="{00000000-0005-0000-0000-000063B00000}"/>
    <cellStyle name="Percent 11 15 2 4" xfId="17313" xr:uid="{00000000-0005-0000-0000-000064B00000}"/>
    <cellStyle name="Percent 11 15 2 4 2" xfId="43281" xr:uid="{00000000-0005-0000-0000-000065B00000}"/>
    <cellStyle name="Percent 11 15 2 5" xfId="32461" xr:uid="{00000000-0005-0000-0000-000066B00000}"/>
    <cellStyle name="Percent 11 15 2 6" xfId="58943" xr:uid="{00000000-0005-0000-0000-000067B00000}"/>
    <cellStyle name="Percent 11 15 3" xfId="10821" xr:uid="{00000000-0005-0000-0000-000068B00000}"/>
    <cellStyle name="Percent 11 15 3 2" xfId="25969" xr:uid="{00000000-0005-0000-0000-000069B00000}"/>
    <cellStyle name="Percent 11 15 3 2 2" xfId="51937" xr:uid="{00000000-0005-0000-0000-00006AB00000}"/>
    <cellStyle name="Percent 11 15 3 3" xfId="36789" xr:uid="{00000000-0005-0000-0000-00006BB00000}"/>
    <cellStyle name="Percent 11 15 4" xfId="8657" xr:uid="{00000000-0005-0000-0000-00006CB00000}"/>
    <cellStyle name="Percent 11 15 4 2" xfId="23805" xr:uid="{00000000-0005-0000-0000-00006DB00000}"/>
    <cellStyle name="Percent 11 15 4 2 2" xfId="49773" xr:uid="{00000000-0005-0000-0000-00006EB00000}"/>
    <cellStyle name="Percent 11 15 4 3" xfId="34625" xr:uid="{00000000-0005-0000-0000-00006FB00000}"/>
    <cellStyle name="Percent 11 15 5" xfId="19477" xr:uid="{00000000-0005-0000-0000-000070B00000}"/>
    <cellStyle name="Percent 11 15 5 2" xfId="45445" xr:uid="{00000000-0005-0000-0000-000071B00000}"/>
    <cellStyle name="Percent 11 15 6" xfId="15149" xr:uid="{00000000-0005-0000-0000-000072B00000}"/>
    <cellStyle name="Percent 11 15 6 2" xfId="41117" xr:uid="{00000000-0005-0000-0000-000073B00000}"/>
    <cellStyle name="Percent 11 15 7" xfId="4329" xr:uid="{00000000-0005-0000-0000-000074B00000}"/>
    <cellStyle name="Percent 11 15 8" xfId="30297" xr:uid="{00000000-0005-0000-0000-000075B00000}"/>
    <cellStyle name="Percent 11 15 9" xfId="56779" xr:uid="{00000000-0005-0000-0000-000076B00000}"/>
    <cellStyle name="Percent 11 16" xfId="5411" xr:uid="{00000000-0005-0000-0000-000077B00000}"/>
    <cellStyle name="Percent 11 16 2" xfId="11903" xr:uid="{00000000-0005-0000-0000-000078B00000}"/>
    <cellStyle name="Percent 11 16 2 2" xfId="27051" xr:uid="{00000000-0005-0000-0000-000079B00000}"/>
    <cellStyle name="Percent 11 16 2 2 2" xfId="53019" xr:uid="{00000000-0005-0000-0000-00007AB00000}"/>
    <cellStyle name="Percent 11 16 2 3" xfId="37871" xr:uid="{00000000-0005-0000-0000-00007BB00000}"/>
    <cellStyle name="Percent 11 16 3" xfId="20559" xr:uid="{00000000-0005-0000-0000-00007CB00000}"/>
    <cellStyle name="Percent 11 16 3 2" xfId="46527" xr:uid="{00000000-0005-0000-0000-00007DB00000}"/>
    <cellStyle name="Percent 11 16 4" xfId="16231" xr:uid="{00000000-0005-0000-0000-00007EB00000}"/>
    <cellStyle name="Percent 11 16 4 2" xfId="42199" xr:uid="{00000000-0005-0000-0000-00007FB00000}"/>
    <cellStyle name="Percent 11 16 5" xfId="31379" xr:uid="{00000000-0005-0000-0000-000080B00000}"/>
    <cellStyle name="Percent 11 16 6" xfId="57861" xr:uid="{00000000-0005-0000-0000-000081B00000}"/>
    <cellStyle name="Percent 11 17" xfId="9739" xr:uid="{00000000-0005-0000-0000-000082B00000}"/>
    <cellStyle name="Percent 11 17 2" xfId="24887" xr:uid="{00000000-0005-0000-0000-000083B00000}"/>
    <cellStyle name="Percent 11 17 2 2" xfId="50855" xr:uid="{00000000-0005-0000-0000-000084B00000}"/>
    <cellStyle name="Percent 11 17 3" xfId="35707" xr:uid="{00000000-0005-0000-0000-000085B00000}"/>
    <cellStyle name="Percent 11 18" xfId="7575" xr:uid="{00000000-0005-0000-0000-000086B00000}"/>
    <cellStyle name="Percent 11 18 2" xfId="22723" xr:uid="{00000000-0005-0000-0000-000087B00000}"/>
    <cellStyle name="Percent 11 18 2 2" xfId="48691" xr:uid="{00000000-0005-0000-0000-000088B00000}"/>
    <cellStyle name="Percent 11 18 3" xfId="33543" xr:uid="{00000000-0005-0000-0000-000089B00000}"/>
    <cellStyle name="Percent 11 19" xfId="18395" xr:uid="{00000000-0005-0000-0000-00008AB00000}"/>
    <cellStyle name="Percent 11 19 2" xfId="44363" xr:uid="{00000000-0005-0000-0000-00008BB00000}"/>
    <cellStyle name="Percent 11 2" xfId="533" xr:uid="{00000000-0005-0000-0000-00008CB00000}"/>
    <cellStyle name="Percent 11 2 10" xfId="29220" xr:uid="{00000000-0005-0000-0000-00008DB00000}"/>
    <cellStyle name="Percent 11 2 11" xfId="55164" xr:uid="{00000000-0005-0000-0000-00008EB00000}"/>
    <cellStyle name="Percent 11 2 12" xfId="55702" xr:uid="{00000000-0005-0000-0000-00008FB00000}"/>
    <cellStyle name="Percent 11 2 13" xfId="741" xr:uid="{00000000-0005-0000-0000-000090B00000}"/>
    <cellStyle name="Percent 11 2 2" xfId="1629" xr:uid="{00000000-0005-0000-0000-000091B00000}"/>
    <cellStyle name="Percent 11 2 2 10" xfId="56243" xr:uid="{00000000-0005-0000-0000-000092B00000}"/>
    <cellStyle name="Percent 11 2 2 2" xfId="2711" xr:uid="{00000000-0005-0000-0000-000093B00000}"/>
    <cellStyle name="Percent 11 2 2 2 2" xfId="7039" xr:uid="{00000000-0005-0000-0000-000094B00000}"/>
    <cellStyle name="Percent 11 2 2 2 2 2" xfId="13531" xr:uid="{00000000-0005-0000-0000-000095B00000}"/>
    <cellStyle name="Percent 11 2 2 2 2 2 2" xfId="28679" xr:uid="{00000000-0005-0000-0000-000096B00000}"/>
    <cellStyle name="Percent 11 2 2 2 2 2 2 2" xfId="54647" xr:uid="{00000000-0005-0000-0000-000097B00000}"/>
    <cellStyle name="Percent 11 2 2 2 2 2 3" xfId="39499" xr:uid="{00000000-0005-0000-0000-000098B00000}"/>
    <cellStyle name="Percent 11 2 2 2 2 3" xfId="22187" xr:uid="{00000000-0005-0000-0000-000099B00000}"/>
    <cellStyle name="Percent 11 2 2 2 2 3 2" xfId="48155" xr:uid="{00000000-0005-0000-0000-00009AB00000}"/>
    <cellStyle name="Percent 11 2 2 2 2 4" xfId="17859" xr:uid="{00000000-0005-0000-0000-00009BB00000}"/>
    <cellStyle name="Percent 11 2 2 2 2 4 2" xfId="43827" xr:uid="{00000000-0005-0000-0000-00009CB00000}"/>
    <cellStyle name="Percent 11 2 2 2 2 5" xfId="33007" xr:uid="{00000000-0005-0000-0000-00009DB00000}"/>
    <cellStyle name="Percent 11 2 2 2 2 6" xfId="59489" xr:uid="{00000000-0005-0000-0000-00009EB00000}"/>
    <cellStyle name="Percent 11 2 2 2 3" xfId="11367" xr:uid="{00000000-0005-0000-0000-00009FB00000}"/>
    <cellStyle name="Percent 11 2 2 2 3 2" xfId="26515" xr:uid="{00000000-0005-0000-0000-0000A0B00000}"/>
    <cellStyle name="Percent 11 2 2 2 3 2 2" xfId="52483" xr:uid="{00000000-0005-0000-0000-0000A1B00000}"/>
    <cellStyle name="Percent 11 2 2 2 3 3" xfId="37335" xr:uid="{00000000-0005-0000-0000-0000A2B00000}"/>
    <cellStyle name="Percent 11 2 2 2 4" xfId="9203" xr:uid="{00000000-0005-0000-0000-0000A3B00000}"/>
    <cellStyle name="Percent 11 2 2 2 4 2" xfId="24351" xr:uid="{00000000-0005-0000-0000-0000A4B00000}"/>
    <cellStyle name="Percent 11 2 2 2 4 2 2" xfId="50319" xr:uid="{00000000-0005-0000-0000-0000A5B00000}"/>
    <cellStyle name="Percent 11 2 2 2 4 3" xfId="35171" xr:uid="{00000000-0005-0000-0000-0000A6B00000}"/>
    <cellStyle name="Percent 11 2 2 2 5" xfId="20023" xr:uid="{00000000-0005-0000-0000-0000A7B00000}"/>
    <cellStyle name="Percent 11 2 2 2 5 2" xfId="45991" xr:uid="{00000000-0005-0000-0000-0000A8B00000}"/>
    <cellStyle name="Percent 11 2 2 2 6" xfId="15695" xr:uid="{00000000-0005-0000-0000-0000A9B00000}"/>
    <cellStyle name="Percent 11 2 2 2 6 2" xfId="41663" xr:uid="{00000000-0005-0000-0000-0000AAB00000}"/>
    <cellStyle name="Percent 11 2 2 2 7" xfId="4875" xr:uid="{00000000-0005-0000-0000-0000ABB00000}"/>
    <cellStyle name="Percent 11 2 2 2 8" xfId="30843" xr:uid="{00000000-0005-0000-0000-0000ACB00000}"/>
    <cellStyle name="Percent 11 2 2 2 9" xfId="57325" xr:uid="{00000000-0005-0000-0000-0000ADB00000}"/>
    <cellStyle name="Percent 11 2 2 3" xfId="5957" xr:uid="{00000000-0005-0000-0000-0000AEB00000}"/>
    <cellStyle name="Percent 11 2 2 3 2" xfId="12449" xr:uid="{00000000-0005-0000-0000-0000AFB00000}"/>
    <cellStyle name="Percent 11 2 2 3 2 2" xfId="27597" xr:uid="{00000000-0005-0000-0000-0000B0B00000}"/>
    <cellStyle name="Percent 11 2 2 3 2 2 2" xfId="53565" xr:uid="{00000000-0005-0000-0000-0000B1B00000}"/>
    <cellStyle name="Percent 11 2 2 3 2 3" xfId="38417" xr:uid="{00000000-0005-0000-0000-0000B2B00000}"/>
    <cellStyle name="Percent 11 2 2 3 3" xfId="21105" xr:uid="{00000000-0005-0000-0000-0000B3B00000}"/>
    <cellStyle name="Percent 11 2 2 3 3 2" xfId="47073" xr:uid="{00000000-0005-0000-0000-0000B4B00000}"/>
    <cellStyle name="Percent 11 2 2 3 4" xfId="16777" xr:uid="{00000000-0005-0000-0000-0000B5B00000}"/>
    <cellStyle name="Percent 11 2 2 3 4 2" xfId="42745" xr:uid="{00000000-0005-0000-0000-0000B6B00000}"/>
    <cellStyle name="Percent 11 2 2 3 5" xfId="31925" xr:uid="{00000000-0005-0000-0000-0000B7B00000}"/>
    <cellStyle name="Percent 11 2 2 3 6" xfId="58407" xr:uid="{00000000-0005-0000-0000-0000B8B00000}"/>
    <cellStyle name="Percent 11 2 2 4" xfId="10285" xr:uid="{00000000-0005-0000-0000-0000B9B00000}"/>
    <cellStyle name="Percent 11 2 2 4 2" xfId="25433" xr:uid="{00000000-0005-0000-0000-0000BAB00000}"/>
    <cellStyle name="Percent 11 2 2 4 2 2" xfId="51401" xr:uid="{00000000-0005-0000-0000-0000BBB00000}"/>
    <cellStyle name="Percent 11 2 2 4 3" xfId="36253" xr:uid="{00000000-0005-0000-0000-0000BCB00000}"/>
    <cellStyle name="Percent 11 2 2 5" xfId="8121" xr:uid="{00000000-0005-0000-0000-0000BDB00000}"/>
    <cellStyle name="Percent 11 2 2 5 2" xfId="23269" xr:uid="{00000000-0005-0000-0000-0000BEB00000}"/>
    <cellStyle name="Percent 11 2 2 5 2 2" xfId="49237" xr:uid="{00000000-0005-0000-0000-0000BFB00000}"/>
    <cellStyle name="Percent 11 2 2 5 3" xfId="34089" xr:uid="{00000000-0005-0000-0000-0000C0B00000}"/>
    <cellStyle name="Percent 11 2 2 6" xfId="18941" xr:uid="{00000000-0005-0000-0000-0000C1B00000}"/>
    <cellStyle name="Percent 11 2 2 6 2" xfId="44909" xr:uid="{00000000-0005-0000-0000-0000C2B00000}"/>
    <cellStyle name="Percent 11 2 2 7" xfId="14613" xr:uid="{00000000-0005-0000-0000-0000C3B00000}"/>
    <cellStyle name="Percent 11 2 2 7 2" xfId="40581" xr:uid="{00000000-0005-0000-0000-0000C4B00000}"/>
    <cellStyle name="Percent 11 2 2 8" xfId="3793" xr:uid="{00000000-0005-0000-0000-0000C5B00000}"/>
    <cellStyle name="Percent 11 2 2 9" xfId="29761" xr:uid="{00000000-0005-0000-0000-0000C6B00000}"/>
    <cellStyle name="Percent 11 2 3" xfId="2170" xr:uid="{00000000-0005-0000-0000-0000C7B00000}"/>
    <cellStyle name="Percent 11 2 3 2" xfId="6498" xr:uid="{00000000-0005-0000-0000-0000C8B00000}"/>
    <cellStyle name="Percent 11 2 3 2 2" xfId="12990" xr:uid="{00000000-0005-0000-0000-0000C9B00000}"/>
    <cellStyle name="Percent 11 2 3 2 2 2" xfId="28138" xr:uid="{00000000-0005-0000-0000-0000CAB00000}"/>
    <cellStyle name="Percent 11 2 3 2 2 2 2" xfId="54106" xr:uid="{00000000-0005-0000-0000-0000CBB00000}"/>
    <cellStyle name="Percent 11 2 3 2 2 3" xfId="38958" xr:uid="{00000000-0005-0000-0000-0000CCB00000}"/>
    <cellStyle name="Percent 11 2 3 2 3" xfId="21646" xr:uid="{00000000-0005-0000-0000-0000CDB00000}"/>
    <cellStyle name="Percent 11 2 3 2 3 2" xfId="47614" xr:uid="{00000000-0005-0000-0000-0000CEB00000}"/>
    <cellStyle name="Percent 11 2 3 2 4" xfId="17318" xr:uid="{00000000-0005-0000-0000-0000CFB00000}"/>
    <cellStyle name="Percent 11 2 3 2 4 2" xfId="43286" xr:uid="{00000000-0005-0000-0000-0000D0B00000}"/>
    <cellStyle name="Percent 11 2 3 2 5" xfId="32466" xr:uid="{00000000-0005-0000-0000-0000D1B00000}"/>
    <cellStyle name="Percent 11 2 3 2 6" xfId="58948" xr:uid="{00000000-0005-0000-0000-0000D2B00000}"/>
    <cellStyle name="Percent 11 2 3 3" xfId="10826" xr:uid="{00000000-0005-0000-0000-0000D3B00000}"/>
    <cellStyle name="Percent 11 2 3 3 2" xfId="25974" xr:uid="{00000000-0005-0000-0000-0000D4B00000}"/>
    <cellStyle name="Percent 11 2 3 3 2 2" xfId="51942" xr:uid="{00000000-0005-0000-0000-0000D5B00000}"/>
    <cellStyle name="Percent 11 2 3 3 3" xfId="36794" xr:uid="{00000000-0005-0000-0000-0000D6B00000}"/>
    <cellStyle name="Percent 11 2 3 4" xfId="8662" xr:uid="{00000000-0005-0000-0000-0000D7B00000}"/>
    <cellStyle name="Percent 11 2 3 4 2" xfId="23810" xr:uid="{00000000-0005-0000-0000-0000D8B00000}"/>
    <cellStyle name="Percent 11 2 3 4 2 2" xfId="49778" xr:uid="{00000000-0005-0000-0000-0000D9B00000}"/>
    <cellStyle name="Percent 11 2 3 4 3" xfId="34630" xr:uid="{00000000-0005-0000-0000-0000DAB00000}"/>
    <cellStyle name="Percent 11 2 3 5" xfId="19482" xr:uid="{00000000-0005-0000-0000-0000DBB00000}"/>
    <cellStyle name="Percent 11 2 3 5 2" xfId="45450" xr:uid="{00000000-0005-0000-0000-0000DCB00000}"/>
    <cellStyle name="Percent 11 2 3 6" xfId="15154" xr:uid="{00000000-0005-0000-0000-0000DDB00000}"/>
    <cellStyle name="Percent 11 2 3 6 2" xfId="41122" xr:uid="{00000000-0005-0000-0000-0000DEB00000}"/>
    <cellStyle name="Percent 11 2 3 7" xfId="4334" xr:uid="{00000000-0005-0000-0000-0000DFB00000}"/>
    <cellStyle name="Percent 11 2 3 8" xfId="30302" xr:uid="{00000000-0005-0000-0000-0000E0B00000}"/>
    <cellStyle name="Percent 11 2 3 9" xfId="56784" xr:uid="{00000000-0005-0000-0000-0000E1B00000}"/>
    <cellStyle name="Percent 11 2 4" xfId="5416" xr:uid="{00000000-0005-0000-0000-0000E2B00000}"/>
    <cellStyle name="Percent 11 2 4 2" xfId="11908" xr:uid="{00000000-0005-0000-0000-0000E3B00000}"/>
    <cellStyle name="Percent 11 2 4 2 2" xfId="27056" xr:uid="{00000000-0005-0000-0000-0000E4B00000}"/>
    <cellStyle name="Percent 11 2 4 2 2 2" xfId="53024" xr:uid="{00000000-0005-0000-0000-0000E5B00000}"/>
    <cellStyle name="Percent 11 2 4 2 3" xfId="37876" xr:uid="{00000000-0005-0000-0000-0000E6B00000}"/>
    <cellStyle name="Percent 11 2 4 3" xfId="20564" xr:uid="{00000000-0005-0000-0000-0000E7B00000}"/>
    <cellStyle name="Percent 11 2 4 3 2" xfId="46532" xr:uid="{00000000-0005-0000-0000-0000E8B00000}"/>
    <cellStyle name="Percent 11 2 4 4" xfId="16236" xr:uid="{00000000-0005-0000-0000-0000E9B00000}"/>
    <cellStyle name="Percent 11 2 4 4 2" xfId="42204" xr:uid="{00000000-0005-0000-0000-0000EAB00000}"/>
    <cellStyle name="Percent 11 2 4 5" xfId="31384" xr:uid="{00000000-0005-0000-0000-0000EBB00000}"/>
    <cellStyle name="Percent 11 2 4 6" xfId="57866" xr:uid="{00000000-0005-0000-0000-0000ECB00000}"/>
    <cellStyle name="Percent 11 2 5" xfId="9744" xr:uid="{00000000-0005-0000-0000-0000EDB00000}"/>
    <cellStyle name="Percent 11 2 5 2" xfId="24892" xr:uid="{00000000-0005-0000-0000-0000EEB00000}"/>
    <cellStyle name="Percent 11 2 5 2 2" xfId="50860" xr:uid="{00000000-0005-0000-0000-0000EFB00000}"/>
    <cellStyle name="Percent 11 2 5 3" xfId="35712" xr:uid="{00000000-0005-0000-0000-0000F0B00000}"/>
    <cellStyle name="Percent 11 2 6" xfId="7580" xr:uid="{00000000-0005-0000-0000-0000F1B00000}"/>
    <cellStyle name="Percent 11 2 6 2" xfId="22728" xr:uid="{00000000-0005-0000-0000-0000F2B00000}"/>
    <cellStyle name="Percent 11 2 6 2 2" xfId="48696" xr:uid="{00000000-0005-0000-0000-0000F3B00000}"/>
    <cellStyle name="Percent 11 2 6 3" xfId="33548" xr:uid="{00000000-0005-0000-0000-0000F4B00000}"/>
    <cellStyle name="Percent 11 2 7" xfId="18400" xr:uid="{00000000-0005-0000-0000-0000F5B00000}"/>
    <cellStyle name="Percent 11 2 7 2" xfId="44368" xr:uid="{00000000-0005-0000-0000-0000F6B00000}"/>
    <cellStyle name="Percent 11 2 8" xfId="14072" xr:uid="{00000000-0005-0000-0000-0000F7B00000}"/>
    <cellStyle name="Percent 11 2 8 2" xfId="40040" xr:uid="{00000000-0005-0000-0000-0000F8B00000}"/>
    <cellStyle name="Percent 11 2 9" xfId="3252" xr:uid="{00000000-0005-0000-0000-0000F9B00000}"/>
    <cellStyle name="Percent 11 20" xfId="14067" xr:uid="{00000000-0005-0000-0000-0000FAB00000}"/>
    <cellStyle name="Percent 11 20 2" xfId="40035" xr:uid="{00000000-0005-0000-0000-0000FBB00000}"/>
    <cellStyle name="Percent 11 21" xfId="3247" xr:uid="{00000000-0005-0000-0000-0000FCB00000}"/>
    <cellStyle name="Percent 11 22" xfId="29215" xr:uid="{00000000-0005-0000-0000-0000FDB00000}"/>
    <cellStyle name="Percent 11 23" xfId="55161" xr:uid="{00000000-0005-0000-0000-0000FEB00000}"/>
    <cellStyle name="Percent 11 24" xfId="55697" xr:uid="{00000000-0005-0000-0000-0000FFB00000}"/>
    <cellStyle name="Percent 11 25" xfId="701" xr:uid="{00000000-0005-0000-0000-000000B10000}"/>
    <cellStyle name="Percent 11 3" xfId="534" xr:uid="{00000000-0005-0000-0000-000001B10000}"/>
    <cellStyle name="Percent 11 3 10" xfId="29221" xr:uid="{00000000-0005-0000-0000-000002B10000}"/>
    <cellStyle name="Percent 11 3 11" xfId="55165" xr:uid="{00000000-0005-0000-0000-000003B10000}"/>
    <cellStyle name="Percent 11 3 12" xfId="55703" xr:uid="{00000000-0005-0000-0000-000004B10000}"/>
    <cellStyle name="Percent 11 3 13" xfId="781" xr:uid="{00000000-0005-0000-0000-000005B10000}"/>
    <cellStyle name="Percent 11 3 2" xfId="1630" xr:uid="{00000000-0005-0000-0000-000006B10000}"/>
    <cellStyle name="Percent 11 3 2 10" xfId="56244" xr:uid="{00000000-0005-0000-0000-000007B10000}"/>
    <cellStyle name="Percent 11 3 2 2" xfId="2712" xr:uid="{00000000-0005-0000-0000-000008B10000}"/>
    <cellStyle name="Percent 11 3 2 2 2" xfId="7040" xr:uid="{00000000-0005-0000-0000-000009B10000}"/>
    <cellStyle name="Percent 11 3 2 2 2 2" xfId="13532" xr:uid="{00000000-0005-0000-0000-00000AB10000}"/>
    <cellStyle name="Percent 11 3 2 2 2 2 2" xfId="28680" xr:uid="{00000000-0005-0000-0000-00000BB10000}"/>
    <cellStyle name="Percent 11 3 2 2 2 2 2 2" xfId="54648" xr:uid="{00000000-0005-0000-0000-00000CB10000}"/>
    <cellStyle name="Percent 11 3 2 2 2 2 3" xfId="39500" xr:uid="{00000000-0005-0000-0000-00000DB10000}"/>
    <cellStyle name="Percent 11 3 2 2 2 3" xfId="22188" xr:uid="{00000000-0005-0000-0000-00000EB10000}"/>
    <cellStyle name="Percent 11 3 2 2 2 3 2" xfId="48156" xr:uid="{00000000-0005-0000-0000-00000FB10000}"/>
    <cellStyle name="Percent 11 3 2 2 2 4" xfId="17860" xr:uid="{00000000-0005-0000-0000-000010B10000}"/>
    <cellStyle name="Percent 11 3 2 2 2 4 2" xfId="43828" xr:uid="{00000000-0005-0000-0000-000011B10000}"/>
    <cellStyle name="Percent 11 3 2 2 2 5" xfId="33008" xr:uid="{00000000-0005-0000-0000-000012B10000}"/>
    <cellStyle name="Percent 11 3 2 2 2 6" xfId="59490" xr:uid="{00000000-0005-0000-0000-000013B10000}"/>
    <cellStyle name="Percent 11 3 2 2 3" xfId="11368" xr:uid="{00000000-0005-0000-0000-000014B10000}"/>
    <cellStyle name="Percent 11 3 2 2 3 2" xfId="26516" xr:uid="{00000000-0005-0000-0000-000015B10000}"/>
    <cellStyle name="Percent 11 3 2 2 3 2 2" xfId="52484" xr:uid="{00000000-0005-0000-0000-000016B10000}"/>
    <cellStyle name="Percent 11 3 2 2 3 3" xfId="37336" xr:uid="{00000000-0005-0000-0000-000017B10000}"/>
    <cellStyle name="Percent 11 3 2 2 4" xfId="9204" xr:uid="{00000000-0005-0000-0000-000018B10000}"/>
    <cellStyle name="Percent 11 3 2 2 4 2" xfId="24352" xr:uid="{00000000-0005-0000-0000-000019B10000}"/>
    <cellStyle name="Percent 11 3 2 2 4 2 2" xfId="50320" xr:uid="{00000000-0005-0000-0000-00001AB10000}"/>
    <cellStyle name="Percent 11 3 2 2 4 3" xfId="35172" xr:uid="{00000000-0005-0000-0000-00001BB10000}"/>
    <cellStyle name="Percent 11 3 2 2 5" xfId="20024" xr:uid="{00000000-0005-0000-0000-00001CB10000}"/>
    <cellStyle name="Percent 11 3 2 2 5 2" xfId="45992" xr:uid="{00000000-0005-0000-0000-00001DB10000}"/>
    <cellStyle name="Percent 11 3 2 2 6" xfId="15696" xr:uid="{00000000-0005-0000-0000-00001EB10000}"/>
    <cellStyle name="Percent 11 3 2 2 6 2" xfId="41664" xr:uid="{00000000-0005-0000-0000-00001FB10000}"/>
    <cellStyle name="Percent 11 3 2 2 7" xfId="4876" xr:uid="{00000000-0005-0000-0000-000020B10000}"/>
    <cellStyle name="Percent 11 3 2 2 8" xfId="30844" xr:uid="{00000000-0005-0000-0000-000021B10000}"/>
    <cellStyle name="Percent 11 3 2 2 9" xfId="57326" xr:uid="{00000000-0005-0000-0000-000022B10000}"/>
    <cellStyle name="Percent 11 3 2 3" xfId="5958" xr:uid="{00000000-0005-0000-0000-000023B10000}"/>
    <cellStyle name="Percent 11 3 2 3 2" xfId="12450" xr:uid="{00000000-0005-0000-0000-000024B10000}"/>
    <cellStyle name="Percent 11 3 2 3 2 2" xfId="27598" xr:uid="{00000000-0005-0000-0000-000025B10000}"/>
    <cellStyle name="Percent 11 3 2 3 2 2 2" xfId="53566" xr:uid="{00000000-0005-0000-0000-000026B10000}"/>
    <cellStyle name="Percent 11 3 2 3 2 3" xfId="38418" xr:uid="{00000000-0005-0000-0000-000027B10000}"/>
    <cellStyle name="Percent 11 3 2 3 3" xfId="21106" xr:uid="{00000000-0005-0000-0000-000028B10000}"/>
    <cellStyle name="Percent 11 3 2 3 3 2" xfId="47074" xr:uid="{00000000-0005-0000-0000-000029B10000}"/>
    <cellStyle name="Percent 11 3 2 3 4" xfId="16778" xr:uid="{00000000-0005-0000-0000-00002AB10000}"/>
    <cellStyle name="Percent 11 3 2 3 4 2" xfId="42746" xr:uid="{00000000-0005-0000-0000-00002BB10000}"/>
    <cellStyle name="Percent 11 3 2 3 5" xfId="31926" xr:uid="{00000000-0005-0000-0000-00002CB10000}"/>
    <cellStyle name="Percent 11 3 2 3 6" xfId="58408" xr:uid="{00000000-0005-0000-0000-00002DB10000}"/>
    <cellStyle name="Percent 11 3 2 4" xfId="10286" xr:uid="{00000000-0005-0000-0000-00002EB10000}"/>
    <cellStyle name="Percent 11 3 2 4 2" xfId="25434" xr:uid="{00000000-0005-0000-0000-00002FB10000}"/>
    <cellStyle name="Percent 11 3 2 4 2 2" xfId="51402" xr:uid="{00000000-0005-0000-0000-000030B10000}"/>
    <cellStyle name="Percent 11 3 2 4 3" xfId="36254" xr:uid="{00000000-0005-0000-0000-000031B10000}"/>
    <cellStyle name="Percent 11 3 2 5" xfId="8122" xr:uid="{00000000-0005-0000-0000-000032B10000}"/>
    <cellStyle name="Percent 11 3 2 5 2" xfId="23270" xr:uid="{00000000-0005-0000-0000-000033B10000}"/>
    <cellStyle name="Percent 11 3 2 5 2 2" xfId="49238" xr:uid="{00000000-0005-0000-0000-000034B10000}"/>
    <cellStyle name="Percent 11 3 2 5 3" xfId="34090" xr:uid="{00000000-0005-0000-0000-000035B10000}"/>
    <cellStyle name="Percent 11 3 2 6" xfId="18942" xr:uid="{00000000-0005-0000-0000-000036B10000}"/>
    <cellStyle name="Percent 11 3 2 6 2" xfId="44910" xr:uid="{00000000-0005-0000-0000-000037B10000}"/>
    <cellStyle name="Percent 11 3 2 7" xfId="14614" xr:uid="{00000000-0005-0000-0000-000038B10000}"/>
    <cellStyle name="Percent 11 3 2 7 2" xfId="40582" xr:uid="{00000000-0005-0000-0000-000039B10000}"/>
    <cellStyle name="Percent 11 3 2 8" xfId="3794" xr:uid="{00000000-0005-0000-0000-00003AB10000}"/>
    <cellStyle name="Percent 11 3 2 9" xfId="29762" xr:uid="{00000000-0005-0000-0000-00003BB10000}"/>
    <cellStyle name="Percent 11 3 3" xfId="2171" xr:uid="{00000000-0005-0000-0000-00003CB10000}"/>
    <cellStyle name="Percent 11 3 3 2" xfId="6499" xr:uid="{00000000-0005-0000-0000-00003DB10000}"/>
    <cellStyle name="Percent 11 3 3 2 2" xfId="12991" xr:uid="{00000000-0005-0000-0000-00003EB10000}"/>
    <cellStyle name="Percent 11 3 3 2 2 2" xfId="28139" xr:uid="{00000000-0005-0000-0000-00003FB10000}"/>
    <cellStyle name="Percent 11 3 3 2 2 2 2" xfId="54107" xr:uid="{00000000-0005-0000-0000-000040B10000}"/>
    <cellStyle name="Percent 11 3 3 2 2 3" xfId="38959" xr:uid="{00000000-0005-0000-0000-000041B10000}"/>
    <cellStyle name="Percent 11 3 3 2 3" xfId="21647" xr:uid="{00000000-0005-0000-0000-000042B10000}"/>
    <cellStyle name="Percent 11 3 3 2 3 2" xfId="47615" xr:uid="{00000000-0005-0000-0000-000043B10000}"/>
    <cellStyle name="Percent 11 3 3 2 4" xfId="17319" xr:uid="{00000000-0005-0000-0000-000044B10000}"/>
    <cellStyle name="Percent 11 3 3 2 4 2" xfId="43287" xr:uid="{00000000-0005-0000-0000-000045B10000}"/>
    <cellStyle name="Percent 11 3 3 2 5" xfId="32467" xr:uid="{00000000-0005-0000-0000-000046B10000}"/>
    <cellStyle name="Percent 11 3 3 2 6" xfId="58949" xr:uid="{00000000-0005-0000-0000-000047B10000}"/>
    <cellStyle name="Percent 11 3 3 3" xfId="10827" xr:uid="{00000000-0005-0000-0000-000048B10000}"/>
    <cellStyle name="Percent 11 3 3 3 2" xfId="25975" xr:uid="{00000000-0005-0000-0000-000049B10000}"/>
    <cellStyle name="Percent 11 3 3 3 2 2" xfId="51943" xr:uid="{00000000-0005-0000-0000-00004AB10000}"/>
    <cellStyle name="Percent 11 3 3 3 3" xfId="36795" xr:uid="{00000000-0005-0000-0000-00004BB10000}"/>
    <cellStyle name="Percent 11 3 3 4" xfId="8663" xr:uid="{00000000-0005-0000-0000-00004CB10000}"/>
    <cellStyle name="Percent 11 3 3 4 2" xfId="23811" xr:uid="{00000000-0005-0000-0000-00004DB10000}"/>
    <cellStyle name="Percent 11 3 3 4 2 2" xfId="49779" xr:uid="{00000000-0005-0000-0000-00004EB10000}"/>
    <cellStyle name="Percent 11 3 3 4 3" xfId="34631" xr:uid="{00000000-0005-0000-0000-00004FB10000}"/>
    <cellStyle name="Percent 11 3 3 5" xfId="19483" xr:uid="{00000000-0005-0000-0000-000050B10000}"/>
    <cellStyle name="Percent 11 3 3 5 2" xfId="45451" xr:uid="{00000000-0005-0000-0000-000051B10000}"/>
    <cellStyle name="Percent 11 3 3 6" xfId="15155" xr:uid="{00000000-0005-0000-0000-000052B10000}"/>
    <cellStyle name="Percent 11 3 3 6 2" xfId="41123" xr:uid="{00000000-0005-0000-0000-000053B10000}"/>
    <cellStyle name="Percent 11 3 3 7" xfId="4335" xr:uid="{00000000-0005-0000-0000-000054B10000}"/>
    <cellStyle name="Percent 11 3 3 8" xfId="30303" xr:uid="{00000000-0005-0000-0000-000055B10000}"/>
    <cellStyle name="Percent 11 3 3 9" xfId="56785" xr:uid="{00000000-0005-0000-0000-000056B10000}"/>
    <cellStyle name="Percent 11 3 4" xfId="5417" xr:uid="{00000000-0005-0000-0000-000057B10000}"/>
    <cellStyle name="Percent 11 3 4 2" xfId="11909" xr:uid="{00000000-0005-0000-0000-000058B10000}"/>
    <cellStyle name="Percent 11 3 4 2 2" xfId="27057" xr:uid="{00000000-0005-0000-0000-000059B10000}"/>
    <cellStyle name="Percent 11 3 4 2 2 2" xfId="53025" xr:uid="{00000000-0005-0000-0000-00005AB10000}"/>
    <cellStyle name="Percent 11 3 4 2 3" xfId="37877" xr:uid="{00000000-0005-0000-0000-00005BB10000}"/>
    <cellStyle name="Percent 11 3 4 3" xfId="20565" xr:uid="{00000000-0005-0000-0000-00005CB10000}"/>
    <cellStyle name="Percent 11 3 4 3 2" xfId="46533" xr:uid="{00000000-0005-0000-0000-00005DB10000}"/>
    <cellStyle name="Percent 11 3 4 4" xfId="16237" xr:uid="{00000000-0005-0000-0000-00005EB10000}"/>
    <cellStyle name="Percent 11 3 4 4 2" xfId="42205" xr:uid="{00000000-0005-0000-0000-00005FB10000}"/>
    <cellStyle name="Percent 11 3 4 5" xfId="31385" xr:uid="{00000000-0005-0000-0000-000060B10000}"/>
    <cellStyle name="Percent 11 3 4 6" xfId="57867" xr:uid="{00000000-0005-0000-0000-000061B10000}"/>
    <cellStyle name="Percent 11 3 5" xfId="9745" xr:uid="{00000000-0005-0000-0000-000062B10000}"/>
    <cellStyle name="Percent 11 3 5 2" xfId="24893" xr:uid="{00000000-0005-0000-0000-000063B10000}"/>
    <cellStyle name="Percent 11 3 5 2 2" xfId="50861" xr:uid="{00000000-0005-0000-0000-000064B10000}"/>
    <cellStyle name="Percent 11 3 5 3" xfId="35713" xr:uid="{00000000-0005-0000-0000-000065B10000}"/>
    <cellStyle name="Percent 11 3 6" xfId="7581" xr:uid="{00000000-0005-0000-0000-000066B10000}"/>
    <cellStyle name="Percent 11 3 6 2" xfId="22729" xr:uid="{00000000-0005-0000-0000-000067B10000}"/>
    <cellStyle name="Percent 11 3 6 2 2" xfId="48697" xr:uid="{00000000-0005-0000-0000-000068B10000}"/>
    <cellStyle name="Percent 11 3 6 3" xfId="33549" xr:uid="{00000000-0005-0000-0000-000069B10000}"/>
    <cellStyle name="Percent 11 3 7" xfId="18401" xr:uid="{00000000-0005-0000-0000-00006AB10000}"/>
    <cellStyle name="Percent 11 3 7 2" xfId="44369" xr:uid="{00000000-0005-0000-0000-00006BB10000}"/>
    <cellStyle name="Percent 11 3 8" xfId="14073" xr:uid="{00000000-0005-0000-0000-00006CB10000}"/>
    <cellStyle name="Percent 11 3 8 2" xfId="40041" xr:uid="{00000000-0005-0000-0000-00006DB10000}"/>
    <cellStyle name="Percent 11 3 9" xfId="3253" xr:uid="{00000000-0005-0000-0000-00006EB10000}"/>
    <cellStyle name="Percent 11 4" xfId="535" xr:uid="{00000000-0005-0000-0000-00006FB10000}"/>
    <cellStyle name="Percent 11 4 10" xfId="29222" xr:uid="{00000000-0005-0000-0000-000070B10000}"/>
    <cellStyle name="Percent 11 4 11" xfId="55166" xr:uid="{00000000-0005-0000-0000-000071B10000}"/>
    <cellStyle name="Percent 11 4 12" xfId="55704" xr:uid="{00000000-0005-0000-0000-000072B10000}"/>
    <cellStyle name="Percent 11 4 13" xfId="821" xr:uid="{00000000-0005-0000-0000-000073B10000}"/>
    <cellStyle name="Percent 11 4 2" xfId="1631" xr:uid="{00000000-0005-0000-0000-000074B10000}"/>
    <cellStyle name="Percent 11 4 2 10" xfId="56245" xr:uid="{00000000-0005-0000-0000-000075B10000}"/>
    <cellStyle name="Percent 11 4 2 2" xfId="2713" xr:uid="{00000000-0005-0000-0000-000076B10000}"/>
    <cellStyle name="Percent 11 4 2 2 2" xfId="7041" xr:uid="{00000000-0005-0000-0000-000077B10000}"/>
    <cellStyle name="Percent 11 4 2 2 2 2" xfId="13533" xr:uid="{00000000-0005-0000-0000-000078B10000}"/>
    <cellStyle name="Percent 11 4 2 2 2 2 2" xfId="28681" xr:uid="{00000000-0005-0000-0000-000079B10000}"/>
    <cellStyle name="Percent 11 4 2 2 2 2 2 2" xfId="54649" xr:uid="{00000000-0005-0000-0000-00007AB10000}"/>
    <cellStyle name="Percent 11 4 2 2 2 2 3" xfId="39501" xr:uid="{00000000-0005-0000-0000-00007BB10000}"/>
    <cellStyle name="Percent 11 4 2 2 2 3" xfId="22189" xr:uid="{00000000-0005-0000-0000-00007CB10000}"/>
    <cellStyle name="Percent 11 4 2 2 2 3 2" xfId="48157" xr:uid="{00000000-0005-0000-0000-00007DB10000}"/>
    <cellStyle name="Percent 11 4 2 2 2 4" xfId="17861" xr:uid="{00000000-0005-0000-0000-00007EB10000}"/>
    <cellStyle name="Percent 11 4 2 2 2 4 2" xfId="43829" xr:uid="{00000000-0005-0000-0000-00007FB10000}"/>
    <cellStyle name="Percent 11 4 2 2 2 5" xfId="33009" xr:uid="{00000000-0005-0000-0000-000080B10000}"/>
    <cellStyle name="Percent 11 4 2 2 2 6" xfId="59491" xr:uid="{00000000-0005-0000-0000-000081B10000}"/>
    <cellStyle name="Percent 11 4 2 2 3" xfId="11369" xr:uid="{00000000-0005-0000-0000-000082B10000}"/>
    <cellStyle name="Percent 11 4 2 2 3 2" xfId="26517" xr:uid="{00000000-0005-0000-0000-000083B10000}"/>
    <cellStyle name="Percent 11 4 2 2 3 2 2" xfId="52485" xr:uid="{00000000-0005-0000-0000-000084B10000}"/>
    <cellStyle name="Percent 11 4 2 2 3 3" xfId="37337" xr:uid="{00000000-0005-0000-0000-000085B10000}"/>
    <cellStyle name="Percent 11 4 2 2 4" xfId="9205" xr:uid="{00000000-0005-0000-0000-000086B10000}"/>
    <cellStyle name="Percent 11 4 2 2 4 2" xfId="24353" xr:uid="{00000000-0005-0000-0000-000087B10000}"/>
    <cellStyle name="Percent 11 4 2 2 4 2 2" xfId="50321" xr:uid="{00000000-0005-0000-0000-000088B10000}"/>
    <cellStyle name="Percent 11 4 2 2 4 3" xfId="35173" xr:uid="{00000000-0005-0000-0000-000089B10000}"/>
    <cellStyle name="Percent 11 4 2 2 5" xfId="20025" xr:uid="{00000000-0005-0000-0000-00008AB10000}"/>
    <cellStyle name="Percent 11 4 2 2 5 2" xfId="45993" xr:uid="{00000000-0005-0000-0000-00008BB10000}"/>
    <cellStyle name="Percent 11 4 2 2 6" xfId="15697" xr:uid="{00000000-0005-0000-0000-00008CB10000}"/>
    <cellStyle name="Percent 11 4 2 2 6 2" xfId="41665" xr:uid="{00000000-0005-0000-0000-00008DB10000}"/>
    <cellStyle name="Percent 11 4 2 2 7" xfId="4877" xr:uid="{00000000-0005-0000-0000-00008EB10000}"/>
    <cellStyle name="Percent 11 4 2 2 8" xfId="30845" xr:uid="{00000000-0005-0000-0000-00008FB10000}"/>
    <cellStyle name="Percent 11 4 2 2 9" xfId="57327" xr:uid="{00000000-0005-0000-0000-000090B10000}"/>
    <cellStyle name="Percent 11 4 2 3" xfId="5959" xr:uid="{00000000-0005-0000-0000-000091B10000}"/>
    <cellStyle name="Percent 11 4 2 3 2" xfId="12451" xr:uid="{00000000-0005-0000-0000-000092B10000}"/>
    <cellStyle name="Percent 11 4 2 3 2 2" xfId="27599" xr:uid="{00000000-0005-0000-0000-000093B10000}"/>
    <cellStyle name="Percent 11 4 2 3 2 2 2" xfId="53567" xr:uid="{00000000-0005-0000-0000-000094B10000}"/>
    <cellStyle name="Percent 11 4 2 3 2 3" xfId="38419" xr:uid="{00000000-0005-0000-0000-000095B10000}"/>
    <cellStyle name="Percent 11 4 2 3 3" xfId="21107" xr:uid="{00000000-0005-0000-0000-000096B10000}"/>
    <cellStyle name="Percent 11 4 2 3 3 2" xfId="47075" xr:uid="{00000000-0005-0000-0000-000097B10000}"/>
    <cellStyle name="Percent 11 4 2 3 4" xfId="16779" xr:uid="{00000000-0005-0000-0000-000098B10000}"/>
    <cellStyle name="Percent 11 4 2 3 4 2" xfId="42747" xr:uid="{00000000-0005-0000-0000-000099B10000}"/>
    <cellStyle name="Percent 11 4 2 3 5" xfId="31927" xr:uid="{00000000-0005-0000-0000-00009AB10000}"/>
    <cellStyle name="Percent 11 4 2 3 6" xfId="58409" xr:uid="{00000000-0005-0000-0000-00009BB10000}"/>
    <cellStyle name="Percent 11 4 2 4" xfId="10287" xr:uid="{00000000-0005-0000-0000-00009CB10000}"/>
    <cellStyle name="Percent 11 4 2 4 2" xfId="25435" xr:uid="{00000000-0005-0000-0000-00009DB10000}"/>
    <cellStyle name="Percent 11 4 2 4 2 2" xfId="51403" xr:uid="{00000000-0005-0000-0000-00009EB10000}"/>
    <cellStyle name="Percent 11 4 2 4 3" xfId="36255" xr:uid="{00000000-0005-0000-0000-00009FB10000}"/>
    <cellStyle name="Percent 11 4 2 5" xfId="8123" xr:uid="{00000000-0005-0000-0000-0000A0B10000}"/>
    <cellStyle name="Percent 11 4 2 5 2" xfId="23271" xr:uid="{00000000-0005-0000-0000-0000A1B10000}"/>
    <cellStyle name="Percent 11 4 2 5 2 2" xfId="49239" xr:uid="{00000000-0005-0000-0000-0000A2B10000}"/>
    <cellStyle name="Percent 11 4 2 5 3" xfId="34091" xr:uid="{00000000-0005-0000-0000-0000A3B10000}"/>
    <cellStyle name="Percent 11 4 2 6" xfId="18943" xr:uid="{00000000-0005-0000-0000-0000A4B10000}"/>
    <cellStyle name="Percent 11 4 2 6 2" xfId="44911" xr:uid="{00000000-0005-0000-0000-0000A5B10000}"/>
    <cellStyle name="Percent 11 4 2 7" xfId="14615" xr:uid="{00000000-0005-0000-0000-0000A6B10000}"/>
    <cellStyle name="Percent 11 4 2 7 2" xfId="40583" xr:uid="{00000000-0005-0000-0000-0000A7B10000}"/>
    <cellStyle name="Percent 11 4 2 8" xfId="3795" xr:uid="{00000000-0005-0000-0000-0000A8B10000}"/>
    <cellStyle name="Percent 11 4 2 9" xfId="29763" xr:uid="{00000000-0005-0000-0000-0000A9B10000}"/>
    <cellStyle name="Percent 11 4 3" xfId="2172" xr:uid="{00000000-0005-0000-0000-0000AAB10000}"/>
    <cellStyle name="Percent 11 4 3 2" xfId="6500" xr:uid="{00000000-0005-0000-0000-0000ABB10000}"/>
    <cellStyle name="Percent 11 4 3 2 2" xfId="12992" xr:uid="{00000000-0005-0000-0000-0000ACB10000}"/>
    <cellStyle name="Percent 11 4 3 2 2 2" xfId="28140" xr:uid="{00000000-0005-0000-0000-0000ADB10000}"/>
    <cellStyle name="Percent 11 4 3 2 2 2 2" xfId="54108" xr:uid="{00000000-0005-0000-0000-0000AEB10000}"/>
    <cellStyle name="Percent 11 4 3 2 2 3" xfId="38960" xr:uid="{00000000-0005-0000-0000-0000AFB10000}"/>
    <cellStyle name="Percent 11 4 3 2 3" xfId="21648" xr:uid="{00000000-0005-0000-0000-0000B0B10000}"/>
    <cellStyle name="Percent 11 4 3 2 3 2" xfId="47616" xr:uid="{00000000-0005-0000-0000-0000B1B10000}"/>
    <cellStyle name="Percent 11 4 3 2 4" xfId="17320" xr:uid="{00000000-0005-0000-0000-0000B2B10000}"/>
    <cellStyle name="Percent 11 4 3 2 4 2" xfId="43288" xr:uid="{00000000-0005-0000-0000-0000B3B10000}"/>
    <cellStyle name="Percent 11 4 3 2 5" xfId="32468" xr:uid="{00000000-0005-0000-0000-0000B4B10000}"/>
    <cellStyle name="Percent 11 4 3 2 6" xfId="58950" xr:uid="{00000000-0005-0000-0000-0000B5B10000}"/>
    <cellStyle name="Percent 11 4 3 3" xfId="10828" xr:uid="{00000000-0005-0000-0000-0000B6B10000}"/>
    <cellStyle name="Percent 11 4 3 3 2" xfId="25976" xr:uid="{00000000-0005-0000-0000-0000B7B10000}"/>
    <cellStyle name="Percent 11 4 3 3 2 2" xfId="51944" xr:uid="{00000000-0005-0000-0000-0000B8B10000}"/>
    <cellStyle name="Percent 11 4 3 3 3" xfId="36796" xr:uid="{00000000-0005-0000-0000-0000B9B10000}"/>
    <cellStyle name="Percent 11 4 3 4" xfId="8664" xr:uid="{00000000-0005-0000-0000-0000BAB10000}"/>
    <cellStyle name="Percent 11 4 3 4 2" xfId="23812" xr:uid="{00000000-0005-0000-0000-0000BBB10000}"/>
    <cellStyle name="Percent 11 4 3 4 2 2" xfId="49780" xr:uid="{00000000-0005-0000-0000-0000BCB10000}"/>
    <cellStyle name="Percent 11 4 3 4 3" xfId="34632" xr:uid="{00000000-0005-0000-0000-0000BDB10000}"/>
    <cellStyle name="Percent 11 4 3 5" xfId="19484" xr:uid="{00000000-0005-0000-0000-0000BEB10000}"/>
    <cellStyle name="Percent 11 4 3 5 2" xfId="45452" xr:uid="{00000000-0005-0000-0000-0000BFB10000}"/>
    <cellStyle name="Percent 11 4 3 6" xfId="15156" xr:uid="{00000000-0005-0000-0000-0000C0B10000}"/>
    <cellStyle name="Percent 11 4 3 6 2" xfId="41124" xr:uid="{00000000-0005-0000-0000-0000C1B10000}"/>
    <cellStyle name="Percent 11 4 3 7" xfId="4336" xr:uid="{00000000-0005-0000-0000-0000C2B10000}"/>
    <cellStyle name="Percent 11 4 3 8" xfId="30304" xr:uid="{00000000-0005-0000-0000-0000C3B10000}"/>
    <cellStyle name="Percent 11 4 3 9" xfId="56786" xr:uid="{00000000-0005-0000-0000-0000C4B10000}"/>
    <cellStyle name="Percent 11 4 4" xfId="5418" xr:uid="{00000000-0005-0000-0000-0000C5B10000}"/>
    <cellStyle name="Percent 11 4 4 2" xfId="11910" xr:uid="{00000000-0005-0000-0000-0000C6B10000}"/>
    <cellStyle name="Percent 11 4 4 2 2" xfId="27058" xr:uid="{00000000-0005-0000-0000-0000C7B10000}"/>
    <cellStyle name="Percent 11 4 4 2 2 2" xfId="53026" xr:uid="{00000000-0005-0000-0000-0000C8B10000}"/>
    <cellStyle name="Percent 11 4 4 2 3" xfId="37878" xr:uid="{00000000-0005-0000-0000-0000C9B10000}"/>
    <cellStyle name="Percent 11 4 4 3" xfId="20566" xr:uid="{00000000-0005-0000-0000-0000CAB10000}"/>
    <cellStyle name="Percent 11 4 4 3 2" xfId="46534" xr:uid="{00000000-0005-0000-0000-0000CBB10000}"/>
    <cellStyle name="Percent 11 4 4 4" xfId="16238" xr:uid="{00000000-0005-0000-0000-0000CCB10000}"/>
    <cellStyle name="Percent 11 4 4 4 2" xfId="42206" xr:uid="{00000000-0005-0000-0000-0000CDB10000}"/>
    <cellStyle name="Percent 11 4 4 5" xfId="31386" xr:uid="{00000000-0005-0000-0000-0000CEB10000}"/>
    <cellStyle name="Percent 11 4 4 6" xfId="57868" xr:uid="{00000000-0005-0000-0000-0000CFB10000}"/>
    <cellStyle name="Percent 11 4 5" xfId="9746" xr:uid="{00000000-0005-0000-0000-0000D0B10000}"/>
    <cellStyle name="Percent 11 4 5 2" xfId="24894" xr:uid="{00000000-0005-0000-0000-0000D1B10000}"/>
    <cellStyle name="Percent 11 4 5 2 2" xfId="50862" xr:uid="{00000000-0005-0000-0000-0000D2B10000}"/>
    <cellStyle name="Percent 11 4 5 3" xfId="35714" xr:uid="{00000000-0005-0000-0000-0000D3B10000}"/>
    <cellStyle name="Percent 11 4 6" xfId="7582" xr:uid="{00000000-0005-0000-0000-0000D4B10000}"/>
    <cellStyle name="Percent 11 4 6 2" xfId="22730" xr:uid="{00000000-0005-0000-0000-0000D5B10000}"/>
    <cellStyle name="Percent 11 4 6 2 2" xfId="48698" xr:uid="{00000000-0005-0000-0000-0000D6B10000}"/>
    <cellStyle name="Percent 11 4 6 3" xfId="33550" xr:uid="{00000000-0005-0000-0000-0000D7B10000}"/>
    <cellStyle name="Percent 11 4 7" xfId="18402" xr:uid="{00000000-0005-0000-0000-0000D8B10000}"/>
    <cellStyle name="Percent 11 4 7 2" xfId="44370" xr:uid="{00000000-0005-0000-0000-0000D9B10000}"/>
    <cellStyle name="Percent 11 4 8" xfId="14074" xr:uid="{00000000-0005-0000-0000-0000DAB10000}"/>
    <cellStyle name="Percent 11 4 8 2" xfId="40042" xr:uid="{00000000-0005-0000-0000-0000DBB10000}"/>
    <cellStyle name="Percent 11 4 9" xfId="3254" xr:uid="{00000000-0005-0000-0000-0000DCB10000}"/>
    <cellStyle name="Percent 11 5" xfId="536" xr:uid="{00000000-0005-0000-0000-0000DDB10000}"/>
    <cellStyle name="Percent 11 5 10" xfId="29223" xr:uid="{00000000-0005-0000-0000-0000DEB10000}"/>
    <cellStyle name="Percent 11 5 11" xfId="55167" xr:uid="{00000000-0005-0000-0000-0000DFB10000}"/>
    <cellStyle name="Percent 11 5 12" xfId="55705" xr:uid="{00000000-0005-0000-0000-0000E0B10000}"/>
    <cellStyle name="Percent 11 5 13" xfId="861" xr:uid="{00000000-0005-0000-0000-0000E1B10000}"/>
    <cellStyle name="Percent 11 5 2" xfId="1632" xr:uid="{00000000-0005-0000-0000-0000E2B10000}"/>
    <cellStyle name="Percent 11 5 2 10" xfId="56246" xr:uid="{00000000-0005-0000-0000-0000E3B10000}"/>
    <cellStyle name="Percent 11 5 2 2" xfId="2714" xr:uid="{00000000-0005-0000-0000-0000E4B10000}"/>
    <cellStyle name="Percent 11 5 2 2 2" xfId="7042" xr:uid="{00000000-0005-0000-0000-0000E5B10000}"/>
    <cellStyle name="Percent 11 5 2 2 2 2" xfId="13534" xr:uid="{00000000-0005-0000-0000-0000E6B10000}"/>
    <cellStyle name="Percent 11 5 2 2 2 2 2" xfId="28682" xr:uid="{00000000-0005-0000-0000-0000E7B10000}"/>
    <cellStyle name="Percent 11 5 2 2 2 2 2 2" xfId="54650" xr:uid="{00000000-0005-0000-0000-0000E8B10000}"/>
    <cellStyle name="Percent 11 5 2 2 2 2 3" xfId="39502" xr:uid="{00000000-0005-0000-0000-0000E9B10000}"/>
    <cellStyle name="Percent 11 5 2 2 2 3" xfId="22190" xr:uid="{00000000-0005-0000-0000-0000EAB10000}"/>
    <cellStyle name="Percent 11 5 2 2 2 3 2" xfId="48158" xr:uid="{00000000-0005-0000-0000-0000EBB10000}"/>
    <cellStyle name="Percent 11 5 2 2 2 4" xfId="17862" xr:uid="{00000000-0005-0000-0000-0000ECB10000}"/>
    <cellStyle name="Percent 11 5 2 2 2 4 2" xfId="43830" xr:uid="{00000000-0005-0000-0000-0000EDB10000}"/>
    <cellStyle name="Percent 11 5 2 2 2 5" xfId="33010" xr:uid="{00000000-0005-0000-0000-0000EEB10000}"/>
    <cellStyle name="Percent 11 5 2 2 2 6" xfId="59492" xr:uid="{00000000-0005-0000-0000-0000EFB10000}"/>
    <cellStyle name="Percent 11 5 2 2 3" xfId="11370" xr:uid="{00000000-0005-0000-0000-0000F0B10000}"/>
    <cellStyle name="Percent 11 5 2 2 3 2" xfId="26518" xr:uid="{00000000-0005-0000-0000-0000F1B10000}"/>
    <cellStyle name="Percent 11 5 2 2 3 2 2" xfId="52486" xr:uid="{00000000-0005-0000-0000-0000F2B10000}"/>
    <cellStyle name="Percent 11 5 2 2 3 3" xfId="37338" xr:uid="{00000000-0005-0000-0000-0000F3B10000}"/>
    <cellStyle name="Percent 11 5 2 2 4" xfId="9206" xr:uid="{00000000-0005-0000-0000-0000F4B10000}"/>
    <cellStyle name="Percent 11 5 2 2 4 2" xfId="24354" xr:uid="{00000000-0005-0000-0000-0000F5B10000}"/>
    <cellStyle name="Percent 11 5 2 2 4 2 2" xfId="50322" xr:uid="{00000000-0005-0000-0000-0000F6B10000}"/>
    <cellStyle name="Percent 11 5 2 2 4 3" xfId="35174" xr:uid="{00000000-0005-0000-0000-0000F7B10000}"/>
    <cellStyle name="Percent 11 5 2 2 5" xfId="20026" xr:uid="{00000000-0005-0000-0000-0000F8B10000}"/>
    <cellStyle name="Percent 11 5 2 2 5 2" xfId="45994" xr:uid="{00000000-0005-0000-0000-0000F9B10000}"/>
    <cellStyle name="Percent 11 5 2 2 6" xfId="15698" xr:uid="{00000000-0005-0000-0000-0000FAB10000}"/>
    <cellStyle name="Percent 11 5 2 2 6 2" xfId="41666" xr:uid="{00000000-0005-0000-0000-0000FBB10000}"/>
    <cellStyle name="Percent 11 5 2 2 7" xfId="4878" xr:uid="{00000000-0005-0000-0000-0000FCB10000}"/>
    <cellStyle name="Percent 11 5 2 2 8" xfId="30846" xr:uid="{00000000-0005-0000-0000-0000FDB10000}"/>
    <cellStyle name="Percent 11 5 2 2 9" xfId="57328" xr:uid="{00000000-0005-0000-0000-0000FEB10000}"/>
    <cellStyle name="Percent 11 5 2 3" xfId="5960" xr:uid="{00000000-0005-0000-0000-0000FFB10000}"/>
    <cellStyle name="Percent 11 5 2 3 2" xfId="12452" xr:uid="{00000000-0005-0000-0000-000000B20000}"/>
    <cellStyle name="Percent 11 5 2 3 2 2" xfId="27600" xr:uid="{00000000-0005-0000-0000-000001B20000}"/>
    <cellStyle name="Percent 11 5 2 3 2 2 2" xfId="53568" xr:uid="{00000000-0005-0000-0000-000002B20000}"/>
    <cellStyle name="Percent 11 5 2 3 2 3" xfId="38420" xr:uid="{00000000-0005-0000-0000-000003B20000}"/>
    <cellStyle name="Percent 11 5 2 3 3" xfId="21108" xr:uid="{00000000-0005-0000-0000-000004B20000}"/>
    <cellStyle name="Percent 11 5 2 3 3 2" xfId="47076" xr:uid="{00000000-0005-0000-0000-000005B20000}"/>
    <cellStyle name="Percent 11 5 2 3 4" xfId="16780" xr:uid="{00000000-0005-0000-0000-000006B20000}"/>
    <cellStyle name="Percent 11 5 2 3 4 2" xfId="42748" xr:uid="{00000000-0005-0000-0000-000007B20000}"/>
    <cellStyle name="Percent 11 5 2 3 5" xfId="31928" xr:uid="{00000000-0005-0000-0000-000008B20000}"/>
    <cellStyle name="Percent 11 5 2 3 6" xfId="58410" xr:uid="{00000000-0005-0000-0000-000009B20000}"/>
    <cellStyle name="Percent 11 5 2 4" xfId="10288" xr:uid="{00000000-0005-0000-0000-00000AB20000}"/>
    <cellStyle name="Percent 11 5 2 4 2" xfId="25436" xr:uid="{00000000-0005-0000-0000-00000BB20000}"/>
    <cellStyle name="Percent 11 5 2 4 2 2" xfId="51404" xr:uid="{00000000-0005-0000-0000-00000CB20000}"/>
    <cellStyle name="Percent 11 5 2 4 3" xfId="36256" xr:uid="{00000000-0005-0000-0000-00000DB20000}"/>
    <cellStyle name="Percent 11 5 2 5" xfId="8124" xr:uid="{00000000-0005-0000-0000-00000EB20000}"/>
    <cellStyle name="Percent 11 5 2 5 2" xfId="23272" xr:uid="{00000000-0005-0000-0000-00000FB20000}"/>
    <cellStyle name="Percent 11 5 2 5 2 2" xfId="49240" xr:uid="{00000000-0005-0000-0000-000010B20000}"/>
    <cellStyle name="Percent 11 5 2 5 3" xfId="34092" xr:uid="{00000000-0005-0000-0000-000011B20000}"/>
    <cellStyle name="Percent 11 5 2 6" xfId="18944" xr:uid="{00000000-0005-0000-0000-000012B20000}"/>
    <cellStyle name="Percent 11 5 2 6 2" xfId="44912" xr:uid="{00000000-0005-0000-0000-000013B20000}"/>
    <cellStyle name="Percent 11 5 2 7" xfId="14616" xr:uid="{00000000-0005-0000-0000-000014B20000}"/>
    <cellStyle name="Percent 11 5 2 7 2" xfId="40584" xr:uid="{00000000-0005-0000-0000-000015B20000}"/>
    <cellStyle name="Percent 11 5 2 8" xfId="3796" xr:uid="{00000000-0005-0000-0000-000016B20000}"/>
    <cellStyle name="Percent 11 5 2 9" xfId="29764" xr:uid="{00000000-0005-0000-0000-000017B20000}"/>
    <cellStyle name="Percent 11 5 3" xfId="2173" xr:uid="{00000000-0005-0000-0000-000018B20000}"/>
    <cellStyle name="Percent 11 5 3 2" xfId="6501" xr:uid="{00000000-0005-0000-0000-000019B20000}"/>
    <cellStyle name="Percent 11 5 3 2 2" xfId="12993" xr:uid="{00000000-0005-0000-0000-00001AB20000}"/>
    <cellStyle name="Percent 11 5 3 2 2 2" xfId="28141" xr:uid="{00000000-0005-0000-0000-00001BB20000}"/>
    <cellStyle name="Percent 11 5 3 2 2 2 2" xfId="54109" xr:uid="{00000000-0005-0000-0000-00001CB20000}"/>
    <cellStyle name="Percent 11 5 3 2 2 3" xfId="38961" xr:uid="{00000000-0005-0000-0000-00001DB20000}"/>
    <cellStyle name="Percent 11 5 3 2 3" xfId="21649" xr:uid="{00000000-0005-0000-0000-00001EB20000}"/>
    <cellStyle name="Percent 11 5 3 2 3 2" xfId="47617" xr:uid="{00000000-0005-0000-0000-00001FB20000}"/>
    <cellStyle name="Percent 11 5 3 2 4" xfId="17321" xr:uid="{00000000-0005-0000-0000-000020B20000}"/>
    <cellStyle name="Percent 11 5 3 2 4 2" xfId="43289" xr:uid="{00000000-0005-0000-0000-000021B20000}"/>
    <cellStyle name="Percent 11 5 3 2 5" xfId="32469" xr:uid="{00000000-0005-0000-0000-000022B20000}"/>
    <cellStyle name="Percent 11 5 3 2 6" xfId="58951" xr:uid="{00000000-0005-0000-0000-000023B20000}"/>
    <cellStyle name="Percent 11 5 3 3" xfId="10829" xr:uid="{00000000-0005-0000-0000-000024B20000}"/>
    <cellStyle name="Percent 11 5 3 3 2" xfId="25977" xr:uid="{00000000-0005-0000-0000-000025B20000}"/>
    <cellStyle name="Percent 11 5 3 3 2 2" xfId="51945" xr:uid="{00000000-0005-0000-0000-000026B20000}"/>
    <cellStyle name="Percent 11 5 3 3 3" xfId="36797" xr:uid="{00000000-0005-0000-0000-000027B20000}"/>
    <cellStyle name="Percent 11 5 3 4" xfId="8665" xr:uid="{00000000-0005-0000-0000-000028B20000}"/>
    <cellStyle name="Percent 11 5 3 4 2" xfId="23813" xr:uid="{00000000-0005-0000-0000-000029B20000}"/>
    <cellStyle name="Percent 11 5 3 4 2 2" xfId="49781" xr:uid="{00000000-0005-0000-0000-00002AB20000}"/>
    <cellStyle name="Percent 11 5 3 4 3" xfId="34633" xr:uid="{00000000-0005-0000-0000-00002BB20000}"/>
    <cellStyle name="Percent 11 5 3 5" xfId="19485" xr:uid="{00000000-0005-0000-0000-00002CB20000}"/>
    <cellStyle name="Percent 11 5 3 5 2" xfId="45453" xr:uid="{00000000-0005-0000-0000-00002DB20000}"/>
    <cellStyle name="Percent 11 5 3 6" xfId="15157" xr:uid="{00000000-0005-0000-0000-00002EB20000}"/>
    <cellStyle name="Percent 11 5 3 6 2" xfId="41125" xr:uid="{00000000-0005-0000-0000-00002FB20000}"/>
    <cellStyle name="Percent 11 5 3 7" xfId="4337" xr:uid="{00000000-0005-0000-0000-000030B20000}"/>
    <cellStyle name="Percent 11 5 3 8" xfId="30305" xr:uid="{00000000-0005-0000-0000-000031B20000}"/>
    <cellStyle name="Percent 11 5 3 9" xfId="56787" xr:uid="{00000000-0005-0000-0000-000032B20000}"/>
    <cellStyle name="Percent 11 5 4" xfId="5419" xr:uid="{00000000-0005-0000-0000-000033B20000}"/>
    <cellStyle name="Percent 11 5 4 2" xfId="11911" xr:uid="{00000000-0005-0000-0000-000034B20000}"/>
    <cellStyle name="Percent 11 5 4 2 2" xfId="27059" xr:uid="{00000000-0005-0000-0000-000035B20000}"/>
    <cellStyle name="Percent 11 5 4 2 2 2" xfId="53027" xr:uid="{00000000-0005-0000-0000-000036B20000}"/>
    <cellStyle name="Percent 11 5 4 2 3" xfId="37879" xr:uid="{00000000-0005-0000-0000-000037B20000}"/>
    <cellStyle name="Percent 11 5 4 3" xfId="20567" xr:uid="{00000000-0005-0000-0000-000038B20000}"/>
    <cellStyle name="Percent 11 5 4 3 2" xfId="46535" xr:uid="{00000000-0005-0000-0000-000039B20000}"/>
    <cellStyle name="Percent 11 5 4 4" xfId="16239" xr:uid="{00000000-0005-0000-0000-00003AB20000}"/>
    <cellStyle name="Percent 11 5 4 4 2" xfId="42207" xr:uid="{00000000-0005-0000-0000-00003BB20000}"/>
    <cellStyle name="Percent 11 5 4 5" xfId="31387" xr:uid="{00000000-0005-0000-0000-00003CB20000}"/>
    <cellStyle name="Percent 11 5 4 6" xfId="57869" xr:uid="{00000000-0005-0000-0000-00003DB20000}"/>
    <cellStyle name="Percent 11 5 5" xfId="9747" xr:uid="{00000000-0005-0000-0000-00003EB20000}"/>
    <cellStyle name="Percent 11 5 5 2" xfId="24895" xr:uid="{00000000-0005-0000-0000-00003FB20000}"/>
    <cellStyle name="Percent 11 5 5 2 2" xfId="50863" xr:uid="{00000000-0005-0000-0000-000040B20000}"/>
    <cellStyle name="Percent 11 5 5 3" xfId="35715" xr:uid="{00000000-0005-0000-0000-000041B20000}"/>
    <cellStyle name="Percent 11 5 6" xfId="7583" xr:uid="{00000000-0005-0000-0000-000042B20000}"/>
    <cellStyle name="Percent 11 5 6 2" xfId="22731" xr:uid="{00000000-0005-0000-0000-000043B20000}"/>
    <cellStyle name="Percent 11 5 6 2 2" xfId="48699" xr:uid="{00000000-0005-0000-0000-000044B20000}"/>
    <cellStyle name="Percent 11 5 6 3" xfId="33551" xr:uid="{00000000-0005-0000-0000-000045B20000}"/>
    <cellStyle name="Percent 11 5 7" xfId="18403" xr:uid="{00000000-0005-0000-0000-000046B20000}"/>
    <cellStyle name="Percent 11 5 7 2" xfId="44371" xr:uid="{00000000-0005-0000-0000-000047B20000}"/>
    <cellStyle name="Percent 11 5 8" xfId="14075" xr:uid="{00000000-0005-0000-0000-000048B20000}"/>
    <cellStyle name="Percent 11 5 8 2" xfId="40043" xr:uid="{00000000-0005-0000-0000-000049B20000}"/>
    <cellStyle name="Percent 11 5 9" xfId="3255" xr:uid="{00000000-0005-0000-0000-00004AB20000}"/>
    <cellStyle name="Percent 11 6" xfId="537" xr:uid="{00000000-0005-0000-0000-00004BB20000}"/>
    <cellStyle name="Percent 11 6 10" xfId="29224" xr:uid="{00000000-0005-0000-0000-00004CB20000}"/>
    <cellStyle name="Percent 11 6 11" xfId="55168" xr:uid="{00000000-0005-0000-0000-00004DB20000}"/>
    <cellStyle name="Percent 11 6 12" xfId="55706" xr:uid="{00000000-0005-0000-0000-00004EB20000}"/>
    <cellStyle name="Percent 11 6 13" xfId="901" xr:uid="{00000000-0005-0000-0000-00004FB20000}"/>
    <cellStyle name="Percent 11 6 2" xfId="1633" xr:uid="{00000000-0005-0000-0000-000050B20000}"/>
    <cellStyle name="Percent 11 6 2 10" xfId="56247" xr:uid="{00000000-0005-0000-0000-000051B20000}"/>
    <cellStyle name="Percent 11 6 2 2" xfId="2715" xr:uid="{00000000-0005-0000-0000-000052B20000}"/>
    <cellStyle name="Percent 11 6 2 2 2" xfId="7043" xr:uid="{00000000-0005-0000-0000-000053B20000}"/>
    <cellStyle name="Percent 11 6 2 2 2 2" xfId="13535" xr:uid="{00000000-0005-0000-0000-000054B20000}"/>
    <cellStyle name="Percent 11 6 2 2 2 2 2" xfId="28683" xr:uid="{00000000-0005-0000-0000-000055B20000}"/>
    <cellStyle name="Percent 11 6 2 2 2 2 2 2" xfId="54651" xr:uid="{00000000-0005-0000-0000-000056B20000}"/>
    <cellStyle name="Percent 11 6 2 2 2 2 3" xfId="39503" xr:uid="{00000000-0005-0000-0000-000057B20000}"/>
    <cellStyle name="Percent 11 6 2 2 2 3" xfId="22191" xr:uid="{00000000-0005-0000-0000-000058B20000}"/>
    <cellStyle name="Percent 11 6 2 2 2 3 2" xfId="48159" xr:uid="{00000000-0005-0000-0000-000059B20000}"/>
    <cellStyle name="Percent 11 6 2 2 2 4" xfId="17863" xr:uid="{00000000-0005-0000-0000-00005AB20000}"/>
    <cellStyle name="Percent 11 6 2 2 2 4 2" xfId="43831" xr:uid="{00000000-0005-0000-0000-00005BB20000}"/>
    <cellStyle name="Percent 11 6 2 2 2 5" xfId="33011" xr:uid="{00000000-0005-0000-0000-00005CB20000}"/>
    <cellStyle name="Percent 11 6 2 2 2 6" xfId="59493" xr:uid="{00000000-0005-0000-0000-00005DB20000}"/>
    <cellStyle name="Percent 11 6 2 2 3" xfId="11371" xr:uid="{00000000-0005-0000-0000-00005EB20000}"/>
    <cellStyle name="Percent 11 6 2 2 3 2" xfId="26519" xr:uid="{00000000-0005-0000-0000-00005FB20000}"/>
    <cellStyle name="Percent 11 6 2 2 3 2 2" xfId="52487" xr:uid="{00000000-0005-0000-0000-000060B20000}"/>
    <cellStyle name="Percent 11 6 2 2 3 3" xfId="37339" xr:uid="{00000000-0005-0000-0000-000061B20000}"/>
    <cellStyle name="Percent 11 6 2 2 4" xfId="9207" xr:uid="{00000000-0005-0000-0000-000062B20000}"/>
    <cellStyle name="Percent 11 6 2 2 4 2" xfId="24355" xr:uid="{00000000-0005-0000-0000-000063B20000}"/>
    <cellStyle name="Percent 11 6 2 2 4 2 2" xfId="50323" xr:uid="{00000000-0005-0000-0000-000064B20000}"/>
    <cellStyle name="Percent 11 6 2 2 4 3" xfId="35175" xr:uid="{00000000-0005-0000-0000-000065B20000}"/>
    <cellStyle name="Percent 11 6 2 2 5" xfId="20027" xr:uid="{00000000-0005-0000-0000-000066B20000}"/>
    <cellStyle name="Percent 11 6 2 2 5 2" xfId="45995" xr:uid="{00000000-0005-0000-0000-000067B20000}"/>
    <cellStyle name="Percent 11 6 2 2 6" xfId="15699" xr:uid="{00000000-0005-0000-0000-000068B20000}"/>
    <cellStyle name="Percent 11 6 2 2 6 2" xfId="41667" xr:uid="{00000000-0005-0000-0000-000069B20000}"/>
    <cellStyle name="Percent 11 6 2 2 7" xfId="4879" xr:uid="{00000000-0005-0000-0000-00006AB20000}"/>
    <cellStyle name="Percent 11 6 2 2 8" xfId="30847" xr:uid="{00000000-0005-0000-0000-00006BB20000}"/>
    <cellStyle name="Percent 11 6 2 2 9" xfId="57329" xr:uid="{00000000-0005-0000-0000-00006CB20000}"/>
    <cellStyle name="Percent 11 6 2 3" xfId="5961" xr:uid="{00000000-0005-0000-0000-00006DB20000}"/>
    <cellStyle name="Percent 11 6 2 3 2" xfId="12453" xr:uid="{00000000-0005-0000-0000-00006EB20000}"/>
    <cellStyle name="Percent 11 6 2 3 2 2" xfId="27601" xr:uid="{00000000-0005-0000-0000-00006FB20000}"/>
    <cellStyle name="Percent 11 6 2 3 2 2 2" xfId="53569" xr:uid="{00000000-0005-0000-0000-000070B20000}"/>
    <cellStyle name="Percent 11 6 2 3 2 3" xfId="38421" xr:uid="{00000000-0005-0000-0000-000071B20000}"/>
    <cellStyle name="Percent 11 6 2 3 3" xfId="21109" xr:uid="{00000000-0005-0000-0000-000072B20000}"/>
    <cellStyle name="Percent 11 6 2 3 3 2" xfId="47077" xr:uid="{00000000-0005-0000-0000-000073B20000}"/>
    <cellStyle name="Percent 11 6 2 3 4" xfId="16781" xr:uid="{00000000-0005-0000-0000-000074B20000}"/>
    <cellStyle name="Percent 11 6 2 3 4 2" xfId="42749" xr:uid="{00000000-0005-0000-0000-000075B20000}"/>
    <cellStyle name="Percent 11 6 2 3 5" xfId="31929" xr:uid="{00000000-0005-0000-0000-000076B20000}"/>
    <cellStyle name="Percent 11 6 2 3 6" xfId="58411" xr:uid="{00000000-0005-0000-0000-000077B20000}"/>
    <cellStyle name="Percent 11 6 2 4" xfId="10289" xr:uid="{00000000-0005-0000-0000-000078B20000}"/>
    <cellStyle name="Percent 11 6 2 4 2" xfId="25437" xr:uid="{00000000-0005-0000-0000-000079B20000}"/>
    <cellStyle name="Percent 11 6 2 4 2 2" xfId="51405" xr:uid="{00000000-0005-0000-0000-00007AB20000}"/>
    <cellStyle name="Percent 11 6 2 4 3" xfId="36257" xr:uid="{00000000-0005-0000-0000-00007BB20000}"/>
    <cellStyle name="Percent 11 6 2 5" xfId="8125" xr:uid="{00000000-0005-0000-0000-00007CB20000}"/>
    <cellStyle name="Percent 11 6 2 5 2" xfId="23273" xr:uid="{00000000-0005-0000-0000-00007DB20000}"/>
    <cellStyle name="Percent 11 6 2 5 2 2" xfId="49241" xr:uid="{00000000-0005-0000-0000-00007EB20000}"/>
    <cellStyle name="Percent 11 6 2 5 3" xfId="34093" xr:uid="{00000000-0005-0000-0000-00007FB20000}"/>
    <cellStyle name="Percent 11 6 2 6" xfId="18945" xr:uid="{00000000-0005-0000-0000-000080B20000}"/>
    <cellStyle name="Percent 11 6 2 6 2" xfId="44913" xr:uid="{00000000-0005-0000-0000-000081B20000}"/>
    <cellStyle name="Percent 11 6 2 7" xfId="14617" xr:uid="{00000000-0005-0000-0000-000082B20000}"/>
    <cellStyle name="Percent 11 6 2 7 2" xfId="40585" xr:uid="{00000000-0005-0000-0000-000083B20000}"/>
    <cellStyle name="Percent 11 6 2 8" xfId="3797" xr:uid="{00000000-0005-0000-0000-000084B20000}"/>
    <cellStyle name="Percent 11 6 2 9" xfId="29765" xr:uid="{00000000-0005-0000-0000-000085B20000}"/>
    <cellStyle name="Percent 11 6 3" xfId="2174" xr:uid="{00000000-0005-0000-0000-000086B20000}"/>
    <cellStyle name="Percent 11 6 3 2" xfId="6502" xr:uid="{00000000-0005-0000-0000-000087B20000}"/>
    <cellStyle name="Percent 11 6 3 2 2" xfId="12994" xr:uid="{00000000-0005-0000-0000-000088B20000}"/>
    <cellStyle name="Percent 11 6 3 2 2 2" xfId="28142" xr:uid="{00000000-0005-0000-0000-000089B20000}"/>
    <cellStyle name="Percent 11 6 3 2 2 2 2" xfId="54110" xr:uid="{00000000-0005-0000-0000-00008AB20000}"/>
    <cellStyle name="Percent 11 6 3 2 2 3" xfId="38962" xr:uid="{00000000-0005-0000-0000-00008BB20000}"/>
    <cellStyle name="Percent 11 6 3 2 3" xfId="21650" xr:uid="{00000000-0005-0000-0000-00008CB20000}"/>
    <cellStyle name="Percent 11 6 3 2 3 2" xfId="47618" xr:uid="{00000000-0005-0000-0000-00008DB20000}"/>
    <cellStyle name="Percent 11 6 3 2 4" xfId="17322" xr:uid="{00000000-0005-0000-0000-00008EB20000}"/>
    <cellStyle name="Percent 11 6 3 2 4 2" xfId="43290" xr:uid="{00000000-0005-0000-0000-00008FB20000}"/>
    <cellStyle name="Percent 11 6 3 2 5" xfId="32470" xr:uid="{00000000-0005-0000-0000-000090B20000}"/>
    <cellStyle name="Percent 11 6 3 2 6" xfId="58952" xr:uid="{00000000-0005-0000-0000-000091B20000}"/>
    <cellStyle name="Percent 11 6 3 3" xfId="10830" xr:uid="{00000000-0005-0000-0000-000092B20000}"/>
    <cellStyle name="Percent 11 6 3 3 2" xfId="25978" xr:uid="{00000000-0005-0000-0000-000093B20000}"/>
    <cellStyle name="Percent 11 6 3 3 2 2" xfId="51946" xr:uid="{00000000-0005-0000-0000-000094B20000}"/>
    <cellStyle name="Percent 11 6 3 3 3" xfId="36798" xr:uid="{00000000-0005-0000-0000-000095B20000}"/>
    <cellStyle name="Percent 11 6 3 4" xfId="8666" xr:uid="{00000000-0005-0000-0000-000096B20000}"/>
    <cellStyle name="Percent 11 6 3 4 2" xfId="23814" xr:uid="{00000000-0005-0000-0000-000097B20000}"/>
    <cellStyle name="Percent 11 6 3 4 2 2" xfId="49782" xr:uid="{00000000-0005-0000-0000-000098B20000}"/>
    <cellStyle name="Percent 11 6 3 4 3" xfId="34634" xr:uid="{00000000-0005-0000-0000-000099B20000}"/>
    <cellStyle name="Percent 11 6 3 5" xfId="19486" xr:uid="{00000000-0005-0000-0000-00009AB20000}"/>
    <cellStyle name="Percent 11 6 3 5 2" xfId="45454" xr:uid="{00000000-0005-0000-0000-00009BB20000}"/>
    <cellStyle name="Percent 11 6 3 6" xfId="15158" xr:uid="{00000000-0005-0000-0000-00009CB20000}"/>
    <cellStyle name="Percent 11 6 3 6 2" xfId="41126" xr:uid="{00000000-0005-0000-0000-00009DB20000}"/>
    <cellStyle name="Percent 11 6 3 7" xfId="4338" xr:uid="{00000000-0005-0000-0000-00009EB20000}"/>
    <cellStyle name="Percent 11 6 3 8" xfId="30306" xr:uid="{00000000-0005-0000-0000-00009FB20000}"/>
    <cellStyle name="Percent 11 6 3 9" xfId="56788" xr:uid="{00000000-0005-0000-0000-0000A0B20000}"/>
    <cellStyle name="Percent 11 6 4" xfId="5420" xr:uid="{00000000-0005-0000-0000-0000A1B20000}"/>
    <cellStyle name="Percent 11 6 4 2" xfId="11912" xr:uid="{00000000-0005-0000-0000-0000A2B20000}"/>
    <cellStyle name="Percent 11 6 4 2 2" xfId="27060" xr:uid="{00000000-0005-0000-0000-0000A3B20000}"/>
    <cellStyle name="Percent 11 6 4 2 2 2" xfId="53028" xr:uid="{00000000-0005-0000-0000-0000A4B20000}"/>
    <cellStyle name="Percent 11 6 4 2 3" xfId="37880" xr:uid="{00000000-0005-0000-0000-0000A5B20000}"/>
    <cellStyle name="Percent 11 6 4 3" xfId="20568" xr:uid="{00000000-0005-0000-0000-0000A6B20000}"/>
    <cellStyle name="Percent 11 6 4 3 2" xfId="46536" xr:uid="{00000000-0005-0000-0000-0000A7B20000}"/>
    <cellStyle name="Percent 11 6 4 4" xfId="16240" xr:uid="{00000000-0005-0000-0000-0000A8B20000}"/>
    <cellStyle name="Percent 11 6 4 4 2" xfId="42208" xr:uid="{00000000-0005-0000-0000-0000A9B20000}"/>
    <cellStyle name="Percent 11 6 4 5" xfId="31388" xr:uid="{00000000-0005-0000-0000-0000AAB20000}"/>
    <cellStyle name="Percent 11 6 4 6" xfId="57870" xr:uid="{00000000-0005-0000-0000-0000ABB20000}"/>
    <cellStyle name="Percent 11 6 5" xfId="9748" xr:uid="{00000000-0005-0000-0000-0000ACB20000}"/>
    <cellStyle name="Percent 11 6 5 2" xfId="24896" xr:uid="{00000000-0005-0000-0000-0000ADB20000}"/>
    <cellStyle name="Percent 11 6 5 2 2" xfId="50864" xr:uid="{00000000-0005-0000-0000-0000AEB20000}"/>
    <cellStyle name="Percent 11 6 5 3" xfId="35716" xr:uid="{00000000-0005-0000-0000-0000AFB20000}"/>
    <cellStyle name="Percent 11 6 6" xfId="7584" xr:uid="{00000000-0005-0000-0000-0000B0B20000}"/>
    <cellStyle name="Percent 11 6 6 2" xfId="22732" xr:uid="{00000000-0005-0000-0000-0000B1B20000}"/>
    <cellStyle name="Percent 11 6 6 2 2" xfId="48700" xr:uid="{00000000-0005-0000-0000-0000B2B20000}"/>
    <cellStyle name="Percent 11 6 6 3" xfId="33552" xr:uid="{00000000-0005-0000-0000-0000B3B20000}"/>
    <cellStyle name="Percent 11 6 7" xfId="18404" xr:uid="{00000000-0005-0000-0000-0000B4B20000}"/>
    <cellStyle name="Percent 11 6 7 2" xfId="44372" xr:uid="{00000000-0005-0000-0000-0000B5B20000}"/>
    <cellStyle name="Percent 11 6 8" xfId="14076" xr:uid="{00000000-0005-0000-0000-0000B6B20000}"/>
    <cellStyle name="Percent 11 6 8 2" xfId="40044" xr:uid="{00000000-0005-0000-0000-0000B7B20000}"/>
    <cellStyle name="Percent 11 6 9" xfId="3256" xr:uid="{00000000-0005-0000-0000-0000B8B20000}"/>
    <cellStyle name="Percent 11 7" xfId="538" xr:uid="{00000000-0005-0000-0000-0000B9B20000}"/>
    <cellStyle name="Percent 11 7 10" xfId="29225" xr:uid="{00000000-0005-0000-0000-0000BAB20000}"/>
    <cellStyle name="Percent 11 7 11" xfId="55169" xr:uid="{00000000-0005-0000-0000-0000BBB20000}"/>
    <cellStyle name="Percent 11 7 12" xfId="55707" xr:uid="{00000000-0005-0000-0000-0000BCB20000}"/>
    <cellStyle name="Percent 11 7 13" xfId="941" xr:uid="{00000000-0005-0000-0000-0000BDB20000}"/>
    <cellStyle name="Percent 11 7 2" xfId="1634" xr:uid="{00000000-0005-0000-0000-0000BEB20000}"/>
    <cellStyle name="Percent 11 7 2 10" xfId="56248" xr:uid="{00000000-0005-0000-0000-0000BFB20000}"/>
    <cellStyle name="Percent 11 7 2 2" xfId="2716" xr:uid="{00000000-0005-0000-0000-0000C0B20000}"/>
    <cellStyle name="Percent 11 7 2 2 2" xfId="7044" xr:uid="{00000000-0005-0000-0000-0000C1B20000}"/>
    <cellStyle name="Percent 11 7 2 2 2 2" xfId="13536" xr:uid="{00000000-0005-0000-0000-0000C2B20000}"/>
    <cellStyle name="Percent 11 7 2 2 2 2 2" xfId="28684" xr:uid="{00000000-0005-0000-0000-0000C3B20000}"/>
    <cellStyle name="Percent 11 7 2 2 2 2 2 2" xfId="54652" xr:uid="{00000000-0005-0000-0000-0000C4B20000}"/>
    <cellStyle name="Percent 11 7 2 2 2 2 3" xfId="39504" xr:uid="{00000000-0005-0000-0000-0000C5B20000}"/>
    <cellStyle name="Percent 11 7 2 2 2 3" xfId="22192" xr:uid="{00000000-0005-0000-0000-0000C6B20000}"/>
    <cellStyle name="Percent 11 7 2 2 2 3 2" xfId="48160" xr:uid="{00000000-0005-0000-0000-0000C7B20000}"/>
    <cellStyle name="Percent 11 7 2 2 2 4" xfId="17864" xr:uid="{00000000-0005-0000-0000-0000C8B20000}"/>
    <cellStyle name="Percent 11 7 2 2 2 4 2" xfId="43832" xr:uid="{00000000-0005-0000-0000-0000C9B20000}"/>
    <cellStyle name="Percent 11 7 2 2 2 5" xfId="33012" xr:uid="{00000000-0005-0000-0000-0000CAB20000}"/>
    <cellStyle name="Percent 11 7 2 2 2 6" xfId="59494" xr:uid="{00000000-0005-0000-0000-0000CBB20000}"/>
    <cellStyle name="Percent 11 7 2 2 3" xfId="11372" xr:uid="{00000000-0005-0000-0000-0000CCB20000}"/>
    <cellStyle name="Percent 11 7 2 2 3 2" xfId="26520" xr:uid="{00000000-0005-0000-0000-0000CDB20000}"/>
    <cellStyle name="Percent 11 7 2 2 3 2 2" xfId="52488" xr:uid="{00000000-0005-0000-0000-0000CEB20000}"/>
    <cellStyle name="Percent 11 7 2 2 3 3" xfId="37340" xr:uid="{00000000-0005-0000-0000-0000CFB20000}"/>
    <cellStyle name="Percent 11 7 2 2 4" xfId="9208" xr:uid="{00000000-0005-0000-0000-0000D0B20000}"/>
    <cellStyle name="Percent 11 7 2 2 4 2" xfId="24356" xr:uid="{00000000-0005-0000-0000-0000D1B20000}"/>
    <cellStyle name="Percent 11 7 2 2 4 2 2" xfId="50324" xr:uid="{00000000-0005-0000-0000-0000D2B20000}"/>
    <cellStyle name="Percent 11 7 2 2 4 3" xfId="35176" xr:uid="{00000000-0005-0000-0000-0000D3B20000}"/>
    <cellStyle name="Percent 11 7 2 2 5" xfId="20028" xr:uid="{00000000-0005-0000-0000-0000D4B20000}"/>
    <cellStyle name="Percent 11 7 2 2 5 2" xfId="45996" xr:uid="{00000000-0005-0000-0000-0000D5B20000}"/>
    <cellStyle name="Percent 11 7 2 2 6" xfId="15700" xr:uid="{00000000-0005-0000-0000-0000D6B20000}"/>
    <cellStyle name="Percent 11 7 2 2 6 2" xfId="41668" xr:uid="{00000000-0005-0000-0000-0000D7B20000}"/>
    <cellStyle name="Percent 11 7 2 2 7" xfId="4880" xr:uid="{00000000-0005-0000-0000-0000D8B20000}"/>
    <cellStyle name="Percent 11 7 2 2 8" xfId="30848" xr:uid="{00000000-0005-0000-0000-0000D9B20000}"/>
    <cellStyle name="Percent 11 7 2 2 9" xfId="57330" xr:uid="{00000000-0005-0000-0000-0000DAB20000}"/>
    <cellStyle name="Percent 11 7 2 3" xfId="5962" xr:uid="{00000000-0005-0000-0000-0000DBB20000}"/>
    <cellStyle name="Percent 11 7 2 3 2" xfId="12454" xr:uid="{00000000-0005-0000-0000-0000DCB20000}"/>
    <cellStyle name="Percent 11 7 2 3 2 2" xfId="27602" xr:uid="{00000000-0005-0000-0000-0000DDB20000}"/>
    <cellStyle name="Percent 11 7 2 3 2 2 2" xfId="53570" xr:uid="{00000000-0005-0000-0000-0000DEB20000}"/>
    <cellStyle name="Percent 11 7 2 3 2 3" xfId="38422" xr:uid="{00000000-0005-0000-0000-0000DFB20000}"/>
    <cellStyle name="Percent 11 7 2 3 3" xfId="21110" xr:uid="{00000000-0005-0000-0000-0000E0B20000}"/>
    <cellStyle name="Percent 11 7 2 3 3 2" xfId="47078" xr:uid="{00000000-0005-0000-0000-0000E1B20000}"/>
    <cellStyle name="Percent 11 7 2 3 4" xfId="16782" xr:uid="{00000000-0005-0000-0000-0000E2B20000}"/>
    <cellStyle name="Percent 11 7 2 3 4 2" xfId="42750" xr:uid="{00000000-0005-0000-0000-0000E3B20000}"/>
    <cellStyle name="Percent 11 7 2 3 5" xfId="31930" xr:uid="{00000000-0005-0000-0000-0000E4B20000}"/>
    <cellStyle name="Percent 11 7 2 3 6" xfId="58412" xr:uid="{00000000-0005-0000-0000-0000E5B20000}"/>
    <cellStyle name="Percent 11 7 2 4" xfId="10290" xr:uid="{00000000-0005-0000-0000-0000E6B20000}"/>
    <cellStyle name="Percent 11 7 2 4 2" xfId="25438" xr:uid="{00000000-0005-0000-0000-0000E7B20000}"/>
    <cellStyle name="Percent 11 7 2 4 2 2" xfId="51406" xr:uid="{00000000-0005-0000-0000-0000E8B20000}"/>
    <cellStyle name="Percent 11 7 2 4 3" xfId="36258" xr:uid="{00000000-0005-0000-0000-0000E9B20000}"/>
    <cellStyle name="Percent 11 7 2 5" xfId="8126" xr:uid="{00000000-0005-0000-0000-0000EAB20000}"/>
    <cellStyle name="Percent 11 7 2 5 2" xfId="23274" xr:uid="{00000000-0005-0000-0000-0000EBB20000}"/>
    <cellStyle name="Percent 11 7 2 5 2 2" xfId="49242" xr:uid="{00000000-0005-0000-0000-0000ECB20000}"/>
    <cellStyle name="Percent 11 7 2 5 3" xfId="34094" xr:uid="{00000000-0005-0000-0000-0000EDB20000}"/>
    <cellStyle name="Percent 11 7 2 6" xfId="18946" xr:uid="{00000000-0005-0000-0000-0000EEB20000}"/>
    <cellStyle name="Percent 11 7 2 6 2" xfId="44914" xr:uid="{00000000-0005-0000-0000-0000EFB20000}"/>
    <cellStyle name="Percent 11 7 2 7" xfId="14618" xr:uid="{00000000-0005-0000-0000-0000F0B20000}"/>
    <cellStyle name="Percent 11 7 2 7 2" xfId="40586" xr:uid="{00000000-0005-0000-0000-0000F1B20000}"/>
    <cellStyle name="Percent 11 7 2 8" xfId="3798" xr:uid="{00000000-0005-0000-0000-0000F2B20000}"/>
    <cellStyle name="Percent 11 7 2 9" xfId="29766" xr:uid="{00000000-0005-0000-0000-0000F3B20000}"/>
    <cellStyle name="Percent 11 7 3" xfId="2175" xr:uid="{00000000-0005-0000-0000-0000F4B20000}"/>
    <cellStyle name="Percent 11 7 3 2" xfId="6503" xr:uid="{00000000-0005-0000-0000-0000F5B20000}"/>
    <cellStyle name="Percent 11 7 3 2 2" xfId="12995" xr:uid="{00000000-0005-0000-0000-0000F6B20000}"/>
    <cellStyle name="Percent 11 7 3 2 2 2" xfId="28143" xr:uid="{00000000-0005-0000-0000-0000F7B20000}"/>
    <cellStyle name="Percent 11 7 3 2 2 2 2" xfId="54111" xr:uid="{00000000-0005-0000-0000-0000F8B20000}"/>
    <cellStyle name="Percent 11 7 3 2 2 3" xfId="38963" xr:uid="{00000000-0005-0000-0000-0000F9B20000}"/>
    <cellStyle name="Percent 11 7 3 2 3" xfId="21651" xr:uid="{00000000-0005-0000-0000-0000FAB20000}"/>
    <cellStyle name="Percent 11 7 3 2 3 2" xfId="47619" xr:uid="{00000000-0005-0000-0000-0000FBB20000}"/>
    <cellStyle name="Percent 11 7 3 2 4" xfId="17323" xr:uid="{00000000-0005-0000-0000-0000FCB20000}"/>
    <cellStyle name="Percent 11 7 3 2 4 2" xfId="43291" xr:uid="{00000000-0005-0000-0000-0000FDB20000}"/>
    <cellStyle name="Percent 11 7 3 2 5" xfId="32471" xr:uid="{00000000-0005-0000-0000-0000FEB20000}"/>
    <cellStyle name="Percent 11 7 3 2 6" xfId="58953" xr:uid="{00000000-0005-0000-0000-0000FFB20000}"/>
    <cellStyle name="Percent 11 7 3 3" xfId="10831" xr:uid="{00000000-0005-0000-0000-000000B30000}"/>
    <cellStyle name="Percent 11 7 3 3 2" xfId="25979" xr:uid="{00000000-0005-0000-0000-000001B30000}"/>
    <cellStyle name="Percent 11 7 3 3 2 2" xfId="51947" xr:uid="{00000000-0005-0000-0000-000002B30000}"/>
    <cellStyle name="Percent 11 7 3 3 3" xfId="36799" xr:uid="{00000000-0005-0000-0000-000003B30000}"/>
    <cellStyle name="Percent 11 7 3 4" xfId="8667" xr:uid="{00000000-0005-0000-0000-000004B30000}"/>
    <cellStyle name="Percent 11 7 3 4 2" xfId="23815" xr:uid="{00000000-0005-0000-0000-000005B30000}"/>
    <cellStyle name="Percent 11 7 3 4 2 2" xfId="49783" xr:uid="{00000000-0005-0000-0000-000006B30000}"/>
    <cellStyle name="Percent 11 7 3 4 3" xfId="34635" xr:uid="{00000000-0005-0000-0000-000007B30000}"/>
    <cellStyle name="Percent 11 7 3 5" xfId="19487" xr:uid="{00000000-0005-0000-0000-000008B30000}"/>
    <cellStyle name="Percent 11 7 3 5 2" xfId="45455" xr:uid="{00000000-0005-0000-0000-000009B30000}"/>
    <cellStyle name="Percent 11 7 3 6" xfId="15159" xr:uid="{00000000-0005-0000-0000-00000AB30000}"/>
    <cellStyle name="Percent 11 7 3 6 2" xfId="41127" xr:uid="{00000000-0005-0000-0000-00000BB30000}"/>
    <cellStyle name="Percent 11 7 3 7" xfId="4339" xr:uid="{00000000-0005-0000-0000-00000CB30000}"/>
    <cellStyle name="Percent 11 7 3 8" xfId="30307" xr:uid="{00000000-0005-0000-0000-00000DB30000}"/>
    <cellStyle name="Percent 11 7 3 9" xfId="56789" xr:uid="{00000000-0005-0000-0000-00000EB30000}"/>
    <cellStyle name="Percent 11 7 4" xfId="5421" xr:uid="{00000000-0005-0000-0000-00000FB30000}"/>
    <cellStyle name="Percent 11 7 4 2" xfId="11913" xr:uid="{00000000-0005-0000-0000-000010B30000}"/>
    <cellStyle name="Percent 11 7 4 2 2" xfId="27061" xr:uid="{00000000-0005-0000-0000-000011B30000}"/>
    <cellStyle name="Percent 11 7 4 2 2 2" xfId="53029" xr:uid="{00000000-0005-0000-0000-000012B30000}"/>
    <cellStyle name="Percent 11 7 4 2 3" xfId="37881" xr:uid="{00000000-0005-0000-0000-000013B30000}"/>
    <cellStyle name="Percent 11 7 4 3" xfId="20569" xr:uid="{00000000-0005-0000-0000-000014B30000}"/>
    <cellStyle name="Percent 11 7 4 3 2" xfId="46537" xr:uid="{00000000-0005-0000-0000-000015B30000}"/>
    <cellStyle name="Percent 11 7 4 4" xfId="16241" xr:uid="{00000000-0005-0000-0000-000016B30000}"/>
    <cellStyle name="Percent 11 7 4 4 2" xfId="42209" xr:uid="{00000000-0005-0000-0000-000017B30000}"/>
    <cellStyle name="Percent 11 7 4 5" xfId="31389" xr:uid="{00000000-0005-0000-0000-000018B30000}"/>
    <cellStyle name="Percent 11 7 4 6" xfId="57871" xr:uid="{00000000-0005-0000-0000-000019B30000}"/>
    <cellStyle name="Percent 11 7 5" xfId="9749" xr:uid="{00000000-0005-0000-0000-00001AB30000}"/>
    <cellStyle name="Percent 11 7 5 2" xfId="24897" xr:uid="{00000000-0005-0000-0000-00001BB30000}"/>
    <cellStyle name="Percent 11 7 5 2 2" xfId="50865" xr:uid="{00000000-0005-0000-0000-00001CB30000}"/>
    <cellStyle name="Percent 11 7 5 3" xfId="35717" xr:uid="{00000000-0005-0000-0000-00001DB30000}"/>
    <cellStyle name="Percent 11 7 6" xfId="7585" xr:uid="{00000000-0005-0000-0000-00001EB30000}"/>
    <cellStyle name="Percent 11 7 6 2" xfId="22733" xr:uid="{00000000-0005-0000-0000-00001FB30000}"/>
    <cellStyle name="Percent 11 7 6 2 2" xfId="48701" xr:uid="{00000000-0005-0000-0000-000020B30000}"/>
    <cellStyle name="Percent 11 7 6 3" xfId="33553" xr:uid="{00000000-0005-0000-0000-000021B30000}"/>
    <cellStyle name="Percent 11 7 7" xfId="18405" xr:uid="{00000000-0005-0000-0000-000022B30000}"/>
    <cellStyle name="Percent 11 7 7 2" xfId="44373" xr:uid="{00000000-0005-0000-0000-000023B30000}"/>
    <cellStyle name="Percent 11 7 8" xfId="14077" xr:uid="{00000000-0005-0000-0000-000024B30000}"/>
    <cellStyle name="Percent 11 7 8 2" xfId="40045" xr:uid="{00000000-0005-0000-0000-000025B30000}"/>
    <cellStyle name="Percent 11 7 9" xfId="3257" xr:uid="{00000000-0005-0000-0000-000026B30000}"/>
    <cellStyle name="Percent 11 8" xfId="539" xr:uid="{00000000-0005-0000-0000-000027B30000}"/>
    <cellStyle name="Percent 11 8 10" xfId="29226" xr:uid="{00000000-0005-0000-0000-000028B30000}"/>
    <cellStyle name="Percent 11 8 11" xfId="55170" xr:uid="{00000000-0005-0000-0000-000029B30000}"/>
    <cellStyle name="Percent 11 8 12" xfId="55708" xr:uid="{00000000-0005-0000-0000-00002AB30000}"/>
    <cellStyle name="Percent 11 8 13" xfId="981" xr:uid="{00000000-0005-0000-0000-00002BB30000}"/>
    <cellStyle name="Percent 11 8 2" xfId="1635" xr:uid="{00000000-0005-0000-0000-00002CB30000}"/>
    <cellStyle name="Percent 11 8 2 10" xfId="56249" xr:uid="{00000000-0005-0000-0000-00002DB30000}"/>
    <cellStyle name="Percent 11 8 2 2" xfId="2717" xr:uid="{00000000-0005-0000-0000-00002EB30000}"/>
    <cellStyle name="Percent 11 8 2 2 2" xfId="7045" xr:uid="{00000000-0005-0000-0000-00002FB30000}"/>
    <cellStyle name="Percent 11 8 2 2 2 2" xfId="13537" xr:uid="{00000000-0005-0000-0000-000030B30000}"/>
    <cellStyle name="Percent 11 8 2 2 2 2 2" xfId="28685" xr:uid="{00000000-0005-0000-0000-000031B30000}"/>
    <cellStyle name="Percent 11 8 2 2 2 2 2 2" xfId="54653" xr:uid="{00000000-0005-0000-0000-000032B30000}"/>
    <cellStyle name="Percent 11 8 2 2 2 2 3" xfId="39505" xr:uid="{00000000-0005-0000-0000-000033B30000}"/>
    <cellStyle name="Percent 11 8 2 2 2 3" xfId="22193" xr:uid="{00000000-0005-0000-0000-000034B30000}"/>
    <cellStyle name="Percent 11 8 2 2 2 3 2" xfId="48161" xr:uid="{00000000-0005-0000-0000-000035B30000}"/>
    <cellStyle name="Percent 11 8 2 2 2 4" xfId="17865" xr:uid="{00000000-0005-0000-0000-000036B30000}"/>
    <cellStyle name="Percent 11 8 2 2 2 4 2" xfId="43833" xr:uid="{00000000-0005-0000-0000-000037B30000}"/>
    <cellStyle name="Percent 11 8 2 2 2 5" xfId="33013" xr:uid="{00000000-0005-0000-0000-000038B30000}"/>
    <cellStyle name="Percent 11 8 2 2 2 6" xfId="59495" xr:uid="{00000000-0005-0000-0000-000039B30000}"/>
    <cellStyle name="Percent 11 8 2 2 3" xfId="11373" xr:uid="{00000000-0005-0000-0000-00003AB30000}"/>
    <cellStyle name="Percent 11 8 2 2 3 2" xfId="26521" xr:uid="{00000000-0005-0000-0000-00003BB30000}"/>
    <cellStyle name="Percent 11 8 2 2 3 2 2" xfId="52489" xr:uid="{00000000-0005-0000-0000-00003CB30000}"/>
    <cellStyle name="Percent 11 8 2 2 3 3" xfId="37341" xr:uid="{00000000-0005-0000-0000-00003DB30000}"/>
    <cellStyle name="Percent 11 8 2 2 4" xfId="9209" xr:uid="{00000000-0005-0000-0000-00003EB30000}"/>
    <cellStyle name="Percent 11 8 2 2 4 2" xfId="24357" xr:uid="{00000000-0005-0000-0000-00003FB30000}"/>
    <cellStyle name="Percent 11 8 2 2 4 2 2" xfId="50325" xr:uid="{00000000-0005-0000-0000-000040B30000}"/>
    <cellStyle name="Percent 11 8 2 2 4 3" xfId="35177" xr:uid="{00000000-0005-0000-0000-000041B30000}"/>
    <cellStyle name="Percent 11 8 2 2 5" xfId="20029" xr:uid="{00000000-0005-0000-0000-000042B30000}"/>
    <cellStyle name="Percent 11 8 2 2 5 2" xfId="45997" xr:uid="{00000000-0005-0000-0000-000043B30000}"/>
    <cellStyle name="Percent 11 8 2 2 6" xfId="15701" xr:uid="{00000000-0005-0000-0000-000044B30000}"/>
    <cellStyle name="Percent 11 8 2 2 6 2" xfId="41669" xr:uid="{00000000-0005-0000-0000-000045B30000}"/>
    <cellStyle name="Percent 11 8 2 2 7" xfId="4881" xr:uid="{00000000-0005-0000-0000-000046B30000}"/>
    <cellStyle name="Percent 11 8 2 2 8" xfId="30849" xr:uid="{00000000-0005-0000-0000-000047B30000}"/>
    <cellStyle name="Percent 11 8 2 2 9" xfId="57331" xr:uid="{00000000-0005-0000-0000-000048B30000}"/>
    <cellStyle name="Percent 11 8 2 3" xfId="5963" xr:uid="{00000000-0005-0000-0000-000049B30000}"/>
    <cellStyle name="Percent 11 8 2 3 2" xfId="12455" xr:uid="{00000000-0005-0000-0000-00004AB30000}"/>
    <cellStyle name="Percent 11 8 2 3 2 2" xfId="27603" xr:uid="{00000000-0005-0000-0000-00004BB30000}"/>
    <cellStyle name="Percent 11 8 2 3 2 2 2" xfId="53571" xr:uid="{00000000-0005-0000-0000-00004CB30000}"/>
    <cellStyle name="Percent 11 8 2 3 2 3" xfId="38423" xr:uid="{00000000-0005-0000-0000-00004DB30000}"/>
    <cellStyle name="Percent 11 8 2 3 3" xfId="21111" xr:uid="{00000000-0005-0000-0000-00004EB30000}"/>
    <cellStyle name="Percent 11 8 2 3 3 2" xfId="47079" xr:uid="{00000000-0005-0000-0000-00004FB30000}"/>
    <cellStyle name="Percent 11 8 2 3 4" xfId="16783" xr:uid="{00000000-0005-0000-0000-000050B30000}"/>
    <cellStyle name="Percent 11 8 2 3 4 2" xfId="42751" xr:uid="{00000000-0005-0000-0000-000051B30000}"/>
    <cellStyle name="Percent 11 8 2 3 5" xfId="31931" xr:uid="{00000000-0005-0000-0000-000052B30000}"/>
    <cellStyle name="Percent 11 8 2 3 6" xfId="58413" xr:uid="{00000000-0005-0000-0000-000053B30000}"/>
    <cellStyle name="Percent 11 8 2 4" xfId="10291" xr:uid="{00000000-0005-0000-0000-000054B30000}"/>
    <cellStyle name="Percent 11 8 2 4 2" xfId="25439" xr:uid="{00000000-0005-0000-0000-000055B30000}"/>
    <cellStyle name="Percent 11 8 2 4 2 2" xfId="51407" xr:uid="{00000000-0005-0000-0000-000056B30000}"/>
    <cellStyle name="Percent 11 8 2 4 3" xfId="36259" xr:uid="{00000000-0005-0000-0000-000057B30000}"/>
    <cellStyle name="Percent 11 8 2 5" xfId="8127" xr:uid="{00000000-0005-0000-0000-000058B30000}"/>
    <cellStyle name="Percent 11 8 2 5 2" xfId="23275" xr:uid="{00000000-0005-0000-0000-000059B30000}"/>
    <cellStyle name="Percent 11 8 2 5 2 2" xfId="49243" xr:uid="{00000000-0005-0000-0000-00005AB30000}"/>
    <cellStyle name="Percent 11 8 2 5 3" xfId="34095" xr:uid="{00000000-0005-0000-0000-00005BB30000}"/>
    <cellStyle name="Percent 11 8 2 6" xfId="18947" xr:uid="{00000000-0005-0000-0000-00005CB30000}"/>
    <cellStyle name="Percent 11 8 2 6 2" xfId="44915" xr:uid="{00000000-0005-0000-0000-00005DB30000}"/>
    <cellStyle name="Percent 11 8 2 7" xfId="14619" xr:uid="{00000000-0005-0000-0000-00005EB30000}"/>
    <cellStyle name="Percent 11 8 2 7 2" xfId="40587" xr:uid="{00000000-0005-0000-0000-00005FB30000}"/>
    <cellStyle name="Percent 11 8 2 8" xfId="3799" xr:uid="{00000000-0005-0000-0000-000060B30000}"/>
    <cellStyle name="Percent 11 8 2 9" xfId="29767" xr:uid="{00000000-0005-0000-0000-000061B30000}"/>
    <cellStyle name="Percent 11 8 3" xfId="2176" xr:uid="{00000000-0005-0000-0000-000062B30000}"/>
    <cellStyle name="Percent 11 8 3 2" xfId="6504" xr:uid="{00000000-0005-0000-0000-000063B30000}"/>
    <cellStyle name="Percent 11 8 3 2 2" xfId="12996" xr:uid="{00000000-0005-0000-0000-000064B30000}"/>
    <cellStyle name="Percent 11 8 3 2 2 2" xfId="28144" xr:uid="{00000000-0005-0000-0000-000065B30000}"/>
    <cellStyle name="Percent 11 8 3 2 2 2 2" xfId="54112" xr:uid="{00000000-0005-0000-0000-000066B30000}"/>
    <cellStyle name="Percent 11 8 3 2 2 3" xfId="38964" xr:uid="{00000000-0005-0000-0000-000067B30000}"/>
    <cellStyle name="Percent 11 8 3 2 3" xfId="21652" xr:uid="{00000000-0005-0000-0000-000068B30000}"/>
    <cellStyle name="Percent 11 8 3 2 3 2" xfId="47620" xr:uid="{00000000-0005-0000-0000-000069B30000}"/>
    <cellStyle name="Percent 11 8 3 2 4" xfId="17324" xr:uid="{00000000-0005-0000-0000-00006AB30000}"/>
    <cellStyle name="Percent 11 8 3 2 4 2" xfId="43292" xr:uid="{00000000-0005-0000-0000-00006BB30000}"/>
    <cellStyle name="Percent 11 8 3 2 5" xfId="32472" xr:uid="{00000000-0005-0000-0000-00006CB30000}"/>
    <cellStyle name="Percent 11 8 3 2 6" xfId="58954" xr:uid="{00000000-0005-0000-0000-00006DB30000}"/>
    <cellStyle name="Percent 11 8 3 3" xfId="10832" xr:uid="{00000000-0005-0000-0000-00006EB30000}"/>
    <cellStyle name="Percent 11 8 3 3 2" xfId="25980" xr:uid="{00000000-0005-0000-0000-00006FB30000}"/>
    <cellStyle name="Percent 11 8 3 3 2 2" xfId="51948" xr:uid="{00000000-0005-0000-0000-000070B30000}"/>
    <cellStyle name="Percent 11 8 3 3 3" xfId="36800" xr:uid="{00000000-0005-0000-0000-000071B30000}"/>
    <cellStyle name="Percent 11 8 3 4" xfId="8668" xr:uid="{00000000-0005-0000-0000-000072B30000}"/>
    <cellStyle name="Percent 11 8 3 4 2" xfId="23816" xr:uid="{00000000-0005-0000-0000-000073B30000}"/>
    <cellStyle name="Percent 11 8 3 4 2 2" xfId="49784" xr:uid="{00000000-0005-0000-0000-000074B30000}"/>
    <cellStyle name="Percent 11 8 3 4 3" xfId="34636" xr:uid="{00000000-0005-0000-0000-000075B30000}"/>
    <cellStyle name="Percent 11 8 3 5" xfId="19488" xr:uid="{00000000-0005-0000-0000-000076B30000}"/>
    <cellStyle name="Percent 11 8 3 5 2" xfId="45456" xr:uid="{00000000-0005-0000-0000-000077B30000}"/>
    <cellStyle name="Percent 11 8 3 6" xfId="15160" xr:uid="{00000000-0005-0000-0000-000078B30000}"/>
    <cellStyle name="Percent 11 8 3 6 2" xfId="41128" xr:uid="{00000000-0005-0000-0000-000079B30000}"/>
    <cellStyle name="Percent 11 8 3 7" xfId="4340" xr:uid="{00000000-0005-0000-0000-00007AB30000}"/>
    <cellStyle name="Percent 11 8 3 8" xfId="30308" xr:uid="{00000000-0005-0000-0000-00007BB30000}"/>
    <cellStyle name="Percent 11 8 3 9" xfId="56790" xr:uid="{00000000-0005-0000-0000-00007CB30000}"/>
    <cellStyle name="Percent 11 8 4" xfId="5422" xr:uid="{00000000-0005-0000-0000-00007DB30000}"/>
    <cellStyle name="Percent 11 8 4 2" xfId="11914" xr:uid="{00000000-0005-0000-0000-00007EB30000}"/>
    <cellStyle name="Percent 11 8 4 2 2" xfId="27062" xr:uid="{00000000-0005-0000-0000-00007FB30000}"/>
    <cellStyle name="Percent 11 8 4 2 2 2" xfId="53030" xr:uid="{00000000-0005-0000-0000-000080B30000}"/>
    <cellStyle name="Percent 11 8 4 2 3" xfId="37882" xr:uid="{00000000-0005-0000-0000-000081B30000}"/>
    <cellStyle name="Percent 11 8 4 3" xfId="20570" xr:uid="{00000000-0005-0000-0000-000082B30000}"/>
    <cellStyle name="Percent 11 8 4 3 2" xfId="46538" xr:uid="{00000000-0005-0000-0000-000083B30000}"/>
    <cellStyle name="Percent 11 8 4 4" xfId="16242" xr:uid="{00000000-0005-0000-0000-000084B30000}"/>
    <cellStyle name="Percent 11 8 4 4 2" xfId="42210" xr:uid="{00000000-0005-0000-0000-000085B30000}"/>
    <cellStyle name="Percent 11 8 4 5" xfId="31390" xr:uid="{00000000-0005-0000-0000-000086B30000}"/>
    <cellStyle name="Percent 11 8 4 6" xfId="57872" xr:uid="{00000000-0005-0000-0000-000087B30000}"/>
    <cellStyle name="Percent 11 8 5" xfId="9750" xr:uid="{00000000-0005-0000-0000-000088B30000}"/>
    <cellStyle name="Percent 11 8 5 2" xfId="24898" xr:uid="{00000000-0005-0000-0000-000089B30000}"/>
    <cellStyle name="Percent 11 8 5 2 2" xfId="50866" xr:uid="{00000000-0005-0000-0000-00008AB30000}"/>
    <cellStyle name="Percent 11 8 5 3" xfId="35718" xr:uid="{00000000-0005-0000-0000-00008BB30000}"/>
    <cellStyle name="Percent 11 8 6" xfId="7586" xr:uid="{00000000-0005-0000-0000-00008CB30000}"/>
    <cellStyle name="Percent 11 8 6 2" xfId="22734" xr:uid="{00000000-0005-0000-0000-00008DB30000}"/>
    <cellStyle name="Percent 11 8 6 2 2" xfId="48702" xr:uid="{00000000-0005-0000-0000-00008EB30000}"/>
    <cellStyle name="Percent 11 8 6 3" xfId="33554" xr:uid="{00000000-0005-0000-0000-00008FB30000}"/>
    <cellStyle name="Percent 11 8 7" xfId="18406" xr:uid="{00000000-0005-0000-0000-000090B30000}"/>
    <cellStyle name="Percent 11 8 7 2" xfId="44374" xr:uid="{00000000-0005-0000-0000-000091B30000}"/>
    <cellStyle name="Percent 11 8 8" xfId="14078" xr:uid="{00000000-0005-0000-0000-000092B30000}"/>
    <cellStyle name="Percent 11 8 8 2" xfId="40046" xr:uid="{00000000-0005-0000-0000-000093B30000}"/>
    <cellStyle name="Percent 11 8 9" xfId="3258" xr:uid="{00000000-0005-0000-0000-000094B30000}"/>
    <cellStyle name="Percent 11 9" xfId="540" xr:uid="{00000000-0005-0000-0000-000095B30000}"/>
    <cellStyle name="Percent 11 9 10" xfId="29227" xr:uid="{00000000-0005-0000-0000-000096B30000}"/>
    <cellStyle name="Percent 11 9 11" xfId="55171" xr:uid="{00000000-0005-0000-0000-000097B30000}"/>
    <cellStyle name="Percent 11 9 12" xfId="55709" xr:uid="{00000000-0005-0000-0000-000098B30000}"/>
    <cellStyle name="Percent 11 9 13" xfId="1021" xr:uid="{00000000-0005-0000-0000-000099B30000}"/>
    <cellStyle name="Percent 11 9 2" xfId="1636" xr:uid="{00000000-0005-0000-0000-00009AB30000}"/>
    <cellStyle name="Percent 11 9 2 10" xfId="56250" xr:uid="{00000000-0005-0000-0000-00009BB30000}"/>
    <cellStyle name="Percent 11 9 2 2" xfId="2718" xr:uid="{00000000-0005-0000-0000-00009CB30000}"/>
    <cellStyle name="Percent 11 9 2 2 2" xfId="7046" xr:uid="{00000000-0005-0000-0000-00009DB30000}"/>
    <cellStyle name="Percent 11 9 2 2 2 2" xfId="13538" xr:uid="{00000000-0005-0000-0000-00009EB30000}"/>
    <cellStyle name="Percent 11 9 2 2 2 2 2" xfId="28686" xr:uid="{00000000-0005-0000-0000-00009FB30000}"/>
    <cellStyle name="Percent 11 9 2 2 2 2 2 2" xfId="54654" xr:uid="{00000000-0005-0000-0000-0000A0B30000}"/>
    <cellStyle name="Percent 11 9 2 2 2 2 3" xfId="39506" xr:uid="{00000000-0005-0000-0000-0000A1B30000}"/>
    <cellStyle name="Percent 11 9 2 2 2 3" xfId="22194" xr:uid="{00000000-0005-0000-0000-0000A2B30000}"/>
    <cellStyle name="Percent 11 9 2 2 2 3 2" xfId="48162" xr:uid="{00000000-0005-0000-0000-0000A3B30000}"/>
    <cellStyle name="Percent 11 9 2 2 2 4" xfId="17866" xr:uid="{00000000-0005-0000-0000-0000A4B30000}"/>
    <cellStyle name="Percent 11 9 2 2 2 4 2" xfId="43834" xr:uid="{00000000-0005-0000-0000-0000A5B30000}"/>
    <cellStyle name="Percent 11 9 2 2 2 5" xfId="33014" xr:uid="{00000000-0005-0000-0000-0000A6B30000}"/>
    <cellStyle name="Percent 11 9 2 2 2 6" xfId="59496" xr:uid="{00000000-0005-0000-0000-0000A7B30000}"/>
    <cellStyle name="Percent 11 9 2 2 3" xfId="11374" xr:uid="{00000000-0005-0000-0000-0000A8B30000}"/>
    <cellStyle name="Percent 11 9 2 2 3 2" xfId="26522" xr:uid="{00000000-0005-0000-0000-0000A9B30000}"/>
    <cellStyle name="Percent 11 9 2 2 3 2 2" xfId="52490" xr:uid="{00000000-0005-0000-0000-0000AAB30000}"/>
    <cellStyle name="Percent 11 9 2 2 3 3" xfId="37342" xr:uid="{00000000-0005-0000-0000-0000ABB30000}"/>
    <cellStyle name="Percent 11 9 2 2 4" xfId="9210" xr:uid="{00000000-0005-0000-0000-0000ACB30000}"/>
    <cellStyle name="Percent 11 9 2 2 4 2" xfId="24358" xr:uid="{00000000-0005-0000-0000-0000ADB30000}"/>
    <cellStyle name="Percent 11 9 2 2 4 2 2" xfId="50326" xr:uid="{00000000-0005-0000-0000-0000AEB30000}"/>
    <cellStyle name="Percent 11 9 2 2 4 3" xfId="35178" xr:uid="{00000000-0005-0000-0000-0000AFB30000}"/>
    <cellStyle name="Percent 11 9 2 2 5" xfId="20030" xr:uid="{00000000-0005-0000-0000-0000B0B30000}"/>
    <cellStyle name="Percent 11 9 2 2 5 2" xfId="45998" xr:uid="{00000000-0005-0000-0000-0000B1B30000}"/>
    <cellStyle name="Percent 11 9 2 2 6" xfId="15702" xr:uid="{00000000-0005-0000-0000-0000B2B30000}"/>
    <cellStyle name="Percent 11 9 2 2 6 2" xfId="41670" xr:uid="{00000000-0005-0000-0000-0000B3B30000}"/>
    <cellStyle name="Percent 11 9 2 2 7" xfId="4882" xr:uid="{00000000-0005-0000-0000-0000B4B30000}"/>
    <cellStyle name="Percent 11 9 2 2 8" xfId="30850" xr:uid="{00000000-0005-0000-0000-0000B5B30000}"/>
    <cellStyle name="Percent 11 9 2 2 9" xfId="57332" xr:uid="{00000000-0005-0000-0000-0000B6B30000}"/>
    <cellStyle name="Percent 11 9 2 3" xfId="5964" xr:uid="{00000000-0005-0000-0000-0000B7B30000}"/>
    <cellStyle name="Percent 11 9 2 3 2" xfId="12456" xr:uid="{00000000-0005-0000-0000-0000B8B30000}"/>
    <cellStyle name="Percent 11 9 2 3 2 2" xfId="27604" xr:uid="{00000000-0005-0000-0000-0000B9B30000}"/>
    <cellStyle name="Percent 11 9 2 3 2 2 2" xfId="53572" xr:uid="{00000000-0005-0000-0000-0000BAB30000}"/>
    <cellStyle name="Percent 11 9 2 3 2 3" xfId="38424" xr:uid="{00000000-0005-0000-0000-0000BBB30000}"/>
    <cellStyle name="Percent 11 9 2 3 3" xfId="21112" xr:uid="{00000000-0005-0000-0000-0000BCB30000}"/>
    <cellStyle name="Percent 11 9 2 3 3 2" xfId="47080" xr:uid="{00000000-0005-0000-0000-0000BDB30000}"/>
    <cellStyle name="Percent 11 9 2 3 4" xfId="16784" xr:uid="{00000000-0005-0000-0000-0000BEB30000}"/>
    <cellStyle name="Percent 11 9 2 3 4 2" xfId="42752" xr:uid="{00000000-0005-0000-0000-0000BFB30000}"/>
    <cellStyle name="Percent 11 9 2 3 5" xfId="31932" xr:uid="{00000000-0005-0000-0000-0000C0B30000}"/>
    <cellStyle name="Percent 11 9 2 3 6" xfId="58414" xr:uid="{00000000-0005-0000-0000-0000C1B30000}"/>
    <cellStyle name="Percent 11 9 2 4" xfId="10292" xr:uid="{00000000-0005-0000-0000-0000C2B30000}"/>
    <cellStyle name="Percent 11 9 2 4 2" xfId="25440" xr:uid="{00000000-0005-0000-0000-0000C3B30000}"/>
    <cellStyle name="Percent 11 9 2 4 2 2" xfId="51408" xr:uid="{00000000-0005-0000-0000-0000C4B30000}"/>
    <cellStyle name="Percent 11 9 2 4 3" xfId="36260" xr:uid="{00000000-0005-0000-0000-0000C5B30000}"/>
    <cellStyle name="Percent 11 9 2 5" xfId="8128" xr:uid="{00000000-0005-0000-0000-0000C6B30000}"/>
    <cellStyle name="Percent 11 9 2 5 2" xfId="23276" xr:uid="{00000000-0005-0000-0000-0000C7B30000}"/>
    <cellStyle name="Percent 11 9 2 5 2 2" xfId="49244" xr:uid="{00000000-0005-0000-0000-0000C8B30000}"/>
    <cellStyle name="Percent 11 9 2 5 3" xfId="34096" xr:uid="{00000000-0005-0000-0000-0000C9B30000}"/>
    <cellStyle name="Percent 11 9 2 6" xfId="18948" xr:uid="{00000000-0005-0000-0000-0000CAB30000}"/>
    <cellStyle name="Percent 11 9 2 6 2" xfId="44916" xr:uid="{00000000-0005-0000-0000-0000CBB30000}"/>
    <cellStyle name="Percent 11 9 2 7" xfId="14620" xr:uid="{00000000-0005-0000-0000-0000CCB30000}"/>
    <cellStyle name="Percent 11 9 2 7 2" xfId="40588" xr:uid="{00000000-0005-0000-0000-0000CDB30000}"/>
    <cellStyle name="Percent 11 9 2 8" xfId="3800" xr:uid="{00000000-0005-0000-0000-0000CEB30000}"/>
    <cellStyle name="Percent 11 9 2 9" xfId="29768" xr:uid="{00000000-0005-0000-0000-0000CFB30000}"/>
    <cellStyle name="Percent 11 9 3" xfId="2177" xr:uid="{00000000-0005-0000-0000-0000D0B30000}"/>
    <cellStyle name="Percent 11 9 3 2" xfId="6505" xr:uid="{00000000-0005-0000-0000-0000D1B30000}"/>
    <cellStyle name="Percent 11 9 3 2 2" xfId="12997" xr:uid="{00000000-0005-0000-0000-0000D2B30000}"/>
    <cellStyle name="Percent 11 9 3 2 2 2" xfId="28145" xr:uid="{00000000-0005-0000-0000-0000D3B30000}"/>
    <cellStyle name="Percent 11 9 3 2 2 2 2" xfId="54113" xr:uid="{00000000-0005-0000-0000-0000D4B30000}"/>
    <cellStyle name="Percent 11 9 3 2 2 3" xfId="38965" xr:uid="{00000000-0005-0000-0000-0000D5B30000}"/>
    <cellStyle name="Percent 11 9 3 2 3" xfId="21653" xr:uid="{00000000-0005-0000-0000-0000D6B30000}"/>
    <cellStyle name="Percent 11 9 3 2 3 2" xfId="47621" xr:uid="{00000000-0005-0000-0000-0000D7B30000}"/>
    <cellStyle name="Percent 11 9 3 2 4" xfId="17325" xr:uid="{00000000-0005-0000-0000-0000D8B30000}"/>
    <cellStyle name="Percent 11 9 3 2 4 2" xfId="43293" xr:uid="{00000000-0005-0000-0000-0000D9B30000}"/>
    <cellStyle name="Percent 11 9 3 2 5" xfId="32473" xr:uid="{00000000-0005-0000-0000-0000DAB30000}"/>
    <cellStyle name="Percent 11 9 3 2 6" xfId="58955" xr:uid="{00000000-0005-0000-0000-0000DBB30000}"/>
    <cellStyle name="Percent 11 9 3 3" xfId="10833" xr:uid="{00000000-0005-0000-0000-0000DCB30000}"/>
    <cellStyle name="Percent 11 9 3 3 2" xfId="25981" xr:uid="{00000000-0005-0000-0000-0000DDB30000}"/>
    <cellStyle name="Percent 11 9 3 3 2 2" xfId="51949" xr:uid="{00000000-0005-0000-0000-0000DEB30000}"/>
    <cellStyle name="Percent 11 9 3 3 3" xfId="36801" xr:uid="{00000000-0005-0000-0000-0000DFB30000}"/>
    <cellStyle name="Percent 11 9 3 4" xfId="8669" xr:uid="{00000000-0005-0000-0000-0000E0B30000}"/>
    <cellStyle name="Percent 11 9 3 4 2" xfId="23817" xr:uid="{00000000-0005-0000-0000-0000E1B30000}"/>
    <cellStyle name="Percent 11 9 3 4 2 2" xfId="49785" xr:uid="{00000000-0005-0000-0000-0000E2B30000}"/>
    <cellStyle name="Percent 11 9 3 4 3" xfId="34637" xr:uid="{00000000-0005-0000-0000-0000E3B30000}"/>
    <cellStyle name="Percent 11 9 3 5" xfId="19489" xr:uid="{00000000-0005-0000-0000-0000E4B30000}"/>
    <cellStyle name="Percent 11 9 3 5 2" xfId="45457" xr:uid="{00000000-0005-0000-0000-0000E5B30000}"/>
    <cellStyle name="Percent 11 9 3 6" xfId="15161" xr:uid="{00000000-0005-0000-0000-0000E6B30000}"/>
    <cellStyle name="Percent 11 9 3 6 2" xfId="41129" xr:uid="{00000000-0005-0000-0000-0000E7B30000}"/>
    <cellStyle name="Percent 11 9 3 7" xfId="4341" xr:uid="{00000000-0005-0000-0000-0000E8B30000}"/>
    <cellStyle name="Percent 11 9 3 8" xfId="30309" xr:uid="{00000000-0005-0000-0000-0000E9B30000}"/>
    <cellStyle name="Percent 11 9 3 9" xfId="56791" xr:uid="{00000000-0005-0000-0000-0000EAB30000}"/>
    <cellStyle name="Percent 11 9 4" xfId="5423" xr:uid="{00000000-0005-0000-0000-0000EBB30000}"/>
    <cellStyle name="Percent 11 9 4 2" xfId="11915" xr:uid="{00000000-0005-0000-0000-0000ECB30000}"/>
    <cellStyle name="Percent 11 9 4 2 2" xfId="27063" xr:uid="{00000000-0005-0000-0000-0000EDB30000}"/>
    <cellStyle name="Percent 11 9 4 2 2 2" xfId="53031" xr:uid="{00000000-0005-0000-0000-0000EEB30000}"/>
    <cellStyle name="Percent 11 9 4 2 3" xfId="37883" xr:uid="{00000000-0005-0000-0000-0000EFB30000}"/>
    <cellStyle name="Percent 11 9 4 3" xfId="20571" xr:uid="{00000000-0005-0000-0000-0000F0B30000}"/>
    <cellStyle name="Percent 11 9 4 3 2" xfId="46539" xr:uid="{00000000-0005-0000-0000-0000F1B30000}"/>
    <cellStyle name="Percent 11 9 4 4" xfId="16243" xr:uid="{00000000-0005-0000-0000-0000F2B30000}"/>
    <cellStyle name="Percent 11 9 4 4 2" xfId="42211" xr:uid="{00000000-0005-0000-0000-0000F3B30000}"/>
    <cellStyle name="Percent 11 9 4 5" xfId="31391" xr:uid="{00000000-0005-0000-0000-0000F4B30000}"/>
    <cellStyle name="Percent 11 9 4 6" xfId="57873" xr:uid="{00000000-0005-0000-0000-0000F5B30000}"/>
    <cellStyle name="Percent 11 9 5" xfId="9751" xr:uid="{00000000-0005-0000-0000-0000F6B30000}"/>
    <cellStyle name="Percent 11 9 5 2" xfId="24899" xr:uid="{00000000-0005-0000-0000-0000F7B30000}"/>
    <cellStyle name="Percent 11 9 5 2 2" xfId="50867" xr:uid="{00000000-0005-0000-0000-0000F8B30000}"/>
    <cellStyle name="Percent 11 9 5 3" xfId="35719" xr:uid="{00000000-0005-0000-0000-0000F9B30000}"/>
    <cellStyle name="Percent 11 9 6" xfId="7587" xr:uid="{00000000-0005-0000-0000-0000FAB30000}"/>
    <cellStyle name="Percent 11 9 6 2" xfId="22735" xr:uid="{00000000-0005-0000-0000-0000FBB30000}"/>
    <cellStyle name="Percent 11 9 6 2 2" xfId="48703" xr:uid="{00000000-0005-0000-0000-0000FCB30000}"/>
    <cellStyle name="Percent 11 9 6 3" xfId="33555" xr:uid="{00000000-0005-0000-0000-0000FDB30000}"/>
    <cellStyle name="Percent 11 9 7" xfId="18407" xr:uid="{00000000-0005-0000-0000-0000FEB30000}"/>
    <cellStyle name="Percent 11 9 7 2" xfId="44375" xr:uid="{00000000-0005-0000-0000-0000FFB30000}"/>
    <cellStyle name="Percent 11 9 8" xfId="14079" xr:uid="{00000000-0005-0000-0000-000000B40000}"/>
    <cellStyle name="Percent 11 9 8 2" xfId="40047" xr:uid="{00000000-0005-0000-0000-000001B40000}"/>
    <cellStyle name="Percent 11 9 9" xfId="3259" xr:uid="{00000000-0005-0000-0000-000002B40000}"/>
    <cellStyle name="Percent 12" xfId="541" xr:uid="{00000000-0005-0000-0000-000003B40000}"/>
    <cellStyle name="Percent 12 10" xfId="542" xr:uid="{00000000-0005-0000-0000-000004B40000}"/>
    <cellStyle name="Percent 12 10 10" xfId="29229" xr:uid="{00000000-0005-0000-0000-000005B40000}"/>
    <cellStyle name="Percent 12 10 11" xfId="55173" xr:uid="{00000000-0005-0000-0000-000006B40000}"/>
    <cellStyle name="Percent 12 10 12" xfId="55711" xr:uid="{00000000-0005-0000-0000-000007B40000}"/>
    <cellStyle name="Percent 12 10 13" xfId="1064" xr:uid="{00000000-0005-0000-0000-000008B40000}"/>
    <cellStyle name="Percent 12 10 2" xfId="1638" xr:uid="{00000000-0005-0000-0000-000009B40000}"/>
    <cellStyle name="Percent 12 10 2 10" xfId="56252" xr:uid="{00000000-0005-0000-0000-00000AB40000}"/>
    <cellStyle name="Percent 12 10 2 2" xfId="2720" xr:uid="{00000000-0005-0000-0000-00000BB40000}"/>
    <cellStyle name="Percent 12 10 2 2 2" xfId="7048" xr:uid="{00000000-0005-0000-0000-00000CB40000}"/>
    <cellStyle name="Percent 12 10 2 2 2 2" xfId="13540" xr:uid="{00000000-0005-0000-0000-00000DB40000}"/>
    <cellStyle name="Percent 12 10 2 2 2 2 2" xfId="28688" xr:uid="{00000000-0005-0000-0000-00000EB40000}"/>
    <cellStyle name="Percent 12 10 2 2 2 2 2 2" xfId="54656" xr:uid="{00000000-0005-0000-0000-00000FB40000}"/>
    <cellStyle name="Percent 12 10 2 2 2 2 3" xfId="39508" xr:uid="{00000000-0005-0000-0000-000010B40000}"/>
    <cellStyle name="Percent 12 10 2 2 2 3" xfId="22196" xr:uid="{00000000-0005-0000-0000-000011B40000}"/>
    <cellStyle name="Percent 12 10 2 2 2 3 2" xfId="48164" xr:uid="{00000000-0005-0000-0000-000012B40000}"/>
    <cellStyle name="Percent 12 10 2 2 2 4" xfId="17868" xr:uid="{00000000-0005-0000-0000-000013B40000}"/>
    <cellStyle name="Percent 12 10 2 2 2 4 2" xfId="43836" xr:uid="{00000000-0005-0000-0000-000014B40000}"/>
    <cellStyle name="Percent 12 10 2 2 2 5" xfId="33016" xr:uid="{00000000-0005-0000-0000-000015B40000}"/>
    <cellStyle name="Percent 12 10 2 2 2 6" xfId="59498" xr:uid="{00000000-0005-0000-0000-000016B40000}"/>
    <cellStyle name="Percent 12 10 2 2 3" xfId="11376" xr:uid="{00000000-0005-0000-0000-000017B40000}"/>
    <cellStyle name="Percent 12 10 2 2 3 2" xfId="26524" xr:uid="{00000000-0005-0000-0000-000018B40000}"/>
    <cellStyle name="Percent 12 10 2 2 3 2 2" xfId="52492" xr:uid="{00000000-0005-0000-0000-000019B40000}"/>
    <cellStyle name="Percent 12 10 2 2 3 3" xfId="37344" xr:uid="{00000000-0005-0000-0000-00001AB40000}"/>
    <cellStyle name="Percent 12 10 2 2 4" xfId="9212" xr:uid="{00000000-0005-0000-0000-00001BB40000}"/>
    <cellStyle name="Percent 12 10 2 2 4 2" xfId="24360" xr:uid="{00000000-0005-0000-0000-00001CB40000}"/>
    <cellStyle name="Percent 12 10 2 2 4 2 2" xfId="50328" xr:uid="{00000000-0005-0000-0000-00001DB40000}"/>
    <cellStyle name="Percent 12 10 2 2 4 3" xfId="35180" xr:uid="{00000000-0005-0000-0000-00001EB40000}"/>
    <cellStyle name="Percent 12 10 2 2 5" xfId="20032" xr:uid="{00000000-0005-0000-0000-00001FB40000}"/>
    <cellStyle name="Percent 12 10 2 2 5 2" xfId="46000" xr:uid="{00000000-0005-0000-0000-000020B40000}"/>
    <cellStyle name="Percent 12 10 2 2 6" xfId="15704" xr:uid="{00000000-0005-0000-0000-000021B40000}"/>
    <cellStyle name="Percent 12 10 2 2 6 2" xfId="41672" xr:uid="{00000000-0005-0000-0000-000022B40000}"/>
    <cellStyle name="Percent 12 10 2 2 7" xfId="4884" xr:uid="{00000000-0005-0000-0000-000023B40000}"/>
    <cellStyle name="Percent 12 10 2 2 8" xfId="30852" xr:uid="{00000000-0005-0000-0000-000024B40000}"/>
    <cellStyle name="Percent 12 10 2 2 9" xfId="57334" xr:uid="{00000000-0005-0000-0000-000025B40000}"/>
    <cellStyle name="Percent 12 10 2 3" xfId="5966" xr:uid="{00000000-0005-0000-0000-000026B40000}"/>
    <cellStyle name="Percent 12 10 2 3 2" xfId="12458" xr:uid="{00000000-0005-0000-0000-000027B40000}"/>
    <cellStyle name="Percent 12 10 2 3 2 2" xfId="27606" xr:uid="{00000000-0005-0000-0000-000028B40000}"/>
    <cellStyle name="Percent 12 10 2 3 2 2 2" xfId="53574" xr:uid="{00000000-0005-0000-0000-000029B40000}"/>
    <cellStyle name="Percent 12 10 2 3 2 3" xfId="38426" xr:uid="{00000000-0005-0000-0000-00002AB40000}"/>
    <cellStyle name="Percent 12 10 2 3 3" xfId="21114" xr:uid="{00000000-0005-0000-0000-00002BB40000}"/>
    <cellStyle name="Percent 12 10 2 3 3 2" xfId="47082" xr:uid="{00000000-0005-0000-0000-00002CB40000}"/>
    <cellStyle name="Percent 12 10 2 3 4" xfId="16786" xr:uid="{00000000-0005-0000-0000-00002DB40000}"/>
    <cellStyle name="Percent 12 10 2 3 4 2" xfId="42754" xr:uid="{00000000-0005-0000-0000-00002EB40000}"/>
    <cellStyle name="Percent 12 10 2 3 5" xfId="31934" xr:uid="{00000000-0005-0000-0000-00002FB40000}"/>
    <cellStyle name="Percent 12 10 2 3 6" xfId="58416" xr:uid="{00000000-0005-0000-0000-000030B40000}"/>
    <cellStyle name="Percent 12 10 2 4" xfId="10294" xr:uid="{00000000-0005-0000-0000-000031B40000}"/>
    <cellStyle name="Percent 12 10 2 4 2" xfId="25442" xr:uid="{00000000-0005-0000-0000-000032B40000}"/>
    <cellStyle name="Percent 12 10 2 4 2 2" xfId="51410" xr:uid="{00000000-0005-0000-0000-000033B40000}"/>
    <cellStyle name="Percent 12 10 2 4 3" xfId="36262" xr:uid="{00000000-0005-0000-0000-000034B40000}"/>
    <cellStyle name="Percent 12 10 2 5" xfId="8130" xr:uid="{00000000-0005-0000-0000-000035B40000}"/>
    <cellStyle name="Percent 12 10 2 5 2" xfId="23278" xr:uid="{00000000-0005-0000-0000-000036B40000}"/>
    <cellStyle name="Percent 12 10 2 5 2 2" xfId="49246" xr:uid="{00000000-0005-0000-0000-000037B40000}"/>
    <cellStyle name="Percent 12 10 2 5 3" xfId="34098" xr:uid="{00000000-0005-0000-0000-000038B40000}"/>
    <cellStyle name="Percent 12 10 2 6" xfId="18950" xr:uid="{00000000-0005-0000-0000-000039B40000}"/>
    <cellStyle name="Percent 12 10 2 6 2" xfId="44918" xr:uid="{00000000-0005-0000-0000-00003AB40000}"/>
    <cellStyle name="Percent 12 10 2 7" xfId="14622" xr:uid="{00000000-0005-0000-0000-00003BB40000}"/>
    <cellStyle name="Percent 12 10 2 7 2" xfId="40590" xr:uid="{00000000-0005-0000-0000-00003CB40000}"/>
    <cellStyle name="Percent 12 10 2 8" xfId="3802" xr:uid="{00000000-0005-0000-0000-00003DB40000}"/>
    <cellStyle name="Percent 12 10 2 9" xfId="29770" xr:uid="{00000000-0005-0000-0000-00003EB40000}"/>
    <cellStyle name="Percent 12 10 3" xfId="2179" xr:uid="{00000000-0005-0000-0000-00003FB40000}"/>
    <cellStyle name="Percent 12 10 3 2" xfId="6507" xr:uid="{00000000-0005-0000-0000-000040B40000}"/>
    <cellStyle name="Percent 12 10 3 2 2" xfId="12999" xr:uid="{00000000-0005-0000-0000-000041B40000}"/>
    <cellStyle name="Percent 12 10 3 2 2 2" xfId="28147" xr:uid="{00000000-0005-0000-0000-000042B40000}"/>
    <cellStyle name="Percent 12 10 3 2 2 2 2" xfId="54115" xr:uid="{00000000-0005-0000-0000-000043B40000}"/>
    <cellStyle name="Percent 12 10 3 2 2 3" xfId="38967" xr:uid="{00000000-0005-0000-0000-000044B40000}"/>
    <cellStyle name="Percent 12 10 3 2 3" xfId="21655" xr:uid="{00000000-0005-0000-0000-000045B40000}"/>
    <cellStyle name="Percent 12 10 3 2 3 2" xfId="47623" xr:uid="{00000000-0005-0000-0000-000046B40000}"/>
    <cellStyle name="Percent 12 10 3 2 4" xfId="17327" xr:uid="{00000000-0005-0000-0000-000047B40000}"/>
    <cellStyle name="Percent 12 10 3 2 4 2" xfId="43295" xr:uid="{00000000-0005-0000-0000-000048B40000}"/>
    <cellStyle name="Percent 12 10 3 2 5" xfId="32475" xr:uid="{00000000-0005-0000-0000-000049B40000}"/>
    <cellStyle name="Percent 12 10 3 2 6" xfId="58957" xr:uid="{00000000-0005-0000-0000-00004AB40000}"/>
    <cellStyle name="Percent 12 10 3 3" xfId="10835" xr:uid="{00000000-0005-0000-0000-00004BB40000}"/>
    <cellStyle name="Percent 12 10 3 3 2" xfId="25983" xr:uid="{00000000-0005-0000-0000-00004CB40000}"/>
    <cellStyle name="Percent 12 10 3 3 2 2" xfId="51951" xr:uid="{00000000-0005-0000-0000-00004DB40000}"/>
    <cellStyle name="Percent 12 10 3 3 3" xfId="36803" xr:uid="{00000000-0005-0000-0000-00004EB40000}"/>
    <cellStyle name="Percent 12 10 3 4" xfId="8671" xr:uid="{00000000-0005-0000-0000-00004FB40000}"/>
    <cellStyle name="Percent 12 10 3 4 2" xfId="23819" xr:uid="{00000000-0005-0000-0000-000050B40000}"/>
    <cellStyle name="Percent 12 10 3 4 2 2" xfId="49787" xr:uid="{00000000-0005-0000-0000-000051B40000}"/>
    <cellStyle name="Percent 12 10 3 4 3" xfId="34639" xr:uid="{00000000-0005-0000-0000-000052B40000}"/>
    <cellStyle name="Percent 12 10 3 5" xfId="19491" xr:uid="{00000000-0005-0000-0000-000053B40000}"/>
    <cellStyle name="Percent 12 10 3 5 2" xfId="45459" xr:uid="{00000000-0005-0000-0000-000054B40000}"/>
    <cellStyle name="Percent 12 10 3 6" xfId="15163" xr:uid="{00000000-0005-0000-0000-000055B40000}"/>
    <cellStyle name="Percent 12 10 3 6 2" xfId="41131" xr:uid="{00000000-0005-0000-0000-000056B40000}"/>
    <cellStyle name="Percent 12 10 3 7" xfId="4343" xr:uid="{00000000-0005-0000-0000-000057B40000}"/>
    <cellStyle name="Percent 12 10 3 8" xfId="30311" xr:uid="{00000000-0005-0000-0000-000058B40000}"/>
    <cellStyle name="Percent 12 10 3 9" xfId="56793" xr:uid="{00000000-0005-0000-0000-000059B40000}"/>
    <cellStyle name="Percent 12 10 4" xfId="5425" xr:uid="{00000000-0005-0000-0000-00005AB40000}"/>
    <cellStyle name="Percent 12 10 4 2" xfId="11917" xr:uid="{00000000-0005-0000-0000-00005BB40000}"/>
    <cellStyle name="Percent 12 10 4 2 2" xfId="27065" xr:uid="{00000000-0005-0000-0000-00005CB40000}"/>
    <cellStyle name="Percent 12 10 4 2 2 2" xfId="53033" xr:uid="{00000000-0005-0000-0000-00005DB40000}"/>
    <cellStyle name="Percent 12 10 4 2 3" xfId="37885" xr:uid="{00000000-0005-0000-0000-00005EB40000}"/>
    <cellStyle name="Percent 12 10 4 3" xfId="20573" xr:uid="{00000000-0005-0000-0000-00005FB40000}"/>
    <cellStyle name="Percent 12 10 4 3 2" xfId="46541" xr:uid="{00000000-0005-0000-0000-000060B40000}"/>
    <cellStyle name="Percent 12 10 4 4" xfId="16245" xr:uid="{00000000-0005-0000-0000-000061B40000}"/>
    <cellStyle name="Percent 12 10 4 4 2" xfId="42213" xr:uid="{00000000-0005-0000-0000-000062B40000}"/>
    <cellStyle name="Percent 12 10 4 5" xfId="31393" xr:uid="{00000000-0005-0000-0000-000063B40000}"/>
    <cellStyle name="Percent 12 10 4 6" xfId="57875" xr:uid="{00000000-0005-0000-0000-000064B40000}"/>
    <cellStyle name="Percent 12 10 5" xfId="9753" xr:uid="{00000000-0005-0000-0000-000065B40000}"/>
    <cellStyle name="Percent 12 10 5 2" xfId="24901" xr:uid="{00000000-0005-0000-0000-000066B40000}"/>
    <cellStyle name="Percent 12 10 5 2 2" xfId="50869" xr:uid="{00000000-0005-0000-0000-000067B40000}"/>
    <cellStyle name="Percent 12 10 5 3" xfId="35721" xr:uid="{00000000-0005-0000-0000-000068B40000}"/>
    <cellStyle name="Percent 12 10 6" xfId="7589" xr:uid="{00000000-0005-0000-0000-000069B40000}"/>
    <cellStyle name="Percent 12 10 6 2" xfId="22737" xr:uid="{00000000-0005-0000-0000-00006AB40000}"/>
    <cellStyle name="Percent 12 10 6 2 2" xfId="48705" xr:uid="{00000000-0005-0000-0000-00006BB40000}"/>
    <cellStyle name="Percent 12 10 6 3" xfId="33557" xr:uid="{00000000-0005-0000-0000-00006CB40000}"/>
    <cellStyle name="Percent 12 10 7" xfId="18409" xr:uid="{00000000-0005-0000-0000-00006DB40000}"/>
    <cellStyle name="Percent 12 10 7 2" xfId="44377" xr:uid="{00000000-0005-0000-0000-00006EB40000}"/>
    <cellStyle name="Percent 12 10 8" xfId="14081" xr:uid="{00000000-0005-0000-0000-00006FB40000}"/>
    <cellStyle name="Percent 12 10 8 2" xfId="40049" xr:uid="{00000000-0005-0000-0000-000070B40000}"/>
    <cellStyle name="Percent 12 10 9" xfId="3261" xr:uid="{00000000-0005-0000-0000-000071B40000}"/>
    <cellStyle name="Percent 12 11" xfId="543" xr:uid="{00000000-0005-0000-0000-000072B40000}"/>
    <cellStyle name="Percent 12 11 10" xfId="29230" xr:uid="{00000000-0005-0000-0000-000073B40000}"/>
    <cellStyle name="Percent 12 11 11" xfId="55174" xr:uid="{00000000-0005-0000-0000-000074B40000}"/>
    <cellStyle name="Percent 12 11 12" xfId="55712" xr:uid="{00000000-0005-0000-0000-000075B40000}"/>
    <cellStyle name="Percent 12 11 13" xfId="1104" xr:uid="{00000000-0005-0000-0000-000076B40000}"/>
    <cellStyle name="Percent 12 11 2" xfId="1639" xr:uid="{00000000-0005-0000-0000-000077B40000}"/>
    <cellStyle name="Percent 12 11 2 10" xfId="56253" xr:uid="{00000000-0005-0000-0000-000078B40000}"/>
    <cellStyle name="Percent 12 11 2 2" xfId="2721" xr:uid="{00000000-0005-0000-0000-000079B40000}"/>
    <cellStyle name="Percent 12 11 2 2 2" xfId="7049" xr:uid="{00000000-0005-0000-0000-00007AB40000}"/>
    <cellStyle name="Percent 12 11 2 2 2 2" xfId="13541" xr:uid="{00000000-0005-0000-0000-00007BB40000}"/>
    <cellStyle name="Percent 12 11 2 2 2 2 2" xfId="28689" xr:uid="{00000000-0005-0000-0000-00007CB40000}"/>
    <cellStyle name="Percent 12 11 2 2 2 2 2 2" xfId="54657" xr:uid="{00000000-0005-0000-0000-00007DB40000}"/>
    <cellStyle name="Percent 12 11 2 2 2 2 3" xfId="39509" xr:uid="{00000000-0005-0000-0000-00007EB40000}"/>
    <cellStyle name="Percent 12 11 2 2 2 3" xfId="22197" xr:uid="{00000000-0005-0000-0000-00007FB40000}"/>
    <cellStyle name="Percent 12 11 2 2 2 3 2" xfId="48165" xr:uid="{00000000-0005-0000-0000-000080B40000}"/>
    <cellStyle name="Percent 12 11 2 2 2 4" xfId="17869" xr:uid="{00000000-0005-0000-0000-000081B40000}"/>
    <cellStyle name="Percent 12 11 2 2 2 4 2" xfId="43837" xr:uid="{00000000-0005-0000-0000-000082B40000}"/>
    <cellStyle name="Percent 12 11 2 2 2 5" xfId="33017" xr:uid="{00000000-0005-0000-0000-000083B40000}"/>
    <cellStyle name="Percent 12 11 2 2 2 6" xfId="59499" xr:uid="{00000000-0005-0000-0000-000084B40000}"/>
    <cellStyle name="Percent 12 11 2 2 3" xfId="11377" xr:uid="{00000000-0005-0000-0000-000085B40000}"/>
    <cellStyle name="Percent 12 11 2 2 3 2" xfId="26525" xr:uid="{00000000-0005-0000-0000-000086B40000}"/>
    <cellStyle name="Percent 12 11 2 2 3 2 2" xfId="52493" xr:uid="{00000000-0005-0000-0000-000087B40000}"/>
    <cellStyle name="Percent 12 11 2 2 3 3" xfId="37345" xr:uid="{00000000-0005-0000-0000-000088B40000}"/>
    <cellStyle name="Percent 12 11 2 2 4" xfId="9213" xr:uid="{00000000-0005-0000-0000-000089B40000}"/>
    <cellStyle name="Percent 12 11 2 2 4 2" xfId="24361" xr:uid="{00000000-0005-0000-0000-00008AB40000}"/>
    <cellStyle name="Percent 12 11 2 2 4 2 2" xfId="50329" xr:uid="{00000000-0005-0000-0000-00008BB40000}"/>
    <cellStyle name="Percent 12 11 2 2 4 3" xfId="35181" xr:uid="{00000000-0005-0000-0000-00008CB40000}"/>
    <cellStyle name="Percent 12 11 2 2 5" xfId="20033" xr:uid="{00000000-0005-0000-0000-00008DB40000}"/>
    <cellStyle name="Percent 12 11 2 2 5 2" xfId="46001" xr:uid="{00000000-0005-0000-0000-00008EB40000}"/>
    <cellStyle name="Percent 12 11 2 2 6" xfId="15705" xr:uid="{00000000-0005-0000-0000-00008FB40000}"/>
    <cellStyle name="Percent 12 11 2 2 6 2" xfId="41673" xr:uid="{00000000-0005-0000-0000-000090B40000}"/>
    <cellStyle name="Percent 12 11 2 2 7" xfId="4885" xr:uid="{00000000-0005-0000-0000-000091B40000}"/>
    <cellStyle name="Percent 12 11 2 2 8" xfId="30853" xr:uid="{00000000-0005-0000-0000-000092B40000}"/>
    <cellStyle name="Percent 12 11 2 2 9" xfId="57335" xr:uid="{00000000-0005-0000-0000-000093B40000}"/>
    <cellStyle name="Percent 12 11 2 3" xfId="5967" xr:uid="{00000000-0005-0000-0000-000094B40000}"/>
    <cellStyle name="Percent 12 11 2 3 2" xfId="12459" xr:uid="{00000000-0005-0000-0000-000095B40000}"/>
    <cellStyle name="Percent 12 11 2 3 2 2" xfId="27607" xr:uid="{00000000-0005-0000-0000-000096B40000}"/>
    <cellStyle name="Percent 12 11 2 3 2 2 2" xfId="53575" xr:uid="{00000000-0005-0000-0000-000097B40000}"/>
    <cellStyle name="Percent 12 11 2 3 2 3" xfId="38427" xr:uid="{00000000-0005-0000-0000-000098B40000}"/>
    <cellStyle name="Percent 12 11 2 3 3" xfId="21115" xr:uid="{00000000-0005-0000-0000-000099B40000}"/>
    <cellStyle name="Percent 12 11 2 3 3 2" xfId="47083" xr:uid="{00000000-0005-0000-0000-00009AB40000}"/>
    <cellStyle name="Percent 12 11 2 3 4" xfId="16787" xr:uid="{00000000-0005-0000-0000-00009BB40000}"/>
    <cellStyle name="Percent 12 11 2 3 4 2" xfId="42755" xr:uid="{00000000-0005-0000-0000-00009CB40000}"/>
    <cellStyle name="Percent 12 11 2 3 5" xfId="31935" xr:uid="{00000000-0005-0000-0000-00009DB40000}"/>
    <cellStyle name="Percent 12 11 2 3 6" xfId="58417" xr:uid="{00000000-0005-0000-0000-00009EB40000}"/>
    <cellStyle name="Percent 12 11 2 4" xfId="10295" xr:uid="{00000000-0005-0000-0000-00009FB40000}"/>
    <cellStyle name="Percent 12 11 2 4 2" xfId="25443" xr:uid="{00000000-0005-0000-0000-0000A0B40000}"/>
    <cellStyle name="Percent 12 11 2 4 2 2" xfId="51411" xr:uid="{00000000-0005-0000-0000-0000A1B40000}"/>
    <cellStyle name="Percent 12 11 2 4 3" xfId="36263" xr:uid="{00000000-0005-0000-0000-0000A2B40000}"/>
    <cellStyle name="Percent 12 11 2 5" xfId="8131" xr:uid="{00000000-0005-0000-0000-0000A3B40000}"/>
    <cellStyle name="Percent 12 11 2 5 2" xfId="23279" xr:uid="{00000000-0005-0000-0000-0000A4B40000}"/>
    <cellStyle name="Percent 12 11 2 5 2 2" xfId="49247" xr:uid="{00000000-0005-0000-0000-0000A5B40000}"/>
    <cellStyle name="Percent 12 11 2 5 3" xfId="34099" xr:uid="{00000000-0005-0000-0000-0000A6B40000}"/>
    <cellStyle name="Percent 12 11 2 6" xfId="18951" xr:uid="{00000000-0005-0000-0000-0000A7B40000}"/>
    <cellStyle name="Percent 12 11 2 6 2" xfId="44919" xr:uid="{00000000-0005-0000-0000-0000A8B40000}"/>
    <cellStyle name="Percent 12 11 2 7" xfId="14623" xr:uid="{00000000-0005-0000-0000-0000A9B40000}"/>
    <cellStyle name="Percent 12 11 2 7 2" xfId="40591" xr:uid="{00000000-0005-0000-0000-0000AAB40000}"/>
    <cellStyle name="Percent 12 11 2 8" xfId="3803" xr:uid="{00000000-0005-0000-0000-0000ABB40000}"/>
    <cellStyle name="Percent 12 11 2 9" xfId="29771" xr:uid="{00000000-0005-0000-0000-0000ACB40000}"/>
    <cellStyle name="Percent 12 11 3" xfId="2180" xr:uid="{00000000-0005-0000-0000-0000ADB40000}"/>
    <cellStyle name="Percent 12 11 3 2" xfId="6508" xr:uid="{00000000-0005-0000-0000-0000AEB40000}"/>
    <cellStyle name="Percent 12 11 3 2 2" xfId="13000" xr:uid="{00000000-0005-0000-0000-0000AFB40000}"/>
    <cellStyle name="Percent 12 11 3 2 2 2" xfId="28148" xr:uid="{00000000-0005-0000-0000-0000B0B40000}"/>
    <cellStyle name="Percent 12 11 3 2 2 2 2" xfId="54116" xr:uid="{00000000-0005-0000-0000-0000B1B40000}"/>
    <cellStyle name="Percent 12 11 3 2 2 3" xfId="38968" xr:uid="{00000000-0005-0000-0000-0000B2B40000}"/>
    <cellStyle name="Percent 12 11 3 2 3" xfId="21656" xr:uid="{00000000-0005-0000-0000-0000B3B40000}"/>
    <cellStyle name="Percent 12 11 3 2 3 2" xfId="47624" xr:uid="{00000000-0005-0000-0000-0000B4B40000}"/>
    <cellStyle name="Percent 12 11 3 2 4" xfId="17328" xr:uid="{00000000-0005-0000-0000-0000B5B40000}"/>
    <cellStyle name="Percent 12 11 3 2 4 2" xfId="43296" xr:uid="{00000000-0005-0000-0000-0000B6B40000}"/>
    <cellStyle name="Percent 12 11 3 2 5" xfId="32476" xr:uid="{00000000-0005-0000-0000-0000B7B40000}"/>
    <cellStyle name="Percent 12 11 3 2 6" xfId="58958" xr:uid="{00000000-0005-0000-0000-0000B8B40000}"/>
    <cellStyle name="Percent 12 11 3 3" xfId="10836" xr:uid="{00000000-0005-0000-0000-0000B9B40000}"/>
    <cellStyle name="Percent 12 11 3 3 2" xfId="25984" xr:uid="{00000000-0005-0000-0000-0000BAB40000}"/>
    <cellStyle name="Percent 12 11 3 3 2 2" xfId="51952" xr:uid="{00000000-0005-0000-0000-0000BBB40000}"/>
    <cellStyle name="Percent 12 11 3 3 3" xfId="36804" xr:uid="{00000000-0005-0000-0000-0000BCB40000}"/>
    <cellStyle name="Percent 12 11 3 4" xfId="8672" xr:uid="{00000000-0005-0000-0000-0000BDB40000}"/>
    <cellStyle name="Percent 12 11 3 4 2" xfId="23820" xr:uid="{00000000-0005-0000-0000-0000BEB40000}"/>
    <cellStyle name="Percent 12 11 3 4 2 2" xfId="49788" xr:uid="{00000000-0005-0000-0000-0000BFB40000}"/>
    <cellStyle name="Percent 12 11 3 4 3" xfId="34640" xr:uid="{00000000-0005-0000-0000-0000C0B40000}"/>
    <cellStyle name="Percent 12 11 3 5" xfId="19492" xr:uid="{00000000-0005-0000-0000-0000C1B40000}"/>
    <cellStyle name="Percent 12 11 3 5 2" xfId="45460" xr:uid="{00000000-0005-0000-0000-0000C2B40000}"/>
    <cellStyle name="Percent 12 11 3 6" xfId="15164" xr:uid="{00000000-0005-0000-0000-0000C3B40000}"/>
    <cellStyle name="Percent 12 11 3 6 2" xfId="41132" xr:uid="{00000000-0005-0000-0000-0000C4B40000}"/>
    <cellStyle name="Percent 12 11 3 7" xfId="4344" xr:uid="{00000000-0005-0000-0000-0000C5B40000}"/>
    <cellStyle name="Percent 12 11 3 8" xfId="30312" xr:uid="{00000000-0005-0000-0000-0000C6B40000}"/>
    <cellStyle name="Percent 12 11 3 9" xfId="56794" xr:uid="{00000000-0005-0000-0000-0000C7B40000}"/>
    <cellStyle name="Percent 12 11 4" xfId="5426" xr:uid="{00000000-0005-0000-0000-0000C8B40000}"/>
    <cellStyle name="Percent 12 11 4 2" xfId="11918" xr:uid="{00000000-0005-0000-0000-0000C9B40000}"/>
    <cellStyle name="Percent 12 11 4 2 2" xfId="27066" xr:uid="{00000000-0005-0000-0000-0000CAB40000}"/>
    <cellStyle name="Percent 12 11 4 2 2 2" xfId="53034" xr:uid="{00000000-0005-0000-0000-0000CBB40000}"/>
    <cellStyle name="Percent 12 11 4 2 3" xfId="37886" xr:uid="{00000000-0005-0000-0000-0000CCB40000}"/>
    <cellStyle name="Percent 12 11 4 3" xfId="20574" xr:uid="{00000000-0005-0000-0000-0000CDB40000}"/>
    <cellStyle name="Percent 12 11 4 3 2" xfId="46542" xr:uid="{00000000-0005-0000-0000-0000CEB40000}"/>
    <cellStyle name="Percent 12 11 4 4" xfId="16246" xr:uid="{00000000-0005-0000-0000-0000CFB40000}"/>
    <cellStyle name="Percent 12 11 4 4 2" xfId="42214" xr:uid="{00000000-0005-0000-0000-0000D0B40000}"/>
    <cellStyle name="Percent 12 11 4 5" xfId="31394" xr:uid="{00000000-0005-0000-0000-0000D1B40000}"/>
    <cellStyle name="Percent 12 11 4 6" xfId="57876" xr:uid="{00000000-0005-0000-0000-0000D2B40000}"/>
    <cellStyle name="Percent 12 11 5" xfId="9754" xr:uid="{00000000-0005-0000-0000-0000D3B40000}"/>
    <cellStyle name="Percent 12 11 5 2" xfId="24902" xr:uid="{00000000-0005-0000-0000-0000D4B40000}"/>
    <cellStyle name="Percent 12 11 5 2 2" xfId="50870" xr:uid="{00000000-0005-0000-0000-0000D5B40000}"/>
    <cellStyle name="Percent 12 11 5 3" xfId="35722" xr:uid="{00000000-0005-0000-0000-0000D6B40000}"/>
    <cellStyle name="Percent 12 11 6" xfId="7590" xr:uid="{00000000-0005-0000-0000-0000D7B40000}"/>
    <cellStyle name="Percent 12 11 6 2" xfId="22738" xr:uid="{00000000-0005-0000-0000-0000D8B40000}"/>
    <cellStyle name="Percent 12 11 6 2 2" xfId="48706" xr:uid="{00000000-0005-0000-0000-0000D9B40000}"/>
    <cellStyle name="Percent 12 11 6 3" xfId="33558" xr:uid="{00000000-0005-0000-0000-0000DAB40000}"/>
    <cellStyle name="Percent 12 11 7" xfId="18410" xr:uid="{00000000-0005-0000-0000-0000DBB40000}"/>
    <cellStyle name="Percent 12 11 7 2" xfId="44378" xr:uid="{00000000-0005-0000-0000-0000DCB40000}"/>
    <cellStyle name="Percent 12 11 8" xfId="14082" xr:uid="{00000000-0005-0000-0000-0000DDB40000}"/>
    <cellStyle name="Percent 12 11 8 2" xfId="40050" xr:uid="{00000000-0005-0000-0000-0000DEB40000}"/>
    <cellStyle name="Percent 12 11 9" xfId="3262" xr:uid="{00000000-0005-0000-0000-0000DFB40000}"/>
    <cellStyle name="Percent 12 12" xfId="544" xr:uid="{00000000-0005-0000-0000-0000E0B40000}"/>
    <cellStyle name="Percent 12 12 10" xfId="29231" xr:uid="{00000000-0005-0000-0000-0000E1B40000}"/>
    <cellStyle name="Percent 12 12 11" xfId="55713" xr:uid="{00000000-0005-0000-0000-0000E2B40000}"/>
    <cellStyle name="Percent 12 12 12" xfId="1144" xr:uid="{00000000-0005-0000-0000-0000E3B40000}"/>
    <cellStyle name="Percent 12 12 2" xfId="1640" xr:uid="{00000000-0005-0000-0000-0000E4B40000}"/>
    <cellStyle name="Percent 12 12 2 10" xfId="56254" xr:uid="{00000000-0005-0000-0000-0000E5B40000}"/>
    <cellStyle name="Percent 12 12 2 2" xfId="2722" xr:uid="{00000000-0005-0000-0000-0000E6B40000}"/>
    <cellStyle name="Percent 12 12 2 2 2" xfId="7050" xr:uid="{00000000-0005-0000-0000-0000E7B40000}"/>
    <cellStyle name="Percent 12 12 2 2 2 2" xfId="13542" xr:uid="{00000000-0005-0000-0000-0000E8B40000}"/>
    <cellStyle name="Percent 12 12 2 2 2 2 2" xfId="28690" xr:uid="{00000000-0005-0000-0000-0000E9B40000}"/>
    <cellStyle name="Percent 12 12 2 2 2 2 2 2" xfId="54658" xr:uid="{00000000-0005-0000-0000-0000EAB40000}"/>
    <cellStyle name="Percent 12 12 2 2 2 2 3" xfId="39510" xr:uid="{00000000-0005-0000-0000-0000EBB40000}"/>
    <cellStyle name="Percent 12 12 2 2 2 3" xfId="22198" xr:uid="{00000000-0005-0000-0000-0000ECB40000}"/>
    <cellStyle name="Percent 12 12 2 2 2 3 2" xfId="48166" xr:uid="{00000000-0005-0000-0000-0000EDB40000}"/>
    <cellStyle name="Percent 12 12 2 2 2 4" xfId="17870" xr:uid="{00000000-0005-0000-0000-0000EEB40000}"/>
    <cellStyle name="Percent 12 12 2 2 2 4 2" xfId="43838" xr:uid="{00000000-0005-0000-0000-0000EFB40000}"/>
    <cellStyle name="Percent 12 12 2 2 2 5" xfId="33018" xr:uid="{00000000-0005-0000-0000-0000F0B40000}"/>
    <cellStyle name="Percent 12 12 2 2 2 6" xfId="59500" xr:uid="{00000000-0005-0000-0000-0000F1B40000}"/>
    <cellStyle name="Percent 12 12 2 2 3" xfId="11378" xr:uid="{00000000-0005-0000-0000-0000F2B40000}"/>
    <cellStyle name="Percent 12 12 2 2 3 2" xfId="26526" xr:uid="{00000000-0005-0000-0000-0000F3B40000}"/>
    <cellStyle name="Percent 12 12 2 2 3 2 2" xfId="52494" xr:uid="{00000000-0005-0000-0000-0000F4B40000}"/>
    <cellStyle name="Percent 12 12 2 2 3 3" xfId="37346" xr:uid="{00000000-0005-0000-0000-0000F5B40000}"/>
    <cellStyle name="Percent 12 12 2 2 4" xfId="9214" xr:uid="{00000000-0005-0000-0000-0000F6B40000}"/>
    <cellStyle name="Percent 12 12 2 2 4 2" xfId="24362" xr:uid="{00000000-0005-0000-0000-0000F7B40000}"/>
    <cellStyle name="Percent 12 12 2 2 4 2 2" xfId="50330" xr:uid="{00000000-0005-0000-0000-0000F8B40000}"/>
    <cellStyle name="Percent 12 12 2 2 4 3" xfId="35182" xr:uid="{00000000-0005-0000-0000-0000F9B40000}"/>
    <cellStyle name="Percent 12 12 2 2 5" xfId="20034" xr:uid="{00000000-0005-0000-0000-0000FAB40000}"/>
    <cellStyle name="Percent 12 12 2 2 5 2" xfId="46002" xr:uid="{00000000-0005-0000-0000-0000FBB40000}"/>
    <cellStyle name="Percent 12 12 2 2 6" xfId="15706" xr:uid="{00000000-0005-0000-0000-0000FCB40000}"/>
    <cellStyle name="Percent 12 12 2 2 6 2" xfId="41674" xr:uid="{00000000-0005-0000-0000-0000FDB40000}"/>
    <cellStyle name="Percent 12 12 2 2 7" xfId="4886" xr:uid="{00000000-0005-0000-0000-0000FEB40000}"/>
    <cellStyle name="Percent 12 12 2 2 8" xfId="30854" xr:uid="{00000000-0005-0000-0000-0000FFB40000}"/>
    <cellStyle name="Percent 12 12 2 2 9" xfId="57336" xr:uid="{00000000-0005-0000-0000-000000B50000}"/>
    <cellStyle name="Percent 12 12 2 3" xfId="5968" xr:uid="{00000000-0005-0000-0000-000001B50000}"/>
    <cellStyle name="Percent 12 12 2 3 2" xfId="12460" xr:uid="{00000000-0005-0000-0000-000002B50000}"/>
    <cellStyle name="Percent 12 12 2 3 2 2" xfId="27608" xr:uid="{00000000-0005-0000-0000-000003B50000}"/>
    <cellStyle name="Percent 12 12 2 3 2 2 2" xfId="53576" xr:uid="{00000000-0005-0000-0000-000004B50000}"/>
    <cellStyle name="Percent 12 12 2 3 2 3" xfId="38428" xr:uid="{00000000-0005-0000-0000-000005B50000}"/>
    <cellStyle name="Percent 12 12 2 3 3" xfId="21116" xr:uid="{00000000-0005-0000-0000-000006B50000}"/>
    <cellStyle name="Percent 12 12 2 3 3 2" xfId="47084" xr:uid="{00000000-0005-0000-0000-000007B50000}"/>
    <cellStyle name="Percent 12 12 2 3 4" xfId="16788" xr:uid="{00000000-0005-0000-0000-000008B50000}"/>
    <cellStyle name="Percent 12 12 2 3 4 2" xfId="42756" xr:uid="{00000000-0005-0000-0000-000009B50000}"/>
    <cellStyle name="Percent 12 12 2 3 5" xfId="31936" xr:uid="{00000000-0005-0000-0000-00000AB50000}"/>
    <cellStyle name="Percent 12 12 2 3 6" xfId="58418" xr:uid="{00000000-0005-0000-0000-00000BB50000}"/>
    <cellStyle name="Percent 12 12 2 4" xfId="10296" xr:uid="{00000000-0005-0000-0000-00000CB50000}"/>
    <cellStyle name="Percent 12 12 2 4 2" xfId="25444" xr:uid="{00000000-0005-0000-0000-00000DB50000}"/>
    <cellStyle name="Percent 12 12 2 4 2 2" xfId="51412" xr:uid="{00000000-0005-0000-0000-00000EB50000}"/>
    <cellStyle name="Percent 12 12 2 4 3" xfId="36264" xr:uid="{00000000-0005-0000-0000-00000FB50000}"/>
    <cellStyle name="Percent 12 12 2 5" xfId="8132" xr:uid="{00000000-0005-0000-0000-000010B50000}"/>
    <cellStyle name="Percent 12 12 2 5 2" xfId="23280" xr:uid="{00000000-0005-0000-0000-000011B50000}"/>
    <cellStyle name="Percent 12 12 2 5 2 2" xfId="49248" xr:uid="{00000000-0005-0000-0000-000012B50000}"/>
    <cellStyle name="Percent 12 12 2 5 3" xfId="34100" xr:uid="{00000000-0005-0000-0000-000013B50000}"/>
    <cellStyle name="Percent 12 12 2 6" xfId="18952" xr:uid="{00000000-0005-0000-0000-000014B50000}"/>
    <cellStyle name="Percent 12 12 2 6 2" xfId="44920" xr:uid="{00000000-0005-0000-0000-000015B50000}"/>
    <cellStyle name="Percent 12 12 2 7" xfId="14624" xr:uid="{00000000-0005-0000-0000-000016B50000}"/>
    <cellStyle name="Percent 12 12 2 7 2" xfId="40592" xr:uid="{00000000-0005-0000-0000-000017B50000}"/>
    <cellStyle name="Percent 12 12 2 8" xfId="3804" xr:uid="{00000000-0005-0000-0000-000018B50000}"/>
    <cellStyle name="Percent 12 12 2 9" xfId="29772" xr:uid="{00000000-0005-0000-0000-000019B50000}"/>
    <cellStyle name="Percent 12 12 3" xfId="2181" xr:uid="{00000000-0005-0000-0000-00001AB50000}"/>
    <cellStyle name="Percent 12 12 3 2" xfId="6509" xr:uid="{00000000-0005-0000-0000-00001BB50000}"/>
    <cellStyle name="Percent 12 12 3 2 2" xfId="13001" xr:uid="{00000000-0005-0000-0000-00001CB50000}"/>
    <cellStyle name="Percent 12 12 3 2 2 2" xfId="28149" xr:uid="{00000000-0005-0000-0000-00001DB50000}"/>
    <cellStyle name="Percent 12 12 3 2 2 2 2" xfId="54117" xr:uid="{00000000-0005-0000-0000-00001EB50000}"/>
    <cellStyle name="Percent 12 12 3 2 2 3" xfId="38969" xr:uid="{00000000-0005-0000-0000-00001FB50000}"/>
    <cellStyle name="Percent 12 12 3 2 3" xfId="21657" xr:uid="{00000000-0005-0000-0000-000020B50000}"/>
    <cellStyle name="Percent 12 12 3 2 3 2" xfId="47625" xr:uid="{00000000-0005-0000-0000-000021B50000}"/>
    <cellStyle name="Percent 12 12 3 2 4" xfId="17329" xr:uid="{00000000-0005-0000-0000-000022B50000}"/>
    <cellStyle name="Percent 12 12 3 2 4 2" xfId="43297" xr:uid="{00000000-0005-0000-0000-000023B50000}"/>
    <cellStyle name="Percent 12 12 3 2 5" xfId="32477" xr:uid="{00000000-0005-0000-0000-000024B50000}"/>
    <cellStyle name="Percent 12 12 3 2 6" xfId="58959" xr:uid="{00000000-0005-0000-0000-000025B50000}"/>
    <cellStyle name="Percent 12 12 3 3" xfId="10837" xr:uid="{00000000-0005-0000-0000-000026B50000}"/>
    <cellStyle name="Percent 12 12 3 3 2" xfId="25985" xr:uid="{00000000-0005-0000-0000-000027B50000}"/>
    <cellStyle name="Percent 12 12 3 3 2 2" xfId="51953" xr:uid="{00000000-0005-0000-0000-000028B50000}"/>
    <cellStyle name="Percent 12 12 3 3 3" xfId="36805" xr:uid="{00000000-0005-0000-0000-000029B50000}"/>
    <cellStyle name="Percent 12 12 3 4" xfId="8673" xr:uid="{00000000-0005-0000-0000-00002AB50000}"/>
    <cellStyle name="Percent 12 12 3 4 2" xfId="23821" xr:uid="{00000000-0005-0000-0000-00002BB50000}"/>
    <cellStyle name="Percent 12 12 3 4 2 2" xfId="49789" xr:uid="{00000000-0005-0000-0000-00002CB50000}"/>
    <cellStyle name="Percent 12 12 3 4 3" xfId="34641" xr:uid="{00000000-0005-0000-0000-00002DB50000}"/>
    <cellStyle name="Percent 12 12 3 5" xfId="19493" xr:uid="{00000000-0005-0000-0000-00002EB50000}"/>
    <cellStyle name="Percent 12 12 3 5 2" xfId="45461" xr:uid="{00000000-0005-0000-0000-00002FB50000}"/>
    <cellStyle name="Percent 12 12 3 6" xfId="15165" xr:uid="{00000000-0005-0000-0000-000030B50000}"/>
    <cellStyle name="Percent 12 12 3 6 2" xfId="41133" xr:uid="{00000000-0005-0000-0000-000031B50000}"/>
    <cellStyle name="Percent 12 12 3 7" xfId="4345" xr:uid="{00000000-0005-0000-0000-000032B50000}"/>
    <cellStyle name="Percent 12 12 3 8" xfId="30313" xr:uid="{00000000-0005-0000-0000-000033B50000}"/>
    <cellStyle name="Percent 12 12 3 9" xfId="56795" xr:uid="{00000000-0005-0000-0000-000034B50000}"/>
    <cellStyle name="Percent 12 12 4" xfId="5427" xr:uid="{00000000-0005-0000-0000-000035B50000}"/>
    <cellStyle name="Percent 12 12 4 2" xfId="11919" xr:uid="{00000000-0005-0000-0000-000036B50000}"/>
    <cellStyle name="Percent 12 12 4 2 2" xfId="27067" xr:uid="{00000000-0005-0000-0000-000037B50000}"/>
    <cellStyle name="Percent 12 12 4 2 2 2" xfId="53035" xr:uid="{00000000-0005-0000-0000-000038B50000}"/>
    <cellStyle name="Percent 12 12 4 2 3" xfId="37887" xr:uid="{00000000-0005-0000-0000-000039B50000}"/>
    <cellStyle name="Percent 12 12 4 3" xfId="20575" xr:uid="{00000000-0005-0000-0000-00003AB50000}"/>
    <cellStyle name="Percent 12 12 4 3 2" xfId="46543" xr:uid="{00000000-0005-0000-0000-00003BB50000}"/>
    <cellStyle name="Percent 12 12 4 4" xfId="16247" xr:uid="{00000000-0005-0000-0000-00003CB50000}"/>
    <cellStyle name="Percent 12 12 4 4 2" xfId="42215" xr:uid="{00000000-0005-0000-0000-00003DB50000}"/>
    <cellStyle name="Percent 12 12 4 5" xfId="31395" xr:uid="{00000000-0005-0000-0000-00003EB50000}"/>
    <cellStyle name="Percent 12 12 4 6" xfId="57877" xr:uid="{00000000-0005-0000-0000-00003FB50000}"/>
    <cellStyle name="Percent 12 12 5" xfId="9755" xr:uid="{00000000-0005-0000-0000-000040B50000}"/>
    <cellStyle name="Percent 12 12 5 2" xfId="24903" xr:uid="{00000000-0005-0000-0000-000041B50000}"/>
    <cellStyle name="Percent 12 12 5 2 2" xfId="50871" xr:uid="{00000000-0005-0000-0000-000042B50000}"/>
    <cellStyle name="Percent 12 12 5 3" xfId="35723" xr:uid="{00000000-0005-0000-0000-000043B50000}"/>
    <cellStyle name="Percent 12 12 6" xfId="7591" xr:uid="{00000000-0005-0000-0000-000044B50000}"/>
    <cellStyle name="Percent 12 12 6 2" xfId="22739" xr:uid="{00000000-0005-0000-0000-000045B50000}"/>
    <cellStyle name="Percent 12 12 6 2 2" xfId="48707" xr:uid="{00000000-0005-0000-0000-000046B50000}"/>
    <cellStyle name="Percent 12 12 6 3" xfId="33559" xr:uid="{00000000-0005-0000-0000-000047B50000}"/>
    <cellStyle name="Percent 12 12 7" xfId="18411" xr:uid="{00000000-0005-0000-0000-000048B50000}"/>
    <cellStyle name="Percent 12 12 7 2" xfId="44379" xr:uid="{00000000-0005-0000-0000-000049B50000}"/>
    <cellStyle name="Percent 12 12 8" xfId="14083" xr:uid="{00000000-0005-0000-0000-00004AB50000}"/>
    <cellStyle name="Percent 12 12 8 2" xfId="40051" xr:uid="{00000000-0005-0000-0000-00004BB50000}"/>
    <cellStyle name="Percent 12 12 9" xfId="3263" xr:uid="{00000000-0005-0000-0000-00004CB50000}"/>
    <cellStyle name="Percent 12 13" xfId="545" xr:uid="{00000000-0005-0000-0000-00004DB50000}"/>
    <cellStyle name="Percent 12 13 10" xfId="29232" xr:uid="{00000000-0005-0000-0000-00004EB50000}"/>
    <cellStyle name="Percent 12 13 11" xfId="55714" xr:uid="{00000000-0005-0000-0000-00004FB50000}"/>
    <cellStyle name="Percent 12 13 12" xfId="1184" xr:uid="{00000000-0005-0000-0000-000050B50000}"/>
    <cellStyle name="Percent 12 13 2" xfId="1641" xr:uid="{00000000-0005-0000-0000-000051B50000}"/>
    <cellStyle name="Percent 12 13 2 10" xfId="56255" xr:uid="{00000000-0005-0000-0000-000052B50000}"/>
    <cellStyle name="Percent 12 13 2 2" xfId="2723" xr:uid="{00000000-0005-0000-0000-000053B50000}"/>
    <cellStyle name="Percent 12 13 2 2 2" xfId="7051" xr:uid="{00000000-0005-0000-0000-000054B50000}"/>
    <cellStyle name="Percent 12 13 2 2 2 2" xfId="13543" xr:uid="{00000000-0005-0000-0000-000055B50000}"/>
    <cellStyle name="Percent 12 13 2 2 2 2 2" xfId="28691" xr:uid="{00000000-0005-0000-0000-000056B50000}"/>
    <cellStyle name="Percent 12 13 2 2 2 2 2 2" xfId="54659" xr:uid="{00000000-0005-0000-0000-000057B50000}"/>
    <cellStyle name="Percent 12 13 2 2 2 2 3" xfId="39511" xr:uid="{00000000-0005-0000-0000-000058B50000}"/>
    <cellStyle name="Percent 12 13 2 2 2 3" xfId="22199" xr:uid="{00000000-0005-0000-0000-000059B50000}"/>
    <cellStyle name="Percent 12 13 2 2 2 3 2" xfId="48167" xr:uid="{00000000-0005-0000-0000-00005AB50000}"/>
    <cellStyle name="Percent 12 13 2 2 2 4" xfId="17871" xr:uid="{00000000-0005-0000-0000-00005BB50000}"/>
    <cellStyle name="Percent 12 13 2 2 2 4 2" xfId="43839" xr:uid="{00000000-0005-0000-0000-00005CB50000}"/>
    <cellStyle name="Percent 12 13 2 2 2 5" xfId="33019" xr:uid="{00000000-0005-0000-0000-00005DB50000}"/>
    <cellStyle name="Percent 12 13 2 2 2 6" xfId="59501" xr:uid="{00000000-0005-0000-0000-00005EB50000}"/>
    <cellStyle name="Percent 12 13 2 2 3" xfId="11379" xr:uid="{00000000-0005-0000-0000-00005FB50000}"/>
    <cellStyle name="Percent 12 13 2 2 3 2" xfId="26527" xr:uid="{00000000-0005-0000-0000-000060B50000}"/>
    <cellStyle name="Percent 12 13 2 2 3 2 2" xfId="52495" xr:uid="{00000000-0005-0000-0000-000061B50000}"/>
    <cellStyle name="Percent 12 13 2 2 3 3" xfId="37347" xr:uid="{00000000-0005-0000-0000-000062B50000}"/>
    <cellStyle name="Percent 12 13 2 2 4" xfId="9215" xr:uid="{00000000-0005-0000-0000-000063B50000}"/>
    <cellStyle name="Percent 12 13 2 2 4 2" xfId="24363" xr:uid="{00000000-0005-0000-0000-000064B50000}"/>
    <cellStyle name="Percent 12 13 2 2 4 2 2" xfId="50331" xr:uid="{00000000-0005-0000-0000-000065B50000}"/>
    <cellStyle name="Percent 12 13 2 2 4 3" xfId="35183" xr:uid="{00000000-0005-0000-0000-000066B50000}"/>
    <cellStyle name="Percent 12 13 2 2 5" xfId="20035" xr:uid="{00000000-0005-0000-0000-000067B50000}"/>
    <cellStyle name="Percent 12 13 2 2 5 2" xfId="46003" xr:uid="{00000000-0005-0000-0000-000068B50000}"/>
    <cellStyle name="Percent 12 13 2 2 6" xfId="15707" xr:uid="{00000000-0005-0000-0000-000069B50000}"/>
    <cellStyle name="Percent 12 13 2 2 6 2" xfId="41675" xr:uid="{00000000-0005-0000-0000-00006AB50000}"/>
    <cellStyle name="Percent 12 13 2 2 7" xfId="4887" xr:uid="{00000000-0005-0000-0000-00006BB50000}"/>
    <cellStyle name="Percent 12 13 2 2 8" xfId="30855" xr:uid="{00000000-0005-0000-0000-00006CB50000}"/>
    <cellStyle name="Percent 12 13 2 2 9" xfId="57337" xr:uid="{00000000-0005-0000-0000-00006DB50000}"/>
    <cellStyle name="Percent 12 13 2 3" xfId="5969" xr:uid="{00000000-0005-0000-0000-00006EB50000}"/>
    <cellStyle name="Percent 12 13 2 3 2" xfId="12461" xr:uid="{00000000-0005-0000-0000-00006FB50000}"/>
    <cellStyle name="Percent 12 13 2 3 2 2" xfId="27609" xr:uid="{00000000-0005-0000-0000-000070B50000}"/>
    <cellStyle name="Percent 12 13 2 3 2 2 2" xfId="53577" xr:uid="{00000000-0005-0000-0000-000071B50000}"/>
    <cellStyle name="Percent 12 13 2 3 2 3" xfId="38429" xr:uid="{00000000-0005-0000-0000-000072B50000}"/>
    <cellStyle name="Percent 12 13 2 3 3" xfId="21117" xr:uid="{00000000-0005-0000-0000-000073B50000}"/>
    <cellStyle name="Percent 12 13 2 3 3 2" xfId="47085" xr:uid="{00000000-0005-0000-0000-000074B50000}"/>
    <cellStyle name="Percent 12 13 2 3 4" xfId="16789" xr:uid="{00000000-0005-0000-0000-000075B50000}"/>
    <cellStyle name="Percent 12 13 2 3 4 2" xfId="42757" xr:uid="{00000000-0005-0000-0000-000076B50000}"/>
    <cellStyle name="Percent 12 13 2 3 5" xfId="31937" xr:uid="{00000000-0005-0000-0000-000077B50000}"/>
    <cellStyle name="Percent 12 13 2 3 6" xfId="58419" xr:uid="{00000000-0005-0000-0000-000078B50000}"/>
    <cellStyle name="Percent 12 13 2 4" xfId="10297" xr:uid="{00000000-0005-0000-0000-000079B50000}"/>
    <cellStyle name="Percent 12 13 2 4 2" xfId="25445" xr:uid="{00000000-0005-0000-0000-00007AB50000}"/>
    <cellStyle name="Percent 12 13 2 4 2 2" xfId="51413" xr:uid="{00000000-0005-0000-0000-00007BB50000}"/>
    <cellStyle name="Percent 12 13 2 4 3" xfId="36265" xr:uid="{00000000-0005-0000-0000-00007CB50000}"/>
    <cellStyle name="Percent 12 13 2 5" xfId="8133" xr:uid="{00000000-0005-0000-0000-00007DB50000}"/>
    <cellStyle name="Percent 12 13 2 5 2" xfId="23281" xr:uid="{00000000-0005-0000-0000-00007EB50000}"/>
    <cellStyle name="Percent 12 13 2 5 2 2" xfId="49249" xr:uid="{00000000-0005-0000-0000-00007FB50000}"/>
    <cellStyle name="Percent 12 13 2 5 3" xfId="34101" xr:uid="{00000000-0005-0000-0000-000080B50000}"/>
    <cellStyle name="Percent 12 13 2 6" xfId="18953" xr:uid="{00000000-0005-0000-0000-000081B50000}"/>
    <cellStyle name="Percent 12 13 2 6 2" xfId="44921" xr:uid="{00000000-0005-0000-0000-000082B50000}"/>
    <cellStyle name="Percent 12 13 2 7" xfId="14625" xr:uid="{00000000-0005-0000-0000-000083B50000}"/>
    <cellStyle name="Percent 12 13 2 7 2" xfId="40593" xr:uid="{00000000-0005-0000-0000-000084B50000}"/>
    <cellStyle name="Percent 12 13 2 8" xfId="3805" xr:uid="{00000000-0005-0000-0000-000085B50000}"/>
    <cellStyle name="Percent 12 13 2 9" xfId="29773" xr:uid="{00000000-0005-0000-0000-000086B50000}"/>
    <cellStyle name="Percent 12 13 3" xfId="2182" xr:uid="{00000000-0005-0000-0000-000087B50000}"/>
    <cellStyle name="Percent 12 13 3 2" xfId="6510" xr:uid="{00000000-0005-0000-0000-000088B50000}"/>
    <cellStyle name="Percent 12 13 3 2 2" xfId="13002" xr:uid="{00000000-0005-0000-0000-000089B50000}"/>
    <cellStyle name="Percent 12 13 3 2 2 2" xfId="28150" xr:uid="{00000000-0005-0000-0000-00008AB50000}"/>
    <cellStyle name="Percent 12 13 3 2 2 2 2" xfId="54118" xr:uid="{00000000-0005-0000-0000-00008BB50000}"/>
    <cellStyle name="Percent 12 13 3 2 2 3" xfId="38970" xr:uid="{00000000-0005-0000-0000-00008CB50000}"/>
    <cellStyle name="Percent 12 13 3 2 3" xfId="21658" xr:uid="{00000000-0005-0000-0000-00008DB50000}"/>
    <cellStyle name="Percent 12 13 3 2 3 2" xfId="47626" xr:uid="{00000000-0005-0000-0000-00008EB50000}"/>
    <cellStyle name="Percent 12 13 3 2 4" xfId="17330" xr:uid="{00000000-0005-0000-0000-00008FB50000}"/>
    <cellStyle name="Percent 12 13 3 2 4 2" xfId="43298" xr:uid="{00000000-0005-0000-0000-000090B50000}"/>
    <cellStyle name="Percent 12 13 3 2 5" xfId="32478" xr:uid="{00000000-0005-0000-0000-000091B50000}"/>
    <cellStyle name="Percent 12 13 3 2 6" xfId="58960" xr:uid="{00000000-0005-0000-0000-000092B50000}"/>
    <cellStyle name="Percent 12 13 3 3" xfId="10838" xr:uid="{00000000-0005-0000-0000-000093B50000}"/>
    <cellStyle name="Percent 12 13 3 3 2" xfId="25986" xr:uid="{00000000-0005-0000-0000-000094B50000}"/>
    <cellStyle name="Percent 12 13 3 3 2 2" xfId="51954" xr:uid="{00000000-0005-0000-0000-000095B50000}"/>
    <cellStyle name="Percent 12 13 3 3 3" xfId="36806" xr:uid="{00000000-0005-0000-0000-000096B50000}"/>
    <cellStyle name="Percent 12 13 3 4" xfId="8674" xr:uid="{00000000-0005-0000-0000-000097B50000}"/>
    <cellStyle name="Percent 12 13 3 4 2" xfId="23822" xr:uid="{00000000-0005-0000-0000-000098B50000}"/>
    <cellStyle name="Percent 12 13 3 4 2 2" xfId="49790" xr:uid="{00000000-0005-0000-0000-000099B50000}"/>
    <cellStyle name="Percent 12 13 3 4 3" xfId="34642" xr:uid="{00000000-0005-0000-0000-00009AB50000}"/>
    <cellStyle name="Percent 12 13 3 5" xfId="19494" xr:uid="{00000000-0005-0000-0000-00009BB50000}"/>
    <cellStyle name="Percent 12 13 3 5 2" xfId="45462" xr:uid="{00000000-0005-0000-0000-00009CB50000}"/>
    <cellStyle name="Percent 12 13 3 6" xfId="15166" xr:uid="{00000000-0005-0000-0000-00009DB50000}"/>
    <cellStyle name="Percent 12 13 3 6 2" xfId="41134" xr:uid="{00000000-0005-0000-0000-00009EB50000}"/>
    <cellStyle name="Percent 12 13 3 7" xfId="4346" xr:uid="{00000000-0005-0000-0000-00009FB50000}"/>
    <cellStyle name="Percent 12 13 3 8" xfId="30314" xr:uid="{00000000-0005-0000-0000-0000A0B50000}"/>
    <cellStyle name="Percent 12 13 3 9" xfId="56796" xr:uid="{00000000-0005-0000-0000-0000A1B50000}"/>
    <cellStyle name="Percent 12 13 4" xfId="5428" xr:uid="{00000000-0005-0000-0000-0000A2B50000}"/>
    <cellStyle name="Percent 12 13 4 2" xfId="11920" xr:uid="{00000000-0005-0000-0000-0000A3B50000}"/>
    <cellStyle name="Percent 12 13 4 2 2" xfId="27068" xr:uid="{00000000-0005-0000-0000-0000A4B50000}"/>
    <cellStyle name="Percent 12 13 4 2 2 2" xfId="53036" xr:uid="{00000000-0005-0000-0000-0000A5B50000}"/>
    <cellStyle name="Percent 12 13 4 2 3" xfId="37888" xr:uid="{00000000-0005-0000-0000-0000A6B50000}"/>
    <cellStyle name="Percent 12 13 4 3" xfId="20576" xr:uid="{00000000-0005-0000-0000-0000A7B50000}"/>
    <cellStyle name="Percent 12 13 4 3 2" xfId="46544" xr:uid="{00000000-0005-0000-0000-0000A8B50000}"/>
    <cellStyle name="Percent 12 13 4 4" xfId="16248" xr:uid="{00000000-0005-0000-0000-0000A9B50000}"/>
    <cellStyle name="Percent 12 13 4 4 2" xfId="42216" xr:uid="{00000000-0005-0000-0000-0000AAB50000}"/>
    <cellStyle name="Percent 12 13 4 5" xfId="31396" xr:uid="{00000000-0005-0000-0000-0000ABB50000}"/>
    <cellStyle name="Percent 12 13 4 6" xfId="57878" xr:uid="{00000000-0005-0000-0000-0000ACB50000}"/>
    <cellStyle name="Percent 12 13 5" xfId="9756" xr:uid="{00000000-0005-0000-0000-0000ADB50000}"/>
    <cellStyle name="Percent 12 13 5 2" xfId="24904" xr:uid="{00000000-0005-0000-0000-0000AEB50000}"/>
    <cellStyle name="Percent 12 13 5 2 2" xfId="50872" xr:uid="{00000000-0005-0000-0000-0000AFB50000}"/>
    <cellStyle name="Percent 12 13 5 3" xfId="35724" xr:uid="{00000000-0005-0000-0000-0000B0B50000}"/>
    <cellStyle name="Percent 12 13 6" xfId="7592" xr:uid="{00000000-0005-0000-0000-0000B1B50000}"/>
    <cellStyle name="Percent 12 13 6 2" xfId="22740" xr:uid="{00000000-0005-0000-0000-0000B2B50000}"/>
    <cellStyle name="Percent 12 13 6 2 2" xfId="48708" xr:uid="{00000000-0005-0000-0000-0000B3B50000}"/>
    <cellStyle name="Percent 12 13 6 3" xfId="33560" xr:uid="{00000000-0005-0000-0000-0000B4B50000}"/>
    <cellStyle name="Percent 12 13 7" xfId="18412" xr:uid="{00000000-0005-0000-0000-0000B5B50000}"/>
    <cellStyle name="Percent 12 13 7 2" xfId="44380" xr:uid="{00000000-0005-0000-0000-0000B6B50000}"/>
    <cellStyle name="Percent 12 13 8" xfId="14084" xr:uid="{00000000-0005-0000-0000-0000B7B50000}"/>
    <cellStyle name="Percent 12 13 8 2" xfId="40052" xr:uid="{00000000-0005-0000-0000-0000B8B50000}"/>
    <cellStyle name="Percent 12 13 9" xfId="3264" xr:uid="{00000000-0005-0000-0000-0000B9B50000}"/>
    <cellStyle name="Percent 12 14" xfId="1637" xr:uid="{00000000-0005-0000-0000-0000BAB50000}"/>
    <cellStyle name="Percent 12 14 10" xfId="56251" xr:uid="{00000000-0005-0000-0000-0000BBB50000}"/>
    <cellStyle name="Percent 12 14 2" xfId="2719" xr:uid="{00000000-0005-0000-0000-0000BCB50000}"/>
    <cellStyle name="Percent 12 14 2 2" xfId="7047" xr:uid="{00000000-0005-0000-0000-0000BDB50000}"/>
    <cellStyle name="Percent 12 14 2 2 2" xfId="13539" xr:uid="{00000000-0005-0000-0000-0000BEB50000}"/>
    <cellStyle name="Percent 12 14 2 2 2 2" xfId="28687" xr:uid="{00000000-0005-0000-0000-0000BFB50000}"/>
    <cellStyle name="Percent 12 14 2 2 2 2 2" xfId="54655" xr:uid="{00000000-0005-0000-0000-0000C0B50000}"/>
    <cellStyle name="Percent 12 14 2 2 2 3" xfId="39507" xr:uid="{00000000-0005-0000-0000-0000C1B50000}"/>
    <cellStyle name="Percent 12 14 2 2 3" xfId="22195" xr:uid="{00000000-0005-0000-0000-0000C2B50000}"/>
    <cellStyle name="Percent 12 14 2 2 3 2" xfId="48163" xr:uid="{00000000-0005-0000-0000-0000C3B50000}"/>
    <cellStyle name="Percent 12 14 2 2 4" xfId="17867" xr:uid="{00000000-0005-0000-0000-0000C4B50000}"/>
    <cellStyle name="Percent 12 14 2 2 4 2" xfId="43835" xr:uid="{00000000-0005-0000-0000-0000C5B50000}"/>
    <cellStyle name="Percent 12 14 2 2 5" xfId="33015" xr:uid="{00000000-0005-0000-0000-0000C6B50000}"/>
    <cellStyle name="Percent 12 14 2 2 6" xfId="59497" xr:uid="{00000000-0005-0000-0000-0000C7B50000}"/>
    <cellStyle name="Percent 12 14 2 3" xfId="11375" xr:uid="{00000000-0005-0000-0000-0000C8B50000}"/>
    <cellStyle name="Percent 12 14 2 3 2" xfId="26523" xr:uid="{00000000-0005-0000-0000-0000C9B50000}"/>
    <cellStyle name="Percent 12 14 2 3 2 2" xfId="52491" xr:uid="{00000000-0005-0000-0000-0000CAB50000}"/>
    <cellStyle name="Percent 12 14 2 3 3" xfId="37343" xr:uid="{00000000-0005-0000-0000-0000CBB50000}"/>
    <cellStyle name="Percent 12 14 2 4" xfId="9211" xr:uid="{00000000-0005-0000-0000-0000CCB50000}"/>
    <cellStyle name="Percent 12 14 2 4 2" xfId="24359" xr:uid="{00000000-0005-0000-0000-0000CDB50000}"/>
    <cellStyle name="Percent 12 14 2 4 2 2" xfId="50327" xr:uid="{00000000-0005-0000-0000-0000CEB50000}"/>
    <cellStyle name="Percent 12 14 2 4 3" xfId="35179" xr:uid="{00000000-0005-0000-0000-0000CFB50000}"/>
    <cellStyle name="Percent 12 14 2 5" xfId="20031" xr:uid="{00000000-0005-0000-0000-0000D0B50000}"/>
    <cellStyle name="Percent 12 14 2 5 2" xfId="45999" xr:uid="{00000000-0005-0000-0000-0000D1B50000}"/>
    <cellStyle name="Percent 12 14 2 6" xfId="15703" xr:uid="{00000000-0005-0000-0000-0000D2B50000}"/>
    <cellStyle name="Percent 12 14 2 6 2" xfId="41671" xr:uid="{00000000-0005-0000-0000-0000D3B50000}"/>
    <cellStyle name="Percent 12 14 2 7" xfId="4883" xr:uid="{00000000-0005-0000-0000-0000D4B50000}"/>
    <cellStyle name="Percent 12 14 2 8" xfId="30851" xr:uid="{00000000-0005-0000-0000-0000D5B50000}"/>
    <cellStyle name="Percent 12 14 2 9" xfId="57333" xr:uid="{00000000-0005-0000-0000-0000D6B50000}"/>
    <cellStyle name="Percent 12 14 3" xfId="5965" xr:uid="{00000000-0005-0000-0000-0000D7B50000}"/>
    <cellStyle name="Percent 12 14 3 2" xfId="12457" xr:uid="{00000000-0005-0000-0000-0000D8B50000}"/>
    <cellStyle name="Percent 12 14 3 2 2" xfId="27605" xr:uid="{00000000-0005-0000-0000-0000D9B50000}"/>
    <cellStyle name="Percent 12 14 3 2 2 2" xfId="53573" xr:uid="{00000000-0005-0000-0000-0000DAB50000}"/>
    <cellStyle name="Percent 12 14 3 2 3" xfId="38425" xr:uid="{00000000-0005-0000-0000-0000DBB50000}"/>
    <cellStyle name="Percent 12 14 3 3" xfId="21113" xr:uid="{00000000-0005-0000-0000-0000DCB50000}"/>
    <cellStyle name="Percent 12 14 3 3 2" xfId="47081" xr:uid="{00000000-0005-0000-0000-0000DDB50000}"/>
    <cellStyle name="Percent 12 14 3 4" xfId="16785" xr:uid="{00000000-0005-0000-0000-0000DEB50000}"/>
    <cellStyle name="Percent 12 14 3 4 2" xfId="42753" xr:uid="{00000000-0005-0000-0000-0000DFB50000}"/>
    <cellStyle name="Percent 12 14 3 5" xfId="31933" xr:uid="{00000000-0005-0000-0000-0000E0B50000}"/>
    <cellStyle name="Percent 12 14 3 6" xfId="58415" xr:uid="{00000000-0005-0000-0000-0000E1B50000}"/>
    <cellStyle name="Percent 12 14 4" xfId="10293" xr:uid="{00000000-0005-0000-0000-0000E2B50000}"/>
    <cellStyle name="Percent 12 14 4 2" xfId="25441" xr:uid="{00000000-0005-0000-0000-0000E3B50000}"/>
    <cellStyle name="Percent 12 14 4 2 2" xfId="51409" xr:uid="{00000000-0005-0000-0000-0000E4B50000}"/>
    <cellStyle name="Percent 12 14 4 3" xfId="36261" xr:uid="{00000000-0005-0000-0000-0000E5B50000}"/>
    <cellStyle name="Percent 12 14 5" xfId="8129" xr:uid="{00000000-0005-0000-0000-0000E6B50000}"/>
    <cellStyle name="Percent 12 14 5 2" xfId="23277" xr:uid="{00000000-0005-0000-0000-0000E7B50000}"/>
    <cellStyle name="Percent 12 14 5 2 2" xfId="49245" xr:uid="{00000000-0005-0000-0000-0000E8B50000}"/>
    <cellStyle name="Percent 12 14 5 3" xfId="34097" xr:uid="{00000000-0005-0000-0000-0000E9B50000}"/>
    <cellStyle name="Percent 12 14 6" xfId="18949" xr:uid="{00000000-0005-0000-0000-0000EAB50000}"/>
    <cellStyle name="Percent 12 14 6 2" xfId="44917" xr:uid="{00000000-0005-0000-0000-0000EBB50000}"/>
    <cellStyle name="Percent 12 14 7" xfId="14621" xr:uid="{00000000-0005-0000-0000-0000ECB50000}"/>
    <cellStyle name="Percent 12 14 7 2" xfId="40589" xr:uid="{00000000-0005-0000-0000-0000EDB50000}"/>
    <cellStyle name="Percent 12 14 8" xfId="3801" xr:uid="{00000000-0005-0000-0000-0000EEB50000}"/>
    <cellStyle name="Percent 12 14 9" xfId="29769" xr:uid="{00000000-0005-0000-0000-0000EFB50000}"/>
    <cellStyle name="Percent 12 15" xfId="2178" xr:uid="{00000000-0005-0000-0000-0000F0B50000}"/>
    <cellStyle name="Percent 12 15 2" xfId="6506" xr:uid="{00000000-0005-0000-0000-0000F1B50000}"/>
    <cellStyle name="Percent 12 15 2 2" xfId="12998" xr:uid="{00000000-0005-0000-0000-0000F2B50000}"/>
    <cellStyle name="Percent 12 15 2 2 2" xfId="28146" xr:uid="{00000000-0005-0000-0000-0000F3B50000}"/>
    <cellStyle name="Percent 12 15 2 2 2 2" xfId="54114" xr:uid="{00000000-0005-0000-0000-0000F4B50000}"/>
    <cellStyle name="Percent 12 15 2 2 3" xfId="38966" xr:uid="{00000000-0005-0000-0000-0000F5B50000}"/>
    <cellStyle name="Percent 12 15 2 3" xfId="21654" xr:uid="{00000000-0005-0000-0000-0000F6B50000}"/>
    <cellStyle name="Percent 12 15 2 3 2" xfId="47622" xr:uid="{00000000-0005-0000-0000-0000F7B50000}"/>
    <cellStyle name="Percent 12 15 2 4" xfId="17326" xr:uid="{00000000-0005-0000-0000-0000F8B50000}"/>
    <cellStyle name="Percent 12 15 2 4 2" xfId="43294" xr:uid="{00000000-0005-0000-0000-0000F9B50000}"/>
    <cellStyle name="Percent 12 15 2 5" xfId="32474" xr:uid="{00000000-0005-0000-0000-0000FAB50000}"/>
    <cellStyle name="Percent 12 15 2 6" xfId="58956" xr:uid="{00000000-0005-0000-0000-0000FBB50000}"/>
    <cellStyle name="Percent 12 15 3" xfId="10834" xr:uid="{00000000-0005-0000-0000-0000FCB50000}"/>
    <cellStyle name="Percent 12 15 3 2" xfId="25982" xr:uid="{00000000-0005-0000-0000-0000FDB50000}"/>
    <cellStyle name="Percent 12 15 3 2 2" xfId="51950" xr:uid="{00000000-0005-0000-0000-0000FEB50000}"/>
    <cellStyle name="Percent 12 15 3 3" xfId="36802" xr:uid="{00000000-0005-0000-0000-0000FFB50000}"/>
    <cellStyle name="Percent 12 15 4" xfId="8670" xr:uid="{00000000-0005-0000-0000-000000B60000}"/>
    <cellStyle name="Percent 12 15 4 2" xfId="23818" xr:uid="{00000000-0005-0000-0000-000001B60000}"/>
    <cellStyle name="Percent 12 15 4 2 2" xfId="49786" xr:uid="{00000000-0005-0000-0000-000002B60000}"/>
    <cellStyle name="Percent 12 15 4 3" xfId="34638" xr:uid="{00000000-0005-0000-0000-000003B60000}"/>
    <cellStyle name="Percent 12 15 5" xfId="19490" xr:uid="{00000000-0005-0000-0000-000004B60000}"/>
    <cellStyle name="Percent 12 15 5 2" xfId="45458" xr:uid="{00000000-0005-0000-0000-000005B60000}"/>
    <cellStyle name="Percent 12 15 6" xfId="15162" xr:uid="{00000000-0005-0000-0000-000006B60000}"/>
    <cellStyle name="Percent 12 15 6 2" xfId="41130" xr:uid="{00000000-0005-0000-0000-000007B60000}"/>
    <cellStyle name="Percent 12 15 7" xfId="4342" xr:uid="{00000000-0005-0000-0000-000008B60000}"/>
    <cellStyle name="Percent 12 15 8" xfId="30310" xr:uid="{00000000-0005-0000-0000-000009B60000}"/>
    <cellStyle name="Percent 12 15 9" xfId="56792" xr:uid="{00000000-0005-0000-0000-00000AB60000}"/>
    <cellStyle name="Percent 12 16" xfId="5424" xr:uid="{00000000-0005-0000-0000-00000BB60000}"/>
    <cellStyle name="Percent 12 16 2" xfId="11916" xr:uid="{00000000-0005-0000-0000-00000CB60000}"/>
    <cellStyle name="Percent 12 16 2 2" xfId="27064" xr:uid="{00000000-0005-0000-0000-00000DB60000}"/>
    <cellStyle name="Percent 12 16 2 2 2" xfId="53032" xr:uid="{00000000-0005-0000-0000-00000EB60000}"/>
    <cellStyle name="Percent 12 16 2 3" xfId="37884" xr:uid="{00000000-0005-0000-0000-00000FB60000}"/>
    <cellStyle name="Percent 12 16 3" xfId="20572" xr:uid="{00000000-0005-0000-0000-000010B60000}"/>
    <cellStyle name="Percent 12 16 3 2" xfId="46540" xr:uid="{00000000-0005-0000-0000-000011B60000}"/>
    <cellStyle name="Percent 12 16 4" xfId="16244" xr:uid="{00000000-0005-0000-0000-000012B60000}"/>
    <cellStyle name="Percent 12 16 4 2" xfId="42212" xr:uid="{00000000-0005-0000-0000-000013B60000}"/>
    <cellStyle name="Percent 12 16 5" xfId="31392" xr:uid="{00000000-0005-0000-0000-000014B60000}"/>
    <cellStyle name="Percent 12 16 6" xfId="57874" xr:uid="{00000000-0005-0000-0000-000015B60000}"/>
    <cellStyle name="Percent 12 17" xfId="9752" xr:uid="{00000000-0005-0000-0000-000016B60000}"/>
    <cellStyle name="Percent 12 17 2" xfId="24900" xr:uid="{00000000-0005-0000-0000-000017B60000}"/>
    <cellStyle name="Percent 12 17 2 2" xfId="50868" xr:uid="{00000000-0005-0000-0000-000018B60000}"/>
    <cellStyle name="Percent 12 17 3" xfId="35720" xr:uid="{00000000-0005-0000-0000-000019B60000}"/>
    <cellStyle name="Percent 12 18" xfId="7588" xr:uid="{00000000-0005-0000-0000-00001AB60000}"/>
    <cellStyle name="Percent 12 18 2" xfId="22736" xr:uid="{00000000-0005-0000-0000-00001BB60000}"/>
    <cellStyle name="Percent 12 18 2 2" xfId="48704" xr:uid="{00000000-0005-0000-0000-00001CB60000}"/>
    <cellStyle name="Percent 12 18 3" xfId="33556" xr:uid="{00000000-0005-0000-0000-00001DB60000}"/>
    <cellStyle name="Percent 12 19" xfId="18408" xr:uid="{00000000-0005-0000-0000-00001EB60000}"/>
    <cellStyle name="Percent 12 19 2" xfId="44376" xr:uid="{00000000-0005-0000-0000-00001FB60000}"/>
    <cellStyle name="Percent 12 2" xfId="546" xr:uid="{00000000-0005-0000-0000-000020B60000}"/>
    <cellStyle name="Percent 12 2 10" xfId="29233" xr:uid="{00000000-0005-0000-0000-000021B60000}"/>
    <cellStyle name="Percent 12 2 11" xfId="55175" xr:uid="{00000000-0005-0000-0000-000022B60000}"/>
    <cellStyle name="Percent 12 2 12" xfId="55715" xr:uid="{00000000-0005-0000-0000-000023B60000}"/>
    <cellStyle name="Percent 12 2 13" xfId="744" xr:uid="{00000000-0005-0000-0000-000024B60000}"/>
    <cellStyle name="Percent 12 2 2" xfId="1642" xr:uid="{00000000-0005-0000-0000-000025B60000}"/>
    <cellStyle name="Percent 12 2 2 10" xfId="56256" xr:uid="{00000000-0005-0000-0000-000026B60000}"/>
    <cellStyle name="Percent 12 2 2 2" xfId="2724" xr:uid="{00000000-0005-0000-0000-000027B60000}"/>
    <cellStyle name="Percent 12 2 2 2 2" xfId="7052" xr:uid="{00000000-0005-0000-0000-000028B60000}"/>
    <cellStyle name="Percent 12 2 2 2 2 2" xfId="13544" xr:uid="{00000000-0005-0000-0000-000029B60000}"/>
    <cellStyle name="Percent 12 2 2 2 2 2 2" xfId="28692" xr:uid="{00000000-0005-0000-0000-00002AB60000}"/>
    <cellStyle name="Percent 12 2 2 2 2 2 2 2" xfId="54660" xr:uid="{00000000-0005-0000-0000-00002BB60000}"/>
    <cellStyle name="Percent 12 2 2 2 2 2 3" xfId="39512" xr:uid="{00000000-0005-0000-0000-00002CB60000}"/>
    <cellStyle name="Percent 12 2 2 2 2 3" xfId="22200" xr:uid="{00000000-0005-0000-0000-00002DB60000}"/>
    <cellStyle name="Percent 12 2 2 2 2 3 2" xfId="48168" xr:uid="{00000000-0005-0000-0000-00002EB60000}"/>
    <cellStyle name="Percent 12 2 2 2 2 4" xfId="17872" xr:uid="{00000000-0005-0000-0000-00002FB60000}"/>
    <cellStyle name="Percent 12 2 2 2 2 4 2" xfId="43840" xr:uid="{00000000-0005-0000-0000-000030B60000}"/>
    <cellStyle name="Percent 12 2 2 2 2 5" xfId="33020" xr:uid="{00000000-0005-0000-0000-000031B60000}"/>
    <cellStyle name="Percent 12 2 2 2 2 6" xfId="59502" xr:uid="{00000000-0005-0000-0000-000032B60000}"/>
    <cellStyle name="Percent 12 2 2 2 3" xfId="11380" xr:uid="{00000000-0005-0000-0000-000033B60000}"/>
    <cellStyle name="Percent 12 2 2 2 3 2" xfId="26528" xr:uid="{00000000-0005-0000-0000-000034B60000}"/>
    <cellStyle name="Percent 12 2 2 2 3 2 2" xfId="52496" xr:uid="{00000000-0005-0000-0000-000035B60000}"/>
    <cellStyle name="Percent 12 2 2 2 3 3" xfId="37348" xr:uid="{00000000-0005-0000-0000-000036B60000}"/>
    <cellStyle name="Percent 12 2 2 2 4" xfId="9216" xr:uid="{00000000-0005-0000-0000-000037B60000}"/>
    <cellStyle name="Percent 12 2 2 2 4 2" xfId="24364" xr:uid="{00000000-0005-0000-0000-000038B60000}"/>
    <cellStyle name="Percent 12 2 2 2 4 2 2" xfId="50332" xr:uid="{00000000-0005-0000-0000-000039B60000}"/>
    <cellStyle name="Percent 12 2 2 2 4 3" xfId="35184" xr:uid="{00000000-0005-0000-0000-00003AB60000}"/>
    <cellStyle name="Percent 12 2 2 2 5" xfId="20036" xr:uid="{00000000-0005-0000-0000-00003BB60000}"/>
    <cellStyle name="Percent 12 2 2 2 5 2" xfId="46004" xr:uid="{00000000-0005-0000-0000-00003CB60000}"/>
    <cellStyle name="Percent 12 2 2 2 6" xfId="15708" xr:uid="{00000000-0005-0000-0000-00003DB60000}"/>
    <cellStyle name="Percent 12 2 2 2 6 2" xfId="41676" xr:uid="{00000000-0005-0000-0000-00003EB60000}"/>
    <cellStyle name="Percent 12 2 2 2 7" xfId="4888" xr:uid="{00000000-0005-0000-0000-00003FB60000}"/>
    <cellStyle name="Percent 12 2 2 2 8" xfId="30856" xr:uid="{00000000-0005-0000-0000-000040B60000}"/>
    <cellStyle name="Percent 12 2 2 2 9" xfId="57338" xr:uid="{00000000-0005-0000-0000-000041B60000}"/>
    <cellStyle name="Percent 12 2 2 3" xfId="5970" xr:uid="{00000000-0005-0000-0000-000042B60000}"/>
    <cellStyle name="Percent 12 2 2 3 2" xfId="12462" xr:uid="{00000000-0005-0000-0000-000043B60000}"/>
    <cellStyle name="Percent 12 2 2 3 2 2" xfId="27610" xr:uid="{00000000-0005-0000-0000-000044B60000}"/>
    <cellStyle name="Percent 12 2 2 3 2 2 2" xfId="53578" xr:uid="{00000000-0005-0000-0000-000045B60000}"/>
    <cellStyle name="Percent 12 2 2 3 2 3" xfId="38430" xr:uid="{00000000-0005-0000-0000-000046B60000}"/>
    <cellStyle name="Percent 12 2 2 3 3" xfId="21118" xr:uid="{00000000-0005-0000-0000-000047B60000}"/>
    <cellStyle name="Percent 12 2 2 3 3 2" xfId="47086" xr:uid="{00000000-0005-0000-0000-000048B60000}"/>
    <cellStyle name="Percent 12 2 2 3 4" xfId="16790" xr:uid="{00000000-0005-0000-0000-000049B60000}"/>
    <cellStyle name="Percent 12 2 2 3 4 2" xfId="42758" xr:uid="{00000000-0005-0000-0000-00004AB60000}"/>
    <cellStyle name="Percent 12 2 2 3 5" xfId="31938" xr:uid="{00000000-0005-0000-0000-00004BB60000}"/>
    <cellStyle name="Percent 12 2 2 3 6" xfId="58420" xr:uid="{00000000-0005-0000-0000-00004CB60000}"/>
    <cellStyle name="Percent 12 2 2 4" xfId="10298" xr:uid="{00000000-0005-0000-0000-00004DB60000}"/>
    <cellStyle name="Percent 12 2 2 4 2" xfId="25446" xr:uid="{00000000-0005-0000-0000-00004EB60000}"/>
    <cellStyle name="Percent 12 2 2 4 2 2" xfId="51414" xr:uid="{00000000-0005-0000-0000-00004FB60000}"/>
    <cellStyle name="Percent 12 2 2 4 3" xfId="36266" xr:uid="{00000000-0005-0000-0000-000050B60000}"/>
    <cellStyle name="Percent 12 2 2 5" xfId="8134" xr:uid="{00000000-0005-0000-0000-000051B60000}"/>
    <cellStyle name="Percent 12 2 2 5 2" xfId="23282" xr:uid="{00000000-0005-0000-0000-000052B60000}"/>
    <cellStyle name="Percent 12 2 2 5 2 2" xfId="49250" xr:uid="{00000000-0005-0000-0000-000053B60000}"/>
    <cellStyle name="Percent 12 2 2 5 3" xfId="34102" xr:uid="{00000000-0005-0000-0000-000054B60000}"/>
    <cellStyle name="Percent 12 2 2 6" xfId="18954" xr:uid="{00000000-0005-0000-0000-000055B60000}"/>
    <cellStyle name="Percent 12 2 2 6 2" xfId="44922" xr:uid="{00000000-0005-0000-0000-000056B60000}"/>
    <cellStyle name="Percent 12 2 2 7" xfId="14626" xr:uid="{00000000-0005-0000-0000-000057B60000}"/>
    <cellStyle name="Percent 12 2 2 7 2" xfId="40594" xr:uid="{00000000-0005-0000-0000-000058B60000}"/>
    <cellStyle name="Percent 12 2 2 8" xfId="3806" xr:uid="{00000000-0005-0000-0000-000059B60000}"/>
    <cellStyle name="Percent 12 2 2 9" xfId="29774" xr:uid="{00000000-0005-0000-0000-00005AB60000}"/>
    <cellStyle name="Percent 12 2 3" xfId="2183" xr:uid="{00000000-0005-0000-0000-00005BB60000}"/>
    <cellStyle name="Percent 12 2 3 2" xfId="6511" xr:uid="{00000000-0005-0000-0000-00005CB60000}"/>
    <cellStyle name="Percent 12 2 3 2 2" xfId="13003" xr:uid="{00000000-0005-0000-0000-00005DB60000}"/>
    <cellStyle name="Percent 12 2 3 2 2 2" xfId="28151" xr:uid="{00000000-0005-0000-0000-00005EB60000}"/>
    <cellStyle name="Percent 12 2 3 2 2 2 2" xfId="54119" xr:uid="{00000000-0005-0000-0000-00005FB60000}"/>
    <cellStyle name="Percent 12 2 3 2 2 3" xfId="38971" xr:uid="{00000000-0005-0000-0000-000060B60000}"/>
    <cellStyle name="Percent 12 2 3 2 3" xfId="21659" xr:uid="{00000000-0005-0000-0000-000061B60000}"/>
    <cellStyle name="Percent 12 2 3 2 3 2" xfId="47627" xr:uid="{00000000-0005-0000-0000-000062B60000}"/>
    <cellStyle name="Percent 12 2 3 2 4" xfId="17331" xr:uid="{00000000-0005-0000-0000-000063B60000}"/>
    <cellStyle name="Percent 12 2 3 2 4 2" xfId="43299" xr:uid="{00000000-0005-0000-0000-000064B60000}"/>
    <cellStyle name="Percent 12 2 3 2 5" xfId="32479" xr:uid="{00000000-0005-0000-0000-000065B60000}"/>
    <cellStyle name="Percent 12 2 3 2 6" xfId="58961" xr:uid="{00000000-0005-0000-0000-000066B60000}"/>
    <cellStyle name="Percent 12 2 3 3" xfId="10839" xr:uid="{00000000-0005-0000-0000-000067B60000}"/>
    <cellStyle name="Percent 12 2 3 3 2" xfId="25987" xr:uid="{00000000-0005-0000-0000-000068B60000}"/>
    <cellStyle name="Percent 12 2 3 3 2 2" xfId="51955" xr:uid="{00000000-0005-0000-0000-000069B60000}"/>
    <cellStyle name="Percent 12 2 3 3 3" xfId="36807" xr:uid="{00000000-0005-0000-0000-00006AB60000}"/>
    <cellStyle name="Percent 12 2 3 4" xfId="8675" xr:uid="{00000000-0005-0000-0000-00006BB60000}"/>
    <cellStyle name="Percent 12 2 3 4 2" xfId="23823" xr:uid="{00000000-0005-0000-0000-00006CB60000}"/>
    <cellStyle name="Percent 12 2 3 4 2 2" xfId="49791" xr:uid="{00000000-0005-0000-0000-00006DB60000}"/>
    <cellStyle name="Percent 12 2 3 4 3" xfId="34643" xr:uid="{00000000-0005-0000-0000-00006EB60000}"/>
    <cellStyle name="Percent 12 2 3 5" xfId="19495" xr:uid="{00000000-0005-0000-0000-00006FB60000}"/>
    <cellStyle name="Percent 12 2 3 5 2" xfId="45463" xr:uid="{00000000-0005-0000-0000-000070B60000}"/>
    <cellStyle name="Percent 12 2 3 6" xfId="15167" xr:uid="{00000000-0005-0000-0000-000071B60000}"/>
    <cellStyle name="Percent 12 2 3 6 2" xfId="41135" xr:uid="{00000000-0005-0000-0000-000072B60000}"/>
    <cellStyle name="Percent 12 2 3 7" xfId="4347" xr:uid="{00000000-0005-0000-0000-000073B60000}"/>
    <cellStyle name="Percent 12 2 3 8" xfId="30315" xr:uid="{00000000-0005-0000-0000-000074B60000}"/>
    <cellStyle name="Percent 12 2 3 9" xfId="56797" xr:uid="{00000000-0005-0000-0000-000075B60000}"/>
    <cellStyle name="Percent 12 2 4" xfId="5429" xr:uid="{00000000-0005-0000-0000-000076B60000}"/>
    <cellStyle name="Percent 12 2 4 2" xfId="11921" xr:uid="{00000000-0005-0000-0000-000077B60000}"/>
    <cellStyle name="Percent 12 2 4 2 2" xfId="27069" xr:uid="{00000000-0005-0000-0000-000078B60000}"/>
    <cellStyle name="Percent 12 2 4 2 2 2" xfId="53037" xr:uid="{00000000-0005-0000-0000-000079B60000}"/>
    <cellStyle name="Percent 12 2 4 2 3" xfId="37889" xr:uid="{00000000-0005-0000-0000-00007AB60000}"/>
    <cellStyle name="Percent 12 2 4 3" xfId="20577" xr:uid="{00000000-0005-0000-0000-00007BB60000}"/>
    <cellStyle name="Percent 12 2 4 3 2" xfId="46545" xr:uid="{00000000-0005-0000-0000-00007CB60000}"/>
    <cellStyle name="Percent 12 2 4 4" xfId="16249" xr:uid="{00000000-0005-0000-0000-00007DB60000}"/>
    <cellStyle name="Percent 12 2 4 4 2" xfId="42217" xr:uid="{00000000-0005-0000-0000-00007EB60000}"/>
    <cellStyle name="Percent 12 2 4 5" xfId="31397" xr:uid="{00000000-0005-0000-0000-00007FB60000}"/>
    <cellStyle name="Percent 12 2 4 6" xfId="57879" xr:uid="{00000000-0005-0000-0000-000080B60000}"/>
    <cellStyle name="Percent 12 2 5" xfId="9757" xr:uid="{00000000-0005-0000-0000-000081B60000}"/>
    <cellStyle name="Percent 12 2 5 2" xfId="24905" xr:uid="{00000000-0005-0000-0000-000082B60000}"/>
    <cellStyle name="Percent 12 2 5 2 2" xfId="50873" xr:uid="{00000000-0005-0000-0000-000083B60000}"/>
    <cellStyle name="Percent 12 2 5 3" xfId="35725" xr:uid="{00000000-0005-0000-0000-000084B60000}"/>
    <cellStyle name="Percent 12 2 6" xfId="7593" xr:uid="{00000000-0005-0000-0000-000085B60000}"/>
    <cellStyle name="Percent 12 2 6 2" xfId="22741" xr:uid="{00000000-0005-0000-0000-000086B60000}"/>
    <cellStyle name="Percent 12 2 6 2 2" xfId="48709" xr:uid="{00000000-0005-0000-0000-000087B60000}"/>
    <cellStyle name="Percent 12 2 6 3" xfId="33561" xr:uid="{00000000-0005-0000-0000-000088B60000}"/>
    <cellStyle name="Percent 12 2 7" xfId="18413" xr:uid="{00000000-0005-0000-0000-000089B60000}"/>
    <cellStyle name="Percent 12 2 7 2" xfId="44381" xr:uid="{00000000-0005-0000-0000-00008AB60000}"/>
    <cellStyle name="Percent 12 2 8" xfId="14085" xr:uid="{00000000-0005-0000-0000-00008BB60000}"/>
    <cellStyle name="Percent 12 2 8 2" xfId="40053" xr:uid="{00000000-0005-0000-0000-00008CB60000}"/>
    <cellStyle name="Percent 12 2 9" xfId="3265" xr:uid="{00000000-0005-0000-0000-00008DB60000}"/>
    <cellStyle name="Percent 12 20" xfId="14080" xr:uid="{00000000-0005-0000-0000-00008EB60000}"/>
    <cellStyle name="Percent 12 20 2" xfId="40048" xr:uid="{00000000-0005-0000-0000-00008FB60000}"/>
    <cellStyle name="Percent 12 21" xfId="3260" xr:uid="{00000000-0005-0000-0000-000090B60000}"/>
    <cellStyle name="Percent 12 22" xfId="29228" xr:uid="{00000000-0005-0000-0000-000091B60000}"/>
    <cellStyle name="Percent 12 23" xfId="55172" xr:uid="{00000000-0005-0000-0000-000092B60000}"/>
    <cellStyle name="Percent 12 24" xfId="55710" xr:uid="{00000000-0005-0000-0000-000093B60000}"/>
    <cellStyle name="Percent 12 25" xfId="704" xr:uid="{00000000-0005-0000-0000-000094B60000}"/>
    <cellStyle name="Percent 12 3" xfId="547" xr:uid="{00000000-0005-0000-0000-000095B60000}"/>
    <cellStyle name="Percent 12 3 10" xfId="29234" xr:uid="{00000000-0005-0000-0000-000096B60000}"/>
    <cellStyle name="Percent 12 3 11" xfId="55176" xr:uid="{00000000-0005-0000-0000-000097B60000}"/>
    <cellStyle name="Percent 12 3 12" xfId="55716" xr:uid="{00000000-0005-0000-0000-000098B60000}"/>
    <cellStyle name="Percent 12 3 13" xfId="784" xr:uid="{00000000-0005-0000-0000-000099B60000}"/>
    <cellStyle name="Percent 12 3 2" xfId="1643" xr:uid="{00000000-0005-0000-0000-00009AB60000}"/>
    <cellStyle name="Percent 12 3 2 10" xfId="56257" xr:uid="{00000000-0005-0000-0000-00009BB60000}"/>
    <cellStyle name="Percent 12 3 2 2" xfId="2725" xr:uid="{00000000-0005-0000-0000-00009CB60000}"/>
    <cellStyle name="Percent 12 3 2 2 2" xfId="7053" xr:uid="{00000000-0005-0000-0000-00009DB60000}"/>
    <cellStyle name="Percent 12 3 2 2 2 2" xfId="13545" xr:uid="{00000000-0005-0000-0000-00009EB60000}"/>
    <cellStyle name="Percent 12 3 2 2 2 2 2" xfId="28693" xr:uid="{00000000-0005-0000-0000-00009FB60000}"/>
    <cellStyle name="Percent 12 3 2 2 2 2 2 2" xfId="54661" xr:uid="{00000000-0005-0000-0000-0000A0B60000}"/>
    <cellStyle name="Percent 12 3 2 2 2 2 3" xfId="39513" xr:uid="{00000000-0005-0000-0000-0000A1B60000}"/>
    <cellStyle name="Percent 12 3 2 2 2 3" xfId="22201" xr:uid="{00000000-0005-0000-0000-0000A2B60000}"/>
    <cellStyle name="Percent 12 3 2 2 2 3 2" xfId="48169" xr:uid="{00000000-0005-0000-0000-0000A3B60000}"/>
    <cellStyle name="Percent 12 3 2 2 2 4" xfId="17873" xr:uid="{00000000-0005-0000-0000-0000A4B60000}"/>
    <cellStyle name="Percent 12 3 2 2 2 4 2" xfId="43841" xr:uid="{00000000-0005-0000-0000-0000A5B60000}"/>
    <cellStyle name="Percent 12 3 2 2 2 5" xfId="33021" xr:uid="{00000000-0005-0000-0000-0000A6B60000}"/>
    <cellStyle name="Percent 12 3 2 2 2 6" xfId="59503" xr:uid="{00000000-0005-0000-0000-0000A7B60000}"/>
    <cellStyle name="Percent 12 3 2 2 3" xfId="11381" xr:uid="{00000000-0005-0000-0000-0000A8B60000}"/>
    <cellStyle name="Percent 12 3 2 2 3 2" xfId="26529" xr:uid="{00000000-0005-0000-0000-0000A9B60000}"/>
    <cellStyle name="Percent 12 3 2 2 3 2 2" xfId="52497" xr:uid="{00000000-0005-0000-0000-0000AAB60000}"/>
    <cellStyle name="Percent 12 3 2 2 3 3" xfId="37349" xr:uid="{00000000-0005-0000-0000-0000ABB60000}"/>
    <cellStyle name="Percent 12 3 2 2 4" xfId="9217" xr:uid="{00000000-0005-0000-0000-0000ACB60000}"/>
    <cellStyle name="Percent 12 3 2 2 4 2" xfId="24365" xr:uid="{00000000-0005-0000-0000-0000ADB60000}"/>
    <cellStyle name="Percent 12 3 2 2 4 2 2" xfId="50333" xr:uid="{00000000-0005-0000-0000-0000AEB60000}"/>
    <cellStyle name="Percent 12 3 2 2 4 3" xfId="35185" xr:uid="{00000000-0005-0000-0000-0000AFB60000}"/>
    <cellStyle name="Percent 12 3 2 2 5" xfId="20037" xr:uid="{00000000-0005-0000-0000-0000B0B60000}"/>
    <cellStyle name="Percent 12 3 2 2 5 2" xfId="46005" xr:uid="{00000000-0005-0000-0000-0000B1B60000}"/>
    <cellStyle name="Percent 12 3 2 2 6" xfId="15709" xr:uid="{00000000-0005-0000-0000-0000B2B60000}"/>
    <cellStyle name="Percent 12 3 2 2 6 2" xfId="41677" xr:uid="{00000000-0005-0000-0000-0000B3B60000}"/>
    <cellStyle name="Percent 12 3 2 2 7" xfId="4889" xr:uid="{00000000-0005-0000-0000-0000B4B60000}"/>
    <cellStyle name="Percent 12 3 2 2 8" xfId="30857" xr:uid="{00000000-0005-0000-0000-0000B5B60000}"/>
    <cellStyle name="Percent 12 3 2 2 9" xfId="57339" xr:uid="{00000000-0005-0000-0000-0000B6B60000}"/>
    <cellStyle name="Percent 12 3 2 3" xfId="5971" xr:uid="{00000000-0005-0000-0000-0000B7B60000}"/>
    <cellStyle name="Percent 12 3 2 3 2" xfId="12463" xr:uid="{00000000-0005-0000-0000-0000B8B60000}"/>
    <cellStyle name="Percent 12 3 2 3 2 2" xfId="27611" xr:uid="{00000000-0005-0000-0000-0000B9B60000}"/>
    <cellStyle name="Percent 12 3 2 3 2 2 2" xfId="53579" xr:uid="{00000000-0005-0000-0000-0000BAB60000}"/>
    <cellStyle name="Percent 12 3 2 3 2 3" xfId="38431" xr:uid="{00000000-0005-0000-0000-0000BBB60000}"/>
    <cellStyle name="Percent 12 3 2 3 3" xfId="21119" xr:uid="{00000000-0005-0000-0000-0000BCB60000}"/>
    <cellStyle name="Percent 12 3 2 3 3 2" xfId="47087" xr:uid="{00000000-0005-0000-0000-0000BDB60000}"/>
    <cellStyle name="Percent 12 3 2 3 4" xfId="16791" xr:uid="{00000000-0005-0000-0000-0000BEB60000}"/>
    <cellStyle name="Percent 12 3 2 3 4 2" xfId="42759" xr:uid="{00000000-0005-0000-0000-0000BFB60000}"/>
    <cellStyle name="Percent 12 3 2 3 5" xfId="31939" xr:uid="{00000000-0005-0000-0000-0000C0B60000}"/>
    <cellStyle name="Percent 12 3 2 3 6" xfId="58421" xr:uid="{00000000-0005-0000-0000-0000C1B60000}"/>
    <cellStyle name="Percent 12 3 2 4" xfId="10299" xr:uid="{00000000-0005-0000-0000-0000C2B60000}"/>
    <cellStyle name="Percent 12 3 2 4 2" xfId="25447" xr:uid="{00000000-0005-0000-0000-0000C3B60000}"/>
    <cellStyle name="Percent 12 3 2 4 2 2" xfId="51415" xr:uid="{00000000-0005-0000-0000-0000C4B60000}"/>
    <cellStyle name="Percent 12 3 2 4 3" xfId="36267" xr:uid="{00000000-0005-0000-0000-0000C5B60000}"/>
    <cellStyle name="Percent 12 3 2 5" xfId="8135" xr:uid="{00000000-0005-0000-0000-0000C6B60000}"/>
    <cellStyle name="Percent 12 3 2 5 2" xfId="23283" xr:uid="{00000000-0005-0000-0000-0000C7B60000}"/>
    <cellStyle name="Percent 12 3 2 5 2 2" xfId="49251" xr:uid="{00000000-0005-0000-0000-0000C8B60000}"/>
    <cellStyle name="Percent 12 3 2 5 3" xfId="34103" xr:uid="{00000000-0005-0000-0000-0000C9B60000}"/>
    <cellStyle name="Percent 12 3 2 6" xfId="18955" xr:uid="{00000000-0005-0000-0000-0000CAB60000}"/>
    <cellStyle name="Percent 12 3 2 6 2" xfId="44923" xr:uid="{00000000-0005-0000-0000-0000CBB60000}"/>
    <cellStyle name="Percent 12 3 2 7" xfId="14627" xr:uid="{00000000-0005-0000-0000-0000CCB60000}"/>
    <cellStyle name="Percent 12 3 2 7 2" xfId="40595" xr:uid="{00000000-0005-0000-0000-0000CDB60000}"/>
    <cellStyle name="Percent 12 3 2 8" xfId="3807" xr:uid="{00000000-0005-0000-0000-0000CEB60000}"/>
    <cellStyle name="Percent 12 3 2 9" xfId="29775" xr:uid="{00000000-0005-0000-0000-0000CFB60000}"/>
    <cellStyle name="Percent 12 3 3" xfId="2184" xr:uid="{00000000-0005-0000-0000-0000D0B60000}"/>
    <cellStyle name="Percent 12 3 3 2" xfId="6512" xr:uid="{00000000-0005-0000-0000-0000D1B60000}"/>
    <cellStyle name="Percent 12 3 3 2 2" xfId="13004" xr:uid="{00000000-0005-0000-0000-0000D2B60000}"/>
    <cellStyle name="Percent 12 3 3 2 2 2" xfId="28152" xr:uid="{00000000-0005-0000-0000-0000D3B60000}"/>
    <cellStyle name="Percent 12 3 3 2 2 2 2" xfId="54120" xr:uid="{00000000-0005-0000-0000-0000D4B60000}"/>
    <cellStyle name="Percent 12 3 3 2 2 3" xfId="38972" xr:uid="{00000000-0005-0000-0000-0000D5B60000}"/>
    <cellStyle name="Percent 12 3 3 2 3" xfId="21660" xr:uid="{00000000-0005-0000-0000-0000D6B60000}"/>
    <cellStyle name="Percent 12 3 3 2 3 2" xfId="47628" xr:uid="{00000000-0005-0000-0000-0000D7B60000}"/>
    <cellStyle name="Percent 12 3 3 2 4" xfId="17332" xr:uid="{00000000-0005-0000-0000-0000D8B60000}"/>
    <cellStyle name="Percent 12 3 3 2 4 2" xfId="43300" xr:uid="{00000000-0005-0000-0000-0000D9B60000}"/>
    <cellStyle name="Percent 12 3 3 2 5" xfId="32480" xr:uid="{00000000-0005-0000-0000-0000DAB60000}"/>
    <cellStyle name="Percent 12 3 3 2 6" xfId="58962" xr:uid="{00000000-0005-0000-0000-0000DBB60000}"/>
    <cellStyle name="Percent 12 3 3 3" xfId="10840" xr:uid="{00000000-0005-0000-0000-0000DCB60000}"/>
    <cellStyle name="Percent 12 3 3 3 2" xfId="25988" xr:uid="{00000000-0005-0000-0000-0000DDB60000}"/>
    <cellStyle name="Percent 12 3 3 3 2 2" xfId="51956" xr:uid="{00000000-0005-0000-0000-0000DEB60000}"/>
    <cellStyle name="Percent 12 3 3 3 3" xfId="36808" xr:uid="{00000000-0005-0000-0000-0000DFB60000}"/>
    <cellStyle name="Percent 12 3 3 4" xfId="8676" xr:uid="{00000000-0005-0000-0000-0000E0B60000}"/>
    <cellStyle name="Percent 12 3 3 4 2" xfId="23824" xr:uid="{00000000-0005-0000-0000-0000E1B60000}"/>
    <cellStyle name="Percent 12 3 3 4 2 2" xfId="49792" xr:uid="{00000000-0005-0000-0000-0000E2B60000}"/>
    <cellStyle name="Percent 12 3 3 4 3" xfId="34644" xr:uid="{00000000-0005-0000-0000-0000E3B60000}"/>
    <cellStyle name="Percent 12 3 3 5" xfId="19496" xr:uid="{00000000-0005-0000-0000-0000E4B60000}"/>
    <cellStyle name="Percent 12 3 3 5 2" xfId="45464" xr:uid="{00000000-0005-0000-0000-0000E5B60000}"/>
    <cellStyle name="Percent 12 3 3 6" xfId="15168" xr:uid="{00000000-0005-0000-0000-0000E6B60000}"/>
    <cellStyle name="Percent 12 3 3 6 2" xfId="41136" xr:uid="{00000000-0005-0000-0000-0000E7B60000}"/>
    <cellStyle name="Percent 12 3 3 7" xfId="4348" xr:uid="{00000000-0005-0000-0000-0000E8B60000}"/>
    <cellStyle name="Percent 12 3 3 8" xfId="30316" xr:uid="{00000000-0005-0000-0000-0000E9B60000}"/>
    <cellStyle name="Percent 12 3 3 9" xfId="56798" xr:uid="{00000000-0005-0000-0000-0000EAB60000}"/>
    <cellStyle name="Percent 12 3 4" xfId="5430" xr:uid="{00000000-0005-0000-0000-0000EBB60000}"/>
    <cellStyle name="Percent 12 3 4 2" xfId="11922" xr:uid="{00000000-0005-0000-0000-0000ECB60000}"/>
    <cellStyle name="Percent 12 3 4 2 2" xfId="27070" xr:uid="{00000000-0005-0000-0000-0000EDB60000}"/>
    <cellStyle name="Percent 12 3 4 2 2 2" xfId="53038" xr:uid="{00000000-0005-0000-0000-0000EEB60000}"/>
    <cellStyle name="Percent 12 3 4 2 3" xfId="37890" xr:uid="{00000000-0005-0000-0000-0000EFB60000}"/>
    <cellStyle name="Percent 12 3 4 3" xfId="20578" xr:uid="{00000000-0005-0000-0000-0000F0B60000}"/>
    <cellStyle name="Percent 12 3 4 3 2" xfId="46546" xr:uid="{00000000-0005-0000-0000-0000F1B60000}"/>
    <cellStyle name="Percent 12 3 4 4" xfId="16250" xr:uid="{00000000-0005-0000-0000-0000F2B60000}"/>
    <cellStyle name="Percent 12 3 4 4 2" xfId="42218" xr:uid="{00000000-0005-0000-0000-0000F3B60000}"/>
    <cellStyle name="Percent 12 3 4 5" xfId="31398" xr:uid="{00000000-0005-0000-0000-0000F4B60000}"/>
    <cellStyle name="Percent 12 3 4 6" xfId="57880" xr:uid="{00000000-0005-0000-0000-0000F5B60000}"/>
    <cellStyle name="Percent 12 3 5" xfId="9758" xr:uid="{00000000-0005-0000-0000-0000F6B60000}"/>
    <cellStyle name="Percent 12 3 5 2" xfId="24906" xr:uid="{00000000-0005-0000-0000-0000F7B60000}"/>
    <cellStyle name="Percent 12 3 5 2 2" xfId="50874" xr:uid="{00000000-0005-0000-0000-0000F8B60000}"/>
    <cellStyle name="Percent 12 3 5 3" xfId="35726" xr:uid="{00000000-0005-0000-0000-0000F9B60000}"/>
    <cellStyle name="Percent 12 3 6" xfId="7594" xr:uid="{00000000-0005-0000-0000-0000FAB60000}"/>
    <cellStyle name="Percent 12 3 6 2" xfId="22742" xr:uid="{00000000-0005-0000-0000-0000FBB60000}"/>
    <cellStyle name="Percent 12 3 6 2 2" xfId="48710" xr:uid="{00000000-0005-0000-0000-0000FCB60000}"/>
    <cellStyle name="Percent 12 3 6 3" xfId="33562" xr:uid="{00000000-0005-0000-0000-0000FDB60000}"/>
    <cellStyle name="Percent 12 3 7" xfId="18414" xr:uid="{00000000-0005-0000-0000-0000FEB60000}"/>
    <cellStyle name="Percent 12 3 7 2" xfId="44382" xr:uid="{00000000-0005-0000-0000-0000FFB60000}"/>
    <cellStyle name="Percent 12 3 8" xfId="14086" xr:uid="{00000000-0005-0000-0000-000000B70000}"/>
    <cellStyle name="Percent 12 3 8 2" xfId="40054" xr:uid="{00000000-0005-0000-0000-000001B70000}"/>
    <cellStyle name="Percent 12 3 9" xfId="3266" xr:uid="{00000000-0005-0000-0000-000002B70000}"/>
    <cellStyle name="Percent 12 4" xfId="548" xr:uid="{00000000-0005-0000-0000-000003B70000}"/>
    <cellStyle name="Percent 12 4 10" xfId="29235" xr:uid="{00000000-0005-0000-0000-000004B70000}"/>
    <cellStyle name="Percent 12 4 11" xfId="55177" xr:uid="{00000000-0005-0000-0000-000005B70000}"/>
    <cellStyle name="Percent 12 4 12" xfId="55717" xr:uid="{00000000-0005-0000-0000-000006B70000}"/>
    <cellStyle name="Percent 12 4 13" xfId="824" xr:uid="{00000000-0005-0000-0000-000007B70000}"/>
    <cellStyle name="Percent 12 4 2" xfId="1644" xr:uid="{00000000-0005-0000-0000-000008B70000}"/>
    <cellStyle name="Percent 12 4 2 10" xfId="56258" xr:uid="{00000000-0005-0000-0000-000009B70000}"/>
    <cellStyle name="Percent 12 4 2 2" xfId="2726" xr:uid="{00000000-0005-0000-0000-00000AB70000}"/>
    <cellStyle name="Percent 12 4 2 2 2" xfId="7054" xr:uid="{00000000-0005-0000-0000-00000BB70000}"/>
    <cellStyle name="Percent 12 4 2 2 2 2" xfId="13546" xr:uid="{00000000-0005-0000-0000-00000CB70000}"/>
    <cellStyle name="Percent 12 4 2 2 2 2 2" xfId="28694" xr:uid="{00000000-0005-0000-0000-00000DB70000}"/>
    <cellStyle name="Percent 12 4 2 2 2 2 2 2" xfId="54662" xr:uid="{00000000-0005-0000-0000-00000EB70000}"/>
    <cellStyle name="Percent 12 4 2 2 2 2 3" xfId="39514" xr:uid="{00000000-0005-0000-0000-00000FB70000}"/>
    <cellStyle name="Percent 12 4 2 2 2 3" xfId="22202" xr:uid="{00000000-0005-0000-0000-000010B70000}"/>
    <cellStyle name="Percent 12 4 2 2 2 3 2" xfId="48170" xr:uid="{00000000-0005-0000-0000-000011B70000}"/>
    <cellStyle name="Percent 12 4 2 2 2 4" xfId="17874" xr:uid="{00000000-0005-0000-0000-000012B70000}"/>
    <cellStyle name="Percent 12 4 2 2 2 4 2" xfId="43842" xr:uid="{00000000-0005-0000-0000-000013B70000}"/>
    <cellStyle name="Percent 12 4 2 2 2 5" xfId="33022" xr:uid="{00000000-0005-0000-0000-000014B70000}"/>
    <cellStyle name="Percent 12 4 2 2 2 6" xfId="59504" xr:uid="{00000000-0005-0000-0000-000015B70000}"/>
    <cellStyle name="Percent 12 4 2 2 3" xfId="11382" xr:uid="{00000000-0005-0000-0000-000016B70000}"/>
    <cellStyle name="Percent 12 4 2 2 3 2" xfId="26530" xr:uid="{00000000-0005-0000-0000-000017B70000}"/>
    <cellStyle name="Percent 12 4 2 2 3 2 2" xfId="52498" xr:uid="{00000000-0005-0000-0000-000018B70000}"/>
    <cellStyle name="Percent 12 4 2 2 3 3" xfId="37350" xr:uid="{00000000-0005-0000-0000-000019B70000}"/>
    <cellStyle name="Percent 12 4 2 2 4" xfId="9218" xr:uid="{00000000-0005-0000-0000-00001AB70000}"/>
    <cellStyle name="Percent 12 4 2 2 4 2" xfId="24366" xr:uid="{00000000-0005-0000-0000-00001BB70000}"/>
    <cellStyle name="Percent 12 4 2 2 4 2 2" xfId="50334" xr:uid="{00000000-0005-0000-0000-00001CB70000}"/>
    <cellStyle name="Percent 12 4 2 2 4 3" xfId="35186" xr:uid="{00000000-0005-0000-0000-00001DB70000}"/>
    <cellStyle name="Percent 12 4 2 2 5" xfId="20038" xr:uid="{00000000-0005-0000-0000-00001EB70000}"/>
    <cellStyle name="Percent 12 4 2 2 5 2" xfId="46006" xr:uid="{00000000-0005-0000-0000-00001FB70000}"/>
    <cellStyle name="Percent 12 4 2 2 6" xfId="15710" xr:uid="{00000000-0005-0000-0000-000020B70000}"/>
    <cellStyle name="Percent 12 4 2 2 6 2" xfId="41678" xr:uid="{00000000-0005-0000-0000-000021B70000}"/>
    <cellStyle name="Percent 12 4 2 2 7" xfId="4890" xr:uid="{00000000-0005-0000-0000-000022B70000}"/>
    <cellStyle name="Percent 12 4 2 2 8" xfId="30858" xr:uid="{00000000-0005-0000-0000-000023B70000}"/>
    <cellStyle name="Percent 12 4 2 2 9" xfId="57340" xr:uid="{00000000-0005-0000-0000-000024B70000}"/>
    <cellStyle name="Percent 12 4 2 3" xfId="5972" xr:uid="{00000000-0005-0000-0000-000025B70000}"/>
    <cellStyle name="Percent 12 4 2 3 2" xfId="12464" xr:uid="{00000000-0005-0000-0000-000026B70000}"/>
    <cellStyle name="Percent 12 4 2 3 2 2" xfId="27612" xr:uid="{00000000-0005-0000-0000-000027B70000}"/>
    <cellStyle name="Percent 12 4 2 3 2 2 2" xfId="53580" xr:uid="{00000000-0005-0000-0000-000028B70000}"/>
    <cellStyle name="Percent 12 4 2 3 2 3" xfId="38432" xr:uid="{00000000-0005-0000-0000-000029B70000}"/>
    <cellStyle name="Percent 12 4 2 3 3" xfId="21120" xr:uid="{00000000-0005-0000-0000-00002AB70000}"/>
    <cellStyle name="Percent 12 4 2 3 3 2" xfId="47088" xr:uid="{00000000-0005-0000-0000-00002BB70000}"/>
    <cellStyle name="Percent 12 4 2 3 4" xfId="16792" xr:uid="{00000000-0005-0000-0000-00002CB70000}"/>
    <cellStyle name="Percent 12 4 2 3 4 2" xfId="42760" xr:uid="{00000000-0005-0000-0000-00002DB70000}"/>
    <cellStyle name="Percent 12 4 2 3 5" xfId="31940" xr:uid="{00000000-0005-0000-0000-00002EB70000}"/>
    <cellStyle name="Percent 12 4 2 3 6" xfId="58422" xr:uid="{00000000-0005-0000-0000-00002FB70000}"/>
    <cellStyle name="Percent 12 4 2 4" xfId="10300" xr:uid="{00000000-0005-0000-0000-000030B70000}"/>
    <cellStyle name="Percent 12 4 2 4 2" xfId="25448" xr:uid="{00000000-0005-0000-0000-000031B70000}"/>
    <cellStyle name="Percent 12 4 2 4 2 2" xfId="51416" xr:uid="{00000000-0005-0000-0000-000032B70000}"/>
    <cellStyle name="Percent 12 4 2 4 3" xfId="36268" xr:uid="{00000000-0005-0000-0000-000033B70000}"/>
    <cellStyle name="Percent 12 4 2 5" xfId="8136" xr:uid="{00000000-0005-0000-0000-000034B70000}"/>
    <cellStyle name="Percent 12 4 2 5 2" xfId="23284" xr:uid="{00000000-0005-0000-0000-000035B70000}"/>
    <cellStyle name="Percent 12 4 2 5 2 2" xfId="49252" xr:uid="{00000000-0005-0000-0000-000036B70000}"/>
    <cellStyle name="Percent 12 4 2 5 3" xfId="34104" xr:uid="{00000000-0005-0000-0000-000037B70000}"/>
    <cellStyle name="Percent 12 4 2 6" xfId="18956" xr:uid="{00000000-0005-0000-0000-000038B70000}"/>
    <cellStyle name="Percent 12 4 2 6 2" xfId="44924" xr:uid="{00000000-0005-0000-0000-000039B70000}"/>
    <cellStyle name="Percent 12 4 2 7" xfId="14628" xr:uid="{00000000-0005-0000-0000-00003AB70000}"/>
    <cellStyle name="Percent 12 4 2 7 2" xfId="40596" xr:uid="{00000000-0005-0000-0000-00003BB70000}"/>
    <cellStyle name="Percent 12 4 2 8" xfId="3808" xr:uid="{00000000-0005-0000-0000-00003CB70000}"/>
    <cellStyle name="Percent 12 4 2 9" xfId="29776" xr:uid="{00000000-0005-0000-0000-00003DB70000}"/>
    <cellStyle name="Percent 12 4 3" xfId="2185" xr:uid="{00000000-0005-0000-0000-00003EB70000}"/>
    <cellStyle name="Percent 12 4 3 2" xfId="6513" xr:uid="{00000000-0005-0000-0000-00003FB70000}"/>
    <cellStyle name="Percent 12 4 3 2 2" xfId="13005" xr:uid="{00000000-0005-0000-0000-000040B70000}"/>
    <cellStyle name="Percent 12 4 3 2 2 2" xfId="28153" xr:uid="{00000000-0005-0000-0000-000041B70000}"/>
    <cellStyle name="Percent 12 4 3 2 2 2 2" xfId="54121" xr:uid="{00000000-0005-0000-0000-000042B70000}"/>
    <cellStyle name="Percent 12 4 3 2 2 3" xfId="38973" xr:uid="{00000000-0005-0000-0000-000043B70000}"/>
    <cellStyle name="Percent 12 4 3 2 3" xfId="21661" xr:uid="{00000000-0005-0000-0000-000044B70000}"/>
    <cellStyle name="Percent 12 4 3 2 3 2" xfId="47629" xr:uid="{00000000-0005-0000-0000-000045B70000}"/>
    <cellStyle name="Percent 12 4 3 2 4" xfId="17333" xr:uid="{00000000-0005-0000-0000-000046B70000}"/>
    <cellStyle name="Percent 12 4 3 2 4 2" xfId="43301" xr:uid="{00000000-0005-0000-0000-000047B70000}"/>
    <cellStyle name="Percent 12 4 3 2 5" xfId="32481" xr:uid="{00000000-0005-0000-0000-000048B70000}"/>
    <cellStyle name="Percent 12 4 3 2 6" xfId="58963" xr:uid="{00000000-0005-0000-0000-000049B70000}"/>
    <cellStyle name="Percent 12 4 3 3" xfId="10841" xr:uid="{00000000-0005-0000-0000-00004AB70000}"/>
    <cellStyle name="Percent 12 4 3 3 2" xfId="25989" xr:uid="{00000000-0005-0000-0000-00004BB70000}"/>
    <cellStyle name="Percent 12 4 3 3 2 2" xfId="51957" xr:uid="{00000000-0005-0000-0000-00004CB70000}"/>
    <cellStyle name="Percent 12 4 3 3 3" xfId="36809" xr:uid="{00000000-0005-0000-0000-00004DB70000}"/>
    <cellStyle name="Percent 12 4 3 4" xfId="8677" xr:uid="{00000000-0005-0000-0000-00004EB70000}"/>
    <cellStyle name="Percent 12 4 3 4 2" xfId="23825" xr:uid="{00000000-0005-0000-0000-00004FB70000}"/>
    <cellStyle name="Percent 12 4 3 4 2 2" xfId="49793" xr:uid="{00000000-0005-0000-0000-000050B70000}"/>
    <cellStyle name="Percent 12 4 3 4 3" xfId="34645" xr:uid="{00000000-0005-0000-0000-000051B70000}"/>
    <cellStyle name="Percent 12 4 3 5" xfId="19497" xr:uid="{00000000-0005-0000-0000-000052B70000}"/>
    <cellStyle name="Percent 12 4 3 5 2" xfId="45465" xr:uid="{00000000-0005-0000-0000-000053B70000}"/>
    <cellStyle name="Percent 12 4 3 6" xfId="15169" xr:uid="{00000000-0005-0000-0000-000054B70000}"/>
    <cellStyle name="Percent 12 4 3 6 2" xfId="41137" xr:uid="{00000000-0005-0000-0000-000055B70000}"/>
    <cellStyle name="Percent 12 4 3 7" xfId="4349" xr:uid="{00000000-0005-0000-0000-000056B70000}"/>
    <cellStyle name="Percent 12 4 3 8" xfId="30317" xr:uid="{00000000-0005-0000-0000-000057B70000}"/>
    <cellStyle name="Percent 12 4 3 9" xfId="56799" xr:uid="{00000000-0005-0000-0000-000058B70000}"/>
    <cellStyle name="Percent 12 4 4" xfId="5431" xr:uid="{00000000-0005-0000-0000-000059B70000}"/>
    <cellStyle name="Percent 12 4 4 2" xfId="11923" xr:uid="{00000000-0005-0000-0000-00005AB70000}"/>
    <cellStyle name="Percent 12 4 4 2 2" xfId="27071" xr:uid="{00000000-0005-0000-0000-00005BB70000}"/>
    <cellStyle name="Percent 12 4 4 2 2 2" xfId="53039" xr:uid="{00000000-0005-0000-0000-00005CB70000}"/>
    <cellStyle name="Percent 12 4 4 2 3" xfId="37891" xr:uid="{00000000-0005-0000-0000-00005DB70000}"/>
    <cellStyle name="Percent 12 4 4 3" xfId="20579" xr:uid="{00000000-0005-0000-0000-00005EB70000}"/>
    <cellStyle name="Percent 12 4 4 3 2" xfId="46547" xr:uid="{00000000-0005-0000-0000-00005FB70000}"/>
    <cellStyle name="Percent 12 4 4 4" xfId="16251" xr:uid="{00000000-0005-0000-0000-000060B70000}"/>
    <cellStyle name="Percent 12 4 4 4 2" xfId="42219" xr:uid="{00000000-0005-0000-0000-000061B70000}"/>
    <cellStyle name="Percent 12 4 4 5" xfId="31399" xr:uid="{00000000-0005-0000-0000-000062B70000}"/>
    <cellStyle name="Percent 12 4 4 6" xfId="57881" xr:uid="{00000000-0005-0000-0000-000063B70000}"/>
    <cellStyle name="Percent 12 4 5" xfId="9759" xr:uid="{00000000-0005-0000-0000-000064B70000}"/>
    <cellStyle name="Percent 12 4 5 2" xfId="24907" xr:uid="{00000000-0005-0000-0000-000065B70000}"/>
    <cellStyle name="Percent 12 4 5 2 2" xfId="50875" xr:uid="{00000000-0005-0000-0000-000066B70000}"/>
    <cellStyle name="Percent 12 4 5 3" xfId="35727" xr:uid="{00000000-0005-0000-0000-000067B70000}"/>
    <cellStyle name="Percent 12 4 6" xfId="7595" xr:uid="{00000000-0005-0000-0000-000068B70000}"/>
    <cellStyle name="Percent 12 4 6 2" xfId="22743" xr:uid="{00000000-0005-0000-0000-000069B70000}"/>
    <cellStyle name="Percent 12 4 6 2 2" xfId="48711" xr:uid="{00000000-0005-0000-0000-00006AB70000}"/>
    <cellStyle name="Percent 12 4 6 3" xfId="33563" xr:uid="{00000000-0005-0000-0000-00006BB70000}"/>
    <cellStyle name="Percent 12 4 7" xfId="18415" xr:uid="{00000000-0005-0000-0000-00006CB70000}"/>
    <cellStyle name="Percent 12 4 7 2" xfId="44383" xr:uid="{00000000-0005-0000-0000-00006DB70000}"/>
    <cellStyle name="Percent 12 4 8" xfId="14087" xr:uid="{00000000-0005-0000-0000-00006EB70000}"/>
    <cellStyle name="Percent 12 4 8 2" xfId="40055" xr:uid="{00000000-0005-0000-0000-00006FB70000}"/>
    <cellStyle name="Percent 12 4 9" xfId="3267" xr:uid="{00000000-0005-0000-0000-000070B70000}"/>
    <cellStyle name="Percent 12 5" xfId="549" xr:uid="{00000000-0005-0000-0000-000071B70000}"/>
    <cellStyle name="Percent 12 5 10" xfId="29236" xr:uid="{00000000-0005-0000-0000-000072B70000}"/>
    <cellStyle name="Percent 12 5 11" xfId="55178" xr:uid="{00000000-0005-0000-0000-000073B70000}"/>
    <cellStyle name="Percent 12 5 12" xfId="55718" xr:uid="{00000000-0005-0000-0000-000074B70000}"/>
    <cellStyle name="Percent 12 5 13" xfId="864" xr:uid="{00000000-0005-0000-0000-000075B70000}"/>
    <cellStyle name="Percent 12 5 2" xfId="1645" xr:uid="{00000000-0005-0000-0000-000076B70000}"/>
    <cellStyle name="Percent 12 5 2 10" xfId="56259" xr:uid="{00000000-0005-0000-0000-000077B70000}"/>
    <cellStyle name="Percent 12 5 2 2" xfId="2727" xr:uid="{00000000-0005-0000-0000-000078B70000}"/>
    <cellStyle name="Percent 12 5 2 2 2" xfId="7055" xr:uid="{00000000-0005-0000-0000-000079B70000}"/>
    <cellStyle name="Percent 12 5 2 2 2 2" xfId="13547" xr:uid="{00000000-0005-0000-0000-00007AB70000}"/>
    <cellStyle name="Percent 12 5 2 2 2 2 2" xfId="28695" xr:uid="{00000000-0005-0000-0000-00007BB70000}"/>
    <cellStyle name="Percent 12 5 2 2 2 2 2 2" xfId="54663" xr:uid="{00000000-0005-0000-0000-00007CB70000}"/>
    <cellStyle name="Percent 12 5 2 2 2 2 3" xfId="39515" xr:uid="{00000000-0005-0000-0000-00007DB70000}"/>
    <cellStyle name="Percent 12 5 2 2 2 3" xfId="22203" xr:uid="{00000000-0005-0000-0000-00007EB70000}"/>
    <cellStyle name="Percent 12 5 2 2 2 3 2" xfId="48171" xr:uid="{00000000-0005-0000-0000-00007FB70000}"/>
    <cellStyle name="Percent 12 5 2 2 2 4" xfId="17875" xr:uid="{00000000-0005-0000-0000-000080B70000}"/>
    <cellStyle name="Percent 12 5 2 2 2 4 2" xfId="43843" xr:uid="{00000000-0005-0000-0000-000081B70000}"/>
    <cellStyle name="Percent 12 5 2 2 2 5" xfId="33023" xr:uid="{00000000-0005-0000-0000-000082B70000}"/>
    <cellStyle name="Percent 12 5 2 2 2 6" xfId="59505" xr:uid="{00000000-0005-0000-0000-000083B70000}"/>
    <cellStyle name="Percent 12 5 2 2 3" xfId="11383" xr:uid="{00000000-0005-0000-0000-000084B70000}"/>
    <cellStyle name="Percent 12 5 2 2 3 2" xfId="26531" xr:uid="{00000000-0005-0000-0000-000085B70000}"/>
    <cellStyle name="Percent 12 5 2 2 3 2 2" xfId="52499" xr:uid="{00000000-0005-0000-0000-000086B70000}"/>
    <cellStyle name="Percent 12 5 2 2 3 3" xfId="37351" xr:uid="{00000000-0005-0000-0000-000087B70000}"/>
    <cellStyle name="Percent 12 5 2 2 4" xfId="9219" xr:uid="{00000000-0005-0000-0000-000088B70000}"/>
    <cellStyle name="Percent 12 5 2 2 4 2" xfId="24367" xr:uid="{00000000-0005-0000-0000-000089B70000}"/>
    <cellStyle name="Percent 12 5 2 2 4 2 2" xfId="50335" xr:uid="{00000000-0005-0000-0000-00008AB70000}"/>
    <cellStyle name="Percent 12 5 2 2 4 3" xfId="35187" xr:uid="{00000000-0005-0000-0000-00008BB70000}"/>
    <cellStyle name="Percent 12 5 2 2 5" xfId="20039" xr:uid="{00000000-0005-0000-0000-00008CB70000}"/>
    <cellStyle name="Percent 12 5 2 2 5 2" xfId="46007" xr:uid="{00000000-0005-0000-0000-00008DB70000}"/>
    <cellStyle name="Percent 12 5 2 2 6" xfId="15711" xr:uid="{00000000-0005-0000-0000-00008EB70000}"/>
    <cellStyle name="Percent 12 5 2 2 6 2" xfId="41679" xr:uid="{00000000-0005-0000-0000-00008FB70000}"/>
    <cellStyle name="Percent 12 5 2 2 7" xfId="4891" xr:uid="{00000000-0005-0000-0000-000090B70000}"/>
    <cellStyle name="Percent 12 5 2 2 8" xfId="30859" xr:uid="{00000000-0005-0000-0000-000091B70000}"/>
    <cellStyle name="Percent 12 5 2 2 9" xfId="57341" xr:uid="{00000000-0005-0000-0000-000092B70000}"/>
    <cellStyle name="Percent 12 5 2 3" xfId="5973" xr:uid="{00000000-0005-0000-0000-000093B70000}"/>
    <cellStyle name="Percent 12 5 2 3 2" xfId="12465" xr:uid="{00000000-0005-0000-0000-000094B70000}"/>
    <cellStyle name="Percent 12 5 2 3 2 2" xfId="27613" xr:uid="{00000000-0005-0000-0000-000095B70000}"/>
    <cellStyle name="Percent 12 5 2 3 2 2 2" xfId="53581" xr:uid="{00000000-0005-0000-0000-000096B70000}"/>
    <cellStyle name="Percent 12 5 2 3 2 3" xfId="38433" xr:uid="{00000000-0005-0000-0000-000097B70000}"/>
    <cellStyle name="Percent 12 5 2 3 3" xfId="21121" xr:uid="{00000000-0005-0000-0000-000098B70000}"/>
    <cellStyle name="Percent 12 5 2 3 3 2" xfId="47089" xr:uid="{00000000-0005-0000-0000-000099B70000}"/>
    <cellStyle name="Percent 12 5 2 3 4" xfId="16793" xr:uid="{00000000-0005-0000-0000-00009AB70000}"/>
    <cellStyle name="Percent 12 5 2 3 4 2" xfId="42761" xr:uid="{00000000-0005-0000-0000-00009BB70000}"/>
    <cellStyle name="Percent 12 5 2 3 5" xfId="31941" xr:uid="{00000000-0005-0000-0000-00009CB70000}"/>
    <cellStyle name="Percent 12 5 2 3 6" xfId="58423" xr:uid="{00000000-0005-0000-0000-00009DB70000}"/>
    <cellStyle name="Percent 12 5 2 4" xfId="10301" xr:uid="{00000000-0005-0000-0000-00009EB70000}"/>
    <cellStyle name="Percent 12 5 2 4 2" xfId="25449" xr:uid="{00000000-0005-0000-0000-00009FB70000}"/>
    <cellStyle name="Percent 12 5 2 4 2 2" xfId="51417" xr:uid="{00000000-0005-0000-0000-0000A0B70000}"/>
    <cellStyle name="Percent 12 5 2 4 3" xfId="36269" xr:uid="{00000000-0005-0000-0000-0000A1B70000}"/>
    <cellStyle name="Percent 12 5 2 5" xfId="8137" xr:uid="{00000000-0005-0000-0000-0000A2B70000}"/>
    <cellStyle name="Percent 12 5 2 5 2" xfId="23285" xr:uid="{00000000-0005-0000-0000-0000A3B70000}"/>
    <cellStyle name="Percent 12 5 2 5 2 2" xfId="49253" xr:uid="{00000000-0005-0000-0000-0000A4B70000}"/>
    <cellStyle name="Percent 12 5 2 5 3" xfId="34105" xr:uid="{00000000-0005-0000-0000-0000A5B70000}"/>
    <cellStyle name="Percent 12 5 2 6" xfId="18957" xr:uid="{00000000-0005-0000-0000-0000A6B70000}"/>
    <cellStyle name="Percent 12 5 2 6 2" xfId="44925" xr:uid="{00000000-0005-0000-0000-0000A7B70000}"/>
    <cellStyle name="Percent 12 5 2 7" xfId="14629" xr:uid="{00000000-0005-0000-0000-0000A8B70000}"/>
    <cellStyle name="Percent 12 5 2 7 2" xfId="40597" xr:uid="{00000000-0005-0000-0000-0000A9B70000}"/>
    <cellStyle name="Percent 12 5 2 8" xfId="3809" xr:uid="{00000000-0005-0000-0000-0000AAB70000}"/>
    <cellStyle name="Percent 12 5 2 9" xfId="29777" xr:uid="{00000000-0005-0000-0000-0000ABB70000}"/>
    <cellStyle name="Percent 12 5 3" xfId="2186" xr:uid="{00000000-0005-0000-0000-0000ACB70000}"/>
    <cellStyle name="Percent 12 5 3 2" xfId="6514" xr:uid="{00000000-0005-0000-0000-0000ADB70000}"/>
    <cellStyle name="Percent 12 5 3 2 2" xfId="13006" xr:uid="{00000000-0005-0000-0000-0000AEB70000}"/>
    <cellStyle name="Percent 12 5 3 2 2 2" xfId="28154" xr:uid="{00000000-0005-0000-0000-0000AFB70000}"/>
    <cellStyle name="Percent 12 5 3 2 2 2 2" xfId="54122" xr:uid="{00000000-0005-0000-0000-0000B0B70000}"/>
    <cellStyle name="Percent 12 5 3 2 2 3" xfId="38974" xr:uid="{00000000-0005-0000-0000-0000B1B70000}"/>
    <cellStyle name="Percent 12 5 3 2 3" xfId="21662" xr:uid="{00000000-0005-0000-0000-0000B2B70000}"/>
    <cellStyle name="Percent 12 5 3 2 3 2" xfId="47630" xr:uid="{00000000-0005-0000-0000-0000B3B70000}"/>
    <cellStyle name="Percent 12 5 3 2 4" xfId="17334" xr:uid="{00000000-0005-0000-0000-0000B4B70000}"/>
    <cellStyle name="Percent 12 5 3 2 4 2" xfId="43302" xr:uid="{00000000-0005-0000-0000-0000B5B70000}"/>
    <cellStyle name="Percent 12 5 3 2 5" xfId="32482" xr:uid="{00000000-0005-0000-0000-0000B6B70000}"/>
    <cellStyle name="Percent 12 5 3 2 6" xfId="58964" xr:uid="{00000000-0005-0000-0000-0000B7B70000}"/>
    <cellStyle name="Percent 12 5 3 3" xfId="10842" xr:uid="{00000000-0005-0000-0000-0000B8B70000}"/>
    <cellStyle name="Percent 12 5 3 3 2" xfId="25990" xr:uid="{00000000-0005-0000-0000-0000B9B70000}"/>
    <cellStyle name="Percent 12 5 3 3 2 2" xfId="51958" xr:uid="{00000000-0005-0000-0000-0000BAB70000}"/>
    <cellStyle name="Percent 12 5 3 3 3" xfId="36810" xr:uid="{00000000-0005-0000-0000-0000BBB70000}"/>
    <cellStyle name="Percent 12 5 3 4" xfId="8678" xr:uid="{00000000-0005-0000-0000-0000BCB70000}"/>
    <cellStyle name="Percent 12 5 3 4 2" xfId="23826" xr:uid="{00000000-0005-0000-0000-0000BDB70000}"/>
    <cellStyle name="Percent 12 5 3 4 2 2" xfId="49794" xr:uid="{00000000-0005-0000-0000-0000BEB70000}"/>
    <cellStyle name="Percent 12 5 3 4 3" xfId="34646" xr:uid="{00000000-0005-0000-0000-0000BFB70000}"/>
    <cellStyle name="Percent 12 5 3 5" xfId="19498" xr:uid="{00000000-0005-0000-0000-0000C0B70000}"/>
    <cellStyle name="Percent 12 5 3 5 2" xfId="45466" xr:uid="{00000000-0005-0000-0000-0000C1B70000}"/>
    <cellStyle name="Percent 12 5 3 6" xfId="15170" xr:uid="{00000000-0005-0000-0000-0000C2B70000}"/>
    <cellStyle name="Percent 12 5 3 6 2" xfId="41138" xr:uid="{00000000-0005-0000-0000-0000C3B70000}"/>
    <cellStyle name="Percent 12 5 3 7" xfId="4350" xr:uid="{00000000-0005-0000-0000-0000C4B70000}"/>
    <cellStyle name="Percent 12 5 3 8" xfId="30318" xr:uid="{00000000-0005-0000-0000-0000C5B70000}"/>
    <cellStyle name="Percent 12 5 3 9" xfId="56800" xr:uid="{00000000-0005-0000-0000-0000C6B70000}"/>
    <cellStyle name="Percent 12 5 4" xfId="5432" xr:uid="{00000000-0005-0000-0000-0000C7B70000}"/>
    <cellStyle name="Percent 12 5 4 2" xfId="11924" xr:uid="{00000000-0005-0000-0000-0000C8B70000}"/>
    <cellStyle name="Percent 12 5 4 2 2" xfId="27072" xr:uid="{00000000-0005-0000-0000-0000C9B70000}"/>
    <cellStyle name="Percent 12 5 4 2 2 2" xfId="53040" xr:uid="{00000000-0005-0000-0000-0000CAB70000}"/>
    <cellStyle name="Percent 12 5 4 2 3" xfId="37892" xr:uid="{00000000-0005-0000-0000-0000CBB70000}"/>
    <cellStyle name="Percent 12 5 4 3" xfId="20580" xr:uid="{00000000-0005-0000-0000-0000CCB70000}"/>
    <cellStyle name="Percent 12 5 4 3 2" xfId="46548" xr:uid="{00000000-0005-0000-0000-0000CDB70000}"/>
    <cellStyle name="Percent 12 5 4 4" xfId="16252" xr:uid="{00000000-0005-0000-0000-0000CEB70000}"/>
    <cellStyle name="Percent 12 5 4 4 2" xfId="42220" xr:uid="{00000000-0005-0000-0000-0000CFB70000}"/>
    <cellStyle name="Percent 12 5 4 5" xfId="31400" xr:uid="{00000000-0005-0000-0000-0000D0B70000}"/>
    <cellStyle name="Percent 12 5 4 6" xfId="57882" xr:uid="{00000000-0005-0000-0000-0000D1B70000}"/>
    <cellStyle name="Percent 12 5 5" xfId="9760" xr:uid="{00000000-0005-0000-0000-0000D2B70000}"/>
    <cellStyle name="Percent 12 5 5 2" xfId="24908" xr:uid="{00000000-0005-0000-0000-0000D3B70000}"/>
    <cellStyle name="Percent 12 5 5 2 2" xfId="50876" xr:uid="{00000000-0005-0000-0000-0000D4B70000}"/>
    <cellStyle name="Percent 12 5 5 3" xfId="35728" xr:uid="{00000000-0005-0000-0000-0000D5B70000}"/>
    <cellStyle name="Percent 12 5 6" xfId="7596" xr:uid="{00000000-0005-0000-0000-0000D6B70000}"/>
    <cellStyle name="Percent 12 5 6 2" xfId="22744" xr:uid="{00000000-0005-0000-0000-0000D7B70000}"/>
    <cellStyle name="Percent 12 5 6 2 2" xfId="48712" xr:uid="{00000000-0005-0000-0000-0000D8B70000}"/>
    <cellStyle name="Percent 12 5 6 3" xfId="33564" xr:uid="{00000000-0005-0000-0000-0000D9B70000}"/>
    <cellStyle name="Percent 12 5 7" xfId="18416" xr:uid="{00000000-0005-0000-0000-0000DAB70000}"/>
    <cellStyle name="Percent 12 5 7 2" xfId="44384" xr:uid="{00000000-0005-0000-0000-0000DBB70000}"/>
    <cellStyle name="Percent 12 5 8" xfId="14088" xr:uid="{00000000-0005-0000-0000-0000DCB70000}"/>
    <cellStyle name="Percent 12 5 8 2" xfId="40056" xr:uid="{00000000-0005-0000-0000-0000DDB70000}"/>
    <cellStyle name="Percent 12 5 9" xfId="3268" xr:uid="{00000000-0005-0000-0000-0000DEB70000}"/>
    <cellStyle name="Percent 12 6" xfId="550" xr:uid="{00000000-0005-0000-0000-0000DFB70000}"/>
    <cellStyle name="Percent 12 6 10" xfId="29237" xr:uid="{00000000-0005-0000-0000-0000E0B70000}"/>
    <cellStyle name="Percent 12 6 11" xfId="55179" xr:uid="{00000000-0005-0000-0000-0000E1B70000}"/>
    <cellStyle name="Percent 12 6 12" xfId="55719" xr:uid="{00000000-0005-0000-0000-0000E2B70000}"/>
    <cellStyle name="Percent 12 6 13" xfId="904" xr:uid="{00000000-0005-0000-0000-0000E3B70000}"/>
    <cellStyle name="Percent 12 6 2" xfId="1646" xr:uid="{00000000-0005-0000-0000-0000E4B70000}"/>
    <cellStyle name="Percent 12 6 2 10" xfId="56260" xr:uid="{00000000-0005-0000-0000-0000E5B70000}"/>
    <cellStyle name="Percent 12 6 2 2" xfId="2728" xr:uid="{00000000-0005-0000-0000-0000E6B70000}"/>
    <cellStyle name="Percent 12 6 2 2 2" xfId="7056" xr:uid="{00000000-0005-0000-0000-0000E7B70000}"/>
    <cellStyle name="Percent 12 6 2 2 2 2" xfId="13548" xr:uid="{00000000-0005-0000-0000-0000E8B70000}"/>
    <cellStyle name="Percent 12 6 2 2 2 2 2" xfId="28696" xr:uid="{00000000-0005-0000-0000-0000E9B70000}"/>
    <cellStyle name="Percent 12 6 2 2 2 2 2 2" xfId="54664" xr:uid="{00000000-0005-0000-0000-0000EAB70000}"/>
    <cellStyle name="Percent 12 6 2 2 2 2 3" xfId="39516" xr:uid="{00000000-0005-0000-0000-0000EBB70000}"/>
    <cellStyle name="Percent 12 6 2 2 2 3" xfId="22204" xr:uid="{00000000-0005-0000-0000-0000ECB70000}"/>
    <cellStyle name="Percent 12 6 2 2 2 3 2" xfId="48172" xr:uid="{00000000-0005-0000-0000-0000EDB70000}"/>
    <cellStyle name="Percent 12 6 2 2 2 4" xfId="17876" xr:uid="{00000000-0005-0000-0000-0000EEB70000}"/>
    <cellStyle name="Percent 12 6 2 2 2 4 2" xfId="43844" xr:uid="{00000000-0005-0000-0000-0000EFB70000}"/>
    <cellStyle name="Percent 12 6 2 2 2 5" xfId="33024" xr:uid="{00000000-0005-0000-0000-0000F0B70000}"/>
    <cellStyle name="Percent 12 6 2 2 2 6" xfId="59506" xr:uid="{00000000-0005-0000-0000-0000F1B70000}"/>
    <cellStyle name="Percent 12 6 2 2 3" xfId="11384" xr:uid="{00000000-0005-0000-0000-0000F2B70000}"/>
    <cellStyle name="Percent 12 6 2 2 3 2" xfId="26532" xr:uid="{00000000-0005-0000-0000-0000F3B70000}"/>
    <cellStyle name="Percent 12 6 2 2 3 2 2" xfId="52500" xr:uid="{00000000-0005-0000-0000-0000F4B70000}"/>
    <cellStyle name="Percent 12 6 2 2 3 3" xfId="37352" xr:uid="{00000000-0005-0000-0000-0000F5B70000}"/>
    <cellStyle name="Percent 12 6 2 2 4" xfId="9220" xr:uid="{00000000-0005-0000-0000-0000F6B70000}"/>
    <cellStyle name="Percent 12 6 2 2 4 2" xfId="24368" xr:uid="{00000000-0005-0000-0000-0000F7B70000}"/>
    <cellStyle name="Percent 12 6 2 2 4 2 2" xfId="50336" xr:uid="{00000000-0005-0000-0000-0000F8B70000}"/>
    <cellStyle name="Percent 12 6 2 2 4 3" xfId="35188" xr:uid="{00000000-0005-0000-0000-0000F9B70000}"/>
    <cellStyle name="Percent 12 6 2 2 5" xfId="20040" xr:uid="{00000000-0005-0000-0000-0000FAB70000}"/>
    <cellStyle name="Percent 12 6 2 2 5 2" xfId="46008" xr:uid="{00000000-0005-0000-0000-0000FBB70000}"/>
    <cellStyle name="Percent 12 6 2 2 6" xfId="15712" xr:uid="{00000000-0005-0000-0000-0000FCB70000}"/>
    <cellStyle name="Percent 12 6 2 2 6 2" xfId="41680" xr:uid="{00000000-0005-0000-0000-0000FDB70000}"/>
    <cellStyle name="Percent 12 6 2 2 7" xfId="4892" xr:uid="{00000000-0005-0000-0000-0000FEB70000}"/>
    <cellStyle name="Percent 12 6 2 2 8" xfId="30860" xr:uid="{00000000-0005-0000-0000-0000FFB70000}"/>
    <cellStyle name="Percent 12 6 2 2 9" xfId="57342" xr:uid="{00000000-0005-0000-0000-000000B80000}"/>
    <cellStyle name="Percent 12 6 2 3" xfId="5974" xr:uid="{00000000-0005-0000-0000-000001B80000}"/>
    <cellStyle name="Percent 12 6 2 3 2" xfId="12466" xr:uid="{00000000-0005-0000-0000-000002B80000}"/>
    <cellStyle name="Percent 12 6 2 3 2 2" xfId="27614" xr:uid="{00000000-0005-0000-0000-000003B80000}"/>
    <cellStyle name="Percent 12 6 2 3 2 2 2" xfId="53582" xr:uid="{00000000-0005-0000-0000-000004B80000}"/>
    <cellStyle name="Percent 12 6 2 3 2 3" xfId="38434" xr:uid="{00000000-0005-0000-0000-000005B80000}"/>
    <cellStyle name="Percent 12 6 2 3 3" xfId="21122" xr:uid="{00000000-0005-0000-0000-000006B80000}"/>
    <cellStyle name="Percent 12 6 2 3 3 2" xfId="47090" xr:uid="{00000000-0005-0000-0000-000007B80000}"/>
    <cellStyle name="Percent 12 6 2 3 4" xfId="16794" xr:uid="{00000000-0005-0000-0000-000008B80000}"/>
    <cellStyle name="Percent 12 6 2 3 4 2" xfId="42762" xr:uid="{00000000-0005-0000-0000-000009B80000}"/>
    <cellStyle name="Percent 12 6 2 3 5" xfId="31942" xr:uid="{00000000-0005-0000-0000-00000AB80000}"/>
    <cellStyle name="Percent 12 6 2 3 6" xfId="58424" xr:uid="{00000000-0005-0000-0000-00000BB80000}"/>
    <cellStyle name="Percent 12 6 2 4" xfId="10302" xr:uid="{00000000-0005-0000-0000-00000CB80000}"/>
    <cellStyle name="Percent 12 6 2 4 2" xfId="25450" xr:uid="{00000000-0005-0000-0000-00000DB80000}"/>
    <cellStyle name="Percent 12 6 2 4 2 2" xfId="51418" xr:uid="{00000000-0005-0000-0000-00000EB80000}"/>
    <cellStyle name="Percent 12 6 2 4 3" xfId="36270" xr:uid="{00000000-0005-0000-0000-00000FB80000}"/>
    <cellStyle name="Percent 12 6 2 5" xfId="8138" xr:uid="{00000000-0005-0000-0000-000010B80000}"/>
    <cellStyle name="Percent 12 6 2 5 2" xfId="23286" xr:uid="{00000000-0005-0000-0000-000011B80000}"/>
    <cellStyle name="Percent 12 6 2 5 2 2" xfId="49254" xr:uid="{00000000-0005-0000-0000-000012B80000}"/>
    <cellStyle name="Percent 12 6 2 5 3" xfId="34106" xr:uid="{00000000-0005-0000-0000-000013B80000}"/>
    <cellStyle name="Percent 12 6 2 6" xfId="18958" xr:uid="{00000000-0005-0000-0000-000014B80000}"/>
    <cellStyle name="Percent 12 6 2 6 2" xfId="44926" xr:uid="{00000000-0005-0000-0000-000015B80000}"/>
    <cellStyle name="Percent 12 6 2 7" xfId="14630" xr:uid="{00000000-0005-0000-0000-000016B80000}"/>
    <cellStyle name="Percent 12 6 2 7 2" xfId="40598" xr:uid="{00000000-0005-0000-0000-000017B80000}"/>
    <cellStyle name="Percent 12 6 2 8" xfId="3810" xr:uid="{00000000-0005-0000-0000-000018B80000}"/>
    <cellStyle name="Percent 12 6 2 9" xfId="29778" xr:uid="{00000000-0005-0000-0000-000019B80000}"/>
    <cellStyle name="Percent 12 6 3" xfId="2187" xr:uid="{00000000-0005-0000-0000-00001AB80000}"/>
    <cellStyle name="Percent 12 6 3 2" xfId="6515" xr:uid="{00000000-0005-0000-0000-00001BB80000}"/>
    <cellStyle name="Percent 12 6 3 2 2" xfId="13007" xr:uid="{00000000-0005-0000-0000-00001CB80000}"/>
    <cellStyle name="Percent 12 6 3 2 2 2" xfId="28155" xr:uid="{00000000-0005-0000-0000-00001DB80000}"/>
    <cellStyle name="Percent 12 6 3 2 2 2 2" xfId="54123" xr:uid="{00000000-0005-0000-0000-00001EB80000}"/>
    <cellStyle name="Percent 12 6 3 2 2 3" xfId="38975" xr:uid="{00000000-0005-0000-0000-00001FB80000}"/>
    <cellStyle name="Percent 12 6 3 2 3" xfId="21663" xr:uid="{00000000-0005-0000-0000-000020B80000}"/>
    <cellStyle name="Percent 12 6 3 2 3 2" xfId="47631" xr:uid="{00000000-0005-0000-0000-000021B80000}"/>
    <cellStyle name="Percent 12 6 3 2 4" xfId="17335" xr:uid="{00000000-0005-0000-0000-000022B80000}"/>
    <cellStyle name="Percent 12 6 3 2 4 2" xfId="43303" xr:uid="{00000000-0005-0000-0000-000023B80000}"/>
    <cellStyle name="Percent 12 6 3 2 5" xfId="32483" xr:uid="{00000000-0005-0000-0000-000024B80000}"/>
    <cellStyle name="Percent 12 6 3 2 6" xfId="58965" xr:uid="{00000000-0005-0000-0000-000025B80000}"/>
    <cellStyle name="Percent 12 6 3 3" xfId="10843" xr:uid="{00000000-0005-0000-0000-000026B80000}"/>
    <cellStyle name="Percent 12 6 3 3 2" xfId="25991" xr:uid="{00000000-0005-0000-0000-000027B80000}"/>
    <cellStyle name="Percent 12 6 3 3 2 2" xfId="51959" xr:uid="{00000000-0005-0000-0000-000028B80000}"/>
    <cellStyle name="Percent 12 6 3 3 3" xfId="36811" xr:uid="{00000000-0005-0000-0000-000029B80000}"/>
    <cellStyle name="Percent 12 6 3 4" xfId="8679" xr:uid="{00000000-0005-0000-0000-00002AB80000}"/>
    <cellStyle name="Percent 12 6 3 4 2" xfId="23827" xr:uid="{00000000-0005-0000-0000-00002BB80000}"/>
    <cellStyle name="Percent 12 6 3 4 2 2" xfId="49795" xr:uid="{00000000-0005-0000-0000-00002CB80000}"/>
    <cellStyle name="Percent 12 6 3 4 3" xfId="34647" xr:uid="{00000000-0005-0000-0000-00002DB80000}"/>
    <cellStyle name="Percent 12 6 3 5" xfId="19499" xr:uid="{00000000-0005-0000-0000-00002EB80000}"/>
    <cellStyle name="Percent 12 6 3 5 2" xfId="45467" xr:uid="{00000000-0005-0000-0000-00002FB80000}"/>
    <cellStyle name="Percent 12 6 3 6" xfId="15171" xr:uid="{00000000-0005-0000-0000-000030B80000}"/>
    <cellStyle name="Percent 12 6 3 6 2" xfId="41139" xr:uid="{00000000-0005-0000-0000-000031B80000}"/>
    <cellStyle name="Percent 12 6 3 7" xfId="4351" xr:uid="{00000000-0005-0000-0000-000032B80000}"/>
    <cellStyle name="Percent 12 6 3 8" xfId="30319" xr:uid="{00000000-0005-0000-0000-000033B80000}"/>
    <cellStyle name="Percent 12 6 3 9" xfId="56801" xr:uid="{00000000-0005-0000-0000-000034B80000}"/>
    <cellStyle name="Percent 12 6 4" xfId="5433" xr:uid="{00000000-0005-0000-0000-000035B80000}"/>
    <cellStyle name="Percent 12 6 4 2" xfId="11925" xr:uid="{00000000-0005-0000-0000-000036B80000}"/>
    <cellStyle name="Percent 12 6 4 2 2" xfId="27073" xr:uid="{00000000-0005-0000-0000-000037B80000}"/>
    <cellStyle name="Percent 12 6 4 2 2 2" xfId="53041" xr:uid="{00000000-0005-0000-0000-000038B80000}"/>
    <cellStyle name="Percent 12 6 4 2 3" xfId="37893" xr:uid="{00000000-0005-0000-0000-000039B80000}"/>
    <cellStyle name="Percent 12 6 4 3" xfId="20581" xr:uid="{00000000-0005-0000-0000-00003AB80000}"/>
    <cellStyle name="Percent 12 6 4 3 2" xfId="46549" xr:uid="{00000000-0005-0000-0000-00003BB80000}"/>
    <cellStyle name="Percent 12 6 4 4" xfId="16253" xr:uid="{00000000-0005-0000-0000-00003CB80000}"/>
    <cellStyle name="Percent 12 6 4 4 2" xfId="42221" xr:uid="{00000000-0005-0000-0000-00003DB80000}"/>
    <cellStyle name="Percent 12 6 4 5" xfId="31401" xr:uid="{00000000-0005-0000-0000-00003EB80000}"/>
    <cellStyle name="Percent 12 6 4 6" xfId="57883" xr:uid="{00000000-0005-0000-0000-00003FB80000}"/>
    <cellStyle name="Percent 12 6 5" xfId="9761" xr:uid="{00000000-0005-0000-0000-000040B80000}"/>
    <cellStyle name="Percent 12 6 5 2" xfId="24909" xr:uid="{00000000-0005-0000-0000-000041B80000}"/>
    <cellStyle name="Percent 12 6 5 2 2" xfId="50877" xr:uid="{00000000-0005-0000-0000-000042B80000}"/>
    <cellStyle name="Percent 12 6 5 3" xfId="35729" xr:uid="{00000000-0005-0000-0000-000043B80000}"/>
    <cellStyle name="Percent 12 6 6" xfId="7597" xr:uid="{00000000-0005-0000-0000-000044B80000}"/>
    <cellStyle name="Percent 12 6 6 2" xfId="22745" xr:uid="{00000000-0005-0000-0000-000045B80000}"/>
    <cellStyle name="Percent 12 6 6 2 2" xfId="48713" xr:uid="{00000000-0005-0000-0000-000046B80000}"/>
    <cellStyle name="Percent 12 6 6 3" xfId="33565" xr:uid="{00000000-0005-0000-0000-000047B80000}"/>
    <cellStyle name="Percent 12 6 7" xfId="18417" xr:uid="{00000000-0005-0000-0000-000048B80000}"/>
    <cellStyle name="Percent 12 6 7 2" xfId="44385" xr:uid="{00000000-0005-0000-0000-000049B80000}"/>
    <cellStyle name="Percent 12 6 8" xfId="14089" xr:uid="{00000000-0005-0000-0000-00004AB80000}"/>
    <cellStyle name="Percent 12 6 8 2" xfId="40057" xr:uid="{00000000-0005-0000-0000-00004BB80000}"/>
    <cellStyle name="Percent 12 6 9" xfId="3269" xr:uid="{00000000-0005-0000-0000-00004CB80000}"/>
    <cellStyle name="Percent 12 7" xfId="551" xr:uid="{00000000-0005-0000-0000-00004DB80000}"/>
    <cellStyle name="Percent 12 7 10" xfId="29238" xr:uid="{00000000-0005-0000-0000-00004EB80000}"/>
    <cellStyle name="Percent 12 7 11" xfId="55180" xr:uid="{00000000-0005-0000-0000-00004FB80000}"/>
    <cellStyle name="Percent 12 7 12" xfId="55720" xr:uid="{00000000-0005-0000-0000-000050B80000}"/>
    <cellStyle name="Percent 12 7 13" xfId="944" xr:uid="{00000000-0005-0000-0000-000051B80000}"/>
    <cellStyle name="Percent 12 7 2" xfId="1647" xr:uid="{00000000-0005-0000-0000-000052B80000}"/>
    <cellStyle name="Percent 12 7 2 10" xfId="56261" xr:uid="{00000000-0005-0000-0000-000053B80000}"/>
    <cellStyle name="Percent 12 7 2 2" xfId="2729" xr:uid="{00000000-0005-0000-0000-000054B80000}"/>
    <cellStyle name="Percent 12 7 2 2 2" xfId="7057" xr:uid="{00000000-0005-0000-0000-000055B80000}"/>
    <cellStyle name="Percent 12 7 2 2 2 2" xfId="13549" xr:uid="{00000000-0005-0000-0000-000056B80000}"/>
    <cellStyle name="Percent 12 7 2 2 2 2 2" xfId="28697" xr:uid="{00000000-0005-0000-0000-000057B80000}"/>
    <cellStyle name="Percent 12 7 2 2 2 2 2 2" xfId="54665" xr:uid="{00000000-0005-0000-0000-000058B80000}"/>
    <cellStyle name="Percent 12 7 2 2 2 2 3" xfId="39517" xr:uid="{00000000-0005-0000-0000-000059B80000}"/>
    <cellStyle name="Percent 12 7 2 2 2 3" xfId="22205" xr:uid="{00000000-0005-0000-0000-00005AB80000}"/>
    <cellStyle name="Percent 12 7 2 2 2 3 2" xfId="48173" xr:uid="{00000000-0005-0000-0000-00005BB80000}"/>
    <cellStyle name="Percent 12 7 2 2 2 4" xfId="17877" xr:uid="{00000000-0005-0000-0000-00005CB80000}"/>
    <cellStyle name="Percent 12 7 2 2 2 4 2" xfId="43845" xr:uid="{00000000-0005-0000-0000-00005DB80000}"/>
    <cellStyle name="Percent 12 7 2 2 2 5" xfId="33025" xr:uid="{00000000-0005-0000-0000-00005EB80000}"/>
    <cellStyle name="Percent 12 7 2 2 2 6" xfId="59507" xr:uid="{00000000-0005-0000-0000-00005FB80000}"/>
    <cellStyle name="Percent 12 7 2 2 3" xfId="11385" xr:uid="{00000000-0005-0000-0000-000060B80000}"/>
    <cellStyle name="Percent 12 7 2 2 3 2" xfId="26533" xr:uid="{00000000-0005-0000-0000-000061B80000}"/>
    <cellStyle name="Percent 12 7 2 2 3 2 2" xfId="52501" xr:uid="{00000000-0005-0000-0000-000062B80000}"/>
    <cellStyle name="Percent 12 7 2 2 3 3" xfId="37353" xr:uid="{00000000-0005-0000-0000-000063B80000}"/>
    <cellStyle name="Percent 12 7 2 2 4" xfId="9221" xr:uid="{00000000-0005-0000-0000-000064B80000}"/>
    <cellStyle name="Percent 12 7 2 2 4 2" xfId="24369" xr:uid="{00000000-0005-0000-0000-000065B80000}"/>
    <cellStyle name="Percent 12 7 2 2 4 2 2" xfId="50337" xr:uid="{00000000-0005-0000-0000-000066B80000}"/>
    <cellStyle name="Percent 12 7 2 2 4 3" xfId="35189" xr:uid="{00000000-0005-0000-0000-000067B80000}"/>
    <cellStyle name="Percent 12 7 2 2 5" xfId="20041" xr:uid="{00000000-0005-0000-0000-000068B80000}"/>
    <cellStyle name="Percent 12 7 2 2 5 2" xfId="46009" xr:uid="{00000000-0005-0000-0000-000069B80000}"/>
    <cellStyle name="Percent 12 7 2 2 6" xfId="15713" xr:uid="{00000000-0005-0000-0000-00006AB80000}"/>
    <cellStyle name="Percent 12 7 2 2 6 2" xfId="41681" xr:uid="{00000000-0005-0000-0000-00006BB80000}"/>
    <cellStyle name="Percent 12 7 2 2 7" xfId="4893" xr:uid="{00000000-0005-0000-0000-00006CB80000}"/>
    <cellStyle name="Percent 12 7 2 2 8" xfId="30861" xr:uid="{00000000-0005-0000-0000-00006DB80000}"/>
    <cellStyle name="Percent 12 7 2 2 9" xfId="57343" xr:uid="{00000000-0005-0000-0000-00006EB80000}"/>
    <cellStyle name="Percent 12 7 2 3" xfId="5975" xr:uid="{00000000-0005-0000-0000-00006FB80000}"/>
    <cellStyle name="Percent 12 7 2 3 2" xfId="12467" xr:uid="{00000000-0005-0000-0000-000070B80000}"/>
    <cellStyle name="Percent 12 7 2 3 2 2" xfId="27615" xr:uid="{00000000-0005-0000-0000-000071B80000}"/>
    <cellStyle name="Percent 12 7 2 3 2 2 2" xfId="53583" xr:uid="{00000000-0005-0000-0000-000072B80000}"/>
    <cellStyle name="Percent 12 7 2 3 2 3" xfId="38435" xr:uid="{00000000-0005-0000-0000-000073B80000}"/>
    <cellStyle name="Percent 12 7 2 3 3" xfId="21123" xr:uid="{00000000-0005-0000-0000-000074B80000}"/>
    <cellStyle name="Percent 12 7 2 3 3 2" xfId="47091" xr:uid="{00000000-0005-0000-0000-000075B80000}"/>
    <cellStyle name="Percent 12 7 2 3 4" xfId="16795" xr:uid="{00000000-0005-0000-0000-000076B80000}"/>
    <cellStyle name="Percent 12 7 2 3 4 2" xfId="42763" xr:uid="{00000000-0005-0000-0000-000077B80000}"/>
    <cellStyle name="Percent 12 7 2 3 5" xfId="31943" xr:uid="{00000000-0005-0000-0000-000078B80000}"/>
    <cellStyle name="Percent 12 7 2 3 6" xfId="58425" xr:uid="{00000000-0005-0000-0000-000079B80000}"/>
    <cellStyle name="Percent 12 7 2 4" xfId="10303" xr:uid="{00000000-0005-0000-0000-00007AB80000}"/>
    <cellStyle name="Percent 12 7 2 4 2" xfId="25451" xr:uid="{00000000-0005-0000-0000-00007BB80000}"/>
    <cellStyle name="Percent 12 7 2 4 2 2" xfId="51419" xr:uid="{00000000-0005-0000-0000-00007CB80000}"/>
    <cellStyle name="Percent 12 7 2 4 3" xfId="36271" xr:uid="{00000000-0005-0000-0000-00007DB80000}"/>
    <cellStyle name="Percent 12 7 2 5" xfId="8139" xr:uid="{00000000-0005-0000-0000-00007EB80000}"/>
    <cellStyle name="Percent 12 7 2 5 2" xfId="23287" xr:uid="{00000000-0005-0000-0000-00007FB80000}"/>
    <cellStyle name="Percent 12 7 2 5 2 2" xfId="49255" xr:uid="{00000000-0005-0000-0000-000080B80000}"/>
    <cellStyle name="Percent 12 7 2 5 3" xfId="34107" xr:uid="{00000000-0005-0000-0000-000081B80000}"/>
    <cellStyle name="Percent 12 7 2 6" xfId="18959" xr:uid="{00000000-0005-0000-0000-000082B80000}"/>
    <cellStyle name="Percent 12 7 2 6 2" xfId="44927" xr:uid="{00000000-0005-0000-0000-000083B80000}"/>
    <cellStyle name="Percent 12 7 2 7" xfId="14631" xr:uid="{00000000-0005-0000-0000-000084B80000}"/>
    <cellStyle name="Percent 12 7 2 7 2" xfId="40599" xr:uid="{00000000-0005-0000-0000-000085B80000}"/>
    <cellStyle name="Percent 12 7 2 8" xfId="3811" xr:uid="{00000000-0005-0000-0000-000086B80000}"/>
    <cellStyle name="Percent 12 7 2 9" xfId="29779" xr:uid="{00000000-0005-0000-0000-000087B80000}"/>
    <cellStyle name="Percent 12 7 3" xfId="2188" xr:uid="{00000000-0005-0000-0000-000088B80000}"/>
    <cellStyle name="Percent 12 7 3 2" xfId="6516" xr:uid="{00000000-0005-0000-0000-000089B80000}"/>
    <cellStyle name="Percent 12 7 3 2 2" xfId="13008" xr:uid="{00000000-0005-0000-0000-00008AB80000}"/>
    <cellStyle name="Percent 12 7 3 2 2 2" xfId="28156" xr:uid="{00000000-0005-0000-0000-00008BB80000}"/>
    <cellStyle name="Percent 12 7 3 2 2 2 2" xfId="54124" xr:uid="{00000000-0005-0000-0000-00008CB80000}"/>
    <cellStyle name="Percent 12 7 3 2 2 3" xfId="38976" xr:uid="{00000000-0005-0000-0000-00008DB80000}"/>
    <cellStyle name="Percent 12 7 3 2 3" xfId="21664" xr:uid="{00000000-0005-0000-0000-00008EB80000}"/>
    <cellStyle name="Percent 12 7 3 2 3 2" xfId="47632" xr:uid="{00000000-0005-0000-0000-00008FB80000}"/>
    <cellStyle name="Percent 12 7 3 2 4" xfId="17336" xr:uid="{00000000-0005-0000-0000-000090B80000}"/>
    <cellStyle name="Percent 12 7 3 2 4 2" xfId="43304" xr:uid="{00000000-0005-0000-0000-000091B80000}"/>
    <cellStyle name="Percent 12 7 3 2 5" xfId="32484" xr:uid="{00000000-0005-0000-0000-000092B80000}"/>
    <cellStyle name="Percent 12 7 3 2 6" xfId="58966" xr:uid="{00000000-0005-0000-0000-000093B80000}"/>
    <cellStyle name="Percent 12 7 3 3" xfId="10844" xr:uid="{00000000-0005-0000-0000-000094B80000}"/>
    <cellStyle name="Percent 12 7 3 3 2" xfId="25992" xr:uid="{00000000-0005-0000-0000-000095B80000}"/>
    <cellStyle name="Percent 12 7 3 3 2 2" xfId="51960" xr:uid="{00000000-0005-0000-0000-000096B80000}"/>
    <cellStyle name="Percent 12 7 3 3 3" xfId="36812" xr:uid="{00000000-0005-0000-0000-000097B80000}"/>
    <cellStyle name="Percent 12 7 3 4" xfId="8680" xr:uid="{00000000-0005-0000-0000-000098B80000}"/>
    <cellStyle name="Percent 12 7 3 4 2" xfId="23828" xr:uid="{00000000-0005-0000-0000-000099B80000}"/>
    <cellStyle name="Percent 12 7 3 4 2 2" xfId="49796" xr:uid="{00000000-0005-0000-0000-00009AB80000}"/>
    <cellStyle name="Percent 12 7 3 4 3" xfId="34648" xr:uid="{00000000-0005-0000-0000-00009BB80000}"/>
    <cellStyle name="Percent 12 7 3 5" xfId="19500" xr:uid="{00000000-0005-0000-0000-00009CB80000}"/>
    <cellStyle name="Percent 12 7 3 5 2" xfId="45468" xr:uid="{00000000-0005-0000-0000-00009DB80000}"/>
    <cellStyle name="Percent 12 7 3 6" xfId="15172" xr:uid="{00000000-0005-0000-0000-00009EB80000}"/>
    <cellStyle name="Percent 12 7 3 6 2" xfId="41140" xr:uid="{00000000-0005-0000-0000-00009FB80000}"/>
    <cellStyle name="Percent 12 7 3 7" xfId="4352" xr:uid="{00000000-0005-0000-0000-0000A0B80000}"/>
    <cellStyle name="Percent 12 7 3 8" xfId="30320" xr:uid="{00000000-0005-0000-0000-0000A1B80000}"/>
    <cellStyle name="Percent 12 7 3 9" xfId="56802" xr:uid="{00000000-0005-0000-0000-0000A2B80000}"/>
    <cellStyle name="Percent 12 7 4" xfId="5434" xr:uid="{00000000-0005-0000-0000-0000A3B80000}"/>
    <cellStyle name="Percent 12 7 4 2" xfId="11926" xr:uid="{00000000-0005-0000-0000-0000A4B80000}"/>
    <cellStyle name="Percent 12 7 4 2 2" xfId="27074" xr:uid="{00000000-0005-0000-0000-0000A5B80000}"/>
    <cellStyle name="Percent 12 7 4 2 2 2" xfId="53042" xr:uid="{00000000-0005-0000-0000-0000A6B80000}"/>
    <cellStyle name="Percent 12 7 4 2 3" xfId="37894" xr:uid="{00000000-0005-0000-0000-0000A7B80000}"/>
    <cellStyle name="Percent 12 7 4 3" xfId="20582" xr:uid="{00000000-0005-0000-0000-0000A8B80000}"/>
    <cellStyle name="Percent 12 7 4 3 2" xfId="46550" xr:uid="{00000000-0005-0000-0000-0000A9B80000}"/>
    <cellStyle name="Percent 12 7 4 4" xfId="16254" xr:uid="{00000000-0005-0000-0000-0000AAB80000}"/>
    <cellStyle name="Percent 12 7 4 4 2" xfId="42222" xr:uid="{00000000-0005-0000-0000-0000ABB80000}"/>
    <cellStyle name="Percent 12 7 4 5" xfId="31402" xr:uid="{00000000-0005-0000-0000-0000ACB80000}"/>
    <cellStyle name="Percent 12 7 4 6" xfId="57884" xr:uid="{00000000-0005-0000-0000-0000ADB80000}"/>
    <cellStyle name="Percent 12 7 5" xfId="9762" xr:uid="{00000000-0005-0000-0000-0000AEB80000}"/>
    <cellStyle name="Percent 12 7 5 2" xfId="24910" xr:uid="{00000000-0005-0000-0000-0000AFB80000}"/>
    <cellStyle name="Percent 12 7 5 2 2" xfId="50878" xr:uid="{00000000-0005-0000-0000-0000B0B80000}"/>
    <cellStyle name="Percent 12 7 5 3" xfId="35730" xr:uid="{00000000-0005-0000-0000-0000B1B80000}"/>
    <cellStyle name="Percent 12 7 6" xfId="7598" xr:uid="{00000000-0005-0000-0000-0000B2B80000}"/>
    <cellStyle name="Percent 12 7 6 2" xfId="22746" xr:uid="{00000000-0005-0000-0000-0000B3B80000}"/>
    <cellStyle name="Percent 12 7 6 2 2" xfId="48714" xr:uid="{00000000-0005-0000-0000-0000B4B80000}"/>
    <cellStyle name="Percent 12 7 6 3" xfId="33566" xr:uid="{00000000-0005-0000-0000-0000B5B80000}"/>
    <cellStyle name="Percent 12 7 7" xfId="18418" xr:uid="{00000000-0005-0000-0000-0000B6B80000}"/>
    <cellStyle name="Percent 12 7 7 2" xfId="44386" xr:uid="{00000000-0005-0000-0000-0000B7B80000}"/>
    <cellStyle name="Percent 12 7 8" xfId="14090" xr:uid="{00000000-0005-0000-0000-0000B8B80000}"/>
    <cellStyle name="Percent 12 7 8 2" xfId="40058" xr:uid="{00000000-0005-0000-0000-0000B9B80000}"/>
    <cellStyle name="Percent 12 7 9" xfId="3270" xr:uid="{00000000-0005-0000-0000-0000BAB80000}"/>
    <cellStyle name="Percent 12 8" xfId="552" xr:uid="{00000000-0005-0000-0000-0000BBB80000}"/>
    <cellStyle name="Percent 12 8 10" xfId="29239" xr:uid="{00000000-0005-0000-0000-0000BCB80000}"/>
    <cellStyle name="Percent 12 8 11" xfId="55181" xr:uid="{00000000-0005-0000-0000-0000BDB80000}"/>
    <cellStyle name="Percent 12 8 12" xfId="55721" xr:uid="{00000000-0005-0000-0000-0000BEB80000}"/>
    <cellStyle name="Percent 12 8 13" xfId="984" xr:uid="{00000000-0005-0000-0000-0000BFB80000}"/>
    <cellStyle name="Percent 12 8 2" xfId="1648" xr:uid="{00000000-0005-0000-0000-0000C0B80000}"/>
    <cellStyle name="Percent 12 8 2 10" xfId="56262" xr:uid="{00000000-0005-0000-0000-0000C1B80000}"/>
    <cellStyle name="Percent 12 8 2 2" xfId="2730" xr:uid="{00000000-0005-0000-0000-0000C2B80000}"/>
    <cellStyle name="Percent 12 8 2 2 2" xfId="7058" xr:uid="{00000000-0005-0000-0000-0000C3B80000}"/>
    <cellStyle name="Percent 12 8 2 2 2 2" xfId="13550" xr:uid="{00000000-0005-0000-0000-0000C4B80000}"/>
    <cellStyle name="Percent 12 8 2 2 2 2 2" xfId="28698" xr:uid="{00000000-0005-0000-0000-0000C5B80000}"/>
    <cellStyle name="Percent 12 8 2 2 2 2 2 2" xfId="54666" xr:uid="{00000000-0005-0000-0000-0000C6B80000}"/>
    <cellStyle name="Percent 12 8 2 2 2 2 3" xfId="39518" xr:uid="{00000000-0005-0000-0000-0000C7B80000}"/>
    <cellStyle name="Percent 12 8 2 2 2 3" xfId="22206" xr:uid="{00000000-0005-0000-0000-0000C8B80000}"/>
    <cellStyle name="Percent 12 8 2 2 2 3 2" xfId="48174" xr:uid="{00000000-0005-0000-0000-0000C9B80000}"/>
    <cellStyle name="Percent 12 8 2 2 2 4" xfId="17878" xr:uid="{00000000-0005-0000-0000-0000CAB80000}"/>
    <cellStyle name="Percent 12 8 2 2 2 4 2" xfId="43846" xr:uid="{00000000-0005-0000-0000-0000CBB80000}"/>
    <cellStyle name="Percent 12 8 2 2 2 5" xfId="33026" xr:uid="{00000000-0005-0000-0000-0000CCB80000}"/>
    <cellStyle name="Percent 12 8 2 2 2 6" xfId="59508" xr:uid="{00000000-0005-0000-0000-0000CDB80000}"/>
    <cellStyle name="Percent 12 8 2 2 3" xfId="11386" xr:uid="{00000000-0005-0000-0000-0000CEB80000}"/>
    <cellStyle name="Percent 12 8 2 2 3 2" xfId="26534" xr:uid="{00000000-0005-0000-0000-0000CFB80000}"/>
    <cellStyle name="Percent 12 8 2 2 3 2 2" xfId="52502" xr:uid="{00000000-0005-0000-0000-0000D0B80000}"/>
    <cellStyle name="Percent 12 8 2 2 3 3" xfId="37354" xr:uid="{00000000-0005-0000-0000-0000D1B80000}"/>
    <cellStyle name="Percent 12 8 2 2 4" xfId="9222" xr:uid="{00000000-0005-0000-0000-0000D2B80000}"/>
    <cellStyle name="Percent 12 8 2 2 4 2" xfId="24370" xr:uid="{00000000-0005-0000-0000-0000D3B80000}"/>
    <cellStyle name="Percent 12 8 2 2 4 2 2" xfId="50338" xr:uid="{00000000-0005-0000-0000-0000D4B80000}"/>
    <cellStyle name="Percent 12 8 2 2 4 3" xfId="35190" xr:uid="{00000000-0005-0000-0000-0000D5B80000}"/>
    <cellStyle name="Percent 12 8 2 2 5" xfId="20042" xr:uid="{00000000-0005-0000-0000-0000D6B80000}"/>
    <cellStyle name="Percent 12 8 2 2 5 2" xfId="46010" xr:uid="{00000000-0005-0000-0000-0000D7B80000}"/>
    <cellStyle name="Percent 12 8 2 2 6" xfId="15714" xr:uid="{00000000-0005-0000-0000-0000D8B80000}"/>
    <cellStyle name="Percent 12 8 2 2 6 2" xfId="41682" xr:uid="{00000000-0005-0000-0000-0000D9B80000}"/>
    <cellStyle name="Percent 12 8 2 2 7" xfId="4894" xr:uid="{00000000-0005-0000-0000-0000DAB80000}"/>
    <cellStyle name="Percent 12 8 2 2 8" xfId="30862" xr:uid="{00000000-0005-0000-0000-0000DBB80000}"/>
    <cellStyle name="Percent 12 8 2 2 9" xfId="57344" xr:uid="{00000000-0005-0000-0000-0000DCB80000}"/>
    <cellStyle name="Percent 12 8 2 3" xfId="5976" xr:uid="{00000000-0005-0000-0000-0000DDB80000}"/>
    <cellStyle name="Percent 12 8 2 3 2" xfId="12468" xr:uid="{00000000-0005-0000-0000-0000DEB80000}"/>
    <cellStyle name="Percent 12 8 2 3 2 2" xfId="27616" xr:uid="{00000000-0005-0000-0000-0000DFB80000}"/>
    <cellStyle name="Percent 12 8 2 3 2 2 2" xfId="53584" xr:uid="{00000000-0005-0000-0000-0000E0B80000}"/>
    <cellStyle name="Percent 12 8 2 3 2 3" xfId="38436" xr:uid="{00000000-0005-0000-0000-0000E1B80000}"/>
    <cellStyle name="Percent 12 8 2 3 3" xfId="21124" xr:uid="{00000000-0005-0000-0000-0000E2B80000}"/>
    <cellStyle name="Percent 12 8 2 3 3 2" xfId="47092" xr:uid="{00000000-0005-0000-0000-0000E3B80000}"/>
    <cellStyle name="Percent 12 8 2 3 4" xfId="16796" xr:uid="{00000000-0005-0000-0000-0000E4B80000}"/>
    <cellStyle name="Percent 12 8 2 3 4 2" xfId="42764" xr:uid="{00000000-0005-0000-0000-0000E5B80000}"/>
    <cellStyle name="Percent 12 8 2 3 5" xfId="31944" xr:uid="{00000000-0005-0000-0000-0000E6B80000}"/>
    <cellStyle name="Percent 12 8 2 3 6" xfId="58426" xr:uid="{00000000-0005-0000-0000-0000E7B80000}"/>
    <cellStyle name="Percent 12 8 2 4" xfId="10304" xr:uid="{00000000-0005-0000-0000-0000E8B80000}"/>
    <cellStyle name="Percent 12 8 2 4 2" xfId="25452" xr:uid="{00000000-0005-0000-0000-0000E9B80000}"/>
    <cellStyle name="Percent 12 8 2 4 2 2" xfId="51420" xr:uid="{00000000-0005-0000-0000-0000EAB80000}"/>
    <cellStyle name="Percent 12 8 2 4 3" xfId="36272" xr:uid="{00000000-0005-0000-0000-0000EBB80000}"/>
    <cellStyle name="Percent 12 8 2 5" xfId="8140" xr:uid="{00000000-0005-0000-0000-0000ECB80000}"/>
    <cellStyle name="Percent 12 8 2 5 2" xfId="23288" xr:uid="{00000000-0005-0000-0000-0000EDB80000}"/>
    <cellStyle name="Percent 12 8 2 5 2 2" xfId="49256" xr:uid="{00000000-0005-0000-0000-0000EEB80000}"/>
    <cellStyle name="Percent 12 8 2 5 3" xfId="34108" xr:uid="{00000000-0005-0000-0000-0000EFB80000}"/>
    <cellStyle name="Percent 12 8 2 6" xfId="18960" xr:uid="{00000000-0005-0000-0000-0000F0B80000}"/>
    <cellStyle name="Percent 12 8 2 6 2" xfId="44928" xr:uid="{00000000-0005-0000-0000-0000F1B80000}"/>
    <cellStyle name="Percent 12 8 2 7" xfId="14632" xr:uid="{00000000-0005-0000-0000-0000F2B80000}"/>
    <cellStyle name="Percent 12 8 2 7 2" xfId="40600" xr:uid="{00000000-0005-0000-0000-0000F3B80000}"/>
    <cellStyle name="Percent 12 8 2 8" xfId="3812" xr:uid="{00000000-0005-0000-0000-0000F4B80000}"/>
    <cellStyle name="Percent 12 8 2 9" xfId="29780" xr:uid="{00000000-0005-0000-0000-0000F5B80000}"/>
    <cellStyle name="Percent 12 8 3" xfId="2189" xr:uid="{00000000-0005-0000-0000-0000F6B80000}"/>
    <cellStyle name="Percent 12 8 3 2" xfId="6517" xr:uid="{00000000-0005-0000-0000-0000F7B80000}"/>
    <cellStyle name="Percent 12 8 3 2 2" xfId="13009" xr:uid="{00000000-0005-0000-0000-0000F8B80000}"/>
    <cellStyle name="Percent 12 8 3 2 2 2" xfId="28157" xr:uid="{00000000-0005-0000-0000-0000F9B80000}"/>
    <cellStyle name="Percent 12 8 3 2 2 2 2" xfId="54125" xr:uid="{00000000-0005-0000-0000-0000FAB80000}"/>
    <cellStyle name="Percent 12 8 3 2 2 3" xfId="38977" xr:uid="{00000000-0005-0000-0000-0000FBB80000}"/>
    <cellStyle name="Percent 12 8 3 2 3" xfId="21665" xr:uid="{00000000-0005-0000-0000-0000FCB80000}"/>
    <cellStyle name="Percent 12 8 3 2 3 2" xfId="47633" xr:uid="{00000000-0005-0000-0000-0000FDB80000}"/>
    <cellStyle name="Percent 12 8 3 2 4" xfId="17337" xr:uid="{00000000-0005-0000-0000-0000FEB80000}"/>
    <cellStyle name="Percent 12 8 3 2 4 2" xfId="43305" xr:uid="{00000000-0005-0000-0000-0000FFB80000}"/>
    <cellStyle name="Percent 12 8 3 2 5" xfId="32485" xr:uid="{00000000-0005-0000-0000-000000B90000}"/>
    <cellStyle name="Percent 12 8 3 2 6" xfId="58967" xr:uid="{00000000-0005-0000-0000-000001B90000}"/>
    <cellStyle name="Percent 12 8 3 3" xfId="10845" xr:uid="{00000000-0005-0000-0000-000002B90000}"/>
    <cellStyle name="Percent 12 8 3 3 2" xfId="25993" xr:uid="{00000000-0005-0000-0000-000003B90000}"/>
    <cellStyle name="Percent 12 8 3 3 2 2" xfId="51961" xr:uid="{00000000-0005-0000-0000-000004B90000}"/>
    <cellStyle name="Percent 12 8 3 3 3" xfId="36813" xr:uid="{00000000-0005-0000-0000-000005B90000}"/>
    <cellStyle name="Percent 12 8 3 4" xfId="8681" xr:uid="{00000000-0005-0000-0000-000006B90000}"/>
    <cellStyle name="Percent 12 8 3 4 2" xfId="23829" xr:uid="{00000000-0005-0000-0000-000007B90000}"/>
    <cellStyle name="Percent 12 8 3 4 2 2" xfId="49797" xr:uid="{00000000-0005-0000-0000-000008B90000}"/>
    <cellStyle name="Percent 12 8 3 4 3" xfId="34649" xr:uid="{00000000-0005-0000-0000-000009B90000}"/>
    <cellStyle name="Percent 12 8 3 5" xfId="19501" xr:uid="{00000000-0005-0000-0000-00000AB90000}"/>
    <cellStyle name="Percent 12 8 3 5 2" xfId="45469" xr:uid="{00000000-0005-0000-0000-00000BB90000}"/>
    <cellStyle name="Percent 12 8 3 6" xfId="15173" xr:uid="{00000000-0005-0000-0000-00000CB90000}"/>
    <cellStyle name="Percent 12 8 3 6 2" xfId="41141" xr:uid="{00000000-0005-0000-0000-00000DB90000}"/>
    <cellStyle name="Percent 12 8 3 7" xfId="4353" xr:uid="{00000000-0005-0000-0000-00000EB90000}"/>
    <cellStyle name="Percent 12 8 3 8" xfId="30321" xr:uid="{00000000-0005-0000-0000-00000FB90000}"/>
    <cellStyle name="Percent 12 8 3 9" xfId="56803" xr:uid="{00000000-0005-0000-0000-000010B90000}"/>
    <cellStyle name="Percent 12 8 4" xfId="5435" xr:uid="{00000000-0005-0000-0000-000011B90000}"/>
    <cellStyle name="Percent 12 8 4 2" xfId="11927" xr:uid="{00000000-0005-0000-0000-000012B90000}"/>
    <cellStyle name="Percent 12 8 4 2 2" xfId="27075" xr:uid="{00000000-0005-0000-0000-000013B90000}"/>
    <cellStyle name="Percent 12 8 4 2 2 2" xfId="53043" xr:uid="{00000000-0005-0000-0000-000014B90000}"/>
    <cellStyle name="Percent 12 8 4 2 3" xfId="37895" xr:uid="{00000000-0005-0000-0000-000015B90000}"/>
    <cellStyle name="Percent 12 8 4 3" xfId="20583" xr:uid="{00000000-0005-0000-0000-000016B90000}"/>
    <cellStyle name="Percent 12 8 4 3 2" xfId="46551" xr:uid="{00000000-0005-0000-0000-000017B90000}"/>
    <cellStyle name="Percent 12 8 4 4" xfId="16255" xr:uid="{00000000-0005-0000-0000-000018B90000}"/>
    <cellStyle name="Percent 12 8 4 4 2" xfId="42223" xr:uid="{00000000-0005-0000-0000-000019B90000}"/>
    <cellStyle name="Percent 12 8 4 5" xfId="31403" xr:uid="{00000000-0005-0000-0000-00001AB90000}"/>
    <cellStyle name="Percent 12 8 4 6" xfId="57885" xr:uid="{00000000-0005-0000-0000-00001BB90000}"/>
    <cellStyle name="Percent 12 8 5" xfId="9763" xr:uid="{00000000-0005-0000-0000-00001CB90000}"/>
    <cellStyle name="Percent 12 8 5 2" xfId="24911" xr:uid="{00000000-0005-0000-0000-00001DB90000}"/>
    <cellStyle name="Percent 12 8 5 2 2" xfId="50879" xr:uid="{00000000-0005-0000-0000-00001EB90000}"/>
    <cellStyle name="Percent 12 8 5 3" xfId="35731" xr:uid="{00000000-0005-0000-0000-00001FB90000}"/>
    <cellStyle name="Percent 12 8 6" xfId="7599" xr:uid="{00000000-0005-0000-0000-000020B90000}"/>
    <cellStyle name="Percent 12 8 6 2" xfId="22747" xr:uid="{00000000-0005-0000-0000-000021B90000}"/>
    <cellStyle name="Percent 12 8 6 2 2" xfId="48715" xr:uid="{00000000-0005-0000-0000-000022B90000}"/>
    <cellStyle name="Percent 12 8 6 3" xfId="33567" xr:uid="{00000000-0005-0000-0000-000023B90000}"/>
    <cellStyle name="Percent 12 8 7" xfId="18419" xr:uid="{00000000-0005-0000-0000-000024B90000}"/>
    <cellStyle name="Percent 12 8 7 2" xfId="44387" xr:uid="{00000000-0005-0000-0000-000025B90000}"/>
    <cellStyle name="Percent 12 8 8" xfId="14091" xr:uid="{00000000-0005-0000-0000-000026B90000}"/>
    <cellStyle name="Percent 12 8 8 2" xfId="40059" xr:uid="{00000000-0005-0000-0000-000027B90000}"/>
    <cellStyle name="Percent 12 8 9" xfId="3271" xr:uid="{00000000-0005-0000-0000-000028B90000}"/>
    <cellStyle name="Percent 12 9" xfId="553" xr:uid="{00000000-0005-0000-0000-000029B90000}"/>
    <cellStyle name="Percent 12 9 10" xfId="29240" xr:uid="{00000000-0005-0000-0000-00002AB90000}"/>
    <cellStyle name="Percent 12 9 11" xfId="55182" xr:uid="{00000000-0005-0000-0000-00002BB90000}"/>
    <cellStyle name="Percent 12 9 12" xfId="55722" xr:uid="{00000000-0005-0000-0000-00002CB90000}"/>
    <cellStyle name="Percent 12 9 13" xfId="1024" xr:uid="{00000000-0005-0000-0000-00002DB90000}"/>
    <cellStyle name="Percent 12 9 2" xfId="1649" xr:uid="{00000000-0005-0000-0000-00002EB90000}"/>
    <cellStyle name="Percent 12 9 2 10" xfId="56263" xr:uid="{00000000-0005-0000-0000-00002FB90000}"/>
    <cellStyle name="Percent 12 9 2 2" xfId="2731" xr:uid="{00000000-0005-0000-0000-000030B90000}"/>
    <cellStyle name="Percent 12 9 2 2 2" xfId="7059" xr:uid="{00000000-0005-0000-0000-000031B90000}"/>
    <cellStyle name="Percent 12 9 2 2 2 2" xfId="13551" xr:uid="{00000000-0005-0000-0000-000032B90000}"/>
    <cellStyle name="Percent 12 9 2 2 2 2 2" xfId="28699" xr:uid="{00000000-0005-0000-0000-000033B90000}"/>
    <cellStyle name="Percent 12 9 2 2 2 2 2 2" xfId="54667" xr:uid="{00000000-0005-0000-0000-000034B90000}"/>
    <cellStyle name="Percent 12 9 2 2 2 2 3" xfId="39519" xr:uid="{00000000-0005-0000-0000-000035B90000}"/>
    <cellStyle name="Percent 12 9 2 2 2 3" xfId="22207" xr:uid="{00000000-0005-0000-0000-000036B90000}"/>
    <cellStyle name="Percent 12 9 2 2 2 3 2" xfId="48175" xr:uid="{00000000-0005-0000-0000-000037B90000}"/>
    <cellStyle name="Percent 12 9 2 2 2 4" xfId="17879" xr:uid="{00000000-0005-0000-0000-000038B90000}"/>
    <cellStyle name="Percent 12 9 2 2 2 4 2" xfId="43847" xr:uid="{00000000-0005-0000-0000-000039B90000}"/>
    <cellStyle name="Percent 12 9 2 2 2 5" xfId="33027" xr:uid="{00000000-0005-0000-0000-00003AB90000}"/>
    <cellStyle name="Percent 12 9 2 2 2 6" xfId="59509" xr:uid="{00000000-0005-0000-0000-00003BB90000}"/>
    <cellStyle name="Percent 12 9 2 2 3" xfId="11387" xr:uid="{00000000-0005-0000-0000-00003CB90000}"/>
    <cellStyle name="Percent 12 9 2 2 3 2" xfId="26535" xr:uid="{00000000-0005-0000-0000-00003DB90000}"/>
    <cellStyle name="Percent 12 9 2 2 3 2 2" xfId="52503" xr:uid="{00000000-0005-0000-0000-00003EB90000}"/>
    <cellStyle name="Percent 12 9 2 2 3 3" xfId="37355" xr:uid="{00000000-0005-0000-0000-00003FB90000}"/>
    <cellStyle name="Percent 12 9 2 2 4" xfId="9223" xr:uid="{00000000-0005-0000-0000-000040B90000}"/>
    <cellStyle name="Percent 12 9 2 2 4 2" xfId="24371" xr:uid="{00000000-0005-0000-0000-000041B90000}"/>
    <cellStyle name="Percent 12 9 2 2 4 2 2" xfId="50339" xr:uid="{00000000-0005-0000-0000-000042B90000}"/>
    <cellStyle name="Percent 12 9 2 2 4 3" xfId="35191" xr:uid="{00000000-0005-0000-0000-000043B90000}"/>
    <cellStyle name="Percent 12 9 2 2 5" xfId="20043" xr:uid="{00000000-0005-0000-0000-000044B90000}"/>
    <cellStyle name="Percent 12 9 2 2 5 2" xfId="46011" xr:uid="{00000000-0005-0000-0000-000045B90000}"/>
    <cellStyle name="Percent 12 9 2 2 6" xfId="15715" xr:uid="{00000000-0005-0000-0000-000046B90000}"/>
    <cellStyle name="Percent 12 9 2 2 6 2" xfId="41683" xr:uid="{00000000-0005-0000-0000-000047B90000}"/>
    <cellStyle name="Percent 12 9 2 2 7" xfId="4895" xr:uid="{00000000-0005-0000-0000-000048B90000}"/>
    <cellStyle name="Percent 12 9 2 2 8" xfId="30863" xr:uid="{00000000-0005-0000-0000-000049B90000}"/>
    <cellStyle name="Percent 12 9 2 2 9" xfId="57345" xr:uid="{00000000-0005-0000-0000-00004AB90000}"/>
    <cellStyle name="Percent 12 9 2 3" xfId="5977" xr:uid="{00000000-0005-0000-0000-00004BB90000}"/>
    <cellStyle name="Percent 12 9 2 3 2" xfId="12469" xr:uid="{00000000-0005-0000-0000-00004CB90000}"/>
    <cellStyle name="Percent 12 9 2 3 2 2" xfId="27617" xr:uid="{00000000-0005-0000-0000-00004DB90000}"/>
    <cellStyle name="Percent 12 9 2 3 2 2 2" xfId="53585" xr:uid="{00000000-0005-0000-0000-00004EB90000}"/>
    <cellStyle name="Percent 12 9 2 3 2 3" xfId="38437" xr:uid="{00000000-0005-0000-0000-00004FB90000}"/>
    <cellStyle name="Percent 12 9 2 3 3" xfId="21125" xr:uid="{00000000-0005-0000-0000-000050B90000}"/>
    <cellStyle name="Percent 12 9 2 3 3 2" xfId="47093" xr:uid="{00000000-0005-0000-0000-000051B90000}"/>
    <cellStyle name="Percent 12 9 2 3 4" xfId="16797" xr:uid="{00000000-0005-0000-0000-000052B90000}"/>
    <cellStyle name="Percent 12 9 2 3 4 2" xfId="42765" xr:uid="{00000000-0005-0000-0000-000053B90000}"/>
    <cellStyle name="Percent 12 9 2 3 5" xfId="31945" xr:uid="{00000000-0005-0000-0000-000054B90000}"/>
    <cellStyle name="Percent 12 9 2 3 6" xfId="58427" xr:uid="{00000000-0005-0000-0000-000055B90000}"/>
    <cellStyle name="Percent 12 9 2 4" xfId="10305" xr:uid="{00000000-0005-0000-0000-000056B90000}"/>
    <cellStyle name="Percent 12 9 2 4 2" xfId="25453" xr:uid="{00000000-0005-0000-0000-000057B90000}"/>
    <cellStyle name="Percent 12 9 2 4 2 2" xfId="51421" xr:uid="{00000000-0005-0000-0000-000058B90000}"/>
    <cellStyle name="Percent 12 9 2 4 3" xfId="36273" xr:uid="{00000000-0005-0000-0000-000059B90000}"/>
    <cellStyle name="Percent 12 9 2 5" xfId="8141" xr:uid="{00000000-0005-0000-0000-00005AB90000}"/>
    <cellStyle name="Percent 12 9 2 5 2" xfId="23289" xr:uid="{00000000-0005-0000-0000-00005BB90000}"/>
    <cellStyle name="Percent 12 9 2 5 2 2" xfId="49257" xr:uid="{00000000-0005-0000-0000-00005CB90000}"/>
    <cellStyle name="Percent 12 9 2 5 3" xfId="34109" xr:uid="{00000000-0005-0000-0000-00005DB90000}"/>
    <cellStyle name="Percent 12 9 2 6" xfId="18961" xr:uid="{00000000-0005-0000-0000-00005EB90000}"/>
    <cellStyle name="Percent 12 9 2 6 2" xfId="44929" xr:uid="{00000000-0005-0000-0000-00005FB90000}"/>
    <cellStyle name="Percent 12 9 2 7" xfId="14633" xr:uid="{00000000-0005-0000-0000-000060B90000}"/>
    <cellStyle name="Percent 12 9 2 7 2" xfId="40601" xr:uid="{00000000-0005-0000-0000-000061B90000}"/>
    <cellStyle name="Percent 12 9 2 8" xfId="3813" xr:uid="{00000000-0005-0000-0000-000062B90000}"/>
    <cellStyle name="Percent 12 9 2 9" xfId="29781" xr:uid="{00000000-0005-0000-0000-000063B90000}"/>
    <cellStyle name="Percent 12 9 3" xfId="2190" xr:uid="{00000000-0005-0000-0000-000064B90000}"/>
    <cellStyle name="Percent 12 9 3 2" xfId="6518" xr:uid="{00000000-0005-0000-0000-000065B90000}"/>
    <cellStyle name="Percent 12 9 3 2 2" xfId="13010" xr:uid="{00000000-0005-0000-0000-000066B90000}"/>
    <cellStyle name="Percent 12 9 3 2 2 2" xfId="28158" xr:uid="{00000000-0005-0000-0000-000067B90000}"/>
    <cellStyle name="Percent 12 9 3 2 2 2 2" xfId="54126" xr:uid="{00000000-0005-0000-0000-000068B90000}"/>
    <cellStyle name="Percent 12 9 3 2 2 3" xfId="38978" xr:uid="{00000000-0005-0000-0000-000069B90000}"/>
    <cellStyle name="Percent 12 9 3 2 3" xfId="21666" xr:uid="{00000000-0005-0000-0000-00006AB90000}"/>
    <cellStyle name="Percent 12 9 3 2 3 2" xfId="47634" xr:uid="{00000000-0005-0000-0000-00006BB90000}"/>
    <cellStyle name="Percent 12 9 3 2 4" xfId="17338" xr:uid="{00000000-0005-0000-0000-00006CB90000}"/>
    <cellStyle name="Percent 12 9 3 2 4 2" xfId="43306" xr:uid="{00000000-0005-0000-0000-00006DB90000}"/>
    <cellStyle name="Percent 12 9 3 2 5" xfId="32486" xr:uid="{00000000-0005-0000-0000-00006EB90000}"/>
    <cellStyle name="Percent 12 9 3 2 6" xfId="58968" xr:uid="{00000000-0005-0000-0000-00006FB90000}"/>
    <cellStyle name="Percent 12 9 3 3" xfId="10846" xr:uid="{00000000-0005-0000-0000-000070B90000}"/>
    <cellStyle name="Percent 12 9 3 3 2" xfId="25994" xr:uid="{00000000-0005-0000-0000-000071B90000}"/>
    <cellStyle name="Percent 12 9 3 3 2 2" xfId="51962" xr:uid="{00000000-0005-0000-0000-000072B90000}"/>
    <cellStyle name="Percent 12 9 3 3 3" xfId="36814" xr:uid="{00000000-0005-0000-0000-000073B90000}"/>
    <cellStyle name="Percent 12 9 3 4" xfId="8682" xr:uid="{00000000-0005-0000-0000-000074B90000}"/>
    <cellStyle name="Percent 12 9 3 4 2" xfId="23830" xr:uid="{00000000-0005-0000-0000-000075B90000}"/>
    <cellStyle name="Percent 12 9 3 4 2 2" xfId="49798" xr:uid="{00000000-0005-0000-0000-000076B90000}"/>
    <cellStyle name="Percent 12 9 3 4 3" xfId="34650" xr:uid="{00000000-0005-0000-0000-000077B90000}"/>
    <cellStyle name="Percent 12 9 3 5" xfId="19502" xr:uid="{00000000-0005-0000-0000-000078B90000}"/>
    <cellStyle name="Percent 12 9 3 5 2" xfId="45470" xr:uid="{00000000-0005-0000-0000-000079B90000}"/>
    <cellStyle name="Percent 12 9 3 6" xfId="15174" xr:uid="{00000000-0005-0000-0000-00007AB90000}"/>
    <cellStyle name="Percent 12 9 3 6 2" xfId="41142" xr:uid="{00000000-0005-0000-0000-00007BB90000}"/>
    <cellStyle name="Percent 12 9 3 7" xfId="4354" xr:uid="{00000000-0005-0000-0000-00007CB90000}"/>
    <cellStyle name="Percent 12 9 3 8" xfId="30322" xr:uid="{00000000-0005-0000-0000-00007DB90000}"/>
    <cellStyle name="Percent 12 9 3 9" xfId="56804" xr:uid="{00000000-0005-0000-0000-00007EB90000}"/>
    <cellStyle name="Percent 12 9 4" xfId="5436" xr:uid="{00000000-0005-0000-0000-00007FB90000}"/>
    <cellStyle name="Percent 12 9 4 2" xfId="11928" xr:uid="{00000000-0005-0000-0000-000080B90000}"/>
    <cellStyle name="Percent 12 9 4 2 2" xfId="27076" xr:uid="{00000000-0005-0000-0000-000081B90000}"/>
    <cellStyle name="Percent 12 9 4 2 2 2" xfId="53044" xr:uid="{00000000-0005-0000-0000-000082B90000}"/>
    <cellStyle name="Percent 12 9 4 2 3" xfId="37896" xr:uid="{00000000-0005-0000-0000-000083B90000}"/>
    <cellStyle name="Percent 12 9 4 3" xfId="20584" xr:uid="{00000000-0005-0000-0000-000084B90000}"/>
    <cellStyle name="Percent 12 9 4 3 2" xfId="46552" xr:uid="{00000000-0005-0000-0000-000085B90000}"/>
    <cellStyle name="Percent 12 9 4 4" xfId="16256" xr:uid="{00000000-0005-0000-0000-000086B90000}"/>
    <cellStyle name="Percent 12 9 4 4 2" xfId="42224" xr:uid="{00000000-0005-0000-0000-000087B90000}"/>
    <cellStyle name="Percent 12 9 4 5" xfId="31404" xr:uid="{00000000-0005-0000-0000-000088B90000}"/>
    <cellStyle name="Percent 12 9 4 6" xfId="57886" xr:uid="{00000000-0005-0000-0000-000089B90000}"/>
    <cellStyle name="Percent 12 9 5" xfId="9764" xr:uid="{00000000-0005-0000-0000-00008AB90000}"/>
    <cellStyle name="Percent 12 9 5 2" xfId="24912" xr:uid="{00000000-0005-0000-0000-00008BB90000}"/>
    <cellStyle name="Percent 12 9 5 2 2" xfId="50880" xr:uid="{00000000-0005-0000-0000-00008CB90000}"/>
    <cellStyle name="Percent 12 9 5 3" xfId="35732" xr:uid="{00000000-0005-0000-0000-00008DB90000}"/>
    <cellStyle name="Percent 12 9 6" xfId="7600" xr:uid="{00000000-0005-0000-0000-00008EB90000}"/>
    <cellStyle name="Percent 12 9 6 2" xfId="22748" xr:uid="{00000000-0005-0000-0000-00008FB90000}"/>
    <cellStyle name="Percent 12 9 6 2 2" xfId="48716" xr:uid="{00000000-0005-0000-0000-000090B90000}"/>
    <cellStyle name="Percent 12 9 6 3" xfId="33568" xr:uid="{00000000-0005-0000-0000-000091B90000}"/>
    <cellStyle name="Percent 12 9 7" xfId="18420" xr:uid="{00000000-0005-0000-0000-000092B90000}"/>
    <cellStyle name="Percent 12 9 7 2" xfId="44388" xr:uid="{00000000-0005-0000-0000-000093B90000}"/>
    <cellStyle name="Percent 12 9 8" xfId="14092" xr:uid="{00000000-0005-0000-0000-000094B90000}"/>
    <cellStyle name="Percent 12 9 8 2" xfId="40060" xr:uid="{00000000-0005-0000-0000-000095B90000}"/>
    <cellStyle name="Percent 12 9 9" xfId="3272" xr:uid="{00000000-0005-0000-0000-000096B90000}"/>
    <cellStyle name="Percent 13" xfId="554" xr:uid="{00000000-0005-0000-0000-000097B90000}"/>
    <cellStyle name="Percent 13 2" xfId="555" xr:uid="{00000000-0005-0000-0000-000098B90000}"/>
    <cellStyle name="Percent 14" xfId="556" xr:uid="{00000000-0005-0000-0000-000099B90000}"/>
    <cellStyle name="Percent 15" xfId="1218" xr:uid="{00000000-0005-0000-0000-00009AB90000}"/>
    <cellStyle name="Percent 16" xfId="59621" xr:uid="{00000000-0005-0000-0000-00009BB90000}"/>
    <cellStyle name="Percent 2" xfId="557" xr:uid="{00000000-0005-0000-0000-00009CB90000}"/>
    <cellStyle name="Percent 2 10" xfId="558" xr:uid="{00000000-0005-0000-0000-00009DB90000}"/>
    <cellStyle name="Percent 2 10 10" xfId="29242" xr:uid="{00000000-0005-0000-0000-00009EB90000}"/>
    <cellStyle name="Percent 2 10 11" xfId="55184" xr:uid="{00000000-0005-0000-0000-00009FB90000}"/>
    <cellStyle name="Percent 2 10 12" xfId="55724" xr:uid="{00000000-0005-0000-0000-0000A0B90000}"/>
    <cellStyle name="Percent 2 10 13" xfId="1034" xr:uid="{00000000-0005-0000-0000-0000A1B90000}"/>
    <cellStyle name="Percent 2 10 2" xfId="1651" xr:uid="{00000000-0005-0000-0000-0000A2B90000}"/>
    <cellStyle name="Percent 2 10 2 10" xfId="56265" xr:uid="{00000000-0005-0000-0000-0000A3B90000}"/>
    <cellStyle name="Percent 2 10 2 2" xfId="2733" xr:uid="{00000000-0005-0000-0000-0000A4B90000}"/>
    <cellStyle name="Percent 2 10 2 2 2" xfId="7061" xr:uid="{00000000-0005-0000-0000-0000A5B90000}"/>
    <cellStyle name="Percent 2 10 2 2 2 2" xfId="13553" xr:uid="{00000000-0005-0000-0000-0000A6B90000}"/>
    <cellStyle name="Percent 2 10 2 2 2 2 2" xfId="28701" xr:uid="{00000000-0005-0000-0000-0000A7B90000}"/>
    <cellStyle name="Percent 2 10 2 2 2 2 2 2" xfId="54669" xr:uid="{00000000-0005-0000-0000-0000A8B90000}"/>
    <cellStyle name="Percent 2 10 2 2 2 2 3" xfId="39521" xr:uid="{00000000-0005-0000-0000-0000A9B90000}"/>
    <cellStyle name="Percent 2 10 2 2 2 3" xfId="22209" xr:uid="{00000000-0005-0000-0000-0000AAB90000}"/>
    <cellStyle name="Percent 2 10 2 2 2 3 2" xfId="48177" xr:uid="{00000000-0005-0000-0000-0000ABB90000}"/>
    <cellStyle name="Percent 2 10 2 2 2 4" xfId="17881" xr:uid="{00000000-0005-0000-0000-0000ACB90000}"/>
    <cellStyle name="Percent 2 10 2 2 2 4 2" xfId="43849" xr:uid="{00000000-0005-0000-0000-0000ADB90000}"/>
    <cellStyle name="Percent 2 10 2 2 2 5" xfId="33029" xr:uid="{00000000-0005-0000-0000-0000AEB90000}"/>
    <cellStyle name="Percent 2 10 2 2 2 6" xfId="59511" xr:uid="{00000000-0005-0000-0000-0000AFB90000}"/>
    <cellStyle name="Percent 2 10 2 2 3" xfId="11389" xr:uid="{00000000-0005-0000-0000-0000B0B90000}"/>
    <cellStyle name="Percent 2 10 2 2 3 2" xfId="26537" xr:uid="{00000000-0005-0000-0000-0000B1B90000}"/>
    <cellStyle name="Percent 2 10 2 2 3 2 2" xfId="52505" xr:uid="{00000000-0005-0000-0000-0000B2B90000}"/>
    <cellStyle name="Percent 2 10 2 2 3 3" xfId="37357" xr:uid="{00000000-0005-0000-0000-0000B3B90000}"/>
    <cellStyle name="Percent 2 10 2 2 4" xfId="9225" xr:uid="{00000000-0005-0000-0000-0000B4B90000}"/>
    <cellStyle name="Percent 2 10 2 2 4 2" xfId="24373" xr:uid="{00000000-0005-0000-0000-0000B5B90000}"/>
    <cellStyle name="Percent 2 10 2 2 4 2 2" xfId="50341" xr:uid="{00000000-0005-0000-0000-0000B6B90000}"/>
    <cellStyle name="Percent 2 10 2 2 4 3" xfId="35193" xr:uid="{00000000-0005-0000-0000-0000B7B90000}"/>
    <cellStyle name="Percent 2 10 2 2 5" xfId="20045" xr:uid="{00000000-0005-0000-0000-0000B8B90000}"/>
    <cellStyle name="Percent 2 10 2 2 5 2" xfId="46013" xr:uid="{00000000-0005-0000-0000-0000B9B90000}"/>
    <cellStyle name="Percent 2 10 2 2 6" xfId="15717" xr:uid="{00000000-0005-0000-0000-0000BAB90000}"/>
    <cellStyle name="Percent 2 10 2 2 6 2" xfId="41685" xr:uid="{00000000-0005-0000-0000-0000BBB90000}"/>
    <cellStyle name="Percent 2 10 2 2 7" xfId="4897" xr:uid="{00000000-0005-0000-0000-0000BCB90000}"/>
    <cellStyle name="Percent 2 10 2 2 8" xfId="30865" xr:uid="{00000000-0005-0000-0000-0000BDB90000}"/>
    <cellStyle name="Percent 2 10 2 2 9" xfId="57347" xr:uid="{00000000-0005-0000-0000-0000BEB90000}"/>
    <cellStyle name="Percent 2 10 2 3" xfId="5979" xr:uid="{00000000-0005-0000-0000-0000BFB90000}"/>
    <cellStyle name="Percent 2 10 2 3 2" xfId="12471" xr:uid="{00000000-0005-0000-0000-0000C0B90000}"/>
    <cellStyle name="Percent 2 10 2 3 2 2" xfId="27619" xr:uid="{00000000-0005-0000-0000-0000C1B90000}"/>
    <cellStyle name="Percent 2 10 2 3 2 2 2" xfId="53587" xr:uid="{00000000-0005-0000-0000-0000C2B90000}"/>
    <cellStyle name="Percent 2 10 2 3 2 3" xfId="38439" xr:uid="{00000000-0005-0000-0000-0000C3B90000}"/>
    <cellStyle name="Percent 2 10 2 3 3" xfId="21127" xr:uid="{00000000-0005-0000-0000-0000C4B90000}"/>
    <cellStyle name="Percent 2 10 2 3 3 2" xfId="47095" xr:uid="{00000000-0005-0000-0000-0000C5B90000}"/>
    <cellStyle name="Percent 2 10 2 3 4" xfId="16799" xr:uid="{00000000-0005-0000-0000-0000C6B90000}"/>
    <cellStyle name="Percent 2 10 2 3 4 2" xfId="42767" xr:uid="{00000000-0005-0000-0000-0000C7B90000}"/>
    <cellStyle name="Percent 2 10 2 3 5" xfId="31947" xr:uid="{00000000-0005-0000-0000-0000C8B90000}"/>
    <cellStyle name="Percent 2 10 2 3 6" xfId="58429" xr:uid="{00000000-0005-0000-0000-0000C9B90000}"/>
    <cellStyle name="Percent 2 10 2 4" xfId="10307" xr:uid="{00000000-0005-0000-0000-0000CAB90000}"/>
    <cellStyle name="Percent 2 10 2 4 2" xfId="25455" xr:uid="{00000000-0005-0000-0000-0000CBB90000}"/>
    <cellStyle name="Percent 2 10 2 4 2 2" xfId="51423" xr:uid="{00000000-0005-0000-0000-0000CCB90000}"/>
    <cellStyle name="Percent 2 10 2 4 3" xfId="36275" xr:uid="{00000000-0005-0000-0000-0000CDB90000}"/>
    <cellStyle name="Percent 2 10 2 5" xfId="8143" xr:uid="{00000000-0005-0000-0000-0000CEB90000}"/>
    <cellStyle name="Percent 2 10 2 5 2" xfId="23291" xr:uid="{00000000-0005-0000-0000-0000CFB90000}"/>
    <cellStyle name="Percent 2 10 2 5 2 2" xfId="49259" xr:uid="{00000000-0005-0000-0000-0000D0B90000}"/>
    <cellStyle name="Percent 2 10 2 5 3" xfId="34111" xr:uid="{00000000-0005-0000-0000-0000D1B90000}"/>
    <cellStyle name="Percent 2 10 2 6" xfId="18963" xr:uid="{00000000-0005-0000-0000-0000D2B90000}"/>
    <cellStyle name="Percent 2 10 2 6 2" xfId="44931" xr:uid="{00000000-0005-0000-0000-0000D3B90000}"/>
    <cellStyle name="Percent 2 10 2 7" xfId="14635" xr:uid="{00000000-0005-0000-0000-0000D4B90000}"/>
    <cellStyle name="Percent 2 10 2 7 2" xfId="40603" xr:uid="{00000000-0005-0000-0000-0000D5B90000}"/>
    <cellStyle name="Percent 2 10 2 8" xfId="3815" xr:uid="{00000000-0005-0000-0000-0000D6B90000}"/>
    <cellStyle name="Percent 2 10 2 9" xfId="29783" xr:uid="{00000000-0005-0000-0000-0000D7B90000}"/>
    <cellStyle name="Percent 2 10 3" xfId="2192" xr:uid="{00000000-0005-0000-0000-0000D8B90000}"/>
    <cellStyle name="Percent 2 10 3 2" xfId="6520" xr:uid="{00000000-0005-0000-0000-0000D9B90000}"/>
    <cellStyle name="Percent 2 10 3 2 2" xfId="13012" xr:uid="{00000000-0005-0000-0000-0000DAB90000}"/>
    <cellStyle name="Percent 2 10 3 2 2 2" xfId="28160" xr:uid="{00000000-0005-0000-0000-0000DBB90000}"/>
    <cellStyle name="Percent 2 10 3 2 2 2 2" xfId="54128" xr:uid="{00000000-0005-0000-0000-0000DCB90000}"/>
    <cellStyle name="Percent 2 10 3 2 2 3" xfId="38980" xr:uid="{00000000-0005-0000-0000-0000DDB90000}"/>
    <cellStyle name="Percent 2 10 3 2 3" xfId="21668" xr:uid="{00000000-0005-0000-0000-0000DEB90000}"/>
    <cellStyle name="Percent 2 10 3 2 3 2" xfId="47636" xr:uid="{00000000-0005-0000-0000-0000DFB90000}"/>
    <cellStyle name="Percent 2 10 3 2 4" xfId="17340" xr:uid="{00000000-0005-0000-0000-0000E0B90000}"/>
    <cellStyle name="Percent 2 10 3 2 4 2" xfId="43308" xr:uid="{00000000-0005-0000-0000-0000E1B90000}"/>
    <cellStyle name="Percent 2 10 3 2 5" xfId="32488" xr:uid="{00000000-0005-0000-0000-0000E2B90000}"/>
    <cellStyle name="Percent 2 10 3 2 6" xfId="58970" xr:uid="{00000000-0005-0000-0000-0000E3B90000}"/>
    <cellStyle name="Percent 2 10 3 3" xfId="10848" xr:uid="{00000000-0005-0000-0000-0000E4B90000}"/>
    <cellStyle name="Percent 2 10 3 3 2" xfId="25996" xr:uid="{00000000-0005-0000-0000-0000E5B90000}"/>
    <cellStyle name="Percent 2 10 3 3 2 2" xfId="51964" xr:uid="{00000000-0005-0000-0000-0000E6B90000}"/>
    <cellStyle name="Percent 2 10 3 3 3" xfId="36816" xr:uid="{00000000-0005-0000-0000-0000E7B90000}"/>
    <cellStyle name="Percent 2 10 3 4" xfId="8684" xr:uid="{00000000-0005-0000-0000-0000E8B90000}"/>
    <cellStyle name="Percent 2 10 3 4 2" xfId="23832" xr:uid="{00000000-0005-0000-0000-0000E9B90000}"/>
    <cellStyle name="Percent 2 10 3 4 2 2" xfId="49800" xr:uid="{00000000-0005-0000-0000-0000EAB90000}"/>
    <cellStyle name="Percent 2 10 3 4 3" xfId="34652" xr:uid="{00000000-0005-0000-0000-0000EBB90000}"/>
    <cellStyle name="Percent 2 10 3 5" xfId="19504" xr:uid="{00000000-0005-0000-0000-0000ECB90000}"/>
    <cellStyle name="Percent 2 10 3 5 2" xfId="45472" xr:uid="{00000000-0005-0000-0000-0000EDB90000}"/>
    <cellStyle name="Percent 2 10 3 6" xfId="15176" xr:uid="{00000000-0005-0000-0000-0000EEB90000}"/>
    <cellStyle name="Percent 2 10 3 6 2" xfId="41144" xr:uid="{00000000-0005-0000-0000-0000EFB90000}"/>
    <cellStyle name="Percent 2 10 3 7" xfId="4356" xr:uid="{00000000-0005-0000-0000-0000F0B90000}"/>
    <cellStyle name="Percent 2 10 3 8" xfId="30324" xr:uid="{00000000-0005-0000-0000-0000F1B90000}"/>
    <cellStyle name="Percent 2 10 3 9" xfId="56806" xr:uid="{00000000-0005-0000-0000-0000F2B90000}"/>
    <cellStyle name="Percent 2 10 4" xfId="5438" xr:uid="{00000000-0005-0000-0000-0000F3B90000}"/>
    <cellStyle name="Percent 2 10 4 2" xfId="11930" xr:uid="{00000000-0005-0000-0000-0000F4B90000}"/>
    <cellStyle name="Percent 2 10 4 2 2" xfId="27078" xr:uid="{00000000-0005-0000-0000-0000F5B90000}"/>
    <cellStyle name="Percent 2 10 4 2 2 2" xfId="53046" xr:uid="{00000000-0005-0000-0000-0000F6B90000}"/>
    <cellStyle name="Percent 2 10 4 2 3" xfId="37898" xr:uid="{00000000-0005-0000-0000-0000F7B90000}"/>
    <cellStyle name="Percent 2 10 4 3" xfId="20586" xr:uid="{00000000-0005-0000-0000-0000F8B90000}"/>
    <cellStyle name="Percent 2 10 4 3 2" xfId="46554" xr:uid="{00000000-0005-0000-0000-0000F9B90000}"/>
    <cellStyle name="Percent 2 10 4 4" xfId="16258" xr:uid="{00000000-0005-0000-0000-0000FAB90000}"/>
    <cellStyle name="Percent 2 10 4 4 2" xfId="42226" xr:uid="{00000000-0005-0000-0000-0000FBB90000}"/>
    <cellStyle name="Percent 2 10 4 5" xfId="31406" xr:uid="{00000000-0005-0000-0000-0000FCB90000}"/>
    <cellStyle name="Percent 2 10 4 6" xfId="57888" xr:uid="{00000000-0005-0000-0000-0000FDB90000}"/>
    <cellStyle name="Percent 2 10 5" xfId="9766" xr:uid="{00000000-0005-0000-0000-0000FEB90000}"/>
    <cellStyle name="Percent 2 10 5 2" xfId="24914" xr:uid="{00000000-0005-0000-0000-0000FFB90000}"/>
    <cellStyle name="Percent 2 10 5 2 2" xfId="50882" xr:uid="{00000000-0005-0000-0000-000000BA0000}"/>
    <cellStyle name="Percent 2 10 5 3" xfId="35734" xr:uid="{00000000-0005-0000-0000-000001BA0000}"/>
    <cellStyle name="Percent 2 10 6" xfId="7602" xr:uid="{00000000-0005-0000-0000-000002BA0000}"/>
    <cellStyle name="Percent 2 10 6 2" xfId="22750" xr:uid="{00000000-0005-0000-0000-000003BA0000}"/>
    <cellStyle name="Percent 2 10 6 2 2" xfId="48718" xr:uid="{00000000-0005-0000-0000-000004BA0000}"/>
    <cellStyle name="Percent 2 10 6 3" xfId="33570" xr:uid="{00000000-0005-0000-0000-000005BA0000}"/>
    <cellStyle name="Percent 2 10 7" xfId="18422" xr:uid="{00000000-0005-0000-0000-000006BA0000}"/>
    <cellStyle name="Percent 2 10 7 2" xfId="44390" xr:uid="{00000000-0005-0000-0000-000007BA0000}"/>
    <cellStyle name="Percent 2 10 8" xfId="14094" xr:uid="{00000000-0005-0000-0000-000008BA0000}"/>
    <cellStyle name="Percent 2 10 8 2" xfId="40062" xr:uid="{00000000-0005-0000-0000-000009BA0000}"/>
    <cellStyle name="Percent 2 10 9" xfId="3274" xr:uid="{00000000-0005-0000-0000-00000ABA0000}"/>
    <cellStyle name="Percent 2 11" xfId="559" xr:uid="{00000000-0005-0000-0000-00000BBA0000}"/>
    <cellStyle name="Percent 2 11 10" xfId="29243" xr:uid="{00000000-0005-0000-0000-00000CBA0000}"/>
    <cellStyle name="Percent 2 11 11" xfId="55185" xr:uid="{00000000-0005-0000-0000-00000DBA0000}"/>
    <cellStyle name="Percent 2 11 12" xfId="55725" xr:uid="{00000000-0005-0000-0000-00000EBA0000}"/>
    <cellStyle name="Percent 2 11 13" xfId="1074" xr:uid="{00000000-0005-0000-0000-00000FBA0000}"/>
    <cellStyle name="Percent 2 11 2" xfId="1652" xr:uid="{00000000-0005-0000-0000-000010BA0000}"/>
    <cellStyle name="Percent 2 11 2 10" xfId="56266" xr:uid="{00000000-0005-0000-0000-000011BA0000}"/>
    <cellStyle name="Percent 2 11 2 2" xfId="2734" xr:uid="{00000000-0005-0000-0000-000012BA0000}"/>
    <cellStyle name="Percent 2 11 2 2 2" xfId="7062" xr:uid="{00000000-0005-0000-0000-000013BA0000}"/>
    <cellStyle name="Percent 2 11 2 2 2 2" xfId="13554" xr:uid="{00000000-0005-0000-0000-000014BA0000}"/>
    <cellStyle name="Percent 2 11 2 2 2 2 2" xfId="28702" xr:uid="{00000000-0005-0000-0000-000015BA0000}"/>
    <cellStyle name="Percent 2 11 2 2 2 2 2 2" xfId="54670" xr:uid="{00000000-0005-0000-0000-000016BA0000}"/>
    <cellStyle name="Percent 2 11 2 2 2 2 3" xfId="39522" xr:uid="{00000000-0005-0000-0000-000017BA0000}"/>
    <cellStyle name="Percent 2 11 2 2 2 3" xfId="22210" xr:uid="{00000000-0005-0000-0000-000018BA0000}"/>
    <cellStyle name="Percent 2 11 2 2 2 3 2" xfId="48178" xr:uid="{00000000-0005-0000-0000-000019BA0000}"/>
    <cellStyle name="Percent 2 11 2 2 2 4" xfId="17882" xr:uid="{00000000-0005-0000-0000-00001ABA0000}"/>
    <cellStyle name="Percent 2 11 2 2 2 4 2" xfId="43850" xr:uid="{00000000-0005-0000-0000-00001BBA0000}"/>
    <cellStyle name="Percent 2 11 2 2 2 5" xfId="33030" xr:uid="{00000000-0005-0000-0000-00001CBA0000}"/>
    <cellStyle name="Percent 2 11 2 2 2 6" xfId="59512" xr:uid="{00000000-0005-0000-0000-00001DBA0000}"/>
    <cellStyle name="Percent 2 11 2 2 3" xfId="11390" xr:uid="{00000000-0005-0000-0000-00001EBA0000}"/>
    <cellStyle name="Percent 2 11 2 2 3 2" xfId="26538" xr:uid="{00000000-0005-0000-0000-00001FBA0000}"/>
    <cellStyle name="Percent 2 11 2 2 3 2 2" xfId="52506" xr:uid="{00000000-0005-0000-0000-000020BA0000}"/>
    <cellStyle name="Percent 2 11 2 2 3 3" xfId="37358" xr:uid="{00000000-0005-0000-0000-000021BA0000}"/>
    <cellStyle name="Percent 2 11 2 2 4" xfId="9226" xr:uid="{00000000-0005-0000-0000-000022BA0000}"/>
    <cellStyle name="Percent 2 11 2 2 4 2" xfId="24374" xr:uid="{00000000-0005-0000-0000-000023BA0000}"/>
    <cellStyle name="Percent 2 11 2 2 4 2 2" xfId="50342" xr:uid="{00000000-0005-0000-0000-000024BA0000}"/>
    <cellStyle name="Percent 2 11 2 2 4 3" xfId="35194" xr:uid="{00000000-0005-0000-0000-000025BA0000}"/>
    <cellStyle name="Percent 2 11 2 2 5" xfId="20046" xr:uid="{00000000-0005-0000-0000-000026BA0000}"/>
    <cellStyle name="Percent 2 11 2 2 5 2" xfId="46014" xr:uid="{00000000-0005-0000-0000-000027BA0000}"/>
    <cellStyle name="Percent 2 11 2 2 6" xfId="15718" xr:uid="{00000000-0005-0000-0000-000028BA0000}"/>
    <cellStyle name="Percent 2 11 2 2 6 2" xfId="41686" xr:uid="{00000000-0005-0000-0000-000029BA0000}"/>
    <cellStyle name="Percent 2 11 2 2 7" xfId="4898" xr:uid="{00000000-0005-0000-0000-00002ABA0000}"/>
    <cellStyle name="Percent 2 11 2 2 8" xfId="30866" xr:uid="{00000000-0005-0000-0000-00002BBA0000}"/>
    <cellStyle name="Percent 2 11 2 2 9" xfId="57348" xr:uid="{00000000-0005-0000-0000-00002CBA0000}"/>
    <cellStyle name="Percent 2 11 2 3" xfId="5980" xr:uid="{00000000-0005-0000-0000-00002DBA0000}"/>
    <cellStyle name="Percent 2 11 2 3 2" xfId="12472" xr:uid="{00000000-0005-0000-0000-00002EBA0000}"/>
    <cellStyle name="Percent 2 11 2 3 2 2" xfId="27620" xr:uid="{00000000-0005-0000-0000-00002FBA0000}"/>
    <cellStyle name="Percent 2 11 2 3 2 2 2" xfId="53588" xr:uid="{00000000-0005-0000-0000-000030BA0000}"/>
    <cellStyle name="Percent 2 11 2 3 2 3" xfId="38440" xr:uid="{00000000-0005-0000-0000-000031BA0000}"/>
    <cellStyle name="Percent 2 11 2 3 3" xfId="21128" xr:uid="{00000000-0005-0000-0000-000032BA0000}"/>
    <cellStyle name="Percent 2 11 2 3 3 2" xfId="47096" xr:uid="{00000000-0005-0000-0000-000033BA0000}"/>
    <cellStyle name="Percent 2 11 2 3 4" xfId="16800" xr:uid="{00000000-0005-0000-0000-000034BA0000}"/>
    <cellStyle name="Percent 2 11 2 3 4 2" xfId="42768" xr:uid="{00000000-0005-0000-0000-000035BA0000}"/>
    <cellStyle name="Percent 2 11 2 3 5" xfId="31948" xr:uid="{00000000-0005-0000-0000-000036BA0000}"/>
    <cellStyle name="Percent 2 11 2 3 6" xfId="58430" xr:uid="{00000000-0005-0000-0000-000037BA0000}"/>
    <cellStyle name="Percent 2 11 2 4" xfId="10308" xr:uid="{00000000-0005-0000-0000-000038BA0000}"/>
    <cellStyle name="Percent 2 11 2 4 2" xfId="25456" xr:uid="{00000000-0005-0000-0000-000039BA0000}"/>
    <cellStyle name="Percent 2 11 2 4 2 2" xfId="51424" xr:uid="{00000000-0005-0000-0000-00003ABA0000}"/>
    <cellStyle name="Percent 2 11 2 4 3" xfId="36276" xr:uid="{00000000-0005-0000-0000-00003BBA0000}"/>
    <cellStyle name="Percent 2 11 2 5" xfId="8144" xr:uid="{00000000-0005-0000-0000-00003CBA0000}"/>
    <cellStyle name="Percent 2 11 2 5 2" xfId="23292" xr:uid="{00000000-0005-0000-0000-00003DBA0000}"/>
    <cellStyle name="Percent 2 11 2 5 2 2" xfId="49260" xr:uid="{00000000-0005-0000-0000-00003EBA0000}"/>
    <cellStyle name="Percent 2 11 2 5 3" xfId="34112" xr:uid="{00000000-0005-0000-0000-00003FBA0000}"/>
    <cellStyle name="Percent 2 11 2 6" xfId="18964" xr:uid="{00000000-0005-0000-0000-000040BA0000}"/>
    <cellStyle name="Percent 2 11 2 6 2" xfId="44932" xr:uid="{00000000-0005-0000-0000-000041BA0000}"/>
    <cellStyle name="Percent 2 11 2 7" xfId="14636" xr:uid="{00000000-0005-0000-0000-000042BA0000}"/>
    <cellStyle name="Percent 2 11 2 7 2" xfId="40604" xr:uid="{00000000-0005-0000-0000-000043BA0000}"/>
    <cellStyle name="Percent 2 11 2 8" xfId="3816" xr:uid="{00000000-0005-0000-0000-000044BA0000}"/>
    <cellStyle name="Percent 2 11 2 9" xfId="29784" xr:uid="{00000000-0005-0000-0000-000045BA0000}"/>
    <cellStyle name="Percent 2 11 3" xfId="2193" xr:uid="{00000000-0005-0000-0000-000046BA0000}"/>
    <cellStyle name="Percent 2 11 3 2" xfId="6521" xr:uid="{00000000-0005-0000-0000-000047BA0000}"/>
    <cellStyle name="Percent 2 11 3 2 2" xfId="13013" xr:uid="{00000000-0005-0000-0000-000048BA0000}"/>
    <cellStyle name="Percent 2 11 3 2 2 2" xfId="28161" xr:uid="{00000000-0005-0000-0000-000049BA0000}"/>
    <cellStyle name="Percent 2 11 3 2 2 2 2" xfId="54129" xr:uid="{00000000-0005-0000-0000-00004ABA0000}"/>
    <cellStyle name="Percent 2 11 3 2 2 3" xfId="38981" xr:uid="{00000000-0005-0000-0000-00004BBA0000}"/>
    <cellStyle name="Percent 2 11 3 2 3" xfId="21669" xr:uid="{00000000-0005-0000-0000-00004CBA0000}"/>
    <cellStyle name="Percent 2 11 3 2 3 2" xfId="47637" xr:uid="{00000000-0005-0000-0000-00004DBA0000}"/>
    <cellStyle name="Percent 2 11 3 2 4" xfId="17341" xr:uid="{00000000-0005-0000-0000-00004EBA0000}"/>
    <cellStyle name="Percent 2 11 3 2 4 2" xfId="43309" xr:uid="{00000000-0005-0000-0000-00004FBA0000}"/>
    <cellStyle name="Percent 2 11 3 2 5" xfId="32489" xr:uid="{00000000-0005-0000-0000-000050BA0000}"/>
    <cellStyle name="Percent 2 11 3 2 6" xfId="58971" xr:uid="{00000000-0005-0000-0000-000051BA0000}"/>
    <cellStyle name="Percent 2 11 3 3" xfId="10849" xr:uid="{00000000-0005-0000-0000-000052BA0000}"/>
    <cellStyle name="Percent 2 11 3 3 2" xfId="25997" xr:uid="{00000000-0005-0000-0000-000053BA0000}"/>
    <cellStyle name="Percent 2 11 3 3 2 2" xfId="51965" xr:uid="{00000000-0005-0000-0000-000054BA0000}"/>
    <cellStyle name="Percent 2 11 3 3 3" xfId="36817" xr:uid="{00000000-0005-0000-0000-000055BA0000}"/>
    <cellStyle name="Percent 2 11 3 4" xfId="8685" xr:uid="{00000000-0005-0000-0000-000056BA0000}"/>
    <cellStyle name="Percent 2 11 3 4 2" xfId="23833" xr:uid="{00000000-0005-0000-0000-000057BA0000}"/>
    <cellStyle name="Percent 2 11 3 4 2 2" xfId="49801" xr:uid="{00000000-0005-0000-0000-000058BA0000}"/>
    <cellStyle name="Percent 2 11 3 4 3" xfId="34653" xr:uid="{00000000-0005-0000-0000-000059BA0000}"/>
    <cellStyle name="Percent 2 11 3 5" xfId="19505" xr:uid="{00000000-0005-0000-0000-00005ABA0000}"/>
    <cellStyle name="Percent 2 11 3 5 2" xfId="45473" xr:uid="{00000000-0005-0000-0000-00005BBA0000}"/>
    <cellStyle name="Percent 2 11 3 6" xfId="15177" xr:uid="{00000000-0005-0000-0000-00005CBA0000}"/>
    <cellStyle name="Percent 2 11 3 6 2" xfId="41145" xr:uid="{00000000-0005-0000-0000-00005DBA0000}"/>
    <cellStyle name="Percent 2 11 3 7" xfId="4357" xr:uid="{00000000-0005-0000-0000-00005EBA0000}"/>
    <cellStyle name="Percent 2 11 3 8" xfId="30325" xr:uid="{00000000-0005-0000-0000-00005FBA0000}"/>
    <cellStyle name="Percent 2 11 3 9" xfId="56807" xr:uid="{00000000-0005-0000-0000-000060BA0000}"/>
    <cellStyle name="Percent 2 11 4" xfId="5439" xr:uid="{00000000-0005-0000-0000-000061BA0000}"/>
    <cellStyle name="Percent 2 11 4 2" xfId="11931" xr:uid="{00000000-0005-0000-0000-000062BA0000}"/>
    <cellStyle name="Percent 2 11 4 2 2" xfId="27079" xr:uid="{00000000-0005-0000-0000-000063BA0000}"/>
    <cellStyle name="Percent 2 11 4 2 2 2" xfId="53047" xr:uid="{00000000-0005-0000-0000-000064BA0000}"/>
    <cellStyle name="Percent 2 11 4 2 3" xfId="37899" xr:uid="{00000000-0005-0000-0000-000065BA0000}"/>
    <cellStyle name="Percent 2 11 4 3" xfId="20587" xr:uid="{00000000-0005-0000-0000-000066BA0000}"/>
    <cellStyle name="Percent 2 11 4 3 2" xfId="46555" xr:uid="{00000000-0005-0000-0000-000067BA0000}"/>
    <cellStyle name="Percent 2 11 4 4" xfId="16259" xr:uid="{00000000-0005-0000-0000-000068BA0000}"/>
    <cellStyle name="Percent 2 11 4 4 2" xfId="42227" xr:uid="{00000000-0005-0000-0000-000069BA0000}"/>
    <cellStyle name="Percent 2 11 4 5" xfId="31407" xr:uid="{00000000-0005-0000-0000-00006ABA0000}"/>
    <cellStyle name="Percent 2 11 4 6" xfId="57889" xr:uid="{00000000-0005-0000-0000-00006BBA0000}"/>
    <cellStyle name="Percent 2 11 5" xfId="9767" xr:uid="{00000000-0005-0000-0000-00006CBA0000}"/>
    <cellStyle name="Percent 2 11 5 2" xfId="24915" xr:uid="{00000000-0005-0000-0000-00006DBA0000}"/>
    <cellStyle name="Percent 2 11 5 2 2" xfId="50883" xr:uid="{00000000-0005-0000-0000-00006EBA0000}"/>
    <cellStyle name="Percent 2 11 5 3" xfId="35735" xr:uid="{00000000-0005-0000-0000-00006FBA0000}"/>
    <cellStyle name="Percent 2 11 6" xfId="7603" xr:uid="{00000000-0005-0000-0000-000070BA0000}"/>
    <cellStyle name="Percent 2 11 6 2" xfId="22751" xr:uid="{00000000-0005-0000-0000-000071BA0000}"/>
    <cellStyle name="Percent 2 11 6 2 2" xfId="48719" xr:uid="{00000000-0005-0000-0000-000072BA0000}"/>
    <cellStyle name="Percent 2 11 6 3" xfId="33571" xr:uid="{00000000-0005-0000-0000-000073BA0000}"/>
    <cellStyle name="Percent 2 11 7" xfId="18423" xr:uid="{00000000-0005-0000-0000-000074BA0000}"/>
    <cellStyle name="Percent 2 11 7 2" xfId="44391" xr:uid="{00000000-0005-0000-0000-000075BA0000}"/>
    <cellStyle name="Percent 2 11 8" xfId="14095" xr:uid="{00000000-0005-0000-0000-000076BA0000}"/>
    <cellStyle name="Percent 2 11 8 2" xfId="40063" xr:uid="{00000000-0005-0000-0000-000077BA0000}"/>
    <cellStyle name="Percent 2 11 9" xfId="3275" xr:uid="{00000000-0005-0000-0000-000078BA0000}"/>
    <cellStyle name="Percent 2 12" xfId="560" xr:uid="{00000000-0005-0000-0000-000079BA0000}"/>
    <cellStyle name="Percent 2 12 10" xfId="29244" xr:uid="{00000000-0005-0000-0000-00007ABA0000}"/>
    <cellStyle name="Percent 2 12 11" xfId="55186" xr:uid="{00000000-0005-0000-0000-00007BBA0000}"/>
    <cellStyle name="Percent 2 12 12" xfId="55726" xr:uid="{00000000-0005-0000-0000-00007CBA0000}"/>
    <cellStyle name="Percent 2 12 13" xfId="1114" xr:uid="{00000000-0005-0000-0000-00007DBA0000}"/>
    <cellStyle name="Percent 2 12 2" xfId="1653" xr:uid="{00000000-0005-0000-0000-00007EBA0000}"/>
    <cellStyle name="Percent 2 12 2 10" xfId="56267" xr:uid="{00000000-0005-0000-0000-00007FBA0000}"/>
    <cellStyle name="Percent 2 12 2 2" xfId="2735" xr:uid="{00000000-0005-0000-0000-000080BA0000}"/>
    <cellStyle name="Percent 2 12 2 2 2" xfId="7063" xr:uid="{00000000-0005-0000-0000-000081BA0000}"/>
    <cellStyle name="Percent 2 12 2 2 2 2" xfId="13555" xr:uid="{00000000-0005-0000-0000-000082BA0000}"/>
    <cellStyle name="Percent 2 12 2 2 2 2 2" xfId="28703" xr:uid="{00000000-0005-0000-0000-000083BA0000}"/>
    <cellStyle name="Percent 2 12 2 2 2 2 2 2" xfId="54671" xr:uid="{00000000-0005-0000-0000-000084BA0000}"/>
    <cellStyle name="Percent 2 12 2 2 2 2 3" xfId="39523" xr:uid="{00000000-0005-0000-0000-000085BA0000}"/>
    <cellStyle name="Percent 2 12 2 2 2 3" xfId="22211" xr:uid="{00000000-0005-0000-0000-000086BA0000}"/>
    <cellStyle name="Percent 2 12 2 2 2 3 2" xfId="48179" xr:uid="{00000000-0005-0000-0000-000087BA0000}"/>
    <cellStyle name="Percent 2 12 2 2 2 4" xfId="17883" xr:uid="{00000000-0005-0000-0000-000088BA0000}"/>
    <cellStyle name="Percent 2 12 2 2 2 4 2" xfId="43851" xr:uid="{00000000-0005-0000-0000-000089BA0000}"/>
    <cellStyle name="Percent 2 12 2 2 2 5" xfId="33031" xr:uid="{00000000-0005-0000-0000-00008ABA0000}"/>
    <cellStyle name="Percent 2 12 2 2 2 6" xfId="59513" xr:uid="{00000000-0005-0000-0000-00008BBA0000}"/>
    <cellStyle name="Percent 2 12 2 2 3" xfId="11391" xr:uid="{00000000-0005-0000-0000-00008CBA0000}"/>
    <cellStyle name="Percent 2 12 2 2 3 2" xfId="26539" xr:uid="{00000000-0005-0000-0000-00008DBA0000}"/>
    <cellStyle name="Percent 2 12 2 2 3 2 2" xfId="52507" xr:uid="{00000000-0005-0000-0000-00008EBA0000}"/>
    <cellStyle name="Percent 2 12 2 2 3 3" xfId="37359" xr:uid="{00000000-0005-0000-0000-00008FBA0000}"/>
    <cellStyle name="Percent 2 12 2 2 4" xfId="9227" xr:uid="{00000000-0005-0000-0000-000090BA0000}"/>
    <cellStyle name="Percent 2 12 2 2 4 2" xfId="24375" xr:uid="{00000000-0005-0000-0000-000091BA0000}"/>
    <cellStyle name="Percent 2 12 2 2 4 2 2" xfId="50343" xr:uid="{00000000-0005-0000-0000-000092BA0000}"/>
    <cellStyle name="Percent 2 12 2 2 4 3" xfId="35195" xr:uid="{00000000-0005-0000-0000-000093BA0000}"/>
    <cellStyle name="Percent 2 12 2 2 5" xfId="20047" xr:uid="{00000000-0005-0000-0000-000094BA0000}"/>
    <cellStyle name="Percent 2 12 2 2 5 2" xfId="46015" xr:uid="{00000000-0005-0000-0000-000095BA0000}"/>
    <cellStyle name="Percent 2 12 2 2 6" xfId="15719" xr:uid="{00000000-0005-0000-0000-000096BA0000}"/>
    <cellStyle name="Percent 2 12 2 2 6 2" xfId="41687" xr:uid="{00000000-0005-0000-0000-000097BA0000}"/>
    <cellStyle name="Percent 2 12 2 2 7" xfId="4899" xr:uid="{00000000-0005-0000-0000-000098BA0000}"/>
    <cellStyle name="Percent 2 12 2 2 8" xfId="30867" xr:uid="{00000000-0005-0000-0000-000099BA0000}"/>
    <cellStyle name="Percent 2 12 2 2 9" xfId="57349" xr:uid="{00000000-0005-0000-0000-00009ABA0000}"/>
    <cellStyle name="Percent 2 12 2 3" xfId="5981" xr:uid="{00000000-0005-0000-0000-00009BBA0000}"/>
    <cellStyle name="Percent 2 12 2 3 2" xfId="12473" xr:uid="{00000000-0005-0000-0000-00009CBA0000}"/>
    <cellStyle name="Percent 2 12 2 3 2 2" xfId="27621" xr:uid="{00000000-0005-0000-0000-00009DBA0000}"/>
    <cellStyle name="Percent 2 12 2 3 2 2 2" xfId="53589" xr:uid="{00000000-0005-0000-0000-00009EBA0000}"/>
    <cellStyle name="Percent 2 12 2 3 2 3" xfId="38441" xr:uid="{00000000-0005-0000-0000-00009FBA0000}"/>
    <cellStyle name="Percent 2 12 2 3 3" xfId="21129" xr:uid="{00000000-0005-0000-0000-0000A0BA0000}"/>
    <cellStyle name="Percent 2 12 2 3 3 2" xfId="47097" xr:uid="{00000000-0005-0000-0000-0000A1BA0000}"/>
    <cellStyle name="Percent 2 12 2 3 4" xfId="16801" xr:uid="{00000000-0005-0000-0000-0000A2BA0000}"/>
    <cellStyle name="Percent 2 12 2 3 4 2" xfId="42769" xr:uid="{00000000-0005-0000-0000-0000A3BA0000}"/>
    <cellStyle name="Percent 2 12 2 3 5" xfId="31949" xr:uid="{00000000-0005-0000-0000-0000A4BA0000}"/>
    <cellStyle name="Percent 2 12 2 3 6" xfId="58431" xr:uid="{00000000-0005-0000-0000-0000A5BA0000}"/>
    <cellStyle name="Percent 2 12 2 4" xfId="10309" xr:uid="{00000000-0005-0000-0000-0000A6BA0000}"/>
    <cellStyle name="Percent 2 12 2 4 2" xfId="25457" xr:uid="{00000000-0005-0000-0000-0000A7BA0000}"/>
    <cellStyle name="Percent 2 12 2 4 2 2" xfId="51425" xr:uid="{00000000-0005-0000-0000-0000A8BA0000}"/>
    <cellStyle name="Percent 2 12 2 4 3" xfId="36277" xr:uid="{00000000-0005-0000-0000-0000A9BA0000}"/>
    <cellStyle name="Percent 2 12 2 5" xfId="8145" xr:uid="{00000000-0005-0000-0000-0000AABA0000}"/>
    <cellStyle name="Percent 2 12 2 5 2" xfId="23293" xr:uid="{00000000-0005-0000-0000-0000ABBA0000}"/>
    <cellStyle name="Percent 2 12 2 5 2 2" xfId="49261" xr:uid="{00000000-0005-0000-0000-0000ACBA0000}"/>
    <cellStyle name="Percent 2 12 2 5 3" xfId="34113" xr:uid="{00000000-0005-0000-0000-0000ADBA0000}"/>
    <cellStyle name="Percent 2 12 2 6" xfId="18965" xr:uid="{00000000-0005-0000-0000-0000AEBA0000}"/>
    <cellStyle name="Percent 2 12 2 6 2" xfId="44933" xr:uid="{00000000-0005-0000-0000-0000AFBA0000}"/>
    <cellStyle name="Percent 2 12 2 7" xfId="14637" xr:uid="{00000000-0005-0000-0000-0000B0BA0000}"/>
    <cellStyle name="Percent 2 12 2 7 2" xfId="40605" xr:uid="{00000000-0005-0000-0000-0000B1BA0000}"/>
    <cellStyle name="Percent 2 12 2 8" xfId="3817" xr:uid="{00000000-0005-0000-0000-0000B2BA0000}"/>
    <cellStyle name="Percent 2 12 2 9" xfId="29785" xr:uid="{00000000-0005-0000-0000-0000B3BA0000}"/>
    <cellStyle name="Percent 2 12 3" xfId="2194" xr:uid="{00000000-0005-0000-0000-0000B4BA0000}"/>
    <cellStyle name="Percent 2 12 3 2" xfId="6522" xr:uid="{00000000-0005-0000-0000-0000B5BA0000}"/>
    <cellStyle name="Percent 2 12 3 2 2" xfId="13014" xr:uid="{00000000-0005-0000-0000-0000B6BA0000}"/>
    <cellStyle name="Percent 2 12 3 2 2 2" xfId="28162" xr:uid="{00000000-0005-0000-0000-0000B7BA0000}"/>
    <cellStyle name="Percent 2 12 3 2 2 2 2" xfId="54130" xr:uid="{00000000-0005-0000-0000-0000B8BA0000}"/>
    <cellStyle name="Percent 2 12 3 2 2 3" xfId="38982" xr:uid="{00000000-0005-0000-0000-0000B9BA0000}"/>
    <cellStyle name="Percent 2 12 3 2 3" xfId="21670" xr:uid="{00000000-0005-0000-0000-0000BABA0000}"/>
    <cellStyle name="Percent 2 12 3 2 3 2" xfId="47638" xr:uid="{00000000-0005-0000-0000-0000BBBA0000}"/>
    <cellStyle name="Percent 2 12 3 2 4" xfId="17342" xr:uid="{00000000-0005-0000-0000-0000BCBA0000}"/>
    <cellStyle name="Percent 2 12 3 2 4 2" xfId="43310" xr:uid="{00000000-0005-0000-0000-0000BDBA0000}"/>
    <cellStyle name="Percent 2 12 3 2 5" xfId="32490" xr:uid="{00000000-0005-0000-0000-0000BEBA0000}"/>
    <cellStyle name="Percent 2 12 3 2 6" xfId="58972" xr:uid="{00000000-0005-0000-0000-0000BFBA0000}"/>
    <cellStyle name="Percent 2 12 3 3" xfId="10850" xr:uid="{00000000-0005-0000-0000-0000C0BA0000}"/>
    <cellStyle name="Percent 2 12 3 3 2" xfId="25998" xr:uid="{00000000-0005-0000-0000-0000C1BA0000}"/>
    <cellStyle name="Percent 2 12 3 3 2 2" xfId="51966" xr:uid="{00000000-0005-0000-0000-0000C2BA0000}"/>
    <cellStyle name="Percent 2 12 3 3 3" xfId="36818" xr:uid="{00000000-0005-0000-0000-0000C3BA0000}"/>
    <cellStyle name="Percent 2 12 3 4" xfId="8686" xr:uid="{00000000-0005-0000-0000-0000C4BA0000}"/>
    <cellStyle name="Percent 2 12 3 4 2" xfId="23834" xr:uid="{00000000-0005-0000-0000-0000C5BA0000}"/>
    <cellStyle name="Percent 2 12 3 4 2 2" xfId="49802" xr:uid="{00000000-0005-0000-0000-0000C6BA0000}"/>
    <cellStyle name="Percent 2 12 3 4 3" xfId="34654" xr:uid="{00000000-0005-0000-0000-0000C7BA0000}"/>
    <cellStyle name="Percent 2 12 3 5" xfId="19506" xr:uid="{00000000-0005-0000-0000-0000C8BA0000}"/>
    <cellStyle name="Percent 2 12 3 5 2" xfId="45474" xr:uid="{00000000-0005-0000-0000-0000C9BA0000}"/>
    <cellStyle name="Percent 2 12 3 6" xfId="15178" xr:uid="{00000000-0005-0000-0000-0000CABA0000}"/>
    <cellStyle name="Percent 2 12 3 6 2" xfId="41146" xr:uid="{00000000-0005-0000-0000-0000CBBA0000}"/>
    <cellStyle name="Percent 2 12 3 7" xfId="4358" xr:uid="{00000000-0005-0000-0000-0000CCBA0000}"/>
    <cellStyle name="Percent 2 12 3 8" xfId="30326" xr:uid="{00000000-0005-0000-0000-0000CDBA0000}"/>
    <cellStyle name="Percent 2 12 3 9" xfId="56808" xr:uid="{00000000-0005-0000-0000-0000CEBA0000}"/>
    <cellStyle name="Percent 2 12 4" xfId="5440" xr:uid="{00000000-0005-0000-0000-0000CFBA0000}"/>
    <cellStyle name="Percent 2 12 4 2" xfId="11932" xr:uid="{00000000-0005-0000-0000-0000D0BA0000}"/>
    <cellStyle name="Percent 2 12 4 2 2" xfId="27080" xr:uid="{00000000-0005-0000-0000-0000D1BA0000}"/>
    <cellStyle name="Percent 2 12 4 2 2 2" xfId="53048" xr:uid="{00000000-0005-0000-0000-0000D2BA0000}"/>
    <cellStyle name="Percent 2 12 4 2 3" xfId="37900" xr:uid="{00000000-0005-0000-0000-0000D3BA0000}"/>
    <cellStyle name="Percent 2 12 4 3" xfId="20588" xr:uid="{00000000-0005-0000-0000-0000D4BA0000}"/>
    <cellStyle name="Percent 2 12 4 3 2" xfId="46556" xr:uid="{00000000-0005-0000-0000-0000D5BA0000}"/>
    <cellStyle name="Percent 2 12 4 4" xfId="16260" xr:uid="{00000000-0005-0000-0000-0000D6BA0000}"/>
    <cellStyle name="Percent 2 12 4 4 2" xfId="42228" xr:uid="{00000000-0005-0000-0000-0000D7BA0000}"/>
    <cellStyle name="Percent 2 12 4 5" xfId="31408" xr:uid="{00000000-0005-0000-0000-0000D8BA0000}"/>
    <cellStyle name="Percent 2 12 4 6" xfId="57890" xr:uid="{00000000-0005-0000-0000-0000D9BA0000}"/>
    <cellStyle name="Percent 2 12 5" xfId="9768" xr:uid="{00000000-0005-0000-0000-0000DABA0000}"/>
    <cellStyle name="Percent 2 12 5 2" xfId="24916" xr:uid="{00000000-0005-0000-0000-0000DBBA0000}"/>
    <cellStyle name="Percent 2 12 5 2 2" xfId="50884" xr:uid="{00000000-0005-0000-0000-0000DCBA0000}"/>
    <cellStyle name="Percent 2 12 5 3" xfId="35736" xr:uid="{00000000-0005-0000-0000-0000DDBA0000}"/>
    <cellStyle name="Percent 2 12 6" xfId="7604" xr:uid="{00000000-0005-0000-0000-0000DEBA0000}"/>
    <cellStyle name="Percent 2 12 6 2" xfId="22752" xr:uid="{00000000-0005-0000-0000-0000DFBA0000}"/>
    <cellStyle name="Percent 2 12 6 2 2" xfId="48720" xr:uid="{00000000-0005-0000-0000-0000E0BA0000}"/>
    <cellStyle name="Percent 2 12 6 3" xfId="33572" xr:uid="{00000000-0005-0000-0000-0000E1BA0000}"/>
    <cellStyle name="Percent 2 12 7" xfId="18424" xr:uid="{00000000-0005-0000-0000-0000E2BA0000}"/>
    <cellStyle name="Percent 2 12 7 2" xfId="44392" xr:uid="{00000000-0005-0000-0000-0000E3BA0000}"/>
    <cellStyle name="Percent 2 12 8" xfId="14096" xr:uid="{00000000-0005-0000-0000-0000E4BA0000}"/>
    <cellStyle name="Percent 2 12 8 2" xfId="40064" xr:uid="{00000000-0005-0000-0000-0000E5BA0000}"/>
    <cellStyle name="Percent 2 12 9" xfId="3276" xr:uid="{00000000-0005-0000-0000-0000E6BA0000}"/>
    <cellStyle name="Percent 2 13" xfId="561" xr:uid="{00000000-0005-0000-0000-0000E7BA0000}"/>
    <cellStyle name="Percent 2 13 10" xfId="29245" xr:uid="{00000000-0005-0000-0000-0000E8BA0000}"/>
    <cellStyle name="Percent 2 13 11" xfId="55187" xr:uid="{00000000-0005-0000-0000-0000E9BA0000}"/>
    <cellStyle name="Percent 2 13 12" xfId="55727" xr:uid="{00000000-0005-0000-0000-0000EABA0000}"/>
    <cellStyle name="Percent 2 13 13" xfId="1154" xr:uid="{00000000-0005-0000-0000-0000EBBA0000}"/>
    <cellStyle name="Percent 2 13 2" xfId="1654" xr:uid="{00000000-0005-0000-0000-0000ECBA0000}"/>
    <cellStyle name="Percent 2 13 2 10" xfId="56268" xr:uid="{00000000-0005-0000-0000-0000EDBA0000}"/>
    <cellStyle name="Percent 2 13 2 2" xfId="2736" xr:uid="{00000000-0005-0000-0000-0000EEBA0000}"/>
    <cellStyle name="Percent 2 13 2 2 2" xfId="7064" xr:uid="{00000000-0005-0000-0000-0000EFBA0000}"/>
    <cellStyle name="Percent 2 13 2 2 2 2" xfId="13556" xr:uid="{00000000-0005-0000-0000-0000F0BA0000}"/>
    <cellStyle name="Percent 2 13 2 2 2 2 2" xfId="28704" xr:uid="{00000000-0005-0000-0000-0000F1BA0000}"/>
    <cellStyle name="Percent 2 13 2 2 2 2 2 2" xfId="54672" xr:uid="{00000000-0005-0000-0000-0000F2BA0000}"/>
    <cellStyle name="Percent 2 13 2 2 2 2 3" xfId="39524" xr:uid="{00000000-0005-0000-0000-0000F3BA0000}"/>
    <cellStyle name="Percent 2 13 2 2 2 3" xfId="22212" xr:uid="{00000000-0005-0000-0000-0000F4BA0000}"/>
    <cellStyle name="Percent 2 13 2 2 2 3 2" xfId="48180" xr:uid="{00000000-0005-0000-0000-0000F5BA0000}"/>
    <cellStyle name="Percent 2 13 2 2 2 4" xfId="17884" xr:uid="{00000000-0005-0000-0000-0000F6BA0000}"/>
    <cellStyle name="Percent 2 13 2 2 2 4 2" xfId="43852" xr:uid="{00000000-0005-0000-0000-0000F7BA0000}"/>
    <cellStyle name="Percent 2 13 2 2 2 5" xfId="33032" xr:uid="{00000000-0005-0000-0000-0000F8BA0000}"/>
    <cellStyle name="Percent 2 13 2 2 2 6" xfId="59514" xr:uid="{00000000-0005-0000-0000-0000F9BA0000}"/>
    <cellStyle name="Percent 2 13 2 2 3" xfId="11392" xr:uid="{00000000-0005-0000-0000-0000FABA0000}"/>
    <cellStyle name="Percent 2 13 2 2 3 2" xfId="26540" xr:uid="{00000000-0005-0000-0000-0000FBBA0000}"/>
    <cellStyle name="Percent 2 13 2 2 3 2 2" xfId="52508" xr:uid="{00000000-0005-0000-0000-0000FCBA0000}"/>
    <cellStyle name="Percent 2 13 2 2 3 3" xfId="37360" xr:uid="{00000000-0005-0000-0000-0000FDBA0000}"/>
    <cellStyle name="Percent 2 13 2 2 4" xfId="9228" xr:uid="{00000000-0005-0000-0000-0000FEBA0000}"/>
    <cellStyle name="Percent 2 13 2 2 4 2" xfId="24376" xr:uid="{00000000-0005-0000-0000-0000FFBA0000}"/>
    <cellStyle name="Percent 2 13 2 2 4 2 2" xfId="50344" xr:uid="{00000000-0005-0000-0000-000000BB0000}"/>
    <cellStyle name="Percent 2 13 2 2 4 3" xfId="35196" xr:uid="{00000000-0005-0000-0000-000001BB0000}"/>
    <cellStyle name="Percent 2 13 2 2 5" xfId="20048" xr:uid="{00000000-0005-0000-0000-000002BB0000}"/>
    <cellStyle name="Percent 2 13 2 2 5 2" xfId="46016" xr:uid="{00000000-0005-0000-0000-000003BB0000}"/>
    <cellStyle name="Percent 2 13 2 2 6" xfId="15720" xr:uid="{00000000-0005-0000-0000-000004BB0000}"/>
    <cellStyle name="Percent 2 13 2 2 6 2" xfId="41688" xr:uid="{00000000-0005-0000-0000-000005BB0000}"/>
    <cellStyle name="Percent 2 13 2 2 7" xfId="4900" xr:uid="{00000000-0005-0000-0000-000006BB0000}"/>
    <cellStyle name="Percent 2 13 2 2 8" xfId="30868" xr:uid="{00000000-0005-0000-0000-000007BB0000}"/>
    <cellStyle name="Percent 2 13 2 2 9" xfId="57350" xr:uid="{00000000-0005-0000-0000-000008BB0000}"/>
    <cellStyle name="Percent 2 13 2 3" xfId="5982" xr:uid="{00000000-0005-0000-0000-000009BB0000}"/>
    <cellStyle name="Percent 2 13 2 3 2" xfId="12474" xr:uid="{00000000-0005-0000-0000-00000ABB0000}"/>
    <cellStyle name="Percent 2 13 2 3 2 2" xfId="27622" xr:uid="{00000000-0005-0000-0000-00000BBB0000}"/>
    <cellStyle name="Percent 2 13 2 3 2 2 2" xfId="53590" xr:uid="{00000000-0005-0000-0000-00000CBB0000}"/>
    <cellStyle name="Percent 2 13 2 3 2 3" xfId="38442" xr:uid="{00000000-0005-0000-0000-00000DBB0000}"/>
    <cellStyle name="Percent 2 13 2 3 3" xfId="21130" xr:uid="{00000000-0005-0000-0000-00000EBB0000}"/>
    <cellStyle name="Percent 2 13 2 3 3 2" xfId="47098" xr:uid="{00000000-0005-0000-0000-00000FBB0000}"/>
    <cellStyle name="Percent 2 13 2 3 4" xfId="16802" xr:uid="{00000000-0005-0000-0000-000010BB0000}"/>
    <cellStyle name="Percent 2 13 2 3 4 2" xfId="42770" xr:uid="{00000000-0005-0000-0000-000011BB0000}"/>
    <cellStyle name="Percent 2 13 2 3 5" xfId="31950" xr:uid="{00000000-0005-0000-0000-000012BB0000}"/>
    <cellStyle name="Percent 2 13 2 3 6" xfId="58432" xr:uid="{00000000-0005-0000-0000-000013BB0000}"/>
    <cellStyle name="Percent 2 13 2 4" xfId="10310" xr:uid="{00000000-0005-0000-0000-000014BB0000}"/>
    <cellStyle name="Percent 2 13 2 4 2" xfId="25458" xr:uid="{00000000-0005-0000-0000-000015BB0000}"/>
    <cellStyle name="Percent 2 13 2 4 2 2" xfId="51426" xr:uid="{00000000-0005-0000-0000-000016BB0000}"/>
    <cellStyle name="Percent 2 13 2 4 3" xfId="36278" xr:uid="{00000000-0005-0000-0000-000017BB0000}"/>
    <cellStyle name="Percent 2 13 2 5" xfId="8146" xr:uid="{00000000-0005-0000-0000-000018BB0000}"/>
    <cellStyle name="Percent 2 13 2 5 2" xfId="23294" xr:uid="{00000000-0005-0000-0000-000019BB0000}"/>
    <cellStyle name="Percent 2 13 2 5 2 2" xfId="49262" xr:uid="{00000000-0005-0000-0000-00001ABB0000}"/>
    <cellStyle name="Percent 2 13 2 5 3" xfId="34114" xr:uid="{00000000-0005-0000-0000-00001BBB0000}"/>
    <cellStyle name="Percent 2 13 2 6" xfId="18966" xr:uid="{00000000-0005-0000-0000-00001CBB0000}"/>
    <cellStyle name="Percent 2 13 2 6 2" xfId="44934" xr:uid="{00000000-0005-0000-0000-00001DBB0000}"/>
    <cellStyle name="Percent 2 13 2 7" xfId="14638" xr:uid="{00000000-0005-0000-0000-00001EBB0000}"/>
    <cellStyle name="Percent 2 13 2 7 2" xfId="40606" xr:uid="{00000000-0005-0000-0000-00001FBB0000}"/>
    <cellStyle name="Percent 2 13 2 8" xfId="3818" xr:uid="{00000000-0005-0000-0000-000020BB0000}"/>
    <cellStyle name="Percent 2 13 2 9" xfId="29786" xr:uid="{00000000-0005-0000-0000-000021BB0000}"/>
    <cellStyle name="Percent 2 13 3" xfId="2195" xr:uid="{00000000-0005-0000-0000-000022BB0000}"/>
    <cellStyle name="Percent 2 13 3 2" xfId="6523" xr:uid="{00000000-0005-0000-0000-000023BB0000}"/>
    <cellStyle name="Percent 2 13 3 2 2" xfId="13015" xr:uid="{00000000-0005-0000-0000-000024BB0000}"/>
    <cellStyle name="Percent 2 13 3 2 2 2" xfId="28163" xr:uid="{00000000-0005-0000-0000-000025BB0000}"/>
    <cellStyle name="Percent 2 13 3 2 2 2 2" xfId="54131" xr:uid="{00000000-0005-0000-0000-000026BB0000}"/>
    <cellStyle name="Percent 2 13 3 2 2 3" xfId="38983" xr:uid="{00000000-0005-0000-0000-000027BB0000}"/>
    <cellStyle name="Percent 2 13 3 2 3" xfId="21671" xr:uid="{00000000-0005-0000-0000-000028BB0000}"/>
    <cellStyle name="Percent 2 13 3 2 3 2" xfId="47639" xr:uid="{00000000-0005-0000-0000-000029BB0000}"/>
    <cellStyle name="Percent 2 13 3 2 4" xfId="17343" xr:uid="{00000000-0005-0000-0000-00002ABB0000}"/>
    <cellStyle name="Percent 2 13 3 2 4 2" xfId="43311" xr:uid="{00000000-0005-0000-0000-00002BBB0000}"/>
    <cellStyle name="Percent 2 13 3 2 5" xfId="32491" xr:uid="{00000000-0005-0000-0000-00002CBB0000}"/>
    <cellStyle name="Percent 2 13 3 2 6" xfId="58973" xr:uid="{00000000-0005-0000-0000-00002DBB0000}"/>
    <cellStyle name="Percent 2 13 3 3" xfId="10851" xr:uid="{00000000-0005-0000-0000-00002EBB0000}"/>
    <cellStyle name="Percent 2 13 3 3 2" xfId="25999" xr:uid="{00000000-0005-0000-0000-00002FBB0000}"/>
    <cellStyle name="Percent 2 13 3 3 2 2" xfId="51967" xr:uid="{00000000-0005-0000-0000-000030BB0000}"/>
    <cellStyle name="Percent 2 13 3 3 3" xfId="36819" xr:uid="{00000000-0005-0000-0000-000031BB0000}"/>
    <cellStyle name="Percent 2 13 3 4" xfId="8687" xr:uid="{00000000-0005-0000-0000-000032BB0000}"/>
    <cellStyle name="Percent 2 13 3 4 2" xfId="23835" xr:uid="{00000000-0005-0000-0000-000033BB0000}"/>
    <cellStyle name="Percent 2 13 3 4 2 2" xfId="49803" xr:uid="{00000000-0005-0000-0000-000034BB0000}"/>
    <cellStyle name="Percent 2 13 3 4 3" xfId="34655" xr:uid="{00000000-0005-0000-0000-000035BB0000}"/>
    <cellStyle name="Percent 2 13 3 5" xfId="19507" xr:uid="{00000000-0005-0000-0000-000036BB0000}"/>
    <cellStyle name="Percent 2 13 3 5 2" xfId="45475" xr:uid="{00000000-0005-0000-0000-000037BB0000}"/>
    <cellStyle name="Percent 2 13 3 6" xfId="15179" xr:uid="{00000000-0005-0000-0000-000038BB0000}"/>
    <cellStyle name="Percent 2 13 3 6 2" xfId="41147" xr:uid="{00000000-0005-0000-0000-000039BB0000}"/>
    <cellStyle name="Percent 2 13 3 7" xfId="4359" xr:uid="{00000000-0005-0000-0000-00003ABB0000}"/>
    <cellStyle name="Percent 2 13 3 8" xfId="30327" xr:uid="{00000000-0005-0000-0000-00003BBB0000}"/>
    <cellStyle name="Percent 2 13 3 9" xfId="56809" xr:uid="{00000000-0005-0000-0000-00003CBB0000}"/>
    <cellStyle name="Percent 2 13 4" xfId="5441" xr:uid="{00000000-0005-0000-0000-00003DBB0000}"/>
    <cellStyle name="Percent 2 13 4 2" xfId="11933" xr:uid="{00000000-0005-0000-0000-00003EBB0000}"/>
    <cellStyle name="Percent 2 13 4 2 2" xfId="27081" xr:uid="{00000000-0005-0000-0000-00003FBB0000}"/>
    <cellStyle name="Percent 2 13 4 2 2 2" xfId="53049" xr:uid="{00000000-0005-0000-0000-000040BB0000}"/>
    <cellStyle name="Percent 2 13 4 2 3" xfId="37901" xr:uid="{00000000-0005-0000-0000-000041BB0000}"/>
    <cellStyle name="Percent 2 13 4 3" xfId="20589" xr:uid="{00000000-0005-0000-0000-000042BB0000}"/>
    <cellStyle name="Percent 2 13 4 3 2" xfId="46557" xr:uid="{00000000-0005-0000-0000-000043BB0000}"/>
    <cellStyle name="Percent 2 13 4 4" xfId="16261" xr:uid="{00000000-0005-0000-0000-000044BB0000}"/>
    <cellStyle name="Percent 2 13 4 4 2" xfId="42229" xr:uid="{00000000-0005-0000-0000-000045BB0000}"/>
    <cellStyle name="Percent 2 13 4 5" xfId="31409" xr:uid="{00000000-0005-0000-0000-000046BB0000}"/>
    <cellStyle name="Percent 2 13 4 6" xfId="57891" xr:uid="{00000000-0005-0000-0000-000047BB0000}"/>
    <cellStyle name="Percent 2 13 5" xfId="9769" xr:uid="{00000000-0005-0000-0000-000048BB0000}"/>
    <cellStyle name="Percent 2 13 5 2" xfId="24917" xr:uid="{00000000-0005-0000-0000-000049BB0000}"/>
    <cellStyle name="Percent 2 13 5 2 2" xfId="50885" xr:uid="{00000000-0005-0000-0000-00004ABB0000}"/>
    <cellStyle name="Percent 2 13 5 3" xfId="35737" xr:uid="{00000000-0005-0000-0000-00004BBB0000}"/>
    <cellStyle name="Percent 2 13 6" xfId="7605" xr:uid="{00000000-0005-0000-0000-00004CBB0000}"/>
    <cellStyle name="Percent 2 13 6 2" xfId="22753" xr:uid="{00000000-0005-0000-0000-00004DBB0000}"/>
    <cellStyle name="Percent 2 13 6 2 2" xfId="48721" xr:uid="{00000000-0005-0000-0000-00004EBB0000}"/>
    <cellStyle name="Percent 2 13 6 3" xfId="33573" xr:uid="{00000000-0005-0000-0000-00004FBB0000}"/>
    <cellStyle name="Percent 2 13 7" xfId="18425" xr:uid="{00000000-0005-0000-0000-000050BB0000}"/>
    <cellStyle name="Percent 2 13 7 2" xfId="44393" xr:uid="{00000000-0005-0000-0000-000051BB0000}"/>
    <cellStyle name="Percent 2 13 8" xfId="14097" xr:uid="{00000000-0005-0000-0000-000052BB0000}"/>
    <cellStyle name="Percent 2 13 8 2" xfId="40065" xr:uid="{00000000-0005-0000-0000-000053BB0000}"/>
    <cellStyle name="Percent 2 13 9" xfId="3277" xr:uid="{00000000-0005-0000-0000-000054BB0000}"/>
    <cellStyle name="Percent 2 14" xfId="1650" xr:uid="{00000000-0005-0000-0000-000055BB0000}"/>
    <cellStyle name="Percent 2 14 10" xfId="56264" xr:uid="{00000000-0005-0000-0000-000056BB0000}"/>
    <cellStyle name="Percent 2 14 2" xfId="2732" xr:uid="{00000000-0005-0000-0000-000057BB0000}"/>
    <cellStyle name="Percent 2 14 2 2" xfId="7060" xr:uid="{00000000-0005-0000-0000-000058BB0000}"/>
    <cellStyle name="Percent 2 14 2 2 2" xfId="13552" xr:uid="{00000000-0005-0000-0000-000059BB0000}"/>
    <cellStyle name="Percent 2 14 2 2 2 2" xfId="28700" xr:uid="{00000000-0005-0000-0000-00005ABB0000}"/>
    <cellStyle name="Percent 2 14 2 2 2 2 2" xfId="54668" xr:uid="{00000000-0005-0000-0000-00005BBB0000}"/>
    <cellStyle name="Percent 2 14 2 2 2 3" xfId="39520" xr:uid="{00000000-0005-0000-0000-00005CBB0000}"/>
    <cellStyle name="Percent 2 14 2 2 3" xfId="22208" xr:uid="{00000000-0005-0000-0000-00005DBB0000}"/>
    <cellStyle name="Percent 2 14 2 2 3 2" xfId="48176" xr:uid="{00000000-0005-0000-0000-00005EBB0000}"/>
    <cellStyle name="Percent 2 14 2 2 4" xfId="17880" xr:uid="{00000000-0005-0000-0000-00005FBB0000}"/>
    <cellStyle name="Percent 2 14 2 2 4 2" xfId="43848" xr:uid="{00000000-0005-0000-0000-000060BB0000}"/>
    <cellStyle name="Percent 2 14 2 2 5" xfId="33028" xr:uid="{00000000-0005-0000-0000-000061BB0000}"/>
    <cellStyle name="Percent 2 14 2 2 6" xfId="59510" xr:uid="{00000000-0005-0000-0000-000062BB0000}"/>
    <cellStyle name="Percent 2 14 2 3" xfId="11388" xr:uid="{00000000-0005-0000-0000-000063BB0000}"/>
    <cellStyle name="Percent 2 14 2 3 2" xfId="26536" xr:uid="{00000000-0005-0000-0000-000064BB0000}"/>
    <cellStyle name="Percent 2 14 2 3 2 2" xfId="52504" xr:uid="{00000000-0005-0000-0000-000065BB0000}"/>
    <cellStyle name="Percent 2 14 2 3 3" xfId="37356" xr:uid="{00000000-0005-0000-0000-000066BB0000}"/>
    <cellStyle name="Percent 2 14 2 4" xfId="9224" xr:uid="{00000000-0005-0000-0000-000067BB0000}"/>
    <cellStyle name="Percent 2 14 2 4 2" xfId="24372" xr:uid="{00000000-0005-0000-0000-000068BB0000}"/>
    <cellStyle name="Percent 2 14 2 4 2 2" xfId="50340" xr:uid="{00000000-0005-0000-0000-000069BB0000}"/>
    <cellStyle name="Percent 2 14 2 4 3" xfId="35192" xr:uid="{00000000-0005-0000-0000-00006ABB0000}"/>
    <cellStyle name="Percent 2 14 2 5" xfId="20044" xr:uid="{00000000-0005-0000-0000-00006BBB0000}"/>
    <cellStyle name="Percent 2 14 2 5 2" xfId="46012" xr:uid="{00000000-0005-0000-0000-00006CBB0000}"/>
    <cellStyle name="Percent 2 14 2 6" xfId="15716" xr:uid="{00000000-0005-0000-0000-00006DBB0000}"/>
    <cellStyle name="Percent 2 14 2 6 2" xfId="41684" xr:uid="{00000000-0005-0000-0000-00006EBB0000}"/>
    <cellStyle name="Percent 2 14 2 7" xfId="4896" xr:uid="{00000000-0005-0000-0000-00006FBB0000}"/>
    <cellStyle name="Percent 2 14 2 8" xfId="30864" xr:uid="{00000000-0005-0000-0000-000070BB0000}"/>
    <cellStyle name="Percent 2 14 2 9" xfId="57346" xr:uid="{00000000-0005-0000-0000-000071BB0000}"/>
    <cellStyle name="Percent 2 14 3" xfId="5978" xr:uid="{00000000-0005-0000-0000-000072BB0000}"/>
    <cellStyle name="Percent 2 14 3 2" xfId="12470" xr:uid="{00000000-0005-0000-0000-000073BB0000}"/>
    <cellStyle name="Percent 2 14 3 2 2" xfId="27618" xr:uid="{00000000-0005-0000-0000-000074BB0000}"/>
    <cellStyle name="Percent 2 14 3 2 2 2" xfId="53586" xr:uid="{00000000-0005-0000-0000-000075BB0000}"/>
    <cellStyle name="Percent 2 14 3 2 3" xfId="38438" xr:uid="{00000000-0005-0000-0000-000076BB0000}"/>
    <cellStyle name="Percent 2 14 3 3" xfId="21126" xr:uid="{00000000-0005-0000-0000-000077BB0000}"/>
    <cellStyle name="Percent 2 14 3 3 2" xfId="47094" xr:uid="{00000000-0005-0000-0000-000078BB0000}"/>
    <cellStyle name="Percent 2 14 3 4" xfId="16798" xr:uid="{00000000-0005-0000-0000-000079BB0000}"/>
    <cellStyle name="Percent 2 14 3 4 2" xfId="42766" xr:uid="{00000000-0005-0000-0000-00007ABB0000}"/>
    <cellStyle name="Percent 2 14 3 5" xfId="31946" xr:uid="{00000000-0005-0000-0000-00007BBB0000}"/>
    <cellStyle name="Percent 2 14 3 6" xfId="58428" xr:uid="{00000000-0005-0000-0000-00007CBB0000}"/>
    <cellStyle name="Percent 2 14 4" xfId="10306" xr:uid="{00000000-0005-0000-0000-00007DBB0000}"/>
    <cellStyle name="Percent 2 14 4 2" xfId="25454" xr:uid="{00000000-0005-0000-0000-00007EBB0000}"/>
    <cellStyle name="Percent 2 14 4 2 2" xfId="51422" xr:uid="{00000000-0005-0000-0000-00007FBB0000}"/>
    <cellStyle name="Percent 2 14 4 3" xfId="36274" xr:uid="{00000000-0005-0000-0000-000080BB0000}"/>
    <cellStyle name="Percent 2 14 5" xfId="8142" xr:uid="{00000000-0005-0000-0000-000081BB0000}"/>
    <cellStyle name="Percent 2 14 5 2" xfId="23290" xr:uid="{00000000-0005-0000-0000-000082BB0000}"/>
    <cellStyle name="Percent 2 14 5 2 2" xfId="49258" xr:uid="{00000000-0005-0000-0000-000083BB0000}"/>
    <cellStyle name="Percent 2 14 5 3" xfId="34110" xr:uid="{00000000-0005-0000-0000-000084BB0000}"/>
    <cellStyle name="Percent 2 14 6" xfId="18962" xr:uid="{00000000-0005-0000-0000-000085BB0000}"/>
    <cellStyle name="Percent 2 14 6 2" xfId="44930" xr:uid="{00000000-0005-0000-0000-000086BB0000}"/>
    <cellStyle name="Percent 2 14 7" xfId="14634" xr:uid="{00000000-0005-0000-0000-000087BB0000}"/>
    <cellStyle name="Percent 2 14 7 2" xfId="40602" xr:uid="{00000000-0005-0000-0000-000088BB0000}"/>
    <cellStyle name="Percent 2 14 8" xfId="3814" xr:uid="{00000000-0005-0000-0000-000089BB0000}"/>
    <cellStyle name="Percent 2 14 9" xfId="29782" xr:uid="{00000000-0005-0000-0000-00008ABB0000}"/>
    <cellStyle name="Percent 2 15" xfId="2191" xr:uid="{00000000-0005-0000-0000-00008BBB0000}"/>
    <cellStyle name="Percent 2 15 2" xfId="6519" xr:uid="{00000000-0005-0000-0000-00008CBB0000}"/>
    <cellStyle name="Percent 2 15 2 2" xfId="13011" xr:uid="{00000000-0005-0000-0000-00008DBB0000}"/>
    <cellStyle name="Percent 2 15 2 2 2" xfId="28159" xr:uid="{00000000-0005-0000-0000-00008EBB0000}"/>
    <cellStyle name="Percent 2 15 2 2 2 2" xfId="54127" xr:uid="{00000000-0005-0000-0000-00008FBB0000}"/>
    <cellStyle name="Percent 2 15 2 2 3" xfId="38979" xr:uid="{00000000-0005-0000-0000-000090BB0000}"/>
    <cellStyle name="Percent 2 15 2 3" xfId="21667" xr:uid="{00000000-0005-0000-0000-000091BB0000}"/>
    <cellStyle name="Percent 2 15 2 3 2" xfId="47635" xr:uid="{00000000-0005-0000-0000-000092BB0000}"/>
    <cellStyle name="Percent 2 15 2 4" xfId="17339" xr:uid="{00000000-0005-0000-0000-000093BB0000}"/>
    <cellStyle name="Percent 2 15 2 4 2" xfId="43307" xr:uid="{00000000-0005-0000-0000-000094BB0000}"/>
    <cellStyle name="Percent 2 15 2 5" xfId="32487" xr:uid="{00000000-0005-0000-0000-000095BB0000}"/>
    <cellStyle name="Percent 2 15 2 6" xfId="58969" xr:uid="{00000000-0005-0000-0000-000096BB0000}"/>
    <cellStyle name="Percent 2 15 3" xfId="10847" xr:uid="{00000000-0005-0000-0000-000097BB0000}"/>
    <cellStyle name="Percent 2 15 3 2" xfId="25995" xr:uid="{00000000-0005-0000-0000-000098BB0000}"/>
    <cellStyle name="Percent 2 15 3 2 2" xfId="51963" xr:uid="{00000000-0005-0000-0000-000099BB0000}"/>
    <cellStyle name="Percent 2 15 3 3" xfId="36815" xr:uid="{00000000-0005-0000-0000-00009ABB0000}"/>
    <cellStyle name="Percent 2 15 4" xfId="8683" xr:uid="{00000000-0005-0000-0000-00009BBB0000}"/>
    <cellStyle name="Percent 2 15 4 2" xfId="23831" xr:uid="{00000000-0005-0000-0000-00009CBB0000}"/>
    <cellStyle name="Percent 2 15 4 2 2" xfId="49799" xr:uid="{00000000-0005-0000-0000-00009DBB0000}"/>
    <cellStyle name="Percent 2 15 4 3" xfId="34651" xr:uid="{00000000-0005-0000-0000-00009EBB0000}"/>
    <cellStyle name="Percent 2 15 5" xfId="19503" xr:uid="{00000000-0005-0000-0000-00009FBB0000}"/>
    <cellStyle name="Percent 2 15 5 2" xfId="45471" xr:uid="{00000000-0005-0000-0000-0000A0BB0000}"/>
    <cellStyle name="Percent 2 15 6" xfId="15175" xr:uid="{00000000-0005-0000-0000-0000A1BB0000}"/>
    <cellStyle name="Percent 2 15 6 2" xfId="41143" xr:uid="{00000000-0005-0000-0000-0000A2BB0000}"/>
    <cellStyle name="Percent 2 15 7" xfId="4355" xr:uid="{00000000-0005-0000-0000-0000A3BB0000}"/>
    <cellStyle name="Percent 2 15 8" xfId="30323" xr:uid="{00000000-0005-0000-0000-0000A4BB0000}"/>
    <cellStyle name="Percent 2 15 9" xfId="56805" xr:uid="{00000000-0005-0000-0000-0000A5BB0000}"/>
    <cellStyle name="Percent 2 16" xfId="5437" xr:uid="{00000000-0005-0000-0000-0000A6BB0000}"/>
    <cellStyle name="Percent 2 16 2" xfId="11929" xr:uid="{00000000-0005-0000-0000-0000A7BB0000}"/>
    <cellStyle name="Percent 2 16 2 2" xfId="27077" xr:uid="{00000000-0005-0000-0000-0000A8BB0000}"/>
    <cellStyle name="Percent 2 16 2 2 2" xfId="53045" xr:uid="{00000000-0005-0000-0000-0000A9BB0000}"/>
    <cellStyle name="Percent 2 16 2 3" xfId="37897" xr:uid="{00000000-0005-0000-0000-0000AABB0000}"/>
    <cellStyle name="Percent 2 16 3" xfId="20585" xr:uid="{00000000-0005-0000-0000-0000ABBB0000}"/>
    <cellStyle name="Percent 2 16 3 2" xfId="46553" xr:uid="{00000000-0005-0000-0000-0000ACBB0000}"/>
    <cellStyle name="Percent 2 16 4" xfId="16257" xr:uid="{00000000-0005-0000-0000-0000ADBB0000}"/>
    <cellStyle name="Percent 2 16 4 2" xfId="42225" xr:uid="{00000000-0005-0000-0000-0000AEBB0000}"/>
    <cellStyle name="Percent 2 16 5" xfId="31405" xr:uid="{00000000-0005-0000-0000-0000AFBB0000}"/>
    <cellStyle name="Percent 2 16 6" xfId="57887" xr:uid="{00000000-0005-0000-0000-0000B0BB0000}"/>
    <cellStyle name="Percent 2 17" xfId="9765" xr:uid="{00000000-0005-0000-0000-0000B1BB0000}"/>
    <cellStyle name="Percent 2 17 2" xfId="24913" xr:uid="{00000000-0005-0000-0000-0000B2BB0000}"/>
    <cellStyle name="Percent 2 17 2 2" xfId="50881" xr:uid="{00000000-0005-0000-0000-0000B3BB0000}"/>
    <cellStyle name="Percent 2 17 3" xfId="35733" xr:uid="{00000000-0005-0000-0000-0000B4BB0000}"/>
    <cellStyle name="Percent 2 18" xfId="7601" xr:uid="{00000000-0005-0000-0000-0000B5BB0000}"/>
    <cellStyle name="Percent 2 18 2" xfId="22749" xr:uid="{00000000-0005-0000-0000-0000B6BB0000}"/>
    <cellStyle name="Percent 2 18 2 2" xfId="48717" xr:uid="{00000000-0005-0000-0000-0000B7BB0000}"/>
    <cellStyle name="Percent 2 18 3" xfId="33569" xr:uid="{00000000-0005-0000-0000-0000B8BB0000}"/>
    <cellStyle name="Percent 2 19" xfId="18421" xr:uid="{00000000-0005-0000-0000-0000B9BB0000}"/>
    <cellStyle name="Percent 2 19 2" xfId="44389" xr:uid="{00000000-0005-0000-0000-0000BABB0000}"/>
    <cellStyle name="Percent 2 2" xfId="562" xr:uid="{00000000-0005-0000-0000-0000BBBB0000}"/>
    <cellStyle name="Percent 2 2 10" xfId="3278" xr:uid="{00000000-0005-0000-0000-0000BCBB0000}"/>
    <cellStyle name="Percent 2 2 11" xfId="29246" xr:uid="{00000000-0005-0000-0000-0000BDBB0000}"/>
    <cellStyle name="Percent 2 2 12" xfId="55188" xr:uid="{00000000-0005-0000-0000-0000BEBB0000}"/>
    <cellStyle name="Percent 2 2 13" xfId="55728" xr:uid="{00000000-0005-0000-0000-0000BFBB0000}"/>
    <cellStyle name="Percent 2 2 14" xfId="714" xr:uid="{00000000-0005-0000-0000-0000C0BB0000}"/>
    <cellStyle name="Percent 2 2 2" xfId="563" xr:uid="{00000000-0005-0000-0000-0000C1BB0000}"/>
    <cellStyle name="Percent 2 2 2 10" xfId="29247" xr:uid="{00000000-0005-0000-0000-0000C2BB0000}"/>
    <cellStyle name="Percent 2 2 2 11" xfId="55189" xr:uid="{00000000-0005-0000-0000-0000C3BB0000}"/>
    <cellStyle name="Percent 2 2 2 12" xfId="55729" xr:uid="{00000000-0005-0000-0000-0000C4BB0000}"/>
    <cellStyle name="Percent 2 2 2 13" xfId="1210" xr:uid="{00000000-0005-0000-0000-0000C5BB0000}"/>
    <cellStyle name="Percent 2 2 2 2" xfId="1656" xr:uid="{00000000-0005-0000-0000-0000C6BB0000}"/>
    <cellStyle name="Percent 2 2 2 2 10" xfId="56270" xr:uid="{00000000-0005-0000-0000-0000C7BB0000}"/>
    <cellStyle name="Percent 2 2 2 2 2" xfId="2738" xr:uid="{00000000-0005-0000-0000-0000C8BB0000}"/>
    <cellStyle name="Percent 2 2 2 2 2 2" xfId="7066" xr:uid="{00000000-0005-0000-0000-0000C9BB0000}"/>
    <cellStyle name="Percent 2 2 2 2 2 2 2" xfId="13558" xr:uid="{00000000-0005-0000-0000-0000CABB0000}"/>
    <cellStyle name="Percent 2 2 2 2 2 2 2 2" xfId="28706" xr:uid="{00000000-0005-0000-0000-0000CBBB0000}"/>
    <cellStyle name="Percent 2 2 2 2 2 2 2 2 2" xfId="54674" xr:uid="{00000000-0005-0000-0000-0000CCBB0000}"/>
    <cellStyle name="Percent 2 2 2 2 2 2 2 3" xfId="39526" xr:uid="{00000000-0005-0000-0000-0000CDBB0000}"/>
    <cellStyle name="Percent 2 2 2 2 2 2 3" xfId="22214" xr:uid="{00000000-0005-0000-0000-0000CEBB0000}"/>
    <cellStyle name="Percent 2 2 2 2 2 2 3 2" xfId="48182" xr:uid="{00000000-0005-0000-0000-0000CFBB0000}"/>
    <cellStyle name="Percent 2 2 2 2 2 2 4" xfId="17886" xr:uid="{00000000-0005-0000-0000-0000D0BB0000}"/>
    <cellStyle name="Percent 2 2 2 2 2 2 4 2" xfId="43854" xr:uid="{00000000-0005-0000-0000-0000D1BB0000}"/>
    <cellStyle name="Percent 2 2 2 2 2 2 5" xfId="33034" xr:uid="{00000000-0005-0000-0000-0000D2BB0000}"/>
    <cellStyle name="Percent 2 2 2 2 2 2 6" xfId="59516" xr:uid="{00000000-0005-0000-0000-0000D3BB0000}"/>
    <cellStyle name="Percent 2 2 2 2 2 3" xfId="11394" xr:uid="{00000000-0005-0000-0000-0000D4BB0000}"/>
    <cellStyle name="Percent 2 2 2 2 2 3 2" xfId="26542" xr:uid="{00000000-0005-0000-0000-0000D5BB0000}"/>
    <cellStyle name="Percent 2 2 2 2 2 3 2 2" xfId="52510" xr:uid="{00000000-0005-0000-0000-0000D6BB0000}"/>
    <cellStyle name="Percent 2 2 2 2 2 3 3" xfId="37362" xr:uid="{00000000-0005-0000-0000-0000D7BB0000}"/>
    <cellStyle name="Percent 2 2 2 2 2 4" xfId="9230" xr:uid="{00000000-0005-0000-0000-0000D8BB0000}"/>
    <cellStyle name="Percent 2 2 2 2 2 4 2" xfId="24378" xr:uid="{00000000-0005-0000-0000-0000D9BB0000}"/>
    <cellStyle name="Percent 2 2 2 2 2 4 2 2" xfId="50346" xr:uid="{00000000-0005-0000-0000-0000DABB0000}"/>
    <cellStyle name="Percent 2 2 2 2 2 4 3" xfId="35198" xr:uid="{00000000-0005-0000-0000-0000DBBB0000}"/>
    <cellStyle name="Percent 2 2 2 2 2 5" xfId="20050" xr:uid="{00000000-0005-0000-0000-0000DCBB0000}"/>
    <cellStyle name="Percent 2 2 2 2 2 5 2" xfId="46018" xr:uid="{00000000-0005-0000-0000-0000DDBB0000}"/>
    <cellStyle name="Percent 2 2 2 2 2 6" xfId="15722" xr:uid="{00000000-0005-0000-0000-0000DEBB0000}"/>
    <cellStyle name="Percent 2 2 2 2 2 6 2" xfId="41690" xr:uid="{00000000-0005-0000-0000-0000DFBB0000}"/>
    <cellStyle name="Percent 2 2 2 2 2 7" xfId="4902" xr:uid="{00000000-0005-0000-0000-0000E0BB0000}"/>
    <cellStyle name="Percent 2 2 2 2 2 8" xfId="30870" xr:uid="{00000000-0005-0000-0000-0000E1BB0000}"/>
    <cellStyle name="Percent 2 2 2 2 2 9" xfId="57352" xr:uid="{00000000-0005-0000-0000-0000E2BB0000}"/>
    <cellStyle name="Percent 2 2 2 2 3" xfId="5984" xr:uid="{00000000-0005-0000-0000-0000E3BB0000}"/>
    <cellStyle name="Percent 2 2 2 2 3 2" xfId="12476" xr:uid="{00000000-0005-0000-0000-0000E4BB0000}"/>
    <cellStyle name="Percent 2 2 2 2 3 2 2" xfId="27624" xr:uid="{00000000-0005-0000-0000-0000E5BB0000}"/>
    <cellStyle name="Percent 2 2 2 2 3 2 2 2" xfId="53592" xr:uid="{00000000-0005-0000-0000-0000E6BB0000}"/>
    <cellStyle name="Percent 2 2 2 2 3 2 3" xfId="38444" xr:uid="{00000000-0005-0000-0000-0000E7BB0000}"/>
    <cellStyle name="Percent 2 2 2 2 3 3" xfId="21132" xr:uid="{00000000-0005-0000-0000-0000E8BB0000}"/>
    <cellStyle name="Percent 2 2 2 2 3 3 2" xfId="47100" xr:uid="{00000000-0005-0000-0000-0000E9BB0000}"/>
    <cellStyle name="Percent 2 2 2 2 3 4" xfId="16804" xr:uid="{00000000-0005-0000-0000-0000EABB0000}"/>
    <cellStyle name="Percent 2 2 2 2 3 4 2" xfId="42772" xr:uid="{00000000-0005-0000-0000-0000EBBB0000}"/>
    <cellStyle name="Percent 2 2 2 2 3 5" xfId="31952" xr:uid="{00000000-0005-0000-0000-0000ECBB0000}"/>
    <cellStyle name="Percent 2 2 2 2 3 6" xfId="58434" xr:uid="{00000000-0005-0000-0000-0000EDBB0000}"/>
    <cellStyle name="Percent 2 2 2 2 4" xfId="10312" xr:uid="{00000000-0005-0000-0000-0000EEBB0000}"/>
    <cellStyle name="Percent 2 2 2 2 4 2" xfId="25460" xr:uid="{00000000-0005-0000-0000-0000EFBB0000}"/>
    <cellStyle name="Percent 2 2 2 2 4 2 2" xfId="51428" xr:uid="{00000000-0005-0000-0000-0000F0BB0000}"/>
    <cellStyle name="Percent 2 2 2 2 4 3" xfId="36280" xr:uid="{00000000-0005-0000-0000-0000F1BB0000}"/>
    <cellStyle name="Percent 2 2 2 2 5" xfId="8148" xr:uid="{00000000-0005-0000-0000-0000F2BB0000}"/>
    <cellStyle name="Percent 2 2 2 2 5 2" xfId="23296" xr:uid="{00000000-0005-0000-0000-0000F3BB0000}"/>
    <cellStyle name="Percent 2 2 2 2 5 2 2" xfId="49264" xr:uid="{00000000-0005-0000-0000-0000F4BB0000}"/>
    <cellStyle name="Percent 2 2 2 2 5 3" xfId="34116" xr:uid="{00000000-0005-0000-0000-0000F5BB0000}"/>
    <cellStyle name="Percent 2 2 2 2 6" xfId="18968" xr:uid="{00000000-0005-0000-0000-0000F6BB0000}"/>
    <cellStyle name="Percent 2 2 2 2 6 2" xfId="44936" xr:uid="{00000000-0005-0000-0000-0000F7BB0000}"/>
    <cellStyle name="Percent 2 2 2 2 7" xfId="14640" xr:uid="{00000000-0005-0000-0000-0000F8BB0000}"/>
    <cellStyle name="Percent 2 2 2 2 7 2" xfId="40608" xr:uid="{00000000-0005-0000-0000-0000F9BB0000}"/>
    <cellStyle name="Percent 2 2 2 2 8" xfId="3820" xr:uid="{00000000-0005-0000-0000-0000FABB0000}"/>
    <cellStyle name="Percent 2 2 2 2 9" xfId="29788" xr:uid="{00000000-0005-0000-0000-0000FBBB0000}"/>
    <cellStyle name="Percent 2 2 2 3" xfId="2197" xr:uid="{00000000-0005-0000-0000-0000FCBB0000}"/>
    <cellStyle name="Percent 2 2 2 3 2" xfId="6525" xr:uid="{00000000-0005-0000-0000-0000FDBB0000}"/>
    <cellStyle name="Percent 2 2 2 3 2 2" xfId="13017" xr:uid="{00000000-0005-0000-0000-0000FEBB0000}"/>
    <cellStyle name="Percent 2 2 2 3 2 2 2" xfId="28165" xr:uid="{00000000-0005-0000-0000-0000FFBB0000}"/>
    <cellStyle name="Percent 2 2 2 3 2 2 2 2" xfId="54133" xr:uid="{00000000-0005-0000-0000-000000BC0000}"/>
    <cellStyle name="Percent 2 2 2 3 2 2 3" xfId="38985" xr:uid="{00000000-0005-0000-0000-000001BC0000}"/>
    <cellStyle name="Percent 2 2 2 3 2 3" xfId="21673" xr:uid="{00000000-0005-0000-0000-000002BC0000}"/>
    <cellStyle name="Percent 2 2 2 3 2 3 2" xfId="47641" xr:uid="{00000000-0005-0000-0000-000003BC0000}"/>
    <cellStyle name="Percent 2 2 2 3 2 4" xfId="17345" xr:uid="{00000000-0005-0000-0000-000004BC0000}"/>
    <cellStyle name="Percent 2 2 2 3 2 4 2" xfId="43313" xr:uid="{00000000-0005-0000-0000-000005BC0000}"/>
    <cellStyle name="Percent 2 2 2 3 2 5" xfId="32493" xr:uid="{00000000-0005-0000-0000-000006BC0000}"/>
    <cellStyle name="Percent 2 2 2 3 2 6" xfId="58975" xr:uid="{00000000-0005-0000-0000-000007BC0000}"/>
    <cellStyle name="Percent 2 2 2 3 3" xfId="10853" xr:uid="{00000000-0005-0000-0000-000008BC0000}"/>
    <cellStyle name="Percent 2 2 2 3 3 2" xfId="26001" xr:uid="{00000000-0005-0000-0000-000009BC0000}"/>
    <cellStyle name="Percent 2 2 2 3 3 2 2" xfId="51969" xr:uid="{00000000-0005-0000-0000-00000ABC0000}"/>
    <cellStyle name="Percent 2 2 2 3 3 3" xfId="36821" xr:uid="{00000000-0005-0000-0000-00000BBC0000}"/>
    <cellStyle name="Percent 2 2 2 3 4" xfId="8689" xr:uid="{00000000-0005-0000-0000-00000CBC0000}"/>
    <cellStyle name="Percent 2 2 2 3 4 2" xfId="23837" xr:uid="{00000000-0005-0000-0000-00000DBC0000}"/>
    <cellStyle name="Percent 2 2 2 3 4 2 2" xfId="49805" xr:uid="{00000000-0005-0000-0000-00000EBC0000}"/>
    <cellStyle name="Percent 2 2 2 3 4 3" xfId="34657" xr:uid="{00000000-0005-0000-0000-00000FBC0000}"/>
    <cellStyle name="Percent 2 2 2 3 5" xfId="19509" xr:uid="{00000000-0005-0000-0000-000010BC0000}"/>
    <cellStyle name="Percent 2 2 2 3 5 2" xfId="45477" xr:uid="{00000000-0005-0000-0000-000011BC0000}"/>
    <cellStyle name="Percent 2 2 2 3 6" xfId="15181" xr:uid="{00000000-0005-0000-0000-000012BC0000}"/>
    <cellStyle name="Percent 2 2 2 3 6 2" xfId="41149" xr:uid="{00000000-0005-0000-0000-000013BC0000}"/>
    <cellStyle name="Percent 2 2 2 3 7" xfId="4361" xr:uid="{00000000-0005-0000-0000-000014BC0000}"/>
    <cellStyle name="Percent 2 2 2 3 8" xfId="30329" xr:uid="{00000000-0005-0000-0000-000015BC0000}"/>
    <cellStyle name="Percent 2 2 2 3 9" xfId="56811" xr:uid="{00000000-0005-0000-0000-000016BC0000}"/>
    <cellStyle name="Percent 2 2 2 4" xfId="5443" xr:uid="{00000000-0005-0000-0000-000017BC0000}"/>
    <cellStyle name="Percent 2 2 2 4 2" xfId="11935" xr:uid="{00000000-0005-0000-0000-000018BC0000}"/>
    <cellStyle name="Percent 2 2 2 4 2 2" xfId="27083" xr:uid="{00000000-0005-0000-0000-000019BC0000}"/>
    <cellStyle name="Percent 2 2 2 4 2 2 2" xfId="53051" xr:uid="{00000000-0005-0000-0000-00001ABC0000}"/>
    <cellStyle name="Percent 2 2 2 4 2 3" xfId="37903" xr:uid="{00000000-0005-0000-0000-00001BBC0000}"/>
    <cellStyle name="Percent 2 2 2 4 3" xfId="20591" xr:uid="{00000000-0005-0000-0000-00001CBC0000}"/>
    <cellStyle name="Percent 2 2 2 4 3 2" xfId="46559" xr:uid="{00000000-0005-0000-0000-00001DBC0000}"/>
    <cellStyle name="Percent 2 2 2 4 4" xfId="16263" xr:uid="{00000000-0005-0000-0000-00001EBC0000}"/>
    <cellStyle name="Percent 2 2 2 4 4 2" xfId="42231" xr:uid="{00000000-0005-0000-0000-00001FBC0000}"/>
    <cellStyle name="Percent 2 2 2 4 5" xfId="31411" xr:uid="{00000000-0005-0000-0000-000020BC0000}"/>
    <cellStyle name="Percent 2 2 2 4 6" xfId="57893" xr:uid="{00000000-0005-0000-0000-000021BC0000}"/>
    <cellStyle name="Percent 2 2 2 5" xfId="9771" xr:uid="{00000000-0005-0000-0000-000022BC0000}"/>
    <cellStyle name="Percent 2 2 2 5 2" xfId="24919" xr:uid="{00000000-0005-0000-0000-000023BC0000}"/>
    <cellStyle name="Percent 2 2 2 5 2 2" xfId="50887" xr:uid="{00000000-0005-0000-0000-000024BC0000}"/>
    <cellStyle name="Percent 2 2 2 5 3" xfId="35739" xr:uid="{00000000-0005-0000-0000-000025BC0000}"/>
    <cellStyle name="Percent 2 2 2 6" xfId="7607" xr:uid="{00000000-0005-0000-0000-000026BC0000}"/>
    <cellStyle name="Percent 2 2 2 6 2" xfId="22755" xr:uid="{00000000-0005-0000-0000-000027BC0000}"/>
    <cellStyle name="Percent 2 2 2 6 2 2" xfId="48723" xr:uid="{00000000-0005-0000-0000-000028BC0000}"/>
    <cellStyle name="Percent 2 2 2 6 3" xfId="33575" xr:uid="{00000000-0005-0000-0000-000029BC0000}"/>
    <cellStyle name="Percent 2 2 2 7" xfId="18427" xr:uid="{00000000-0005-0000-0000-00002ABC0000}"/>
    <cellStyle name="Percent 2 2 2 7 2" xfId="44395" xr:uid="{00000000-0005-0000-0000-00002BBC0000}"/>
    <cellStyle name="Percent 2 2 2 8" xfId="14099" xr:uid="{00000000-0005-0000-0000-00002CBC0000}"/>
    <cellStyle name="Percent 2 2 2 8 2" xfId="40067" xr:uid="{00000000-0005-0000-0000-00002DBC0000}"/>
    <cellStyle name="Percent 2 2 2 9" xfId="3279" xr:uid="{00000000-0005-0000-0000-00002EBC0000}"/>
    <cellStyle name="Percent 2 2 3" xfId="1655" xr:uid="{00000000-0005-0000-0000-00002FBC0000}"/>
    <cellStyle name="Percent 2 2 3 10" xfId="56269" xr:uid="{00000000-0005-0000-0000-000030BC0000}"/>
    <cellStyle name="Percent 2 2 3 2" xfId="2737" xr:uid="{00000000-0005-0000-0000-000031BC0000}"/>
    <cellStyle name="Percent 2 2 3 2 2" xfId="7065" xr:uid="{00000000-0005-0000-0000-000032BC0000}"/>
    <cellStyle name="Percent 2 2 3 2 2 2" xfId="13557" xr:uid="{00000000-0005-0000-0000-000033BC0000}"/>
    <cellStyle name="Percent 2 2 3 2 2 2 2" xfId="28705" xr:uid="{00000000-0005-0000-0000-000034BC0000}"/>
    <cellStyle name="Percent 2 2 3 2 2 2 2 2" xfId="54673" xr:uid="{00000000-0005-0000-0000-000035BC0000}"/>
    <cellStyle name="Percent 2 2 3 2 2 2 3" xfId="39525" xr:uid="{00000000-0005-0000-0000-000036BC0000}"/>
    <cellStyle name="Percent 2 2 3 2 2 3" xfId="22213" xr:uid="{00000000-0005-0000-0000-000037BC0000}"/>
    <cellStyle name="Percent 2 2 3 2 2 3 2" xfId="48181" xr:uid="{00000000-0005-0000-0000-000038BC0000}"/>
    <cellStyle name="Percent 2 2 3 2 2 4" xfId="17885" xr:uid="{00000000-0005-0000-0000-000039BC0000}"/>
    <cellStyle name="Percent 2 2 3 2 2 4 2" xfId="43853" xr:uid="{00000000-0005-0000-0000-00003ABC0000}"/>
    <cellStyle name="Percent 2 2 3 2 2 5" xfId="33033" xr:uid="{00000000-0005-0000-0000-00003BBC0000}"/>
    <cellStyle name="Percent 2 2 3 2 2 6" xfId="59515" xr:uid="{00000000-0005-0000-0000-00003CBC0000}"/>
    <cellStyle name="Percent 2 2 3 2 3" xfId="11393" xr:uid="{00000000-0005-0000-0000-00003DBC0000}"/>
    <cellStyle name="Percent 2 2 3 2 3 2" xfId="26541" xr:uid="{00000000-0005-0000-0000-00003EBC0000}"/>
    <cellStyle name="Percent 2 2 3 2 3 2 2" xfId="52509" xr:uid="{00000000-0005-0000-0000-00003FBC0000}"/>
    <cellStyle name="Percent 2 2 3 2 3 3" xfId="37361" xr:uid="{00000000-0005-0000-0000-000040BC0000}"/>
    <cellStyle name="Percent 2 2 3 2 4" xfId="9229" xr:uid="{00000000-0005-0000-0000-000041BC0000}"/>
    <cellStyle name="Percent 2 2 3 2 4 2" xfId="24377" xr:uid="{00000000-0005-0000-0000-000042BC0000}"/>
    <cellStyle name="Percent 2 2 3 2 4 2 2" xfId="50345" xr:uid="{00000000-0005-0000-0000-000043BC0000}"/>
    <cellStyle name="Percent 2 2 3 2 4 3" xfId="35197" xr:uid="{00000000-0005-0000-0000-000044BC0000}"/>
    <cellStyle name="Percent 2 2 3 2 5" xfId="20049" xr:uid="{00000000-0005-0000-0000-000045BC0000}"/>
    <cellStyle name="Percent 2 2 3 2 5 2" xfId="46017" xr:uid="{00000000-0005-0000-0000-000046BC0000}"/>
    <cellStyle name="Percent 2 2 3 2 6" xfId="15721" xr:uid="{00000000-0005-0000-0000-000047BC0000}"/>
    <cellStyle name="Percent 2 2 3 2 6 2" xfId="41689" xr:uid="{00000000-0005-0000-0000-000048BC0000}"/>
    <cellStyle name="Percent 2 2 3 2 7" xfId="4901" xr:uid="{00000000-0005-0000-0000-000049BC0000}"/>
    <cellStyle name="Percent 2 2 3 2 8" xfId="30869" xr:uid="{00000000-0005-0000-0000-00004ABC0000}"/>
    <cellStyle name="Percent 2 2 3 2 9" xfId="57351" xr:uid="{00000000-0005-0000-0000-00004BBC0000}"/>
    <cellStyle name="Percent 2 2 3 3" xfId="5983" xr:uid="{00000000-0005-0000-0000-00004CBC0000}"/>
    <cellStyle name="Percent 2 2 3 3 2" xfId="12475" xr:uid="{00000000-0005-0000-0000-00004DBC0000}"/>
    <cellStyle name="Percent 2 2 3 3 2 2" xfId="27623" xr:uid="{00000000-0005-0000-0000-00004EBC0000}"/>
    <cellStyle name="Percent 2 2 3 3 2 2 2" xfId="53591" xr:uid="{00000000-0005-0000-0000-00004FBC0000}"/>
    <cellStyle name="Percent 2 2 3 3 2 3" xfId="38443" xr:uid="{00000000-0005-0000-0000-000050BC0000}"/>
    <cellStyle name="Percent 2 2 3 3 3" xfId="21131" xr:uid="{00000000-0005-0000-0000-000051BC0000}"/>
    <cellStyle name="Percent 2 2 3 3 3 2" xfId="47099" xr:uid="{00000000-0005-0000-0000-000052BC0000}"/>
    <cellStyle name="Percent 2 2 3 3 4" xfId="16803" xr:uid="{00000000-0005-0000-0000-000053BC0000}"/>
    <cellStyle name="Percent 2 2 3 3 4 2" xfId="42771" xr:uid="{00000000-0005-0000-0000-000054BC0000}"/>
    <cellStyle name="Percent 2 2 3 3 5" xfId="31951" xr:uid="{00000000-0005-0000-0000-000055BC0000}"/>
    <cellStyle name="Percent 2 2 3 3 6" xfId="58433" xr:uid="{00000000-0005-0000-0000-000056BC0000}"/>
    <cellStyle name="Percent 2 2 3 4" xfId="10311" xr:uid="{00000000-0005-0000-0000-000057BC0000}"/>
    <cellStyle name="Percent 2 2 3 4 2" xfId="25459" xr:uid="{00000000-0005-0000-0000-000058BC0000}"/>
    <cellStyle name="Percent 2 2 3 4 2 2" xfId="51427" xr:uid="{00000000-0005-0000-0000-000059BC0000}"/>
    <cellStyle name="Percent 2 2 3 4 3" xfId="36279" xr:uid="{00000000-0005-0000-0000-00005ABC0000}"/>
    <cellStyle name="Percent 2 2 3 5" xfId="8147" xr:uid="{00000000-0005-0000-0000-00005BBC0000}"/>
    <cellStyle name="Percent 2 2 3 5 2" xfId="23295" xr:uid="{00000000-0005-0000-0000-00005CBC0000}"/>
    <cellStyle name="Percent 2 2 3 5 2 2" xfId="49263" xr:uid="{00000000-0005-0000-0000-00005DBC0000}"/>
    <cellStyle name="Percent 2 2 3 5 3" xfId="34115" xr:uid="{00000000-0005-0000-0000-00005EBC0000}"/>
    <cellStyle name="Percent 2 2 3 6" xfId="18967" xr:uid="{00000000-0005-0000-0000-00005FBC0000}"/>
    <cellStyle name="Percent 2 2 3 6 2" xfId="44935" xr:uid="{00000000-0005-0000-0000-000060BC0000}"/>
    <cellStyle name="Percent 2 2 3 7" xfId="14639" xr:uid="{00000000-0005-0000-0000-000061BC0000}"/>
    <cellStyle name="Percent 2 2 3 7 2" xfId="40607" xr:uid="{00000000-0005-0000-0000-000062BC0000}"/>
    <cellStyle name="Percent 2 2 3 8" xfId="3819" xr:uid="{00000000-0005-0000-0000-000063BC0000}"/>
    <cellStyle name="Percent 2 2 3 9" xfId="29787" xr:uid="{00000000-0005-0000-0000-000064BC0000}"/>
    <cellStyle name="Percent 2 2 4" xfId="2196" xr:uid="{00000000-0005-0000-0000-000065BC0000}"/>
    <cellStyle name="Percent 2 2 4 2" xfId="6524" xr:uid="{00000000-0005-0000-0000-000066BC0000}"/>
    <cellStyle name="Percent 2 2 4 2 2" xfId="13016" xr:uid="{00000000-0005-0000-0000-000067BC0000}"/>
    <cellStyle name="Percent 2 2 4 2 2 2" xfId="28164" xr:uid="{00000000-0005-0000-0000-000068BC0000}"/>
    <cellStyle name="Percent 2 2 4 2 2 2 2" xfId="54132" xr:uid="{00000000-0005-0000-0000-000069BC0000}"/>
    <cellStyle name="Percent 2 2 4 2 2 3" xfId="38984" xr:uid="{00000000-0005-0000-0000-00006ABC0000}"/>
    <cellStyle name="Percent 2 2 4 2 3" xfId="21672" xr:uid="{00000000-0005-0000-0000-00006BBC0000}"/>
    <cellStyle name="Percent 2 2 4 2 3 2" xfId="47640" xr:uid="{00000000-0005-0000-0000-00006CBC0000}"/>
    <cellStyle name="Percent 2 2 4 2 4" xfId="17344" xr:uid="{00000000-0005-0000-0000-00006DBC0000}"/>
    <cellStyle name="Percent 2 2 4 2 4 2" xfId="43312" xr:uid="{00000000-0005-0000-0000-00006EBC0000}"/>
    <cellStyle name="Percent 2 2 4 2 5" xfId="32492" xr:uid="{00000000-0005-0000-0000-00006FBC0000}"/>
    <cellStyle name="Percent 2 2 4 2 6" xfId="58974" xr:uid="{00000000-0005-0000-0000-000070BC0000}"/>
    <cellStyle name="Percent 2 2 4 3" xfId="10852" xr:uid="{00000000-0005-0000-0000-000071BC0000}"/>
    <cellStyle name="Percent 2 2 4 3 2" xfId="26000" xr:uid="{00000000-0005-0000-0000-000072BC0000}"/>
    <cellStyle name="Percent 2 2 4 3 2 2" xfId="51968" xr:uid="{00000000-0005-0000-0000-000073BC0000}"/>
    <cellStyle name="Percent 2 2 4 3 3" xfId="36820" xr:uid="{00000000-0005-0000-0000-000074BC0000}"/>
    <cellStyle name="Percent 2 2 4 4" xfId="8688" xr:uid="{00000000-0005-0000-0000-000075BC0000}"/>
    <cellStyle name="Percent 2 2 4 4 2" xfId="23836" xr:uid="{00000000-0005-0000-0000-000076BC0000}"/>
    <cellStyle name="Percent 2 2 4 4 2 2" xfId="49804" xr:uid="{00000000-0005-0000-0000-000077BC0000}"/>
    <cellStyle name="Percent 2 2 4 4 3" xfId="34656" xr:uid="{00000000-0005-0000-0000-000078BC0000}"/>
    <cellStyle name="Percent 2 2 4 5" xfId="19508" xr:uid="{00000000-0005-0000-0000-000079BC0000}"/>
    <cellStyle name="Percent 2 2 4 5 2" xfId="45476" xr:uid="{00000000-0005-0000-0000-00007ABC0000}"/>
    <cellStyle name="Percent 2 2 4 6" xfId="15180" xr:uid="{00000000-0005-0000-0000-00007BBC0000}"/>
    <cellStyle name="Percent 2 2 4 6 2" xfId="41148" xr:uid="{00000000-0005-0000-0000-00007CBC0000}"/>
    <cellStyle name="Percent 2 2 4 7" xfId="4360" xr:uid="{00000000-0005-0000-0000-00007DBC0000}"/>
    <cellStyle name="Percent 2 2 4 8" xfId="30328" xr:uid="{00000000-0005-0000-0000-00007EBC0000}"/>
    <cellStyle name="Percent 2 2 4 9" xfId="56810" xr:uid="{00000000-0005-0000-0000-00007FBC0000}"/>
    <cellStyle name="Percent 2 2 5" xfId="5442" xr:uid="{00000000-0005-0000-0000-000080BC0000}"/>
    <cellStyle name="Percent 2 2 5 2" xfId="11934" xr:uid="{00000000-0005-0000-0000-000081BC0000}"/>
    <cellStyle name="Percent 2 2 5 2 2" xfId="27082" xr:uid="{00000000-0005-0000-0000-000082BC0000}"/>
    <cellStyle name="Percent 2 2 5 2 2 2" xfId="53050" xr:uid="{00000000-0005-0000-0000-000083BC0000}"/>
    <cellStyle name="Percent 2 2 5 2 3" xfId="37902" xr:uid="{00000000-0005-0000-0000-000084BC0000}"/>
    <cellStyle name="Percent 2 2 5 3" xfId="20590" xr:uid="{00000000-0005-0000-0000-000085BC0000}"/>
    <cellStyle name="Percent 2 2 5 3 2" xfId="46558" xr:uid="{00000000-0005-0000-0000-000086BC0000}"/>
    <cellStyle name="Percent 2 2 5 4" xfId="16262" xr:uid="{00000000-0005-0000-0000-000087BC0000}"/>
    <cellStyle name="Percent 2 2 5 4 2" xfId="42230" xr:uid="{00000000-0005-0000-0000-000088BC0000}"/>
    <cellStyle name="Percent 2 2 5 5" xfId="31410" xr:uid="{00000000-0005-0000-0000-000089BC0000}"/>
    <cellStyle name="Percent 2 2 5 6" xfId="57892" xr:uid="{00000000-0005-0000-0000-00008ABC0000}"/>
    <cellStyle name="Percent 2 2 6" xfId="9770" xr:uid="{00000000-0005-0000-0000-00008BBC0000}"/>
    <cellStyle name="Percent 2 2 6 2" xfId="24918" xr:uid="{00000000-0005-0000-0000-00008CBC0000}"/>
    <cellStyle name="Percent 2 2 6 2 2" xfId="50886" xr:uid="{00000000-0005-0000-0000-00008DBC0000}"/>
    <cellStyle name="Percent 2 2 6 3" xfId="35738" xr:uid="{00000000-0005-0000-0000-00008EBC0000}"/>
    <cellStyle name="Percent 2 2 7" xfId="7606" xr:uid="{00000000-0005-0000-0000-00008FBC0000}"/>
    <cellStyle name="Percent 2 2 7 2" xfId="22754" xr:uid="{00000000-0005-0000-0000-000090BC0000}"/>
    <cellStyle name="Percent 2 2 7 2 2" xfId="48722" xr:uid="{00000000-0005-0000-0000-000091BC0000}"/>
    <cellStyle name="Percent 2 2 7 3" xfId="33574" xr:uid="{00000000-0005-0000-0000-000092BC0000}"/>
    <cellStyle name="Percent 2 2 8" xfId="18426" xr:uid="{00000000-0005-0000-0000-000093BC0000}"/>
    <cellStyle name="Percent 2 2 8 2" xfId="44394" xr:uid="{00000000-0005-0000-0000-000094BC0000}"/>
    <cellStyle name="Percent 2 2 9" xfId="14098" xr:uid="{00000000-0005-0000-0000-000095BC0000}"/>
    <cellStyle name="Percent 2 2 9 2" xfId="40066" xr:uid="{00000000-0005-0000-0000-000096BC0000}"/>
    <cellStyle name="Percent 2 20" xfId="14093" xr:uid="{00000000-0005-0000-0000-000097BC0000}"/>
    <cellStyle name="Percent 2 20 2" xfId="40061" xr:uid="{00000000-0005-0000-0000-000098BC0000}"/>
    <cellStyle name="Percent 2 21" xfId="3273" xr:uid="{00000000-0005-0000-0000-000099BC0000}"/>
    <cellStyle name="Percent 2 22" xfId="29241" xr:uid="{00000000-0005-0000-0000-00009ABC0000}"/>
    <cellStyle name="Percent 2 23" xfId="55183" xr:uid="{00000000-0005-0000-0000-00009BBC0000}"/>
    <cellStyle name="Percent 2 24" xfId="55723" xr:uid="{00000000-0005-0000-0000-00009CBC0000}"/>
    <cellStyle name="Percent 2 25" xfId="674" xr:uid="{00000000-0005-0000-0000-00009DBC0000}"/>
    <cellStyle name="Percent 2 3" xfId="564" xr:uid="{00000000-0005-0000-0000-00009EBC0000}"/>
    <cellStyle name="Percent 2 3 10" xfId="29248" xr:uid="{00000000-0005-0000-0000-00009FBC0000}"/>
    <cellStyle name="Percent 2 3 11" xfId="55190" xr:uid="{00000000-0005-0000-0000-0000A0BC0000}"/>
    <cellStyle name="Percent 2 3 12" xfId="55730" xr:uid="{00000000-0005-0000-0000-0000A1BC0000}"/>
    <cellStyle name="Percent 2 3 13" xfId="754" xr:uid="{00000000-0005-0000-0000-0000A2BC0000}"/>
    <cellStyle name="Percent 2 3 2" xfId="1657" xr:uid="{00000000-0005-0000-0000-0000A3BC0000}"/>
    <cellStyle name="Percent 2 3 2 10" xfId="56271" xr:uid="{00000000-0005-0000-0000-0000A4BC0000}"/>
    <cellStyle name="Percent 2 3 2 2" xfId="2739" xr:uid="{00000000-0005-0000-0000-0000A5BC0000}"/>
    <cellStyle name="Percent 2 3 2 2 2" xfId="7067" xr:uid="{00000000-0005-0000-0000-0000A6BC0000}"/>
    <cellStyle name="Percent 2 3 2 2 2 2" xfId="13559" xr:uid="{00000000-0005-0000-0000-0000A7BC0000}"/>
    <cellStyle name="Percent 2 3 2 2 2 2 2" xfId="28707" xr:uid="{00000000-0005-0000-0000-0000A8BC0000}"/>
    <cellStyle name="Percent 2 3 2 2 2 2 2 2" xfId="54675" xr:uid="{00000000-0005-0000-0000-0000A9BC0000}"/>
    <cellStyle name="Percent 2 3 2 2 2 2 3" xfId="39527" xr:uid="{00000000-0005-0000-0000-0000AABC0000}"/>
    <cellStyle name="Percent 2 3 2 2 2 3" xfId="22215" xr:uid="{00000000-0005-0000-0000-0000ABBC0000}"/>
    <cellStyle name="Percent 2 3 2 2 2 3 2" xfId="48183" xr:uid="{00000000-0005-0000-0000-0000ACBC0000}"/>
    <cellStyle name="Percent 2 3 2 2 2 4" xfId="17887" xr:uid="{00000000-0005-0000-0000-0000ADBC0000}"/>
    <cellStyle name="Percent 2 3 2 2 2 4 2" xfId="43855" xr:uid="{00000000-0005-0000-0000-0000AEBC0000}"/>
    <cellStyle name="Percent 2 3 2 2 2 5" xfId="33035" xr:uid="{00000000-0005-0000-0000-0000AFBC0000}"/>
    <cellStyle name="Percent 2 3 2 2 2 6" xfId="59517" xr:uid="{00000000-0005-0000-0000-0000B0BC0000}"/>
    <cellStyle name="Percent 2 3 2 2 3" xfId="11395" xr:uid="{00000000-0005-0000-0000-0000B1BC0000}"/>
    <cellStyle name="Percent 2 3 2 2 3 2" xfId="26543" xr:uid="{00000000-0005-0000-0000-0000B2BC0000}"/>
    <cellStyle name="Percent 2 3 2 2 3 2 2" xfId="52511" xr:uid="{00000000-0005-0000-0000-0000B3BC0000}"/>
    <cellStyle name="Percent 2 3 2 2 3 3" xfId="37363" xr:uid="{00000000-0005-0000-0000-0000B4BC0000}"/>
    <cellStyle name="Percent 2 3 2 2 4" xfId="9231" xr:uid="{00000000-0005-0000-0000-0000B5BC0000}"/>
    <cellStyle name="Percent 2 3 2 2 4 2" xfId="24379" xr:uid="{00000000-0005-0000-0000-0000B6BC0000}"/>
    <cellStyle name="Percent 2 3 2 2 4 2 2" xfId="50347" xr:uid="{00000000-0005-0000-0000-0000B7BC0000}"/>
    <cellStyle name="Percent 2 3 2 2 4 3" xfId="35199" xr:uid="{00000000-0005-0000-0000-0000B8BC0000}"/>
    <cellStyle name="Percent 2 3 2 2 5" xfId="20051" xr:uid="{00000000-0005-0000-0000-0000B9BC0000}"/>
    <cellStyle name="Percent 2 3 2 2 5 2" xfId="46019" xr:uid="{00000000-0005-0000-0000-0000BABC0000}"/>
    <cellStyle name="Percent 2 3 2 2 6" xfId="15723" xr:uid="{00000000-0005-0000-0000-0000BBBC0000}"/>
    <cellStyle name="Percent 2 3 2 2 6 2" xfId="41691" xr:uid="{00000000-0005-0000-0000-0000BCBC0000}"/>
    <cellStyle name="Percent 2 3 2 2 7" xfId="4903" xr:uid="{00000000-0005-0000-0000-0000BDBC0000}"/>
    <cellStyle name="Percent 2 3 2 2 8" xfId="30871" xr:uid="{00000000-0005-0000-0000-0000BEBC0000}"/>
    <cellStyle name="Percent 2 3 2 2 9" xfId="57353" xr:uid="{00000000-0005-0000-0000-0000BFBC0000}"/>
    <cellStyle name="Percent 2 3 2 3" xfId="5985" xr:uid="{00000000-0005-0000-0000-0000C0BC0000}"/>
    <cellStyle name="Percent 2 3 2 3 2" xfId="12477" xr:uid="{00000000-0005-0000-0000-0000C1BC0000}"/>
    <cellStyle name="Percent 2 3 2 3 2 2" xfId="27625" xr:uid="{00000000-0005-0000-0000-0000C2BC0000}"/>
    <cellStyle name="Percent 2 3 2 3 2 2 2" xfId="53593" xr:uid="{00000000-0005-0000-0000-0000C3BC0000}"/>
    <cellStyle name="Percent 2 3 2 3 2 3" xfId="38445" xr:uid="{00000000-0005-0000-0000-0000C4BC0000}"/>
    <cellStyle name="Percent 2 3 2 3 3" xfId="21133" xr:uid="{00000000-0005-0000-0000-0000C5BC0000}"/>
    <cellStyle name="Percent 2 3 2 3 3 2" xfId="47101" xr:uid="{00000000-0005-0000-0000-0000C6BC0000}"/>
    <cellStyle name="Percent 2 3 2 3 4" xfId="16805" xr:uid="{00000000-0005-0000-0000-0000C7BC0000}"/>
    <cellStyle name="Percent 2 3 2 3 4 2" xfId="42773" xr:uid="{00000000-0005-0000-0000-0000C8BC0000}"/>
    <cellStyle name="Percent 2 3 2 3 5" xfId="31953" xr:uid="{00000000-0005-0000-0000-0000C9BC0000}"/>
    <cellStyle name="Percent 2 3 2 3 6" xfId="58435" xr:uid="{00000000-0005-0000-0000-0000CABC0000}"/>
    <cellStyle name="Percent 2 3 2 4" xfId="10313" xr:uid="{00000000-0005-0000-0000-0000CBBC0000}"/>
    <cellStyle name="Percent 2 3 2 4 2" xfId="25461" xr:uid="{00000000-0005-0000-0000-0000CCBC0000}"/>
    <cellStyle name="Percent 2 3 2 4 2 2" xfId="51429" xr:uid="{00000000-0005-0000-0000-0000CDBC0000}"/>
    <cellStyle name="Percent 2 3 2 4 3" xfId="36281" xr:uid="{00000000-0005-0000-0000-0000CEBC0000}"/>
    <cellStyle name="Percent 2 3 2 5" xfId="8149" xr:uid="{00000000-0005-0000-0000-0000CFBC0000}"/>
    <cellStyle name="Percent 2 3 2 5 2" xfId="23297" xr:uid="{00000000-0005-0000-0000-0000D0BC0000}"/>
    <cellStyle name="Percent 2 3 2 5 2 2" xfId="49265" xr:uid="{00000000-0005-0000-0000-0000D1BC0000}"/>
    <cellStyle name="Percent 2 3 2 5 3" xfId="34117" xr:uid="{00000000-0005-0000-0000-0000D2BC0000}"/>
    <cellStyle name="Percent 2 3 2 6" xfId="18969" xr:uid="{00000000-0005-0000-0000-0000D3BC0000}"/>
    <cellStyle name="Percent 2 3 2 6 2" xfId="44937" xr:uid="{00000000-0005-0000-0000-0000D4BC0000}"/>
    <cellStyle name="Percent 2 3 2 7" xfId="14641" xr:uid="{00000000-0005-0000-0000-0000D5BC0000}"/>
    <cellStyle name="Percent 2 3 2 7 2" xfId="40609" xr:uid="{00000000-0005-0000-0000-0000D6BC0000}"/>
    <cellStyle name="Percent 2 3 2 8" xfId="3821" xr:uid="{00000000-0005-0000-0000-0000D7BC0000}"/>
    <cellStyle name="Percent 2 3 2 9" xfId="29789" xr:uid="{00000000-0005-0000-0000-0000D8BC0000}"/>
    <cellStyle name="Percent 2 3 3" xfId="2198" xr:uid="{00000000-0005-0000-0000-0000D9BC0000}"/>
    <cellStyle name="Percent 2 3 3 2" xfId="6526" xr:uid="{00000000-0005-0000-0000-0000DABC0000}"/>
    <cellStyle name="Percent 2 3 3 2 2" xfId="13018" xr:uid="{00000000-0005-0000-0000-0000DBBC0000}"/>
    <cellStyle name="Percent 2 3 3 2 2 2" xfId="28166" xr:uid="{00000000-0005-0000-0000-0000DCBC0000}"/>
    <cellStyle name="Percent 2 3 3 2 2 2 2" xfId="54134" xr:uid="{00000000-0005-0000-0000-0000DDBC0000}"/>
    <cellStyle name="Percent 2 3 3 2 2 3" xfId="38986" xr:uid="{00000000-0005-0000-0000-0000DEBC0000}"/>
    <cellStyle name="Percent 2 3 3 2 3" xfId="21674" xr:uid="{00000000-0005-0000-0000-0000DFBC0000}"/>
    <cellStyle name="Percent 2 3 3 2 3 2" xfId="47642" xr:uid="{00000000-0005-0000-0000-0000E0BC0000}"/>
    <cellStyle name="Percent 2 3 3 2 4" xfId="17346" xr:uid="{00000000-0005-0000-0000-0000E1BC0000}"/>
    <cellStyle name="Percent 2 3 3 2 4 2" xfId="43314" xr:uid="{00000000-0005-0000-0000-0000E2BC0000}"/>
    <cellStyle name="Percent 2 3 3 2 5" xfId="32494" xr:uid="{00000000-0005-0000-0000-0000E3BC0000}"/>
    <cellStyle name="Percent 2 3 3 2 6" xfId="58976" xr:uid="{00000000-0005-0000-0000-0000E4BC0000}"/>
    <cellStyle name="Percent 2 3 3 3" xfId="10854" xr:uid="{00000000-0005-0000-0000-0000E5BC0000}"/>
    <cellStyle name="Percent 2 3 3 3 2" xfId="26002" xr:uid="{00000000-0005-0000-0000-0000E6BC0000}"/>
    <cellStyle name="Percent 2 3 3 3 2 2" xfId="51970" xr:uid="{00000000-0005-0000-0000-0000E7BC0000}"/>
    <cellStyle name="Percent 2 3 3 3 3" xfId="36822" xr:uid="{00000000-0005-0000-0000-0000E8BC0000}"/>
    <cellStyle name="Percent 2 3 3 4" xfId="8690" xr:uid="{00000000-0005-0000-0000-0000E9BC0000}"/>
    <cellStyle name="Percent 2 3 3 4 2" xfId="23838" xr:uid="{00000000-0005-0000-0000-0000EABC0000}"/>
    <cellStyle name="Percent 2 3 3 4 2 2" xfId="49806" xr:uid="{00000000-0005-0000-0000-0000EBBC0000}"/>
    <cellStyle name="Percent 2 3 3 4 3" xfId="34658" xr:uid="{00000000-0005-0000-0000-0000ECBC0000}"/>
    <cellStyle name="Percent 2 3 3 5" xfId="19510" xr:uid="{00000000-0005-0000-0000-0000EDBC0000}"/>
    <cellStyle name="Percent 2 3 3 5 2" xfId="45478" xr:uid="{00000000-0005-0000-0000-0000EEBC0000}"/>
    <cellStyle name="Percent 2 3 3 6" xfId="15182" xr:uid="{00000000-0005-0000-0000-0000EFBC0000}"/>
    <cellStyle name="Percent 2 3 3 6 2" xfId="41150" xr:uid="{00000000-0005-0000-0000-0000F0BC0000}"/>
    <cellStyle name="Percent 2 3 3 7" xfId="4362" xr:uid="{00000000-0005-0000-0000-0000F1BC0000}"/>
    <cellStyle name="Percent 2 3 3 8" xfId="30330" xr:uid="{00000000-0005-0000-0000-0000F2BC0000}"/>
    <cellStyle name="Percent 2 3 3 9" xfId="56812" xr:uid="{00000000-0005-0000-0000-0000F3BC0000}"/>
    <cellStyle name="Percent 2 3 4" xfId="5444" xr:uid="{00000000-0005-0000-0000-0000F4BC0000}"/>
    <cellStyle name="Percent 2 3 4 2" xfId="11936" xr:uid="{00000000-0005-0000-0000-0000F5BC0000}"/>
    <cellStyle name="Percent 2 3 4 2 2" xfId="27084" xr:uid="{00000000-0005-0000-0000-0000F6BC0000}"/>
    <cellStyle name="Percent 2 3 4 2 2 2" xfId="53052" xr:uid="{00000000-0005-0000-0000-0000F7BC0000}"/>
    <cellStyle name="Percent 2 3 4 2 3" xfId="37904" xr:uid="{00000000-0005-0000-0000-0000F8BC0000}"/>
    <cellStyle name="Percent 2 3 4 3" xfId="20592" xr:uid="{00000000-0005-0000-0000-0000F9BC0000}"/>
    <cellStyle name="Percent 2 3 4 3 2" xfId="46560" xr:uid="{00000000-0005-0000-0000-0000FABC0000}"/>
    <cellStyle name="Percent 2 3 4 4" xfId="16264" xr:uid="{00000000-0005-0000-0000-0000FBBC0000}"/>
    <cellStyle name="Percent 2 3 4 4 2" xfId="42232" xr:uid="{00000000-0005-0000-0000-0000FCBC0000}"/>
    <cellStyle name="Percent 2 3 4 5" xfId="31412" xr:uid="{00000000-0005-0000-0000-0000FDBC0000}"/>
    <cellStyle name="Percent 2 3 4 6" xfId="57894" xr:uid="{00000000-0005-0000-0000-0000FEBC0000}"/>
    <cellStyle name="Percent 2 3 5" xfId="9772" xr:uid="{00000000-0005-0000-0000-0000FFBC0000}"/>
    <cellStyle name="Percent 2 3 5 2" xfId="24920" xr:uid="{00000000-0005-0000-0000-000000BD0000}"/>
    <cellStyle name="Percent 2 3 5 2 2" xfId="50888" xr:uid="{00000000-0005-0000-0000-000001BD0000}"/>
    <cellStyle name="Percent 2 3 5 3" xfId="35740" xr:uid="{00000000-0005-0000-0000-000002BD0000}"/>
    <cellStyle name="Percent 2 3 6" xfId="7608" xr:uid="{00000000-0005-0000-0000-000003BD0000}"/>
    <cellStyle name="Percent 2 3 6 2" xfId="22756" xr:uid="{00000000-0005-0000-0000-000004BD0000}"/>
    <cellStyle name="Percent 2 3 6 2 2" xfId="48724" xr:uid="{00000000-0005-0000-0000-000005BD0000}"/>
    <cellStyle name="Percent 2 3 6 3" xfId="33576" xr:uid="{00000000-0005-0000-0000-000006BD0000}"/>
    <cellStyle name="Percent 2 3 7" xfId="18428" xr:uid="{00000000-0005-0000-0000-000007BD0000}"/>
    <cellStyle name="Percent 2 3 7 2" xfId="44396" xr:uid="{00000000-0005-0000-0000-000008BD0000}"/>
    <cellStyle name="Percent 2 3 8" xfId="14100" xr:uid="{00000000-0005-0000-0000-000009BD0000}"/>
    <cellStyle name="Percent 2 3 8 2" xfId="40068" xr:uid="{00000000-0005-0000-0000-00000ABD0000}"/>
    <cellStyle name="Percent 2 3 9" xfId="3280" xr:uid="{00000000-0005-0000-0000-00000BBD0000}"/>
    <cellStyle name="Percent 2 4" xfId="565" xr:uid="{00000000-0005-0000-0000-00000CBD0000}"/>
    <cellStyle name="Percent 2 4 10" xfId="29249" xr:uid="{00000000-0005-0000-0000-00000DBD0000}"/>
    <cellStyle name="Percent 2 4 11" xfId="55191" xr:uid="{00000000-0005-0000-0000-00000EBD0000}"/>
    <cellStyle name="Percent 2 4 12" xfId="55731" xr:uid="{00000000-0005-0000-0000-00000FBD0000}"/>
    <cellStyle name="Percent 2 4 13" xfId="794" xr:uid="{00000000-0005-0000-0000-000010BD0000}"/>
    <cellStyle name="Percent 2 4 2" xfId="1658" xr:uid="{00000000-0005-0000-0000-000011BD0000}"/>
    <cellStyle name="Percent 2 4 2 10" xfId="56272" xr:uid="{00000000-0005-0000-0000-000012BD0000}"/>
    <cellStyle name="Percent 2 4 2 2" xfId="2740" xr:uid="{00000000-0005-0000-0000-000013BD0000}"/>
    <cellStyle name="Percent 2 4 2 2 2" xfId="7068" xr:uid="{00000000-0005-0000-0000-000014BD0000}"/>
    <cellStyle name="Percent 2 4 2 2 2 2" xfId="13560" xr:uid="{00000000-0005-0000-0000-000015BD0000}"/>
    <cellStyle name="Percent 2 4 2 2 2 2 2" xfId="28708" xr:uid="{00000000-0005-0000-0000-000016BD0000}"/>
    <cellStyle name="Percent 2 4 2 2 2 2 2 2" xfId="54676" xr:uid="{00000000-0005-0000-0000-000017BD0000}"/>
    <cellStyle name="Percent 2 4 2 2 2 2 3" xfId="39528" xr:uid="{00000000-0005-0000-0000-000018BD0000}"/>
    <cellStyle name="Percent 2 4 2 2 2 3" xfId="22216" xr:uid="{00000000-0005-0000-0000-000019BD0000}"/>
    <cellStyle name="Percent 2 4 2 2 2 3 2" xfId="48184" xr:uid="{00000000-0005-0000-0000-00001ABD0000}"/>
    <cellStyle name="Percent 2 4 2 2 2 4" xfId="17888" xr:uid="{00000000-0005-0000-0000-00001BBD0000}"/>
    <cellStyle name="Percent 2 4 2 2 2 4 2" xfId="43856" xr:uid="{00000000-0005-0000-0000-00001CBD0000}"/>
    <cellStyle name="Percent 2 4 2 2 2 5" xfId="33036" xr:uid="{00000000-0005-0000-0000-00001DBD0000}"/>
    <cellStyle name="Percent 2 4 2 2 2 6" xfId="59518" xr:uid="{00000000-0005-0000-0000-00001EBD0000}"/>
    <cellStyle name="Percent 2 4 2 2 3" xfId="11396" xr:uid="{00000000-0005-0000-0000-00001FBD0000}"/>
    <cellStyle name="Percent 2 4 2 2 3 2" xfId="26544" xr:uid="{00000000-0005-0000-0000-000020BD0000}"/>
    <cellStyle name="Percent 2 4 2 2 3 2 2" xfId="52512" xr:uid="{00000000-0005-0000-0000-000021BD0000}"/>
    <cellStyle name="Percent 2 4 2 2 3 3" xfId="37364" xr:uid="{00000000-0005-0000-0000-000022BD0000}"/>
    <cellStyle name="Percent 2 4 2 2 4" xfId="9232" xr:uid="{00000000-0005-0000-0000-000023BD0000}"/>
    <cellStyle name="Percent 2 4 2 2 4 2" xfId="24380" xr:uid="{00000000-0005-0000-0000-000024BD0000}"/>
    <cellStyle name="Percent 2 4 2 2 4 2 2" xfId="50348" xr:uid="{00000000-0005-0000-0000-000025BD0000}"/>
    <cellStyle name="Percent 2 4 2 2 4 3" xfId="35200" xr:uid="{00000000-0005-0000-0000-000026BD0000}"/>
    <cellStyle name="Percent 2 4 2 2 5" xfId="20052" xr:uid="{00000000-0005-0000-0000-000027BD0000}"/>
    <cellStyle name="Percent 2 4 2 2 5 2" xfId="46020" xr:uid="{00000000-0005-0000-0000-000028BD0000}"/>
    <cellStyle name="Percent 2 4 2 2 6" xfId="15724" xr:uid="{00000000-0005-0000-0000-000029BD0000}"/>
    <cellStyle name="Percent 2 4 2 2 6 2" xfId="41692" xr:uid="{00000000-0005-0000-0000-00002ABD0000}"/>
    <cellStyle name="Percent 2 4 2 2 7" xfId="4904" xr:uid="{00000000-0005-0000-0000-00002BBD0000}"/>
    <cellStyle name="Percent 2 4 2 2 8" xfId="30872" xr:uid="{00000000-0005-0000-0000-00002CBD0000}"/>
    <cellStyle name="Percent 2 4 2 2 9" xfId="57354" xr:uid="{00000000-0005-0000-0000-00002DBD0000}"/>
    <cellStyle name="Percent 2 4 2 3" xfId="5986" xr:uid="{00000000-0005-0000-0000-00002EBD0000}"/>
    <cellStyle name="Percent 2 4 2 3 2" xfId="12478" xr:uid="{00000000-0005-0000-0000-00002FBD0000}"/>
    <cellStyle name="Percent 2 4 2 3 2 2" xfId="27626" xr:uid="{00000000-0005-0000-0000-000030BD0000}"/>
    <cellStyle name="Percent 2 4 2 3 2 2 2" xfId="53594" xr:uid="{00000000-0005-0000-0000-000031BD0000}"/>
    <cellStyle name="Percent 2 4 2 3 2 3" xfId="38446" xr:uid="{00000000-0005-0000-0000-000032BD0000}"/>
    <cellStyle name="Percent 2 4 2 3 3" xfId="21134" xr:uid="{00000000-0005-0000-0000-000033BD0000}"/>
    <cellStyle name="Percent 2 4 2 3 3 2" xfId="47102" xr:uid="{00000000-0005-0000-0000-000034BD0000}"/>
    <cellStyle name="Percent 2 4 2 3 4" xfId="16806" xr:uid="{00000000-0005-0000-0000-000035BD0000}"/>
    <cellStyle name="Percent 2 4 2 3 4 2" xfId="42774" xr:uid="{00000000-0005-0000-0000-000036BD0000}"/>
    <cellStyle name="Percent 2 4 2 3 5" xfId="31954" xr:uid="{00000000-0005-0000-0000-000037BD0000}"/>
    <cellStyle name="Percent 2 4 2 3 6" xfId="58436" xr:uid="{00000000-0005-0000-0000-000038BD0000}"/>
    <cellStyle name="Percent 2 4 2 4" xfId="10314" xr:uid="{00000000-0005-0000-0000-000039BD0000}"/>
    <cellStyle name="Percent 2 4 2 4 2" xfId="25462" xr:uid="{00000000-0005-0000-0000-00003ABD0000}"/>
    <cellStyle name="Percent 2 4 2 4 2 2" xfId="51430" xr:uid="{00000000-0005-0000-0000-00003BBD0000}"/>
    <cellStyle name="Percent 2 4 2 4 3" xfId="36282" xr:uid="{00000000-0005-0000-0000-00003CBD0000}"/>
    <cellStyle name="Percent 2 4 2 5" xfId="8150" xr:uid="{00000000-0005-0000-0000-00003DBD0000}"/>
    <cellStyle name="Percent 2 4 2 5 2" xfId="23298" xr:uid="{00000000-0005-0000-0000-00003EBD0000}"/>
    <cellStyle name="Percent 2 4 2 5 2 2" xfId="49266" xr:uid="{00000000-0005-0000-0000-00003FBD0000}"/>
    <cellStyle name="Percent 2 4 2 5 3" xfId="34118" xr:uid="{00000000-0005-0000-0000-000040BD0000}"/>
    <cellStyle name="Percent 2 4 2 6" xfId="18970" xr:uid="{00000000-0005-0000-0000-000041BD0000}"/>
    <cellStyle name="Percent 2 4 2 6 2" xfId="44938" xr:uid="{00000000-0005-0000-0000-000042BD0000}"/>
    <cellStyle name="Percent 2 4 2 7" xfId="14642" xr:uid="{00000000-0005-0000-0000-000043BD0000}"/>
    <cellStyle name="Percent 2 4 2 7 2" xfId="40610" xr:uid="{00000000-0005-0000-0000-000044BD0000}"/>
    <cellStyle name="Percent 2 4 2 8" xfId="3822" xr:uid="{00000000-0005-0000-0000-000045BD0000}"/>
    <cellStyle name="Percent 2 4 2 9" xfId="29790" xr:uid="{00000000-0005-0000-0000-000046BD0000}"/>
    <cellStyle name="Percent 2 4 3" xfId="2199" xr:uid="{00000000-0005-0000-0000-000047BD0000}"/>
    <cellStyle name="Percent 2 4 3 2" xfId="6527" xr:uid="{00000000-0005-0000-0000-000048BD0000}"/>
    <cellStyle name="Percent 2 4 3 2 2" xfId="13019" xr:uid="{00000000-0005-0000-0000-000049BD0000}"/>
    <cellStyle name="Percent 2 4 3 2 2 2" xfId="28167" xr:uid="{00000000-0005-0000-0000-00004ABD0000}"/>
    <cellStyle name="Percent 2 4 3 2 2 2 2" xfId="54135" xr:uid="{00000000-0005-0000-0000-00004BBD0000}"/>
    <cellStyle name="Percent 2 4 3 2 2 3" xfId="38987" xr:uid="{00000000-0005-0000-0000-00004CBD0000}"/>
    <cellStyle name="Percent 2 4 3 2 3" xfId="21675" xr:uid="{00000000-0005-0000-0000-00004DBD0000}"/>
    <cellStyle name="Percent 2 4 3 2 3 2" xfId="47643" xr:uid="{00000000-0005-0000-0000-00004EBD0000}"/>
    <cellStyle name="Percent 2 4 3 2 4" xfId="17347" xr:uid="{00000000-0005-0000-0000-00004FBD0000}"/>
    <cellStyle name="Percent 2 4 3 2 4 2" xfId="43315" xr:uid="{00000000-0005-0000-0000-000050BD0000}"/>
    <cellStyle name="Percent 2 4 3 2 5" xfId="32495" xr:uid="{00000000-0005-0000-0000-000051BD0000}"/>
    <cellStyle name="Percent 2 4 3 2 6" xfId="58977" xr:uid="{00000000-0005-0000-0000-000052BD0000}"/>
    <cellStyle name="Percent 2 4 3 3" xfId="10855" xr:uid="{00000000-0005-0000-0000-000053BD0000}"/>
    <cellStyle name="Percent 2 4 3 3 2" xfId="26003" xr:uid="{00000000-0005-0000-0000-000054BD0000}"/>
    <cellStyle name="Percent 2 4 3 3 2 2" xfId="51971" xr:uid="{00000000-0005-0000-0000-000055BD0000}"/>
    <cellStyle name="Percent 2 4 3 3 3" xfId="36823" xr:uid="{00000000-0005-0000-0000-000056BD0000}"/>
    <cellStyle name="Percent 2 4 3 4" xfId="8691" xr:uid="{00000000-0005-0000-0000-000057BD0000}"/>
    <cellStyle name="Percent 2 4 3 4 2" xfId="23839" xr:uid="{00000000-0005-0000-0000-000058BD0000}"/>
    <cellStyle name="Percent 2 4 3 4 2 2" xfId="49807" xr:uid="{00000000-0005-0000-0000-000059BD0000}"/>
    <cellStyle name="Percent 2 4 3 4 3" xfId="34659" xr:uid="{00000000-0005-0000-0000-00005ABD0000}"/>
    <cellStyle name="Percent 2 4 3 5" xfId="19511" xr:uid="{00000000-0005-0000-0000-00005BBD0000}"/>
    <cellStyle name="Percent 2 4 3 5 2" xfId="45479" xr:uid="{00000000-0005-0000-0000-00005CBD0000}"/>
    <cellStyle name="Percent 2 4 3 6" xfId="15183" xr:uid="{00000000-0005-0000-0000-00005DBD0000}"/>
    <cellStyle name="Percent 2 4 3 6 2" xfId="41151" xr:uid="{00000000-0005-0000-0000-00005EBD0000}"/>
    <cellStyle name="Percent 2 4 3 7" xfId="4363" xr:uid="{00000000-0005-0000-0000-00005FBD0000}"/>
    <cellStyle name="Percent 2 4 3 8" xfId="30331" xr:uid="{00000000-0005-0000-0000-000060BD0000}"/>
    <cellStyle name="Percent 2 4 3 9" xfId="56813" xr:uid="{00000000-0005-0000-0000-000061BD0000}"/>
    <cellStyle name="Percent 2 4 4" xfId="5445" xr:uid="{00000000-0005-0000-0000-000062BD0000}"/>
    <cellStyle name="Percent 2 4 4 2" xfId="11937" xr:uid="{00000000-0005-0000-0000-000063BD0000}"/>
    <cellStyle name="Percent 2 4 4 2 2" xfId="27085" xr:uid="{00000000-0005-0000-0000-000064BD0000}"/>
    <cellStyle name="Percent 2 4 4 2 2 2" xfId="53053" xr:uid="{00000000-0005-0000-0000-000065BD0000}"/>
    <cellStyle name="Percent 2 4 4 2 3" xfId="37905" xr:uid="{00000000-0005-0000-0000-000066BD0000}"/>
    <cellStyle name="Percent 2 4 4 3" xfId="20593" xr:uid="{00000000-0005-0000-0000-000067BD0000}"/>
    <cellStyle name="Percent 2 4 4 3 2" xfId="46561" xr:uid="{00000000-0005-0000-0000-000068BD0000}"/>
    <cellStyle name="Percent 2 4 4 4" xfId="16265" xr:uid="{00000000-0005-0000-0000-000069BD0000}"/>
    <cellStyle name="Percent 2 4 4 4 2" xfId="42233" xr:uid="{00000000-0005-0000-0000-00006ABD0000}"/>
    <cellStyle name="Percent 2 4 4 5" xfId="31413" xr:uid="{00000000-0005-0000-0000-00006BBD0000}"/>
    <cellStyle name="Percent 2 4 4 6" xfId="57895" xr:uid="{00000000-0005-0000-0000-00006CBD0000}"/>
    <cellStyle name="Percent 2 4 5" xfId="9773" xr:uid="{00000000-0005-0000-0000-00006DBD0000}"/>
    <cellStyle name="Percent 2 4 5 2" xfId="24921" xr:uid="{00000000-0005-0000-0000-00006EBD0000}"/>
    <cellStyle name="Percent 2 4 5 2 2" xfId="50889" xr:uid="{00000000-0005-0000-0000-00006FBD0000}"/>
    <cellStyle name="Percent 2 4 5 3" xfId="35741" xr:uid="{00000000-0005-0000-0000-000070BD0000}"/>
    <cellStyle name="Percent 2 4 6" xfId="7609" xr:uid="{00000000-0005-0000-0000-000071BD0000}"/>
    <cellStyle name="Percent 2 4 6 2" xfId="22757" xr:uid="{00000000-0005-0000-0000-000072BD0000}"/>
    <cellStyle name="Percent 2 4 6 2 2" xfId="48725" xr:uid="{00000000-0005-0000-0000-000073BD0000}"/>
    <cellStyle name="Percent 2 4 6 3" xfId="33577" xr:uid="{00000000-0005-0000-0000-000074BD0000}"/>
    <cellStyle name="Percent 2 4 7" xfId="18429" xr:uid="{00000000-0005-0000-0000-000075BD0000}"/>
    <cellStyle name="Percent 2 4 7 2" xfId="44397" xr:uid="{00000000-0005-0000-0000-000076BD0000}"/>
    <cellStyle name="Percent 2 4 8" xfId="14101" xr:uid="{00000000-0005-0000-0000-000077BD0000}"/>
    <cellStyle name="Percent 2 4 8 2" xfId="40069" xr:uid="{00000000-0005-0000-0000-000078BD0000}"/>
    <cellStyle name="Percent 2 4 9" xfId="3281" xr:uid="{00000000-0005-0000-0000-000079BD0000}"/>
    <cellStyle name="Percent 2 5" xfId="566" xr:uid="{00000000-0005-0000-0000-00007ABD0000}"/>
    <cellStyle name="Percent 2 5 10" xfId="29250" xr:uid="{00000000-0005-0000-0000-00007BBD0000}"/>
    <cellStyle name="Percent 2 5 11" xfId="55192" xr:uid="{00000000-0005-0000-0000-00007CBD0000}"/>
    <cellStyle name="Percent 2 5 12" xfId="55732" xr:uid="{00000000-0005-0000-0000-00007DBD0000}"/>
    <cellStyle name="Percent 2 5 13" xfId="834" xr:uid="{00000000-0005-0000-0000-00007EBD0000}"/>
    <cellStyle name="Percent 2 5 2" xfId="1659" xr:uid="{00000000-0005-0000-0000-00007FBD0000}"/>
    <cellStyle name="Percent 2 5 2 10" xfId="56273" xr:uid="{00000000-0005-0000-0000-000080BD0000}"/>
    <cellStyle name="Percent 2 5 2 2" xfId="2741" xr:uid="{00000000-0005-0000-0000-000081BD0000}"/>
    <cellStyle name="Percent 2 5 2 2 2" xfId="7069" xr:uid="{00000000-0005-0000-0000-000082BD0000}"/>
    <cellStyle name="Percent 2 5 2 2 2 2" xfId="13561" xr:uid="{00000000-0005-0000-0000-000083BD0000}"/>
    <cellStyle name="Percent 2 5 2 2 2 2 2" xfId="28709" xr:uid="{00000000-0005-0000-0000-000084BD0000}"/>
    <cellStyle name="Percent 2 5 2 2 2 2 2 2" xfId="54677" xr:uid="{00000000-0005-0000-0000-000085BD0000}"/>
    <cellStyle name="Percent 2 5 2 2 2 2 3" xfId="39529" xr:uid="{00000000-0005-0000-0000-000086BD0000}"/>
    <cellStyle name="Percent 2 5 2 2 2 3" xfId="22217" xr:uid="{00000000-0005-0000-0000-000087BD0000}"/>
    <cellStyle name="Percent 2 5 2 2 2 3 2" xfId="48185" xr:uid="{00000000-0005-0000-0000-000088BD0000}"/>
    <cellStyle name="Percent 2 5 2 2 2 4" xfId="17889" xr:uid="{00000000-0005-0000-0000-000089BD0000}"/>
    <cellStyle name="Percent 2 5 2 2 2 4 2" xfId="43857" xr:uid="{00000000-0005-0000-0000-00008ABD0000}"/>
    <cellStyle name="Percent 2 5 2 2 2 5" xfId="33037" xr:uid="{00000000-0005-0000-0000-00008BBD0000}"/>
    <cellStyle name="Percent 2 5 2 2 2 6" xfId="59519" xr:uid="{00000000-0005-0000-0000-00008CBD0000}"/>
    <cellStyle name="Percent 2 5 2 2 3" xfId="11397" xr:uid="{00000000-0005-0000-0000-00008DBD0000}"/>
    <cellStyle name="Percent 2 5 2 2 3 2" xfId="26545" xr:uid="{00000000-0005-0000-0000-00008EBD0000}"/>
    <cellStyle name="Percent 2 5 2 2 3 2 2" xfId="52513" xr:uid="{00000000-0005-0000-0000-00008FBD0000}"/>
    <cellStyle name="Percent 2 5 2 2 3 3" xfId="37365" xr:uid="{00000000-0005-0000-0000-000090BD0000}"/>
    <cellStyle name="Percent 2 5 2 2 4" xfId="9233" xr:uid="{00000000-0005-0000-0000-000091BD0000}"/>
    <cellStyle name="Percent 2 5 2 2 4 2" xfId="24381" xr:uid="{00000000-0005-0000-0000-000092BD0000}"/>
    <cellStyle name="Percent 2 5 2 2 4 2 2" xfId="50349" xr:uid="{00000000-0005-0000-0000-000093BD0000}"/>
    <cellStyle name="Percent 2 5 2 2 4 3" xfId="35201" xr:uid="{00000000-0005-0000-0000-000094BD0000}"/>
    <cellStyle name="Percent 2 5 2 2 5" xfId="20053" xr:uid="{00000000-0005-0000-0000-000095BD0000}"/>
    <cellStyle name="Percent 2 5 2 2 5 2" xfId="46021" xr:uid="{00000000-0005-0000-0000-000096BD0000}"/>
    <cellStyle name="Percent 2 5 2 2 6" xfId="15725" xr:uid="{00000000-0005-0000-0000-000097BD0000}"/>
    <cellStyle name="Percent 2 5 2 2 6 2" xfId="41693" xr:uid="{00000000-0005-0000-0000-000098BD0000}"/>
    <cellStyle name="Percent 2 5 2 2 7" xfId="4905" xr:uid="{00000000-0005-0000-0000-000099BD0000}"/>
    <cellStyle name="Percent 2 5 2 2 8" xfId="30873" xr:uid="{00000000-0005-0000-0000-00009ABD0000}"/>
    <cellStyle name="Percent 2 5 2 2 9" xfId="57355" xr:uid="{00000000-0005-0000-0000-00009BBD0000}"/>
    <cellStyle name="Percent 2 5 2 3" xfId="5987" xr:uid="{00000000-0005-0000-0000-00009CBD0000}"/>
    <cellStyle name="Percent 2 5 2 3 2" xfId="12479" xr:uid="{00000000-0005-0000-0000-00009DBD0000}"/>
    <cellStyle name="Percent 2 5 2 3 2 2" xfId="27627" xr:uid="{00000000-0005-0000-0000-00009EBD0000}"/>
    <cellStyle name="Percent 2 5 2 3 2 2 2" xfId="53595" xr:uid="{00000000-0005-0000-0000-00009FBD0000}"/>
    <cellStyle name="Percent 2 5 2 3 2 3" xfId="38447" xr:uid="{00000000-0005-0000-0000-0000A0BD0000}"/>
    <cellStyle name="Percent 2 5 2 3 3" xfId="21135" xr:uid="{00000000-0005-0000-0000-0000A1BD0000}"/>
    <cellStyle name="Percent 2 5 2 3 3 2" xfId="47103" xr:uid="{00000000-0005-0000-0000-0000A2BD0000}"/>
    <cellStyle name="Percent 2 5 2 3 4" xfId="16807" xr:uid="{00000000-0005-0000-0000-0000A3BD0000}"/>
    <cellStyle name="Percent 2 5 2 3 4 2" xfId="42775" xr:uid="{00000000-0005-0000-0000-0000A4BD0000}"/>
    <cellStyle name="Percent 2 5 2 3 5" xfId="31955" xr:uid="{00000000-0005-0000-0000-0000A5BD0000}"/>
    <cellStyle name="Percent 2 5 2 3 6" xfId="58437" xr:uid="{00000000-0005-0000-0000-0000A6BD0000}"/>
    <cellStyle name="Percent 2 5 2 4" xfId="10315" xr:uid="{00000000-0005-0000-0000-0000A7BD0000}"/>
    <cellStyle name="Percent 2 5 2 4 2" xfId="25463" xr:uid="{00000000-0005-0000-0000-0000A8BD0000}"/>
    <cellStyle name="Percent 2 5 2 4 2 2" xfId="51431" xr:uid="{00000000-0005-0000-0000-0000A9BD0000}"/>
    <cellStyle name="Percent 2 5 2 4 3" xfId="36283" xr:uid="{00000000-0005-0000-0000-0000AABD0000}"/>
    <cellStyle name="Percent 2 5 2 5" xfId="8151" xr:uid="{00000000-0005-0000-0000-0000ABBD0000}"/>
    <cellStyle name="Percent 2 5 2 5 2" xfId="23299" xr:uid="{00000000-0005-0000-0000-0000ACBD0000}"/>
    <cellStyle name="Percent 2 5 2 5 2 2" xfId="49267" xr:uid="{00000000-0005-0000-0000-0000ADBD0000}"/>
    <cellStyle name="Percent 2 5 2 5 3" xfId="34119" xr:uid="{00000000-0005-0000-0000-0000AEBD0000}"/>
    <cellStyle name="Percent 2 5 2 6" xfId="18971" xr:uid="{00000000-0005-0000-0000-0000AFBD0000}"/>
    <cellStyle name="Percent 2 5 2 6 2" xfId="44939" xr:uid="{00000000-0005-0000-0000-0000B0BD0000}"/>
    <cellStyle name="Percent 2 5 2 7" xfId="14643" xr:uid="{00000000-0005-0000-0000-0000B1BD0000}"/>
    <cellStyle name="Percent 2 5 2 7 2" xfId="40611" xr:uid="{00000000-0005-0000-0000-0000B2BD0000}"/>
    <cellStyle name="Percent 2 5 2 8" xfId="3823" xr:uid="{00000000-0005-0000-0000-0000B3BD0000}"/>
    <cellStyle name="Percent 2 5 2 9" xfId="29791" xr:uid="{00000000-0005-0000-0000-0000B4BD0000}"/>
    <cellStyle name="Percent 2 5 3" xfId="2200" xr:uid="{00000000-0005-0000-0000-0000B5BD0000}"/>
    <cellStyle name="Percent 2 5 3 2" xfId="6528" xr:uid="{00000000-0005-0000-0000-0000B6BD0000}"/>
    <cellStyle name="Percent 2 5 3 2 2" xfId="13020" xr:uid="{00000000-0005-0000-0000-0000B7BD0000}"/>
    <cellStyle name="Percent 2 5 3 2 2 2" xfId="28168" xr:uid="{00000000-0005-0000-0000-0000B8BD0000}"/>
    <cellStyle name="Percent 2 5 3 2 2 2 2" xfId="54136" xr:uid="{00000000-0005-0000-0000-0000B9BD0000}"/>
    <cellStyle name="Percent 2 5 3 2 2 3" xfId="38988" xr:uid="{00000000-0005-0000-0000-0000BABD0000}"/>
    <cellStyle name="Percent 2 5 3 2 3" xfId="21676" xr:uid="{00000000-0005-0000-0000-0000BBBD0000}"/>
    <cellStyle name="Percent 2 5 3 2 3 2" xfId="47644" xr:uid="{00000000-0005-0000-0000-0000BCBD0000}"/>
    <cellStyle name="Percent 2 5 3 2 4" xfId="17348" xr:uid="{00000000-0005-0000-0000-0000BDBD0000}"/>
    <cellStyle name="Percent 2 5 3 2 4 2" xfId="43316" xr:uid="{00000000-0005-0000-0000-0000BEBD0000}"/>
    <cellStyle name="Percent 2 5 3 2 5" xfId="32496" xr:uid="{00000000-0005-0000-0000-0000BFBD0000}"/>
    <cellStyle name="Percent 2 5 3 2 6" xfId="58978" xr:uid="{00000000-0005-0000-0000-0000C0BD0000}"/>
    <cellStyle name="Percent 2 5 3 3" xfId="10856" xr:uid="{00000000-0005-0000-0000-0000C1BD0000}"/>
    <cellStyle name="Percent 2 5 3 3 2" xfId="26004" xr:uid="{00000000-0005-0000-0000-0000C2BD0000}"/>
    <cellStyle name="Percent 2 5 3 3 2 2" xfId="51972" xr:uid="{00000000-0005-0000-0000-0000C3BD0000}"/>
    <cellStyle name="Percent 2 5 3 3 3" xfId="36824" xr:uid="{00000000-0005-0000-0000-0000C4BD0000}"/>
    <cellStyle name="Percent 2 5 3 4" xfId="8692" xr:uid="{00000000-0005-0000-0000-0000C5BD0000}"/>
    <cellStyle name="Percent 2 5 3 4 2" xfId="23840" xr:uid="{00000000-0005-0000-0000-0000C6BD0000}"/>
    <cellStyle name="Percent 2 5 3 4 2 2" xfId="49808" xr:uid="{00000000-0005-0000-0000-0000C7BD0000}"/>
    <cellStyle name="Percent 2 5 3 4 3" xfId="34660" xr:uid="{00000000-0005-0000-0000-0000C8BD0000}"/>
    <cellStyle name="Percent 2 5 3 5" xfId="19512" xr:uid="{00000000-0005-0000-0000-0000C9BD0000}"/>
    <cellStyle name="Percent 2 5 3 5 2" xfId="45480" xr:uid="{00000000-0005-0000-0000-0000CABD0000}"/>
    <cellStyle name="Percent 2 5 3 6" xfId="15184" xr:uid="{00000000-0005-0000-0000-0000CBBD0000}"/>
    <cellStyle name="Percent 2 5 3 6 2" xfId="41152" xr:uid="{00000000-0005-0000-0000-0000CCBD0000}"/>
    <cellStyle name="Percent 2 5 3 7" xfId="4364" xr:uid="{00000000-0005-0000-0000-0000CDBD0000}"/>
    <cellStyle name="Percent 2 5 3 8" xfId="30332" xr:uid="{00000000-0005-0000-0000-0000CEBD0000}"/>
    <cellStyle name="Percent 2 5 3 9" xfId="56814" xr:uid="{00000000-0005-0000-0000-0000CFBD0000}"/>
    <cellStyle name="Percent 2 5 4" xfId="5446" xr:uid="{00000000-0005-0000-0000-0000D0BD0000}"/>
    <cellStyle name="Percent 2 5 4 2" xfId="11938" xr:uid="{00000000-0005-0000-0000-0000D1BD0000}"/>
    <cellStyle name="Percent 2 5 4 2 2" xfId="27086" xr:uid="{00000000-0005-0000-0000-0000D2BD0000}"/>
    <cellStyle name="Percent 2 5 4 2 2 2" xfId="53054" xr:uid="{00000000-0005-0000-0000-0000D3BD0000}"/>
    <cellStyle name="Percent 2 5 4 2 3" xfId="37906" xr:uid="{00000000-0005-0000-0000-0000D4BD0000}"/>
    <cellStyle name="Percent 2 5 4 3" xfId="20594" xr:uid="{00000000-0005-0000-0000-0000D5BD0000}"/>
    <cellStyle name="Percent 2 5 4 3 2" xfId="46562" xr:uid="{00000000-0005-0000-0000-0000D6BD0000}"/>
    <cellStyle name="Percent 2 5 4 4" xfId="16266" xr:uid="{00000000-0005-0000-0000-0000D7BD0000}"/>
    <cellStyle name="Percent 2 5 4 4 2" xfId="42234" xr:uid="{00000000-0005-0000-0000-0000D8BD0000}"/>
    <cellStyle name="Percent 2 5 4 5" xfId="31414" xr:uid="{00000000-0005-0000-0000-0000D9BD0000}"/>
    <cellStyle name="Percent 2 5 4 6" xfId="57896" xr:uid="{00000000-0005-0000-0000-0000DABD0000}"/>
    <cellStyle name="Percent 2 5 5" xfId="9774" xr:uid="{00000000-0005-0000-0000-0000DBBD0000}"/>
    <cellStyle name="Percent 2 5 5 2" xfId="24922" xr:uid="{00000000-0005-0000-0000-0000DCBD0000}"/>
    <cellStyle name="Percent 2 5 5 2 2" xfId="50890" xr:uid="{00000000-0005-0000-0000-0000DDBD0000}"/>
    <cellStyle name="Percent 2 5 5 3" xfId="35742" xr:uid="{00000000-0005-0000-0000-0000DEBD0000}"/>
    <cellStyle name="Percent 2 5 6" xfId="7610" xr:uid="{00000000-0005-0000-0000-0000DFBD0000}"/>
    <cellStyle name="Percent 2 5 6 2" xfId="22758" xr:uid="{00000000-0005-0000-0000-0000E0BD0000}"/>
    <cellStyle name="Percent 2 5 6 2 2" xfId="48726" xr:uid="{00000000-0005-0000-0000-0000E1BD0000}"/>
    <cellStyle name="Percent 2 5 6 3" xfId="33578" xr:uid="{00000000-0005-0000-0000-0000E2BD0000}"/>
    <cellStyle name="Percent 2 5 7" xfId="18430" xr:uid="{00000000-0005-0000-0000-0000E3BD0000}"/>
    <cellStyle name="Percent 2 5 7 2" xfId="44398" xr:uid="{00000000-0005-0000-0000-0000E4BD0000}"/>
    <cellStyle name="Percent 2 5 8" xfId="14102" xr:uid="{00000000-0005-0000-0000-0000E5BD0000}"/>
    <cellStyle name="Percent 2 5 8 2" xfId="40070" xr:uid="{00000000-0005-0000-0000-0000E6BD0000}"/>
    <cellStyle name="Percent 2 5 9" xfId="3282" xr:uid="{00000000-0005-0000-0000-0000E7BD0000}"/>
    <cellStyle name="Percent 2 6" xfId="567" xr:uid="{00000000-0005-0000-0000-0000E8BD0000}"/>
    <cellStyle name="Percent 2 6 10" xfId="29251" xr:uid="{00000000-0005-0000-0000-0000E9BD0000}"/>
    <cellStyle name="Percent 2 6 11" xfId="55193" xr:uid="{00000000-0005-0000-0000-0000EABD0000}"/>
    <cellStyle name="Percent 2 6 12" xfId="55733" xr:uid="{00000000-0005-0000-0000-0000EBBD0000}"/>
    <cellStyle name="Percent 2 6 13" xfId="874" xr:uid="{00000000-0005-0000-0000-0000ECBD0000}"/>
    <cellStyle name="Percent 2 6 2" xfId="1660" xr:uid="{00000000-0005-0000-0000-0000EDBD0000}"/>
    <cellStyle name="Percent 2 6 2 10" xfId="56274" xr:uid="{00000000-0005-0000-0000-0000EEBD0000}"/>
    <cellStyle name="Percent 2 6 2 2" xfId="2742" xr:uid="{00000000-0005-0000-0000-0000EFBD0000}"/>
    <cellStyle name="Percent 2 6 2 2 2" xfId="7070" xr:uid="{00000000-0005-0000-0000-0000F0BD0000}"/>
    <cellStyle name="Percent 2 6 2 2 2 2" xfId="13562" xr:uid="{00000000-0005-0000-0000-0000F1BD0000}"/>
    <cellStyle name="Percent 2 6 2 2 2 2 2" xfId="28710" xr:uid="{00000000-0005-0000-0000-0000F2BD0000}"/>
    <cellStyle name="Percent 2 6 2 2 2 2 2 2" xfId="54678" xr:uid="{00000000-0005-0000-0000-0000F3BD0000}"/>
    <cellStyle name="Percent 2 6 2 2 2 2 3" xfId="39530" xr:uid="{00000000-0005-0000-0000-0000F4BD0000}"/>
    <cellStyle name="Percent 2 6 2 2 2 3" xfId="22218" xr:uid="{00000000-0005-0000-0000-0000F5BD0000}"/>
    <cellStyle name="Percent 2 6 2 2 2 3 2" xfId="48186" xr:uid="{00000000-0005-0000-0000-0000F6BD0000}"/>
    <cellStyle name="Percent 2 6 2 2 2 4" xfId="17890" xr:uid="{00000000-0005-0000-0000-0000F7BD0000}"/>
    <cellStyle name="Percent 2 6 2 2 2 4 2" xfId="43858" xr:uid="{00000000-0005-0000-0000-0000F8BD0000}"/>
    <cellStyle name="Percent 2 6 2 2 2 5" xfId="33038" xr:uid="{00000000-0005-0000-0000-0000F9BD0000}"/>
    <cellStyle name="Percent 2 6 2 2 2 6" xfId="59520" xr:uid="{00000000-0005-0000-0000-0000FABD0000}"/>
    <cellStyle name="Percent 2 6 2 2 3" xfId="11398" xr:uid="{00000000-0005-0000-0000-0000FBBD0000}"/>
    <cellStyle name="Percent 2 6 2 2 3 2" xfId="26546" xr:uid="{00000000-0005-0000-0000-0000FCBD0000}"/>
    <cellStyle name="Percent 2 6 2 2 3 2 2" xfId="52514" xr:uid="{00000000-0005-0000-0000-0000FDBD0000}"/>
    <cellStyle name="Percent 2 6 2 2 3 3" xfId="37366" xr:uid="{00000000-0005-0000-0000-0000FEBD0000}"/>
    <cellStyle name="Percent 2 6 2 2 4" xfId="9234" xr:uid="{00000000-0005-0000-0000-0000FFBD0000}"/>
    <cellStyle name="Percent 2 6 2 2 4 2" xfId="24382" xr:uid="{00000000-0005-0000-0000-000000BE0000}"/>
    <cellStyle name="Percent 2 6 2 2 4 2 2" xfId="50350" xr:uid="{00000000-0005-0000-0000-000001BE0000}"/>
    <cellStyle name="Percent 2 6 2 2 4 3" xfId="35202" xr:uid="{00000000-0005-0000-0000-000002BE0000}"/>
    <cellStyle name="Percent 2 6 2 2 5" xfId="20054" xr:uid="{00000000-0005-0000-0000-000003BE0000}"/>
    <cellStyle name="Percent 2 6 2 2 5 2" xfId="46022" xr:uid="{00000000-0005-0000-0000-000004BE0000}"/>
    <cellStyle name="Percent 2 6 2 2 6" xfId="15726" xr:uid="{00000000-0005-0000-0000-000005BE0000}"/>
    <cellStyle name="Percent 2 6 2 2 6 2" xfId="41694" xr:uid="{00000000-0005-0000-0000-000006BE0000}"/>
    <cellStyle name="Percent 2 6 2 2 7" xfId="4906" xr:uid="{00000000-0005-0000-0000-000007BE0000}"/>
    <cellStyle name="Percent 2 6 2 2 8" xfId="30874" xr:uid="{00000000-0005-0000-0000-000008BE0000}"/>
    <cellStyle name="Percent 2 6 2 2 9" xfId="57356" xr:uid="{00000000-0005-0000-0000-000009BE0000}"/>
    <cellStyle name="Percent 2 6 2 3" xfId="5988" xr:uid="{00000000-0005-0000-0000-00000ABE0000}"/>
    <cellStyle name="Percent 2 6 2 3 2" xfId="12480" xr:uid="{00000000-0005-0000-0000-00000BBE0000}"/>
    <cellStyle name="Percent 2 6 2 3 2 2" xfId="27628" xr:uid="{00000000-0005-0000-0000-00000CBE0000}"/>
    <cellStyle name="Percent 2 6 2 3 2 2 2" xfId="53596" xr:uid="{00000000-0005-0000-0000-00000DBE0000}"/>
    <cellStyle name="Percent 2 6 2 3 2 3" xfId="38448" xr:uid="{00000000-0005-0000-0000-00000EBE0000}"/>
    <cellStyle name="Percent 2 6 2 3 3" xfId="21136" xr:uid="{00000000-0005-0000-0000-00000FBE0000}"/>
    <cellStyle name="Percent 2 6 2 3 3 2" xfId="47104" xr:uid="{00000000-0005-0000-0000-000010BE0000}"/>
    <cellStyle name="Percent 2 6 2 3 4" xfId="16808" xr:uid="{00000000-0005-0000-0000-000011BE0000}"/>
    <cellStyle name="Percent 2 6 2 3 4 2" xfId="42776" xr:uid="{00000000-0005-0000-0000-000012BE0000}"/>
    <cellStyle name="Percent 2 6 2 3 5" xfId="31956" xr:uid="{00000000-0005-0000-0000-000013BE0000}"/>
    <cellStyle name="Percent 2 6 2 3 6" xfId="58438" xr:uid="{00000000-0005-0000-0000-000014BE0000}"/>
    <cellStyle name="Percent 2 6 2 4" xfId="10316" xr:uid="{00000000-0005-0000-0000-000015BE0000}"/>
    <cellStyle name="Percent 2 6 2 4 2" xfId="25464" xr:uid="{00000000-0005-0000-0000-000016BE0000}"/>
    <cellStyle name="Percent 2 6 2 4 2 2" xfId="51432" xr:uid="{00000000-0005-0000-0000-000017BE0000}"/>
    <cellStyle name="Percent 2 6 2 4 3" xfId="36284" xr:uid="{00000000-0005-0000-0000-000018BE0000}"/>
    <cellStyle name="Percent 2 6 2 5" xfId="8152" xr:uid="{00000000-0005-0000-0000-000019BE0000}"/>
    <cellStyle name="Percent 2 6 2 5 2" xfId="23300" xr:uid="{00000000-0005-0000-0000-00001ABE0000}"/>
    <cellStyle name="Percent 2 6 2 5 2 2" xfId="49268" xr:uid="{00000000-0005-0000-0000-00001BBE0000}"/>
    <cellStyle name="Percent 2 6 2 5 3" xfId="34120" xr:uid="{00000000-0005-0000-0000-00001CBE0000}"/>
    <cellStyle name="Percent 2 6 2 6" xfId="18972" xr:uid="{00000000-0005-0000-0000-00001DBE0000}"/>
    <cellStyle name="Percent 2 6 2 6 2" xfId="44940" xr:uid="{00000000-0005-0000-0000-00001EBE0000}"/>
    <cellStyle name="Percent 2 6 2 7" xfId="14644" xr:uid="{00000000-0005-0000-0000-00001FBE0000}"/>
    <cellStyle name="Percent 2 6 2 7 2" xfId="40612" xr:uid="{00000000-0005-0000-0000-000020BE0000}"/>
    <cellStyle name="Percent 2 6 2 8" xfId="3824" xr:uid="{00000000-0005-0000-0000-000021BE0000}"/>
    <cellStyle name="Percent 2 6 2 9" xfId="29792" xr:uid="{00000000-0005-0000-0000-000022BE0000}"/>
    <cellStyle name="Percent 2 6 3" xfId="2201" xr:uid="{00000000-0005-0000-0000-000023BE0000}"/>
    <cellStyle name="Percent 2 6 3 2" xfId="6529" xr:uid="{00000000-0005-0000-0000-000024BE0000}"/>
    <cellStyle name="Percent 2 6 3 2 2" xfId="13021" xr:uid="{00000000-0005-0000-0000-000025BE0000}"/>
    <cellStyle name="Percent 2 6 3 2 2 2" xfId="28169" xr:uid="{00000000-0005-0000-0000-000026BE0000}"/>
    <cellStyle name="Percent 2 6 3 2 2 2 2" xfId="54137" xr:uid="{00000000-0005-0000-0000-000027BE0000}"/>
    <cellStyle name="Percent 2 6 3 2 2 3" xfId="38989" xr:uid="{00000000-0005-0000-0000-000028BE0000}"/>
    <cellStyle name="Percent 2 6 3 2 3" xfId="21677" xr:uid="{00000000-0005-0000-0000-000029BE0000}"/>
    <cellStyle name="Percent 2 6 3 2 3 2" xfId="47645" xr:uid="{00000000-0005-0000-0000-00002ABE0000}"/>
    <cellStyle name="Percent 2 6 3 2 4" xfId="17349" xr:uid="{00000000-0005-0000-0000-00002BBE0000}"/>
    <cellStyle name="Percent 2 6 3 2 4 2" xfId="43317" xr:uid="{00000000-0005-0000-0000-00002CBE0000}"/>
    <cellStyle name="Percent 2 6 3 2 5" xfId="32497" xr:uid="{00000000-0005-0000-0000-00002DBE0000}"/>
    <cellStyle name="Percent 2 6 3 2 6" xfId="58979" xr:uid="{00000000-0005-0000-0000-00002EBE0000}"/>
    <cellStyle name="Percent 2 6 3 3" xfId="10857" xr:uid="{00000000-0005-0000-0000-00002FBE0000}"/>
    <cellStyle name="Percent 2 6 3 3 2" xfId="26005" xr:uid="{00000000-0005-0000-0000-000030BE0000}"/>
    <cellStyle name="Percent 2 6 3 3 2 2" xfId="51973" xr:uid="{00000000-0005-0000-0000-000031BE0000}"/>
    <cellStyle name="Percent 2 6 3 3 3" xfId="36825" xr:uid="{00000000-0005-0000-0000-000032BE0000}"/>
    <cellStyle name="Percent 2 6 3 4" xfId="8693" xr:uid="{00000000-0005-0000-0000-000033BE0000}"/>
    <cellStyle name="Percent 2 6 3 4 2" xfId="23841" xr:uid="{00000000-0005-0000-0000-000034BE0000}"/>
    <cellStyle name="Percent 2 6 3 4 2 2" xfId="49809" xr:uid="{00000000-0005-0000-0000-000035BE0000}"/>
    <cellStyle name="Percent 2 6 3 4 3" xfId="34661" xr:uid="{00000000-0005-0000-0000-000036BE0000}"/>
    <cellStyle name="Percent 2 6 3 5" xfId="19513" xr:uid="{00000000-0005-0000-0000-000037BE0000}"/>
    <cellStyle name="Percent 2 6 3 5 2" xfId="45481" xr:uid="{00000000-0005-0000-0000-000038BE0000}"/>
    <cellStyle name="Percent 2 6 3 6" xfId="15185" xr:uid="{00000000-0005-0000-0000-000039BE0000}"/>
    <cellStyle name="Percent 2 6 3 6 2" xfId="41153" xr:uid="{00000000-0005-0000-0000-00003ABE0000}"/>
    <cellStyle name="Percent 2 6 3 7" xfId="4365" xr:uid="{00000000-0005-0000-0000-00003BBE0000}"/>
    <cellStyle name="Percent 2 6 3 8" xfId="30333" xr:uid="{00000000-0005-0000-0000-00003CBE0000}"/>
    <cellStyle name="Percent 2 6 3 9" xfId="56815" xr:uid="{00000000-0005-0000-0000-00003DBE0000}"/>
    <cellStyle name="Percent 2 6 4" xfId="5447" xr:uid="{00000000-0005-0000-0000-00003EBE0000}"/>
    <cellStyle name="Percent 2 6 4 2" xfId="11939" xr:uid="{00000000-0005-0000-0000-00003FBE0000}"/>
    <cellStyle name="Percent 2 6 4 2 2" xfId="27087" xr:uid="{00000000-0005-0000-0000-000040BE0000}"/>
    <cellStyle name="Percent 2 6 4 2 2 2" xfId="53055" xr:uid="{00000000-0005-0000-0000-000041BE0000}"/>
    <cellStyle name="Percent 2 6 4 2 3" xfId="37907" xr:uid="{00000000-0005-0000-0000-000042BE0000}"/>
    <cellStyle name="Percent 2 6 4 3" xfId="20595" xr:uid="{00000000-0005-0000-0000-000043BE0000}"/>
    <cellStyle name="Percent 2 6 4 3 2" xfId="46563" xr:uid="{00000000-0005-0000-0000-000044BE0000}"/>
    <cellStyle name="Percent 2 6 4 4" xfId="16267" xr:uid="{00000000-0005-0000-0000-000045BE0000}"/>
    <cellStyle name="Percent 2 6 4 4 2" xfId="42235" xr:uid="{00000000-0005-0000-0000-000046BE0000}"/>
    <cellStyle name="Percent 2 6 4 5" xfId="31415" xr:uid="{00000000-0005-0000-0000-000047BE0000}"/>
    <cellStyle name="Percent 2 6 4 6" xfId="57897" xr:uid="{00000000-0005-0000-0000-000048BE0000}"/>
    <cellStyle name="Percent 2 6 5" xfId="9775" xr:uid="{00000000-0005-0000-0000-000049BE0000}"/>
    <cellStyle name="Percent 2 6 5 2" xfId="24923" xr:uid="{00000000-0005-0000-0000-00004ABE0000}"/>
    <cellStyle name="Percent 2 6 5 2 2" xfId="50891" xr:uid="{00000000-0005-0000-0000-00004BBE0000}"/>
    <cellStyle name="Percent 2 6 5 3" xfId="35743" xr:uid="{00000000-0005-0000-0000-00004CBE0000}"/>
    <cellStyle name="Percent 2 6 6" xfId="7611" xr:uid="{00000000-0005-0000-0000-00004DBE0000}"/>
    <cellStyle name="Percent 2 6 6 2" xfId="22759" xr:uid="{00000000-0005-0000-0000-00004EBE0000}"/>
    <cellStyle name="Percent 2 6 6 2 2" xfId="48727" xr:uid="{00000000-0005-0000-0000-00004FBE0000}"/>
    <cellStyle name="Percent 2 6 6 3" xfId="33579" xr:uid="{00000000-0005-0000-0000-000050BE0000}"/>
    <cellStyle name="Percent 2 6 7" xfId="18431" xr:uid="{00000000-0005-0000-0000-000051BE0000}"/>
    <cellStyle name="Percent 2 6 7 2" xfId="44399" xr:uid="{00000000-0005-0000-0000-000052BE0000}"/>
    <cellStyle name="Percent 2 6 8" xfId="14103" xr:uid="{00000000-0005-0000-0000-000053BE0000}"/>
    <cellStyle name="Percent 2 6 8 2" xfId="40071" xr:uid="{00000000-0005-0000-0000-000054BE0000}"/>
    <cellStyle name="Percent 2 6 9" xfId="3283" xr:uid="{00000000-0005-0000-0000-000055BE0000}"/>
    <cellStyle name="Percent 2 7" xfId="568" xr:uid="{00000000-0005-0000-0000-000056BE0000}"/>
    <cellStyle name="Percent 2 7 10" xfId="29252" xr:uid="{00000000-0005-0000-0000-000057BE0000}"/>
    <cellStyle name="Percent 2 7 11" xfId="55194" xr:uid="{00000000-0005-0000-0000-000058BE0000}"/>
    <cellStyle name="Percent 2 7 12" xfId="55734" xr:uid="{00000000-0005-0000-0000-000059BE0000}"/>
    <cellStyle name="Percent 2 7 13" xfId="914" xr:uid="{00000000-0005-0000-0000-00005ABE0000}"/>
    <cellStyle name="Percent 2 7 2" xfId="1661" xr:uid="{00000000-0005-0000-0000-00005BBE0000}"/>
    <cellStyle name="Percent 2 7 2 10" xfId="56275" xr:uid="{00000000-0005-0000-0000-00005CBE0000}"/>
    <cellStyle name="Percent 2 7 2 2" xfId="2743" xr:uid="{00000000-0005-0000-0000-00005DBE0000}"/>
    <cellStyle name="Percent 2 7 2 2 2" xfId="7071" xr:uid="{00000000-0005-0000-0000-00005EBE0000}"/>
    <cellStyle name="Percent 2 7 2 2 2 2" xfId="13563" xr:uid="{00000000-0005-0000-0000-00005FBE0000}"/>
    <cellStyle name="Percent 2 7 2 2 2 2 2" xfId="28711" xr:uid="{00000000-0005-0000-0000-000060BE0000}"/>
    <cellStyle name="Percent 2 7 2 2 2 2 2 2" xfId="54679" xr:uid="{00000000-0005-0000-0000-000061BE0000}"/>
    <cellStyle name="Percent 2 7 2 2 2 2 3" xfId="39531" xr:uid="{00000000-0005-0000-0000-000062BE0000}"/>
    <cellStyle name="Percent 2 7 2 2 2 3" xfId="22219" xr:uid="{00000000-0005-0000-0000-000063BE0000}"/>
    <cellStyle name="Percent 2 7 2 2 2 3 2" xfId="48187" xr:uid="{00000000-0005-0000-0000-000064BE0000}"/>
    <cellStyle name="Percent 2 7 2 2 2 4" xfId="17891" xr:uid="{00000000-0005-0000-0000-000065BE0000}"/>
    <cellStyle name="Percent 2 7 2 2 2 4 2" xfId="43859" xr:uid="{00000000-0005-0000-0000-000066BE0000}"/>
    <cellStyle name="Percent 2 7 2 2 2 5" xfId="33039" xr:uid="{00000000-0005-0000-0000-000067BE0000}"/>
    <cellStyle name="Percent 2 7 2 2 2 6" xfId="59521" xr:uid="{00000000-0005-0000-0000-000068BE0000}"/>
    <cellStyle name="Percent 2 7 2 2 3" xfId="11399" xr:uid="{00000000-0005-0000-0000-000069BE0000}"/>
    <cellStyle name="Percent 2 7 2 2 3 2" xfId="26547" xr:uid="{00000000-0005-0000-0000-00006ABE0000}"/>
    <cellStyle name="Percent 2 7 2 2 3 2 2" xfId="52515" xr:uid="{00000000-0005-0000-0000-00006BBE0000}"/>
    <cellStyle name="Percent 2 7 2 2 3 3" xfId="37367" xr:uid="{00000000-0005-0000-0000-00006CBE0000}"/>
    <cellStyle name="Percent 2 7 2 2 4" xfId="9235" xr:uid="{00000000-0005-0000-0000-00006DBE0000}"/>
    <cellStyle name="Percent 2 7 2 2 4 2" xfId="24383" xr:uid="{00000000-0005-0000-0000-00006EBE0000}"/>
    <cellStyle name="Percent 2 7 2 2 4 2 2" xfId="50351" xr:uid="{00000000-0005-0000-0000-00006FBE0000}"/>
    <cellStyle name="Percent 2 7 2 2 4 3" xfId="35203" xr:uid="{00000000-0005-0000-0000-000070BE0000}"/>
    <cellStyle name="Percent 2 7 2 2 5" xfId="20055" xr:uid="{00000000-0005-0000-0000-000071BE0000}"/>
    <cellStyle name="Percent 2 7 2 2 5 2" xfId="46023" xr:uid="{00000000-0005-0000-0000-000072BE0000}"/>
    <cellStyle name="Percent 2 7 2 2 6" xfId="15727" xr:uid="{00000000-0005-0000-0000-000073BE0000}"/>
    <cellStyle name="Percent 2 7 2 2 6 2" xfId="41695" xr:uid="{00000000-0005-0000-0000-000074BE0000}"/>
    <cellStyle name="Percent 2 7 2 2 7" xfId="4907" xr:uid="{00000000-0005-0000-0000-000075BE0000}"/>
    <cellStyle name="Percent 2 7 2 2 8" xfId="30875" xr:uid="{00000000-0005-0000-0000-000076BE0000}"/>
    <cellStyle name="Percent 2 7 2 2 9" xfId="57357" xr:uid="{00000000-0005-0000-0000-000077BE0000}"/>
    <cellStyle name="Percent 2 7 2 3" xfId="5989" xr:uid="{00000000-0005-0000-0000-000078BE0000}"/>
    <cellStyle name="Percent 2 7 2 3 2" xfId="12481" xr:uid="{00000000-0005-0000-0000-000079BE0000}"/>
    <cellStyle name="Percent 2 7 2 3 2 2" xfId="27629" xr:uid="{00000000-0005-0000-0000-00007ABE0000}"/>
    <cellStyle name="Percent 2 7 2 3 2 2 2" xfId="53597" xr:uid="{00000000-0005-0000-0000-00007BBE0000}"/>
    <cellStyle name="Percent 2 7 2 3 2 3" xfId="38449" xr:uid="{00000000-0005-0000-0000-00007CBE0000}"/>
    <cellStyle name="Percent 2 7 2 3 3" xfId="21137" xr:uid="{00000000-0005-0000-0000-00007DBE0000}"/>
    <cellStyle name="Percent 2 7 2 3 3 2" xfId="47105" xr:uid="{00000000-0005-0000-0000-00007EBE0000}"/>
    <cellStyle name="Percent 2 7 2 3 4" xfId="16809" xr:uid="{00000000-0005-0000-0000-00007FBE0000}"/>
    <cellStyle name="Percent 2 7 2 3 4 2" xfId="42777" xr:uid="{00000000-0005-0000-0000-000080BE0000}"/>
    <cellStyle name="Percent 2 7 2 3 5" xfId="31957" xr:uid="{00000000-0005-0000-0000-000081BE0000}"/>
    <cellStyle name="Percent 2 7 2 3 6" xfId="58439" xr:uid="{00000000-0005-0000-0000-000082BE0000}"/>
    <cellStyle name="Percent 2 7 2 4" xfId="10317" xr:uid="{00000000-0005-0000-0000-000083BE0000}"/>
    <cellStyle name="Percent 2 7 2 4 2" xfId="25465" xr:uid="{00000000-0005-0000-0000-000084BE0000}"/>
    <cellStyle name="Percent 2 7 2 4 2 2" xfId="51433" xr:uid="{00000000-0005-0000-0000-000085BE0000}"/>
    <cellStyle name="Percent 2 7 2 4 3" xfId="36285" xr:uid="{00000000-0005-0000-0000-000086BE0000}"/>
    <cellStyle name="Percent 2 7 2 5" xfId="8153" xr:uid="{00000000-0005-0000-0000-000087BE0000}"/>
    <cellStyle name="Percent 2 7 2 5 2" xfId="23301" xr:uid="{00000000-0005-0000-0000-000088BE0000}"/>
    <cellStyle name="Percent 2 7 2 5 2 2" xfId="49269" xr:uid="{00000000-0005-0000-0000-000089BE0000}"/>
    <cellStyle name="Percent 2 7 2 5 3" xfId="34121" xr:uid="{00000000-0005-0000-0000-00008ABE0000}"/>
    <cellStyle name="Percent 2 7 2 6" xfId="18973" xr:uid="{00000000-0005-0000-0000-00008BBE0000}"/>
    <cellStyle name="Percent 2 7 2 6 2" xfId="44941" xr:uid="{00000000-0005-0000-0000-00008CBE0000}"/>
    <cellStyle name="Percent 2 7 2 7" xfId="14645" xr:uid="{00000000-0005-0000-0000-00008DBE0000}"/>
    <cellStyle name="Percent 2 7 2 7 2" xfId="40613" xr:uid="{00000000-0005-0000-0000-00008EBE0000}"/>
    <cellStyle name="Percent 2 7 2 8" xfId="3825" xr:uid="{00000000-0005-0000-0000-00008FBE0000}"/>
    <cellStyle name="Percent 2 7 2 9" xfId="29793" xr:uid="{00000000-0005-0000-0000-000090BE0000}"/>
    <cellStyle name="Percent 2 7 3" xfId="2202" xr:uid="{00000000-0005-0000-0000-000091BE0000}"/>
    <cellStyle name="Percent 2 7 3 2" xfId="6530" xr:uid="{00000000-0005-0000-0000-000092BE0000}"/>
    <cellStyle name="Percent 2 7 3 2 2" xfId="13022" xr:uid="{00000000-0005-0000-0000-000093BE0000}"/>
    <cellStyle name="Percent 2 7 3 2 2 2" xfId="28170" xr:uid="{00000000-0005-0000-0000-000094BE0000}"/>
    <cellStyle name="Percent 2 7 3 2 2 2 2" xfId="54138" xr:uid="{00000000-0005-0000-0000-000095BE0000}"/>
    <cellStyle name="Percent 2 7 3 2 2 3" xfId="38990" xr:uid="{00000000-0005-0000-0000-000096BE0000}"/>
    <cellStyle name="Percent 2 7 3 2 3" xfId="21678" xr:uid="{00000000-0005-0000-0000-000097BE0000}"/>
    <cellStyle name="Percent 2 7 3 2 3 2" xfId="47646" xr:uid="{00000000-0005-0000-0000-000098BE0000}"/>
    <cellStyle name="Percent 2 7 3 2 4" xfId="17350" xr:uid="{00000000-0005-0000-0000-000099BE0000}"/>
    <cellStyle name="Percent 2 7 3 2 4 2" xfId="43318" xr:uid="{00000000-0005-0000-0000-00009ABE0000}"/>
    <cellStyle name="Percent 2 7 3 2 5" xfId="32498" xr:uid="{00000000-0005-0000-0000-00009BBE0000}"/>
    <cellStyle name="Percent 2 7 3 2 6" xfId="58980" xr:uid="{00000000-0005-0000-0000-00009CBE0000}"/>
    <cellStyle name="Percent 2 7 3 3" xfId="10858" xr:uid="{00000000-0005-0000-0000-00009DBE0000}"/>
    <cellStyle name="Percent 2 7 3 3 2" xfId="26006" xr:uid="{00000000-0005-0000-0000-00009EBE0000}"/>
    <cellStyle name="Percent 2 7 3 3 2 2" xfId="51974" xr:uid="{00000000-0005-0000-0000-00009FBE0000}"/>
    <cellStyle name="Percent 2 7 3 3 3" xfId="36826" xr:uid="{00000000-0005-0000-0000-0000A0BE0000}"/>
    <cellStyle name="Percent 2 7 3 4" xfId="8694" xr:uid="{00000000-0005-0000-0000-0000A1BE0000}"/>
    <cellStyle name="Percent 2 7 3 4 2" xfId="23842" xr:uid="{00000000-0005-0000-0000-0000A2BE0000}"/>
    <cellStyle name="Percent 2 7 3 4 2 2" xfId="49810" xr:uid="{00000000-0005-0000-0000-0000A3BE0000}"/>
    <cellStyle name="Percent 2 7 3 4 3" xfId="34662" xr:uid="{00000000-0005-0000-0000-0000A4BE0000}"/>
    <cellStyle name="Percent 2 7 3 5" xfId="19514" xr:uid="{00000000-0005-0000-0000-0000A5BE0000}"/>
    <cellStyle name="Percent 2 7 3 5 2" xfId="45482" xr:uid="{00000000-0005-0000-0000-0000A6BE0000}"/>
    <cellStyle name="Percent 2 7 3 6" xfId="15186" xr:uid="{00000000-0005-0000-0000-0000A7BE0000}"/>
    <cellStyle name="Percent 2 7 3 6 2" xfId="41154" xr:uid="{00000000-0005-0000-0000-0000A8BE0000}"/>
    <cellStyle name="Percent 2 7 3 7" xfId="4366" xr:uid="{00000000-0005-0000-0000-0000A9BE0000}"/>
    <cellStyle name="Percent 2 7 3 8" xfId="30334" xr:uid="{00000000-0005-0000-0000-0000AABE0000}"/>
    <cellStyle name="Percent 2 7 3 9" xfId="56816" xr:uid="{00000000-0005-0000-0000-0000ABBE0000}"/>
    <cellStyle name="Percent 2 7 4" xfId="5448" xr:uid="{00000000-0005-0000-0000-0000ACBE0000}"/>
    <cellStyle name="Percent 2 7 4 2" xfId="11940" xr:uid="{00000000-0005-0000-0000-0000ADBE0000}"/>
    <cellStyle name="Percent 2 7 4 2 2" xfId="27088" xr:uid="{00000000-0005-0000-0000-0000AEBE0000}"/>
    <cellStyle name="Percent 2 7 4 2 2 2" xfId="53056" xr:uid="{00000000-0005-0000-0000-0000AFBE0000}"/>
    <cellStyle name="Percent 2 7 4 2 3" xfId="37908" xr:uid="{00000000-0005-0000-0000-0000B0BE0000}"/>
    <cellStyle name="Percent 2 7 4 3" xfId="20596" xr:uid="{00000000-0005-0000-0000-0000B1BE0000}"/>
    <cellStyle name="Percent 2 7 4 3 2" xfId="46564" xr:uid="{00000000-0005-0000-0000-0000B2BE0000}"/>
    <cellStyle name="Percent 2 7 4 4" xfId="16268" xr:uid="{00000000-0005-0000-0000-0000B3BE0000}"/>
    <cellStyle name="Percent 2 7 4 4 2" xfId="42236" xr:uid="{00000000-0005-0000-0000-0000B4BE0000}"/>
    <cellStyle name="Percent 2 7 4 5" xfId="31416" xr:uid="{00000000-0005-0000-0000-0000B5BE0000}"/>
    <cellStyle name="Percent 2 7 4 6" xfId="57898" xr:uid="{00000000-0005-0000-0000-0000B6BE0000}"/>
    <cellStyle name="Percent 2 7 5" xfId="9776" xr:uid="{00000000-0005-0000-0000-0000B7BE0000}"/>
    <cellStyle name="Percent 2 7 5 2" xfId="24924" xr:uid="{00000000-0005-0000-0000-0000B8BE0000}"/>
    <cellStyle name="Percent 2 7 5 2 2" xfId="50892" xr:uid="{00000000-0005-0000-0000-0000B9BE0000}"/>
    <cellStyle name="Percent 2 7 5 3" xfId="35744" xr:uid="{00000000-0005-0000-0000-0000BABE0000}"/>
    <cellStyle name="Percent 2 7 6" xfId="7612" xr:uid="{00000000-0005-0000-0000-0000BBBE0000}"/>
    <cellStyle name="Percent 2 7 6 2" xfId="22760" xr:uid="{00000000-0005-0000-0000-0000BCBE0000}"/>
    <cellStyle name="Percent 2 7 6 2 2" xfId="48728" xr:uid="{00000000-0005-0000-0000-0000BDBE0000}"/>
    <cellStyle name="Percent 2 7 6 3" xfId="33580" xr:uid="{00000000-0005-0000-0000-0000BEBE0000}"/>
    <cellStyle name="Percent 2 7 7" xfId="18432" xr:uid="{00000000-0005-0000-0000-0000BFBE0000}"/>
    <cellStyle name="Percent 2 7 7 2" xfId="44400" xr:uid="{00000000-0005-0000-0000-0000C0BE0000}"/>
    <cellStyle name="Percent 2 7 8" xfId="14104" xr:uid="{00000000-0005-0000-0000-0000C1BE0000}"/>
    <cellStyle name="Percent 2 7 8 2" xfId="40072" xr:uid="{00000000-0005-0000-0000-0000C2BE0000}"/>
    <cellStyle name="Percent 2 7 9" xfId="3284" xr:uid="{00000000-0005-0000-0000-0000C3BE0000}"/>
    <cellStyle name="Percent 2 8" xfId="569" xr:uid="{00000000-0005-0000-0000-0000C4BE0000}"/>
    <cellStyle name="Percent 2 8 10" xfId="29253" xr:uid="{00000000-0005-0000-0000-0000C5BE0000}"/>
    <cellStyle name="Percent 2 8 11" xfId="55195" xr:uid="{00000000-0005-0000-0000-0000C6BE0000}"/>
    <cellStyle name="Percent 2 8 12" xfId="55735" xr:uid="{00000000-0005-0000-0000-0000C7BE0000}"/>
    <cellStyle name="Percent 2 8 13" xfId="954" xr:uid="{00000000-0005-0000-0000-0000C8BE0000}"/>
    <cellStyle name="Percent 2 8 2" xfId="1662" xr:uid="{00000000-0005-0000-0000-0000C9BE0000}"/>
    <cellStyle name="Percent 2 8 2 10" xfId="56276" xr:uid="{00000000-0005-0000-0000-0000CABE0000}"/>
    <cellStyle name="Percent 2 8 2 2" xfId="2744" xr:uid="{00000000-0005-0000-0000-0000CBBE0000}"/>
    <cellStyle name="Percent 2 8 2 2 2" xfId="7072" xr:uid="{00000000-0005-0000-0000-0000CCBE0000}"/>
    <cellStyle name="Percent 2 8 2 2 2 2" xfId="13564" xr:uid="{00000000-0005-0000-0000-0000CDBE0000}"/>
    <cellStyle name="Percent 2 8 2 2 2 2 2" xfId="28712" xr:uid="{00000000-0005-0000-0000-0000CEBE0000}"/>
    <cellStyle name="Percent 2 8 2 2 2 2 2 2" xfId="54680" xr:uid="{00000000-0005-0000-0000-0000CFBE0000}"/>
    <cellStyle name="Percent 2 8 2 2 2 2 3" xfId="39532" xr:uid="{00000000-0005-0000-0000-0000D0BE0000}"/>
    <cellStyle name="Percent 2 8 2 2 2 3" xfId="22220" xr:uid="{00000000-0005-0000-0000-0000D1BE0000}"/>
    <cellStyle name="Percent 2 8 2 2 2 3 2" xfId="48188" xr:uid="{00000000-0005-0000-0000-0000D2BE0000}"/>
    <cellStyle name="Percent 2 8 2 2 2 4" xfId="17892" xr:uid="{00000000-0005-0000-0000-0000D3BE0000}"/>
    <cellStyle name="Percent 2 8 2 2 2 4 2" xfId="43860" xr:uid="{00000000-0005-0000-0000-0000D4BE0000}"/>
    <cellStyle name="Percent 2 8 2 2 2 5" xfId="33040" xr:uid="{00000000-0005-0000-0000-0000D5BE0000}"/>
    <cellStyle name="Percent 2 8 2 2 2 6" xfId="59522" xr:uid="{00000000-0005-0000-0000-0000D6BE0000}"/>
    <cellStyle name="Percent 2 8 2 2 3" xfId="11400" xr:uid="{00000000-0005-0000-0000-0000D7BE0000}"/>
    <cellStyle name="Percent 2 8 2 2 3 2" xfId="26548" xr:uid="{00000000-0005-0000-0000-0000D8BE0000}"/>
    <cellStyle name="Percent 2 8 2 2 3 2 2" xfId="52516" xr:uid="{00000000-0005-0000-0000-0000D9BE0000}"/>
    <cellStyle name="Percent 2 8 2 2 3 3" xfId="37368" xr:uid="{00000000-0005-0000-0000-0000DABE0000}"/>
    <cellStyle name="Percent 2 8 2 2 4" xfId="9236" xr:uid="{00000000-0005-0000-0000-0000DBBE0000}"/>
    <cellStyle name="Percent 2 8 2 2 4 2" xfId="24384" xr:uid="{00000000-0005-0000-0000-0000DCBE0000}"/>
    <cellStyle name="Percent 2 8 2 2 4 2 2" xfId="50352" xr:uid="{00000000-0005-0000-0000-0000DDBE0000}"/>
    <cellStyle name="Percent 2 8 2 2 4 3" xfId="35204" xr:uid="{00000000-0005-0000-0000-0000DEBE0000}"/>
    <cellStyle name="Percent 2 8 2 2 5" xfId="20056" xr:uid="{00000000-0005-0000-0000-0000DFBE0000}"/>
    <cellStyle name="Percent 2 8 2 2 5 2" xfId="46024" xr:uid="{00000000-0005-0000-0000-0000E0BE0000}"/>
    <cellStyle name="Percent 2 8 2 2 6" xfId="15728" xr:uid="{00000000-0005-0000-0000-0000E1BE0000}"/>
    <cellStyle name="Percent 2 8 2 2 6 2" xfId="41696" xr:uid="{00000000-0005-0000-0000-0000E2BE0000}"/>
    <cellStyle name="Percent 2 8 2 2 7" xfId="4908" xr:uid="{00000000-0005-0000-0000-0000E3BE0000}"/>
    <cellStyle name="Percent 2 8 2 2 8" xfId="30876" xr:uid="{00000000-0005-0000-0000-0000E4BE0000}"/>
    <cellStyle name="Percent 2 8 2 2 9" xfId="57358" xr:uid="{00000000-0005-0000-0000-0000E5BE0000}"/>
    <cellStyle name="Percent 2 8 2 3" xfId="5990" xr:uid="{00000000-0005-0000-0000-0000E6BE0000}"/>
    <cellStyle name="Percent 2 8 2 3 2" xfId="12482" xr:uid="{00000000-0005-0000-0000-0000E7BE0000}"/>
    <cellStyle name="Percent 2 8 2 3 2 2" xfId="27630" xr:uid="{00000000-0005-0000-0000-0000E8BE0000}"/>
    <cellStyle name="Percent 2 8 2 3 2 2 2" xfId="53598" xr:uid="{00000000-0005-0000-0000-0000E9BE0000}"/>
    <cellStyle name="Percent 2 8 2 3 2 3" xfId="38450" xr:uid="{00000000-0005-0000-0000-0000EABE0000}"/>
    <cellStyle name="Percent 2 8 2 3 3" xfId="21138" xr:uid="{00000000-0005-0000-0000-0000EBBE0000}"/>
    <cellStyle name="Percent 2 8 2 3 3 2" xfId="47106" xr:uid="{00000000-0005-0000-0000-0000ECBE0000}"/>
    <cellStyle name="Percent 2 8 2 3 4" xfId="16810" xr:uid="{00000000-0005-0000-0000-0000EDBE0000}"/>
    <cellStyle name="Percent 2 8 2 3 4 2" xfId="42778" xr:uid="{00000000-0005-0000-0000-0000EEBE0000}"/>
    <cellStyle name="Percent 2 8 2 3 5" xfId="31958" xr:uid="{00000000-0005-0000-0000-0000EFBE0000}"/>
    <cellStyle name="Percent 2 8 2 3 6" xfId="58440" xr:uid="{00000000-0005-0000-0000-0000F0BE0000}"/>
    <cellStyle name="Percent 2 8 2 4" xfId="10318" xr:uid="{00000000-0005-0000-0000-0000F1BE0000}"/>
    <cellStyle name="Percent 2 8 2 4 2" xfId="25466" xr:uid="{00000000-0005-0000-0000-0000F2BE0000}"/>
    <cellStyle name="Percent 2 8 2 4 2 2" xfId="51434" xr:uid="{00000000-0005-0000-0000-0000F3BE0000}"/>
    <cellStyle name="Percent 2 8 2 4 3" xfId="36286" xr:uid="{00000000-0005-0000-0000-0000F4BE0000}"/>
    <cellStyle name="Percent 2 8 2 5" xfId="8154" xr:uid="{00000000-0005-0000-0000-0000F5BE0000}"/>
    <cellStyle name="Percent 2 8 2 5 2" xfId="23302" xr:uid="{00000000-0005-0000-0000-0000F6BE0000}"/>
    <cellStyle name="Percent 2 8 2 5 2 2" xfId="49270" xr:uid="{00000000-0005-0000-0000-0000F7BE0000}"/>
    <cellStyle name="Percent 2 8 2 5 3" xfId="34122" xr:uid="{00000000-0005-0000-0000-0000F8BE0000}"/>
    <cellStyle name="Percent 2 8 2 6" xfId="18974" xr:uid="{00000000-0005-0000-0000-0000F9BE0000}"/>
    <cellStyle name="Percent 2 8 2 6 2" xfId="44942" xr:uid="{00000000-0005-0000-0000-0000FABE0000}"/>
    <cellStyle name="Percent 2 8 2 7" xfId="14646" xr:uid="{00000000-0005-0000-0000-0000FBBE0000}"/>
    <cellStyle name="Percent 2 8 2 7 2" xfId="40614" xr:uid="{00000000-0005-0000-0000-0000FCBE0000}"/>
    <cellStyle name="Percent 2 8 2 8" xfId="3826" xr:uid="{00000000-0005-0000-0000-0000FDBE0000}"/>
    <cellStyle name="Percent 2 8 2 9" xfId="29794" xr:uid="{00000000-0005-0000-0000-0000FEBE0000}"/>
    <cellStyle name="Percent 2 8 3" xfId="2203" xr:uid="{00000000-0005-0000-0000-0000FFBE0000}"/>
    <cellStyle name="Percent 2 8 3 2" xfId="6531" xr:uid="{00000000-0005-0000-0000-000000BF0000}"/>
    <cellStyle name="Percent 2 8 3 2 2" xfId="13023" xr:uid="{00000000-0005-0000-0000-000001BF0000}"/>
    <cellStyle name="Percent 2 8 3 2 2 2" xfId="28171" xr:uid="{00000000-0005-0000-0000-000002BF0000}"/>
    <cellStyle name="Percent 2 8 3 2 2 2 2" xfId="54139" xr:uid="{00000000-0005-0000-0000-000003BF0000}"/>
    <cellStyle name="Percent 2 8 3 2 2 3" xfId="38991" xr:uid="{00000000-0005-0000-0000-000004BF0000}"/>
    <cellStyle name="Percent 2 8 3 2 3" xfId="21679" xr:uid="{00000000-0005-0000-0000-000005BF0000}"/>
    <cellStyle name="Percent 2 8 3 2 3 2" xfId="47647" xr:uid="{00000000-0005-0000-0000-000006BF0000}"/>
    <cellStyle name="Percent 2 8 3 2 4" xfId="17351" xr:uid="{00000000-0005-0000-0000-000007BF0000}"/>
    <cellStyle name="Percent 2 8 3 2 4 2" xfId="43319" xr:uid="{00000000-0005-0000-0000-000008BF0000}"/>
    <cellStyle name="Percent 2 8 3 2 5" xfId="32499" xr:uid="{00000000-0005-0000-0000-000009BF0000}"/>
    <cellStyle name="Percent 2 8 3 2 6" xfId="58981" xr:uid="{00000000-0005-0000-0000-00000ABF0000}"/>
    <cellStyle name="Percent 2 8 3 3" xfId="10859" xr:uid="{00000000-0005-0000-0000-00000BBF0000}"/>
    <cellStyle name="Percent 2 8 3 3 2" xfId="26007" xr:uid="{00000000-0005-0000-0000-00000CBF0000}"/>
    <cellStyle name="Percent 2 8 3 3 2 2" xfId="51975" xr:uid="{00000000-0005-0000-0000-00000DBF0000}"/>
    <cellStyle name="Percent 2 8 3 3 3" xfId="36827" xr:uid="{00000000-0005-0000-0000-00000EBF0000}"/>
    <cellStyle name="Percent 2 8 3 4" xfId="8695" xr:uid="{00000000-0005-0000-0000-00000FBF0000}"/>
    <cellStyle name="Percent 2 8 3 4 2" xfId="23843" xr:uid="{00000000-0005-0000-0000-000010BF0000}"/>
    <cellStyle name="Percent 2 8 3 4 2 2" xfId="49811" xr:uid="{00000000-0005-0000-0000-000011BF0000}"/>
    <cellStyle name="Percent 2 8 3 4 3" xfId="34663" xr:uid="{00000000-0005-0000-0000-000012BF0000}"/>
    <cellStyle name="Percent 2 8 3 5" xfId="19515" xr:uid="{00000000-0005-0000-0000-000013BF0000}"/>
    <cellStyle name="Percent 2 8 3 5 2" xfId="45483" xr:uid="{00000000-0005-0000-0000-000014BF0000}"/>
    <cellStyle name="Percent 2 8 3 6" xfId="15187" xr:uid="{00000000-0005-0000-0000-000015BF0000}"/>
    <cellStyle name="Percent 2 8 3 6 2" xfId="41155" xr:uid="{00000000-0005-0000-0000-000016BF0000}"/>
    <cellStyle name="Percent 2 8 3 7" xfId="4367" xr:uid="{00000000-0005-0000-0000-000017BF0000}"/>
    <cellStyle name="Percent 2 8 3 8" xfId="30335" xr:uid="{00000000-0005-0000-0000-000018BF0000}"/>
    <cellStyle name="Percent 2 8 3 9" xfId="56817" xr:uid="{00000000-0005-0000-0000-000019BF0000}"/>
    <cellStyle name="Percent 2 8 4" xfId="5449" xr:uid="{00000000-0005-0000-0000-00001ABF0000}"/>
    <cellStyle name="Percent 2 8 4 2" xfId="11941" xr:uid="{00000000-0005-0000-0000-00001BBF0000}"/>
    <cellStyle name="Percent 2 8 4 2 2" xfId="27089" xr:uid="{00000000-0005-0000-0000-00001CBF0000}"/>
    <cellStyle name="Percent 2 8 4 2 2 2" xfId="53057" xr:uid="{00000000-0005-0000-0000-00001DBF0000}"/>
    <cellStyle name="Percent 2 8 4 2 3" xfId="37909" xr:uid="{00000000-0005-0000-0000-00001EBF0000}"/>
    <cellStyle name="Percent 2 8 4 3" xfId="20597" xr:uid="{00000000-0005-0000-0000-00001FBF0000}"/>
    <cellStyle name="Percent 2 8 4 3 2" xfId="46565" xr:uid="{00000000-0005-0000-0000-000020BF0000}"/>
    <cellStyle name="Percent 2 8 4 4" xfId="16269" xr:uid="{00000000-0005-0000-0000-000021BF0000}"/>
    <cellStyle name="Percent 2 8 4 4 2" xfId="42237" xr:uid="{00000000-0005-0000-0000-000022BF0000}"/>
    <cellStyle name="Percent 2 8 4 5" xfId="31417" xr:uid="{00000000-0005-0000-0000-000023BF0000}"/>
    <cellStyle name="Percent 2 8 4 6" xfId="57899" xr:uid="{00000000-0005-0000-0000-000024BF0000}"/>
    <cellStyle name="Percent 2 8 5" xfId="9777" xr:uid="{00000000-0005-0000-0000-000025BF0000}"/>
    <cellStyle name="Percent 2 8 5 2" xfId="24925" xr:uid="{00000000-0005-0000-0000-000026BF0000}"/>
    <cellStyle name="Percent 2 8 5 2 2" xfId="50893" xr:uid="{00000000-0005-0000-0000-000027BF0000}"/>
    <cellStyle name="Percent 2 8 5 3" xfId="35745" xr:uid="{00000000-0005-0000-0000-000028BF0000}"/>
    <cellStyle name="Percent 2 8 6" xfId="7613" xr:uid="{00000000-0005-0000-0000-000029BF0000}"/>
    <cellStyle name="Percent 2 8 6 2" xfId="22761" xr:uid="{00000000-0005-0000-0000-00002ABF0000}"/>
    <cellStyle name="Percent 2 8 6 2 2" xfId="48729" xr:uid="{00000000-0005-0000-0000-00002BBF0000}"/>
    <cellStyle name="Percent 2 8 6 3" xfId="33581" xr:uid="{00000000-0005-0000-0000-00002CBF0000}"/>
    <cellStyle name="Percent 2 8 7" xfId="18433" xr:uid="{00000000-0005-0000-0000-00002DBF0000}"/>
    <cellStyle name="Percent 2 8 7 2" xfId="44401" xr:uid="{00000000-0005-0000-0000-00002EBF0000}"/>
    <cellStyle name="Percent 2 8 8" xfId="14105" xr:uid="{00000000-0005-0000-0000-00002FBF0000}"/>
    <cellStyle name="Percent 2 8 8 2" xfId="40073" xr:uid="{00000000-0005-0000-0000-000030BF0000}"/>
    <cellStyle name="Percent 2 8 9" xfId="3285" xr:uid="{00000000-0005-0000-0000-000031BF0000}"/>
    <cellStyle name="Percent 2 9" xfId="570" xr:uid="{00000000-0005-0000-0000-000032BF0000}"/>
    <cellStyle name="Percent 2 9 10" xfId="29254" xr:uid="{00000000-0005-0000-0000-000033BF0000}"/>
    <cellStyle name="Percent 2 9 11" xfId="55196" xr:uid="{00000000-0005-0000-0000-000034BF0000}"/>
    <cellStyle name="Percent 2 9 12" xfId="55736" xr:uid="{00000000-0005-0000-0000-000035BF0000}"/>
    <cellStyle name="Percent 2 9 13" xfId="994" xr:uid="{00000000-0005-0000-0000-000036BF0000}"/>
    <cellStyle name="Percent 2 9 2" xfId="1663" xr:uid="{00000000-0005-0000-0000-000037BF0000}"/>
    <cellStyle name="Percent 2 9 2 10" xfId="56277" xr:uid="{00000000-0005-0000-0000-000038BF0000}"/>
    <cellStyle name="Percent 2 9 2 2" xfId="2745" xr:uid="{00000000-0005-0000-0000-000039BF0000}"/>
    <cellStyle name="Percent 2 9 2 2 2" xfId="7073" xr:uid="{00000000-0005-0000-0000-00003ABF0000}"/>
    <cellStyle name="Percent 2 9 2 2 2 2" xfId="13565" xr:uid="{00000000-0005-0000-0000-00003BBF0000}"/>
    <cellStyle name="Percent 2 9 2 2 2 2 2" xfId="28713" xr:uid="{00000000-0005-0000-0000-00003CBF0000}"/>
    <cellStyle name="Percent 2 9 2 2 2 2 2 2" xfId="54681" xr:uid="{00000000-0005-0000-0000-00003DBF0000}"/>
    <cellStyle name="Percent 2 9 2 2 2 2 3" xfId="39533" xr:uid="{00000000-0005-0000-0000-00003EBF0000}"/>
    <cellStyle name="Percent 2 9 2 2 2 3" xfId="22221" xr:uid="{00000000-0005-0000-0000-00003FBF0000}"/>
    <cellStyle name="Percent 2 9 2 2 2 3 2" xfId="48189" xr:uid="{00000000-0005-0000-0000-000040BF0000}"/>
    <cellStyle name="Percent 2 9 2 2 2 4" xfId="17893" xr:uid="{00000000-0005-0000-0000-000041BF0000}"/>
    <cellStyle name="Percent 2 9 2 2 2 4 2" xfId="43861" xr:uid="{00000000-0005-0000-0000-000042BF0000}"/>
    <cellStyle name="Percent 2 9 2 2 2 5" xfId="33041" xr:uid="{00000000-0005-0000-0000-000043BF0000}"/>
    <cellStyle name="Percent 2 9 2 2 2 6" xfId="59523" xr:uid="{00000000-0005-0000-0000-000044BF0000}"/>
    <cellStyle name="Percent 2 9 2 2 3" xfId="11401" xr:uid="{00000000-0005-0000-0000-000045BF0000}"/>
    <cellStyle name="Percent 2 9 2 2 3 2" xfId="26549" xr:uid="{00000000-0005-0000-0000-000046BF0000}"/>
    <cellStyle name="Percent 2 9 2 2 3 2 2" xfId="52517" xr:uid="{00000000-0005-0000-0000-000047BF0000}"/>
    <cellStyle name="Percent 2 9 2 2 3 3" xfId="37369" xr:uid="{00000000-0005-0000-0000-000048BF0000}"/>
    <cellStyle name="Percent 2 9 2 2 4" xfId="9237" xr:uid="{00000000-0005-0000-0000-000049BF0000}"/>
    <cellStyle name="Percent 2 9 2 2 4 2" xfId="24385" xr:uid="{00000000-0005-0000-0000-00004ABF0000}"/>
    <cellStyle name="Percent 2 9 2 2 4 2 2" xfId="50353" xr:uid="{00000000-0005-0000-0000-00004BBF0000}"/>
    <cellStyle name="Percent 2 9 2 2 4 3" xfId="35205" xr:uid="{00000000-0005-0000-0000-00004CBF0000}"/>
    <cellStyle name="Percent 2 9 2 2 5" xfId="20057" xr:uid="{00000000-0005-0000-0000-00004DBF0000}"/>
    <cellStyle name="Percent 2 9 2 2 5 2" xfId="46025" xr:uid="{00000000-0005-0000-0000-00004EBF0000}"/>
    <cellStyle name="Percent 2 9 2 2 6" xfId="15729" xr:uid="{00000000-0005-0000-0000-00004FBF0000}"/>
    <cellStyle name="Percent 2 9 2 2 6 2" xfId="41697" xr:uid="{00000000-0005-0000-0000-000050BF0000}"/>
    <cellStyle name="Percent 2 9 2 2 7" xfId="4909" xr:uid="{00000000-0005-0000-0000-000051BF0000}"/>
    <cellStyle name="Percent 2 9 2 2 8" xfId="30877" xr:uid="{00000000-0005-0000-0000-000052BF0000}"/>
    <cellStyle name="Percent 2 9 2 2 9" xfId="57359" xr:uid="{00000000-0005-0000-0000-000053BF0000}"/>
    <cellStyle name="Percent 2 9 2 3" xfId="5991" xr:uid="{00000000-0005-0000-0000-000054BF0000}"/>
    <cellStyle name="Percent 2 9 2 3 2" xfId="12483" xr:uid="{00000000-0005-0000-0000-000055BF0000}"/>
    <cellStyle name="Percent 2 9 2 3 2 2" xfId="27631" xr:uid="{00000000-0005-0000-0000-000056BF0000}"/>
    <cellStyle name="Percent 2 9 2 3 2 2 2" xfId="53599" xr:uid="{00000000-0005-0000-0000-000057BF0000}"/>
    <cellStyle name="Percent 2 9 2 3 2 3" xfId="38451" xr:uid="{00000000-0005-0000-0000-000058BF0000}"/>
    <cellStyle name="Percent 2 9 2 3 3" xfId="21139" xr:uid="{00000000-0005-0000-0000-000059BF0000}"/>
    <cellStyle name="Percent 2 9 2 3 3 2" xfId="47107" xr:uid="{00000000-0005-0000-0000-00005ABF0000}"/>
    <cellStyle name="Percent 2 9 2 3 4" xfId="16811" xr:uid="{00000000-0005-0000-0000-00005BBF0000}"/>
    <cellStyle name="Percent 2 9 2 3 4 2" xfId="42779" xr:uid="{00000000-0005-0000-0000-00005CBF0000}"/>
    <cellStyle name="Percent 2 9 2 3 5" xfId="31959" xr:uid="{00000000-0005-0000-0000-00005DBF0000}"/>
    <cellStyle name="Percent 2 9 2 3 6" xfId="58441" xr:uid="{00000000-0005-0000-0000-00005EBF0000}"/>
    <cellStyle name="Percent 2 9 2 4" xfId="10319" xr:uid="{00000000-0005-0000-0000-00005FBF0000}"/>
    <cellStyle name="Percent 2 9 2 4 2" xfId="25467" xr:uid="{00000000-0005-0000-0000-000060BF0000}"/>
    <cellStyle name="Percent 2 9 2 4 2 2" xfId="51435" xr:uid="{00000000-0005-0000-0000-000061BF0000}"/>
    <cellStyle name="Percent 2 9 2 4 3" xfId="36287" xr:uid="{00000000-0005-0000-0000-000062BF0000}"/>
    <cellStyle name="Percent 2 9 2 5" xfId="8155" xr:uid="{00000000-0005-0000-0000-000063BF0000}"/>
    <cellStyle name="Percent 2 9 2 5 2" xfId="23303" xr:uid="{00000000-0005-0000-0000-000064BF0000}"/>
    <cellStyle name="Percent 2 9 2 5 2 2" xfId="49271" xr:uid="{00000000-0005-0000-0000-000065BF0000}"/>
    <cellStyle name="Percent 2 9 2 5 3" xfId="34123" xr:uid="{00000000-0005-0000-0000-000066BF0000}"/>
    <cellStyle name="Percent 2 9 2 6" xfId="18975" xr:uid="{00000000-0005-0000-0000-000067BF0000}"/>
    <cellStyle name="Percent 2 9 2 6 2" xfId="44943" xr:uid="{00000000-0005-0000-0000-000068BF0000}"/>
    <cellStyle name="Percent 2 9 2 7" xfId="14647" xr:uid="{00000000-0005-0000-0000-000069BF0000}"/>
    <cellStyle name="Percent 2 9 2 7 2" xfId="40615" xr:uid="{00000000-0005-0000-0000-00006ABF0000}"/>
    <cellStyle name="Percent 2 9 2 8" xfId="3827" xr:uid="{00000000-0005-0000-0000-00006BBF0000}"/>
    <cellStyle name="Percent 2 9 2 9" xfId="29795" xr:uid="{00000000-0005-0000-0000-00006CBF0000}"/>
    <cellStyle name="Percent 2 9 3" xfId="2204" xr:uid="{00000000-0005-0000-0000-00006DBF0000}"/>
    <cellStyle name="Percent 2 9 3 2" xfId="6532" xr:uid="{00000000-0005-0000-0000-00006EBF0000}"/>
    <cellStyle name="Percent 2 9 3 2 2" xfId="13024" xr:uid="{00000000-0005-0000-0000-00006FBF0000}"/>
    <cellStyle name="Percent 2 9 3 2 2 2" xfId="28172" xr:uid="{00000000-0005-0000-0000-000070BF0000}"/>
    <cellStyle name="Percent 2 9 3 2 2 2 2" xfId="54140" xr:uid="{00000000-0005-0000-0000-000071BF0000}"/>
    <cellStyle name="Percent 2 9 3 2 2 3" xfId="38992" xr:uid="{00000000-0005-0000-0000-000072BF0000}"/>
    <cellStyle name="Percent 2 9 3 2 3" xfId="21680" xr:uid="{00000000-0005-0000-0000-000073BF0000}"/>
    <cellStyle name="Percent 2 9 3 2 3 2" xfId="47648" xr:uid="{00000000-0005-0000-0000-000074BF0000}"/>
    <cellStyle name="Percent 2 9 3 2 4" xfId="17352" xr:uid="{00000000-0005-0000-0000-000075BF0000}"/>
    <cellStyle name="Percent 2 9 3 2 4 2" xfId="43320" xr:uid="{00000000-0005-0000-0000-000076BF0000}"/>
    <cellStyle name="Percent 2 9 3 2 5" xfId="32500" xr:uid="{00000000-0005-0000-0000-000077BF0000}"/>
    <cellStyle name="Percent 2 9 3 2 6" xfId="58982" xr:uid="{00000000-0005-0000-0000-000078BF0000}"/>
    <cellStyle name="Percent 2 9 3 3" xfId="10860" xr:uid="{00000000-0005-0000-0000-000079BF0000}"/>
    <cellStyle name="Percent 2 9 3 3 2" xfId="26008" xr:uid="{00000000-0005-0000-0000-00007ABF0000}"/>
    <cellStyle name="Percent 2 9 3 3 2 2" xfId="51976" xr:uid="{00000000-0005-0000-0000-00007BBF0000}"/>
    <cellStyle name="Percent 2 9 3 3 3" xfId="36828" xr:uid="{00000000-0005-0000-0000-00007CBF0000}"/>
    <cellStyle name="Percent 2 9 3 4" xfId="8696" xr:uid="{00000000-0005-0000-0000-00007DBF0000}"/>
    <cellStyle name="Percent 2 9 3 4 2" xfId="23844" xr:uid="{00000000-0005-0000-0000-00007EBF0000}"/>
    <cellStyle name="Percent 2 9 3 4 2 2" xfId="49812" xr:uid="{00000000-0005-0000-0000-00007FBF0000}"/>
    <cellStyle name="Percent 2 9 3 4 3" xfId="34664" xr:uid="{00000000-0005-0000-0000-000080BF0000}"/>
    <cellStyle name="Percent 2 9 3 5" xfId="19516" xr:uid="{00000000-0005-0000-0000-000081BF0000}"/>
    <cellStyle name="Percent 2 9 3 5 2" xfId="45484" xr:uid="{00000000-0005-0000-0000-000082BF0000}"/>
    <cellStyle name="Percent 2 9 3 6" xfId="15188" xr:uid="{00000000-0005-0000-0000-000083BF0000}"/>
    <cellStyle name="Percent 2 9 3 6 2" xfId="41156" xr:uid="{00000000-0005-0000-0000-000084BF0000}"/>
    <cellStyle name="Percent 2 9 3 7" xfId="4368" xr:uid="{00000000-0005-0000-0000-000085BF0000}"/>
    <cellStyle name="Percent 2 9 3 8" xfId="30336" xr:uid="{00000000-0005-0000-0000-000086BF0000}"/>
    <cellStyle name="Percent 2 9 3 9" xfId="56818" xr:uid="{00000000-0005-0000-0000-000087BF0000}"/>
    <cellStyle name="Percent 2 9 4" xfId="5450" xr:uid="{00000000-0005-0000-0000-000088BF0000}"/>
    <cellStyle name="Percent 2 9 4 2" xfId="11942" xr:uid="{00000000-0005-0000-0000-000089BF0000}"/>
    <cellStyle name="Percent 2 9 4 2 2" xfId="27090" xr:uid="{00000000-0005-0000-0000-00008ABF0000}"/>
    <cellStyle name="Percent 2 9 4 2 2 2" xfId="53058" xr:uid="{00000000-0005-0000-0000-00008BBF0000}"/>
    <cellStyle name="Percent 2 9 4 2 3" xfId="37910" xr:uid="{00000000-0005-0000-0000-00008CBF0000}"/>
    <cellStyle name="Percent 2 9 4 3" xfId="20598" xr:uid="{00000000-0005-0000-0000-00008DBF0000}"/>
    <cellStyle name="Percent 2 9 4 3 2" xfId="46566" xr:uid="{00000000-0005-0000-0000-00008EBF0000}"/>
    <cellStyle name="Percent 2 9 4 4" xfId="16270" xr:uid="{00000000-0005-0000-0000-00008FBF0000}"/>
    <cellStyle name="Percent 2 9 4 4 2" xfId="42238" xr:uid="{00000000-0005-0000-0000-000090BF0000}"/>
    <cellStyle name="Percent 2 9 4 5" xfId="31418" xr:uid="{00000000-0005-0000-0000-000091BF0000}"/>
    <cellStyle name="Percent 2 9 4 6" xfId="57900" xr:uid="{00000000-0005-0000-0000-000092BF0000}"/>
    <cellStyle name="Percent 2 9 5" xfId="9778" xr:uid="{00000000-0005-0000-0000-000093BF0000}"/>
    <cellStyle name="Percent 2 9 5 2" xfId="24926" xr:uid="{00000000-0005-0000-0000-000094BF0000}"/>
    <cellStyle name="Percent 2 9 5 2 2" xfId="50894" xr:uid="{00000000-0005-0000-0000-000095BF0000}"/>
    <cellStyle name="Percent 2 9 5 3" xfId="35746" xr:uid="{00000000-0005-0000-0000-000096BF0000}"/>
    <cellStyle name="Percent 2 9 6" xfId="7614" xr:uid="{00000000-0005-0000-0000-000097BF0000}"/>
    <cellStyle name="Percent 2 9 6 2" xfId="22762" xr:uid="{00000000-0005-0000-0000-000098BF0000}"/>
    <cellStyle name="Percent 2 9 6 2 2" xfId="48730" xr:uid="{00000000-0005-0000-0000-000099BF0000}"/>
    <cellStyle name="Percent 2 9 6 3" xfId="33582" xr:uid="{00000000-0005-0000-0000-00009ABF0000}"/>
    <cellStyle name="Percent 2 9 7" xfId="18434" xr:uid="{00000000-0005-0000-0000-00009BBF0000}"/>
    <cellStyle name="Percent 2 9 7 2" xfId="44402" xr:uid="{00000000-0005-0000-0000-00009CBF0000}"/>
    <cellStyle name="Percent 2 9 8" xfId="14106" xr:uid="{00000000-0005-0000-0000-00009DBF0000}"/>
    <cellStyle name="Percent 2 9 8 2" xfId="40074" xr:uid="{00000000-0005-0000-0000-00009EBF0000}"/>
    <cellStyle name="Percent 2 9 9" xfId="3286" xr:uid="{00000000-0005-0000-0000-00009FBF0000}"/>
    <cellStyle name="Percent 3" xfId="571" xr:uid="{00000000-0005-0000-0000-0000A0BF0000}"/>
    <cellStyle name="Percent 3 10" xfId="572" xr:uid="{00000000-0005-0000-0000-0000A1BF0000}"/>
    <cellStyle name="Percent 3 10 10" xfId="29256" xr:uid="{00000000-0005-0000-0000-0000A2BF0000}"/>
    <cellStyle name="Percent 3 10 11" xfId="55198" xr:uid="{00000000-0005-0000-0000-0000A3BF0000}"/>
    <cellStyle name="Percent 3 10 12" xfId="55738" xr:uid="{00000000-0005-0000-0000-0000A4BF0000}"/>
    <cellStyle name="Percent 3 10 13" xfId="1037" xr:uid="{00000000-0005-0000-0000-0000A5BF0000}"/>
    <cellStyle name="Percent 3 10 2" xfId="1665" xr:uid="{00000000-0005-0000-0000-0000A6BF0000}"/>
    <cellStyle name="Percent 3 10 2 10" xfId="56279" xr:uid="{00000000-0005-0000-0000-0000A7BF0000}"/>
    <cellStyle name="Percent 3 10 2 2" xfId="2747" xr:uid="{00000000-0005-0000-0000-0000A8BF0000}"/>
    <cellStyle name="Percent 3 10 2 2 2" xfId="7075" xr:uid="{00000000-0005-0000-0000-0000A9BF0000}"/>
    <cellStyle name="Percent 3 10 2 2 2 2" xfId="13567" xr:uid="{00000000-0005-0000-0000-0000AABF0000}"/>
    <cellStyle name="Percent 3 10 2 2 2 2 2" xfId="28715" xr:uid="{00000000-0005-0000-0000-0000ABBF0000}"/>
    <cellStyle name="Percent 3 10 2 2 2 2 2 2" xfId="54683" xr:uid="{00000000-0005-0000-0000-0000ACBF0000}"/>
    <cellStyle name="Percent 3 10 2 2 2 2 3" xfId="39535" xr:uid="{00000000-0005-0000-0000-0000ADBF0000}"/>
    <cellStyle name="Percent 3 10 2 2 2 3" xfId="22223" xr:uid="{00000000-0005-0000-0000-0000AEBF0000}"/>
    <cellStyle name="Percent 3 10 2 2 2 3 2" xfId="48191" xr:uid="{00000000-0005-0000-0000-0000AFBF0000}"/>
    <cellStyle name="Percent 3 10 2 2 2 4" xfId="17895" xr:uid="{00000000-0005-0000-0000-0000B0BF0000}"/>
    <cellStyle name="Percent 3 10 2 2 2 4 2" xfId="43863" xr:uid="{00000000-0005-0000-0000-0000B1BF0000}"/>
    <cellStyle name="Percent 3 10 2 2 2 5" xfId="33043" xr:uid="{00000000-0005-0000-0000-0000B2BF0000}"/>
    <cellStyle name="Percent 3 10 2 2 2 6" xfId="59525" xr:uid="{00000000-0005-0000-0000-0000B3BF0000}"/>
    <cellStyle name="Percent 3 10 2 2 3" xfId="11403" xr:uid="{00000000-0005-0000-0000-0000B4BF0000}"/>
    <cellStyle name="Percent 3 10 2 2 3 2" xfId="26551" xr:uid="{00000000-0005-0000-0000-0000B5BF0000}"/>
    <cellStyle name="Percent 3 10 2 2 3 2 2" xfId="52519" xr:uid="{00000000-0005-0000-0000-0000B6BF0000}"/>
    <cellStyle name="Percent 3 10 2 2 3 3" xfId="37371" xr:uid="{00000000-0005-0000-0000-0000B7BF0000}"/>
    <cellStyle name="Percent 3 10 2 2 4" xfId="9239" xr:uid="{00000000-0005-0000-0000-0000B8BF0000}"/>
    <cellStyle name="Percent 3 10 2 2 4 2" xfId="24387" xr:uid="{00000000-0005-0000-0000-0000B9BF0000}"/>
    <cellStyle name="Percent 3 10 2 2 4 2 2" xfId="50355" xr:uid="{00000000-0005-0000-0000-0000BABF0000}"/>
    <cellStyle name="Percent 3 10 2 2 4 3" xfId="35207" xr:uid="{00000000-0005-0000-0000-0000BBBF0000}"/>
    <cellStyle name="Percent 3 10 2 2 5" xfId="20059" xr:uid="{00000000-0005-0000-0000-0000BCBF0000}"/>
    <cellStyle name="Percent 3 10 2 2 5 2" xfId="46027" xr:uid="{00000000-0005-0000-0000-0000BDBF0000}"/>
    <cellStyle name="Percent 3 10 2 2 6" xfId="15731" xr:uid="{00000000-0005-0000-0000-0000BEBF0000}"/>
    <cellStyle name="Percent 3 10 2 2 6 2" xfId="41699" xr:uid="{00000000-0005-0000-0000-0000BFBF0000}"/>
    <cellStyle name="Percent 3 10 2 2 7" xfId="4911" xr:uid="{00000000-0005-0000-0000-0000C0BF0000}"/>
    <cellStyle name="Percent 3 10 2 2 8" xfId="30879" xr:uid="{00000000-0005-0000-0000-0000C1BF0000}"/>
    <cellStyle name="Percent 3 10 2 2 9" xfId="57361" xr:uid="{00000000-0005-0000-0000-0000C2BF0000}"/>
    <cellStyle name="Percent 3 10 2 3" xfId="5993" xr:uid="{00000000-0005-0000-0000-0000C3BF0000}"/>
    <cellStyle name="Percent 3 10 2 3 2" xfId="12485" xr:uid="{00000000-0005-0000-0000-0000C4BF0000}"/>
    <cellStyle name="Percent 3 10 2 3 2 2" xfId="27633" xr:uid="{00000000-0005-0000-0000-0000C5BF0000}"/>
    <cellStyle name="Percent 3 10 2 3 2 2 2" xfId="53601" xr:uid="{00000000-0005-0000-0000-0000C6BF0000}"/>
    <cellStyle name="Percent 3 10 2 3 2 3" xfId="38453" xr:uid="{00000000-0005-0000-0000-0000C7BF0000}"/>
    <cellStyle name="Percent 3 10 2 3 3" xfId="21141" xr:uid="{00000000-0005-0000-0000-0000C8BF0000}"/>
    <cellStyle name="Percent 3 10 2 3 3 2" xfId="47109" xr:uid="{00000000-0005-0000-0000-0000C9BF0000}"/>
    <cellStyle name="Percent 3 10 2 3 4" xfId="16813" xr:uid="{00000000-0005-0000-0000-0000CABF0000}"/>
    <cellStyle name="Percent 3 10 2 3 4 2" xfId="42781" xr:uid="{00000000-0005-0000-0000-0000CBBF0000}"/>
    <cellStyle name="Percent 3 10 2 3 5" xfId="31961" xr:uid="{00000000-0005-0000-0000-0000CCBF0000}"/>
    <cellStyle name="Percent 3 10 2 3 6" xfId="58443" xr:uid="{00000000-0005-0000-0000-0000CDBF0000}"/>
    <cellStyle name="Percent 3 10 2 4" xfId="10321" xr:uid="{00000000-0005-0000-0000-0000CEBF0000}"/>
    <cellStyle name="Percent 3 10 2 4 2" xfId="25469" xr:uid="{00000000-0005-0000-0000-0000CFBF0000}"/>
    <cellStyle name="Percent 3 10 2 4 2 2" xfId="51437" xr:uid="{00000000-0005-0000-0000-0000D0BF0000}"/>
    <cellStyle name="Percent 3 10 2 4 3" xfId="36289" xr:uid="{00000000-0005-0000-0000-0000D1BF0000}"/>
    <cellStyle name="Percent 3 10 2 5" xfId="8157" xr:uid="{00000000-0005-0000-0000-0000D2BF0000}"/>
    <cellStyle name="Percent 3 10 2 5 2" xfId="23305" xr:uid="{00000000-0005-0000-0000-0000D3BF0000}"/>
    <cellStyle name="Percent 3 10 2 5 2 2" xfId="49273" xr:uid="{00000000-0005-0000-0000-0000D4BF0000}"/>
    <cellStyle name="Percent 3 10 2 5 3" xfId="34125" xr:uid="{00000000-0005-0000-0000-0000D5BF0000}"/>
    <cellStyle name="Percent 3 10 2 6" xfId="18977" xr:uid="{00000000-0005-0000-0000-0000D6BF0000}"/>
    <cellStyle name="Percent 3 10 2 6 2" xfId="44945" xr:uid="{00000000-0005-0000-0000-0000D7BF0000}"/>
    <cellStyle name="Percent 3 10 2 7" xfId="14649" xr:uid="{00000000-0005-0000-0000-0000D8BF0000}"/>
    <cellStyle name="Percent 3 10 2 7 2" xfId="40617" xr:uid="{00000000-0005-0000-0000-0000D9BF0000}"/>
    <cellStyle name="Percent 3 10 2 8" xfId="3829" xr:uid="{00000000-0005-0000-0000-0000DABF0000}"/>
    <cellStyle name="Percent 3 10 2 9" xfId="29797" xr:uid="{00000000-0005-0000-0000-0000DBBF0000}"/>
    <cellStyle name="Percent 3 10 3" xfId="2206" xr:uid="{00000000-0005-0000-0000-0000DCBF0000}"/>
    <cellStyle name="Percent 3 10 3 2" xfId="6534" xr:uid="{00000000-0005-0000-0000-0000DDBF0000}"/>
    <cellStyle name="Percent 3 10 3 2 2" xfId="13026" xr:uid="{00000000-0005-0000-0000-0000DEBF0000}"/>
    <cellStyle name="Percent 3 10 3 2 2 2" xfId="28174" xr:uid="{00000000-0005-0000-0000-0000DFBF0000}"/>
    <cellStyle name="Percent 3 10 3 2 2 2 2" xfId="54142" xr:uid="{00000000-0005-0000-0000-0000E0BF0000}"/>
    <cellStyle name="Percent 3 10 3 2 2 3" xfId="38994" xr:uid="{00000000-0005-0000-0000-0000E1BF0000}"/>
    <cellStyle name="Percent 3 10 3 2 3" xfId="21682" xr:uid="{00000000-0005-0000-0000-0000E2BF0000}"/>
    <cellStyle name="Percent 3 10 3 2 3 2" xfId="47650" xr:uid="{00000000-0005-0000-0000-0000E3BF0000}"/>
    <cellStyle name="Percent 3 10 3 2 4" xfId="17354" xr:uid="{00000000-0005-0000-0000-0000E4BF0000}"/>
    <cellStyle name="Percent 3 10 3 2 4 2" xfId="43322" xr:uid="{00000000-0005-0000-0000-0000E5BF0000}"/>
    <cellStyle name="Percent 3 10 3 2 5" xfId="32502" xr:uid="{00000000-0005-0000-0000-0000E6BF0000}"/>
    <cellStyle name="Percent 3 10 3 2 6" xfId="58984" xr:uid="{00000000-0005-0000-0000-0000E7BF0000}"/>
    <cellStyle name="Percent 3 10 3 3" xfId="10862" xr:uid="{00000000-0005-0000-0000-0000E8BF0000}"/>
    <cellStyle name="Percent 3 10 3 3 2" xfId="26010" xr:uid="{00000000-0005-0000-0000-0000E9BF0000}"/>
    <cellStyle name="Percent 3 10 3 3 2 2" xfId="51978" xr:uid="{00000000-0005-0000-0000-0000EABF0000}"/>
    <cellStyle name="Percent 3 10 3 3 3" xfId="36830" xr:uid="{00000000-0005-0000-0000-0000EBBF0000}"/>
    <cellStyle name="Percent 3 10 3 4" xfId="8698" xr:uid="{00000000-0005-0000-0000-0000ECBF0000}"/>
    <cellStyle name="Percent 3 10 3 4 2" xfId="23846" xr:uid="{00000000-0005-0000-0000-0000EDBF0000}"/>
    <cellStyle name="Percent 3 10 3 4 2 2" xfId="49814" xr:uid="{00000000-0005-0000-0000-0000EEBF0000}"/>
    <cellStyle name="Percent 3 10 3 4 3" xfId="34666" xr:uid="{00000000-0005-0000-0000-0000EFBF0000}"/>
    <cellStyle name="Percent 3 10 3 5" xfId="19518" xr:uid="{00000000-0005-0000-0000-0000F0BF0000}"/>
    <cellStyle name="Percent 3 10 3 5 2" xfId="45486" xr:uid="{00000000-0005-0000-0000-0000F1BF0000}"/>
    <cellStyle name="Percent 3 10 3 6" xfId="15190" xr:uid="{00000000-0005-0000-0000-0000F2BF0000}"/>
    <cellStyle name="Percent 3 10 3 6 2" xfId="41158" xr:uid="{00000000-0005-0000-0000-0000F3BF0000}"/>
    <cellStyle name="Percent 3 10 3 7" xfId="4370" xr:uid="{00000000-0005-0000-0000-0000F4BF0000}"/>
    <cellStyle name="Percent 3 10 3 8" xfId="30338" xr:uid="{00000000-0005-0000-0000-0000F5BF0000}"/>
    <cellStyle name="Percent 3 10 3 9" xfId="56820" xr:uid="{00000000-0005-0000-0000-0000F6BF0000}"/>
    <cellStyle name="Percent 3 10 4" xfId="5452" xr:uid="{00000000-0005-0000-0000-0000F7BF0000}"/>
    <cellStyle name="Percent 3 10 4 2" xfId="11944" xr:uid="{00000000-0005-0000-0000-0000F8BF0000}"/>
    <cellStyle name="Percent 3 10 4 2 2" xfId="27092" xr:uid="{00000000-0005-0000-0000-0000F9BF0000}"/>
    <cellStyle name="Percent 3 10 4 2 2 2" xfId="53060" xr:uid="{00000000-0005-0000-0000-0000FABF0000}"/>
    <cellStyle name="Percent 3 10 4 2 3" xfId="37912" xr:uid="{00000000-0005-0000-0000-0000FBBF0000}"/>
    <cellStyle name="Percent 3 10 4 3" xfId="20600" xr:uid="{00000000-0005-0000-0000-0000FCBF0000}"/>
    <cellStyle name="Percent 3 10 4 3 2" xfId="46568" xr:uid="{00000000-0005-0000-0000-0000FDBF0000}"/>
    <cellStyle name="Percent 3 10 4 4" xfId="16272" xr:uid="{00000000-0005-0000-0000-0000FEBF0000}"/>
    <cellStyle name="Percent 3 10 4 4 2" xfId="42240" xr:uid="{00000000-0005-0000-0000-0000FFBF0000}"/>
    <cellStyle name="Percent 3 10 4 5" xfId="31420" xr:uid="{00000000-0005-0000-0000-000000C00000}"/>
    <cellStyle name="Percent 3 10 4 6" xfId="57902" xr:uid="{00000000-0005-0000-0000-000001C00000}"/>
    <cellStyle name="Percent 3 10 5" xfId="9780" xr:uid="{00000000-0005-0000-0000-000002C00000}"/>
    <cellStyle name="Percent 3 10 5 2" xfId="24928" xr:uid="{00000000-0005-0000-0000-000003C00000}"/>
    <cellStyle name="Percent 3 10 5 2 2" xfId="50896" xr:uid="{00000000-0005-0000-0000-000004C00000}"/>
    <cellStyle name="Percent 3 10 5 3" xfId="35748" xr:uid="{00000000-0005-0000-0000-000005C00000}"/>
    <cellStyle name="Percent 3 10 6" xfId="7616" xr:uid="{00000000-0005-0000-0000-000006C00000}"/>
    <cellStyle name="Percent 3 10 6 2" xfId="22764" xr:uid="{00000000-0005-0000-0000-000007C00000}"/>
    <cellStyle name="Percent 3 10 6 2 2" xfId="48732" xr:uid="{00000000-0005-0000-0000-000008C00000}"/>
    <cellStyle name="Percent 3 10 6 3" xfId="33584" xr:uid="{00000000-0005-0000-0000-000009C00000}"/>
    <cellStyle name="Percent 3 10 7" xfId="18436" xr:uid="{00000000-0005-0000-0000-00000AC00000}"/>
    <cellStyle name="Percent 3 10 7 2" xfId="44404" xr:uid="{00000000-0005-0000-0000-00000BC00000}"/>
    <cellStyle name="Percent 3 10 8" xfId="14108" xr:uid="{00000000-0005-0000-0000-00000CC00000}"/>
    <cellStyle name="Percent 3 10 8 2" xfId="40076" xr:uid="{00000000-0005-0000-0000-00000DC00000}"/>
    <cellStyle name="Percent 3 10 9" xfId="3288" xr:uid="{00000000-0005-0000-0000-00000EC00000}"/>
    <cellStyle name="Percent 3 11" xfId="573" xr:uid="{00000000-0005-0000-0000-00000FC00000}"/>
    <cellStyle name="Percent 3 11 10" xfId="29257" xr:uid="{00000000-0005-0000-0000-000010C00000}"/>
    <cellStyle name="Percent 3 11 11" xfId="55199" xr:uid="{00000000-0005-0000-0000-000011C00000}"/>
    <cellStyle name="Percent 3 11 12" xfId="55739" xr:uid="{00000000-0005-0000-0000-000012C00000}"/>
    <cellStyle name="Percent 3 11 13" xfId="1077" xr:uid="{00000000-0005-0000-0000-000013C00000}"/>
    <cellStyle name="Percent 3 11 2" xfId="1666" xr:uid="{00000000-0005-0000-0000-000014C00000}"/>
    <cellStyle name="Percent 3 11 2 10" xfId="56280" xr:uid="{00000000-0005-0000-0000-000015C00000}"/>
    <cellStyle name="Percent 3 11 2 2" xfId="2748" xr:uid="{00000000-0005-0000-0000-000016C00000}"/>
    <cellStyle name="Percent 3 11 2 2 2" xfId="7076" xr:uid="{00000000-0005-0000-0000-000017C00000}"/>
    <cellStyle name="Percent 3 11 2 2 2 2" xfId="13568" xr:uid="{00000000-0005-0000-0000-000018C00000}"/>
    <cellStyle name="Percent 3 11 2 2 2 2 2" xfId="28716" xr:uid="{00000000-0005-0000-0000-000019C00000}"/>
    <cellStyle name="Percent 3 11 2 2 2 2 2 2" xfId="54684" xr:uid="{00000000-0005-0000-0000-00001AC00000}"/>
    <cellStyle name="Percent 3 11 2 2 2 2 3" xfId="39536" xr:uid="{00000000-0005-0000-0000-00001BC00000}"/>
    <cellStyle name="Percent 3 11 2 2 2 3" xfId="22224" xr:uid="{00000000-0005-0000-0000-00001CC00000}"/>
    <cellStyle name="Percent 3 11 2 2 2 3 2" xfId="48192" xr:uid="{00000000-0005-0000-0000-00001DC00000}"/>
    <cellStyle name="Percent 3 11 2 2 2 4" xfId="17896" xr:uid="{00000000-0005-0000-0000-00001EC00000}"/>
    <cellStyle name="Percent 3 11 2 2 2 4 2" xfId="43864" xr:uid="{00000000-0005-0000-0000-00001FC00000}"/>
    <cellStyle name="Percent 3 11 2 2 2 5" xfId="33044" xr:uid="{00000000-0005-0000-0000-000020C00000}"/>
    <cellStyle name="Percent 3 11 2 2 2 6" xfId="59526" xr:uid="{00000000-0005-0000-0000-000021C00000}"/>
    <cellStyle name="Percent 3 11 2 2 3" xfId="11404" xr:uid="{00000000-0005-0000-0000-000022C00000}"/>
    <cellStyle name="Percent 3 11 2 2 3 2" xfId="26552" xr:uid="{00000000-0005-0000-0000-000023C00000}"/>
    <cellStyle name="Percent 3 11 2 2 3 2 2" xfId="52520" xr:uid="{00000000-0005-0000-0000-000024C00000}"/>
    <cellStyle name="Percent 3 11 2 2 3 3" xfId="37372" xr:uid="{00000000-0005-0000-0000-000025C00000}"/>
    <cellStyle name="Percent 3 11 2 2 4" xfId="9240" xr:uid="{00000000-0005-0000-0000-000026C00000}"/>
    <cellStyle name="Percent 3 11 2 2 4 2" xfId="24388" xr:uid="{00000000-0005-0000-0000-000027C00000}"/>
    <cellStyle name="Percent 3 11 2 2 4 2 2" xfId="50356" xr:uid="{00000000-0005-0000-0000-000028C00000}"/>
    <cellStyle name="Percent 3 11 2 2 4 3" xfId="35208" xr:uid="{00000000-0005-0000-0000-000029C00000}"/>
    <cellStyle name="Percent 3 11 2 2 5" xfId="20060" xr:uid="{00000000-0005-0000-0000-00002AC00000}"/>
    <cellStyle name="Percent 3 11 2 2 5 2" xfId="46028" xr:uid="{00000000-0005-0000-0000-00002BC00000}"/>
    <cellStyle name="Percent 3 11 2 2 6" xfId="15732" xr:uid="{00000000-0005-0000-0000-00002CC00000}"/>
    <cellStyle name="Percent 3 11 2 2 6 2" xfId="41700" xr:uid="{00000000-0005-0000-0000-00002DC00000}"/>
    <cellStyle name="Percent 3 11 2 2 7" xfId="4912" xr:uid="{00000000-0005-0000-0000-00002EC00000}"/>
    <cellStyle name="Percent 3 11 2 2 8" xfId="30880" xr:uid="{00000000-0005-0000-0000-00002FC00000}"/>
    <cellStyle name="Percent 3 11 2 2 9" xfId="57362" xr:uid="{00000000-0005-0000-0000-000030C00000}"/>
    <cellStyle name="Percent 3 11 2 3" xfId="5994" xr:uid="{00000000-0005-0000-0000-000031C00000}"/>
    <cellStyle name="Percent 3 11 2 3 2" xfId="12486" xr:uid="{00000000-0005-0000-0000-000032C00000}"/>
    <cellStyle name="Percent 3 11 2 3 2 2" xfId="27634" xr:uid="{00000000-0005-0000-0000-000033C00000}"/>
    <cellStyle name="Percent 3 11 2 3 2 2 2" xfId="53602" xr:uid="{00000000-0005-0000-0000-000034C00000}"/>
    <cellStyle name="Percent 3 11 2 3 2 3" xfId="38454" xr:uid="{00000000-0005-0000-0000-000035C00000}"/>
    <cellStyle name="Percent 3 11 2 3 3" xfId="21142" xr:uid="{00000000-0005-0000-0000-000036C00000}"/>
    <cellStyle name="Percent 3 11 2 3 3 2" xfId="47110" xr:uid="{00000000-0005-0000-0000-000037C00000}"/>
    <cellStyle name="Percent 3 11 2 3 4" xfId="16814" xr:uid="{00000000-0005-0000-0000-000038C00000}"/>
    <cellStyle name="Percent 3 11 2 3 4 2" xfId="42782" xr:uid="{00000000-0005-0000-0000-000039C00000}"/>
    <cellStyle name="Percent 3 11 2 3 5" xfId="31962" xr:uid="{00000000-0005-0000-0000-00003AC00000}"/>
    <cellStyle name="Percent 3 11 2 3 6" xfId="58444" xr:uid="{00000000-0005-0000-0000-00003BC00000}"/>
    <cellStyle name="Percent 3 11 2 4" xfId="10322" xr:uid="{00000000-0005-0000-0000-00003CC00000}"/>
    <cellStyle name="Percent 3 11 2 4 2" xfId="25470" xr:uid="{00000000-0005-0000-0000-00003DC00000}"/>
    <cellStyle name="Percent 3 11 2 4 2 2" xfId="51438" xr:uid="{00000000-0005-0000-0000-00003EC00000}"/>
    <cellStyle name="Percent 3 11 2 4 3" xfId="36290" xr:uid="{00000000-0005-0000-0000-00003FC00000}"/>
    <cellStyle name="Percent 3 11 2 5" xfId="8158" xr:uid="{00000000-0005-0000-0000-000040C00000}"/>
    <cellStyle name="Percent 3 11 2 5 2" xfId="23306" xr:uid="{00000000-0005-0000-0000-000041C00000}"/>
    <cellStyle name="Percent 3 11 2 5 2 2" xfId="49274" xr:uid="{00000000-0005-0000-0000-000042C00000}"/>
    <cellStyle name="Percent 3 11 2 5 3" xfId="34126" xr:uid="{00000000-0005-0000-0000-000043C00000}"/>
    <cellStyle name="Percent 3 11 2 6" xfId="18978" xr:uid="{00000000-0005-0000-0000-000044C00000}"/>
    <cellStyle name="Percent 3 11 2 6 2" xfId="44946" xr:uid="{00000000-0005-0000-0000-000045C00000}"/>
    <cellStyle name="Percent 3 11 2 7" xfId="14650" xr:uid="{00000000-0005-0000-0000-000046C00000}"/>
    <cellStyle name="Percent 3 11 2 7 2" xfId="40618" xr:uid="{00000000-0005-0000-0000-000047C00000}"/>
    <cellStyle name="Percent 3 11 2 8" xfId="3830" xr:uid="{00000000-0005-0000-0000-000048C00000}"/>
    <cellStyle name="Percent 3 11 2 9" xfId="29798" xr:uid="{00000000-0005-0000-0000-000049C00000}"/>
    <cellStyle name="Percent 3 11 3" xfId="2207" xr:uid="{00000000-0005-0000-0000-00004AC00000}"/>
    <cellStyle name="Percent 3 11 3 2" xfId="6535" xr:uid="{00000000-0005-0000-0000-00004BC00000}"/>
    <cellStyle name="Percent 3 11 3 2 2" xfId="13027" xr:uid="{00000000-0005-0000-0000-00004CC00000}"/>
    <cellStyle name="Percent 3 11 3 2 2 2" xfId="28175" xr:uid="{00000000-0005-0000-0000-00004DC00000}"/>
    <cellStyle name="Percent 3 11 3 2 2 2 2" xfId="54143" xr:uid="{00000000-0005-0000-0000-00004EC00000}"/>
    <cellStyle name="Percent 3 11 3 2 2 3" xfId="38995" xr:uid="{00000000-0005-0000-0000-00004FC00000}"/>
    <cellStyle name="Percent 3 11 3 2 3" xfId="21683" xr:uid="{00000000-0005-0000-0000-000050C00000}"/>
    <cellStyle name="Percent 3 11 3 2 3 2" xfId="47651" xr:uid="{00000000-0005-0000-0000-000051C00000}"/>
    <cellStyle name="Percent 3 11 3 2 4" xfId="17355" xr:uid="{00000000-0005-0000-0000-000052C00000}"/>
    <cellStyle name="Percent 3 11 3 2 4 2" xfId="43323" xr:uid="{00000000-0005-0000-0000-000053C00000}"/>
    <cellStyle name="Percent 3 11 3 2 5" xfId="32503" xr:uid="{00000000-0005-0000-0000-000054C00000}"/>
    <cellStyle name="Percent 3 11 3 2 6" xfId="58985" xr:uid="{00000000-0005-0000-0000-000055C00000}"/>
    <cellStyle name="Percent 3 11 3 3" xfId="10863" xr:uid="{00000000-0005-0000-0000-000056C00000}"/>
    <cellStyle name="Percent 3 11 3 3 2" xfId="26011" xr:uid="{00000000-0005-0000-0000-000057C00000}"/>
    <cellStyle name="Percent 3 11 3 3 2 2" xfId="51979" xr:uid="{00000000-0005-0000-0000-000058C00000}"/>
    <cellStyle name="Percent 3 11 3 3 3" xfId="36831" xr:uid="{00000000-0005-0000-0000-000059C00000}"/>
    <cellStyle name="Percent 3 11 3 4" xfId="8699" xr:uid="{00000000-0005-0000-0000-00005AC00000}"/>
    <cellStyle name="Percent 3 11 3 4 2" xfId="23847" xr:uid="{00000000-0005-0000-0000-00005BC00000}"/>
    <cellStyle name="Percent 3 11 3 4 2 2" xfId="49815" xr:uid="{00000000-0005-0000-0000-00005CC00000}"/>
    <cellStyle name="Percent 3 11 3 4 3" xfId="34667" xr:uid="{00000000-0005-0000-0000-00005DC00000}"/>
    <cellStyle name="Percent 3 11 3 5" xfId="19519" xr:uid="{00000000-0005-0000-0000-00005EC00000}"/>
    <cellStyle name="Percent 3 11 3 5 2" xfId="45487" xr:uid="{00000000-0005-0000-0000-00005FC00000}"/>
    <cellStyle name="Percent 3 11 3 6" xfId="15191" xr:uid="{00000000-0005-0000-0000-000060C00000}"/>
    <cellStyle name="Percent 3 11 3 6 2" xfId="41159" xr:uid="{00000000-0005-0000-0000-000061C00000}"/>
    <cellStyle name="Percent 3 11 3 7" xfId="4371" xr:uid="{00000000-0005-0000-0000-000062C00000}"/>
    <cellStyle name="Percent 3 11 3 8" xfId="30339" xr:uid="{00000000-0005-0000-0000-000063C00000}"/>
    <cellStyle name="Percent 3 11 3 9" xfId="56821" xr:uid="{00000000-0005-0000-0000-000064C00000}"/>
    <cellStyle name="Percent 3 11 4" xfId="5453" xr:uid="{00000000-0005-0000-0000-000065C00000}"/>
    <cellStyle name="Percent 3 11 4 2" xfId="11945" xr:uid="{00000000-0005-0000-0000-000066C00000}"/>
    <cellStyle name="Percent 3 11 4 2 2" xfId="27093" xr:uid="{00000000-0005-0000-0000-000067C00000}"/>
    <cellStyle name="Percent 3 11 4 2 2 2" xfId="53061" xr:uid="{00000000-0005-0000-0000-000068C00000}"/>
    <cellStyle name="Percent 3 11 4 2 3" xfId="37913" xr:uid="{00000000-0005-0000-0000-000069C00000}"/>
    <cellStyle name="Percent 3 11 4 3" xfId="20601" xr:uid="{00000000-0005-0000-0000-00006AC00000}"/>
    <cellStyle name="Percent 3 11 4 3 2" xfId="46569" xr:uid="{00000000-0005-0000-0000-00006BC00000}"/>
    <cellStyle name="Percent 3 11 4 4" xfId="16273" xr:uid="{00000000-0005-0000-0000-00006CC00000}"/>
    <cellStyle name="Percent 3 11 4 4 2" xfId="42241" xr:uid="{00000000-0005-0000-0000-00006DC00000}"/>
    <cellStyle name="Percent 3 11 4 5" xfId="31421" xr:uid="{00000000-0005-0000-0000-00006EC00000}"/>
    <cellStyle name="Percent 3 11 4 6" xfId="57903" xr:uid="{00000000-0005-0000-0000-00006FC00000}"/>
    <cellStyle name="Percent 3 11 5" xfId="9781" xr:uid="{00000000-0005-0000-0000-000070C00000}"/>
    <cellStyle name="Percent 3 11 5 2" xfId="24929" xr:uid="{00000000-0005-0000-0000-000071C00000}"/>
    <cellStyle name="Percent 3 11 5 2 2" xfId="50897" xr:uid="{00000000-0005-0000-0000-000072C00000}"/>
    <cellStyle name="Percent 3 11 5 3" xfId="35749" xr:uid="{00000000-0005-0000-0000-000073C00000}"/>
    <cellStyle name="Percent 3 11 6" xfId="7617" xr:uid="{00000000-0005-0000-0000-000074C00000}"/>
    <cellStyle name="Percent 3 11 6 2" xfId="22765" xr:uid="{00000000-0005-0000-0000-000075C00000}"/>
    <cellStyle name="Percent 3 11 6 2 2" xfId="48733" xr:uid="{00000000-0005-0000-0000-000076C00000}"/>
    <cellStyle name="Percent 3 11 6 3" xfId="33585" xr:uid="{00000000-0005-0000-0000-000077C00000}"/>
    <cellStyle name="Percent 3 11 7" xfId="18437" xr:uid="{00000000-0005-0000-0000-000078C00000}"/>
    <cellStyle name="Percent 3 11 7 2" xfId="44405" xr:uid="{00000000-0005-0000-0000-000079C00000}"/>
    <cellStyle name="Percent 3 11 8" xfId="14109" xr:uid="{00000000-0005-0000-0000-00007AC00000}"/>
    <cellStyle name="Percent 3 11 8 2" xfId="40077" xr:uid="{00000000-0005-0000-0000-00007BC00000}"/>
    <cellStyle name="Percent 3 11 9" xfId="3289" xr:uid="{00000000-0005-0000-0000-00007CC00000}"/>
    <cellStyle name="Percent 3 12" xfId="574" xr:uid="{00000000-0005-0000-0000-00007DC00000}"/>
    <cellStyle name="Percent 3 12 10" xfId="29258" xr:uid="{00000000-0005-0000-0000-00007EC00000}"/>
    <cellStyle name="Percent 3 12 11" xfId="55200" xr:uid="{00000000-0005-0000-0000-00007FC00000}"/>
    <cellStyle name="Percent 3 12 12" xfId="55740" xr:uid="{00000000-0005-0000-0000-000080C00000}"/>
    <cellStyle name="Percent 3 12 13" xfId="1117" xr:uid="{00000000-0005-0000-0000-000081C00000}"/>
    <cellStyle name="Percent 3 12 2" xfId="1667" xr:uid="{00000000-0005-0000-0000-000082C00000}"/>
    <cellStyle name="Percent 3 12 2 10" xfId="56281" xr:uid="{00000000-0005-0000-0000-000083C00000}"/>
    <cellStyle name="Percent 3 12 2 2" xfId="2749" xr:uid="{00000000-0005-0000-0000-000084C00000}"/>
    <cellStyle name="Percent 3 12 2 2 2" xfId="7077" xr:uid="{00000000-0005-0000-0000-000085C00000}"/>
    <cellStyle name="Percent 3 12 2 2 2 2" xfId="13569" xr:uid="{00000000-0005-0000-0000-000086C00000}"/>
    <cellStyle name="Percent 3 12 2 2 2 2 2" xfId="28717" xr:uid="{00000000-0005-0000-0000-000087C00000}"/>
    <cellStyle name="Percent 3 12 2 2 2 2 2 2" xfId="54685" xr:uid="{00000000-0005-0000-0000-000088C00000}"/>
    <cellStyle name="Percent 3 12 2 2 2 2 3" xfId="39537" xr:uid="{00000000-0005-0000-0000-000089C00000}"/>
    <cellStyle name="Percent 3 12 2 2 2 3" xfId="22225" xr:uid="{00000000-0005-0000-0000-00008AC00000}"/>
    <cellStyle name="Percent 3 12 2 2 2 3 2" xfId="48193" xr:uid="{00000000-0005-0000-0000-00008BC00000}"/>
    <cellStyle name="Percent 3 12 2 2 2 4" xfId="17897" xr:uid="{00000000-0005-0000-0000-00008CC00000}"/>
    <cellStyle name="Percent 3 12 2 2 2 4 2" xfId="43865" xr:uid="{00000000-0005-0000-0000-00008DC00000}"/>
    <cellStyle name="Percent 3 12 2 2 2 5" xfId="33045" xr:uid="{00000000-0005-0000-0000-00008EC00000}"/>
    <cellStyle name="Percent 3 12 2 2 2 6" xfId="59527" xr:uid="{00000000-0005-0000-0000-00008FC00000}"/>
    <cellStyle name="Percent 3 12 2 2 3" xfId="11405" xr:uid="{00000000-0005-0000-0000-000090C00000}"/>
    <cellStyle name="Percent 3 12 2 2 3 2" xfId="26553" xr:uid="{00000000-0005-0000-0000-000091C00000}"/>
    <cellStyle name="Percent 3 12 2 2 3 2 2" xfId="52521" xr:uid="{00000000-0005-0000-0000-000092C00000}"/>
    <cellStyle name="Percent 3 12 2 2 3 3" xfId="37373" xr:uid="{00000000-0005-0000-0000-000093C00000}"/>
    <cellStyle name="Percent 3 12 2 2 4" xfId="9241" xr:uid="{00000000-0005-0000-0000-000094C00000}"/>
    <cellStyle name="Percent 3 12 2 2 4 2" xfId="24389" xr:uid="{00000000-0005-0000-0000-000095C00000}"/>
    <cellStyle name="Percent 3 12 2 2 4 2 2" xfId="50357" xr:uid="{00000000-0005-0000-0000-000096C00000}"/>
    <cellStyle name="Percent 3 12 2 2 4 3" xfId="35209" xr:uid="{00000000-0005-0000-0000-000097C00000}"/>
    <cellStyle name="Percent 3 12 2 2 5" xfId="20061" xr:uid="{00000000-0005-0000-0000-000098C00000}"/>
    <cellStyle name="Percent 3 12 2 2 5 2" xfId="46029" xr:uid="{00000000-0005-0000-0000-000099C00000}"/>
    <cellStyle name="Percent 3 12 2 2 6" xfId="15733" xr:uid="{00000000-0005-0000-0000-00009AC00000}"/>
    <cellStyle name="Percent 3 12 2 2 6 2" xfId="41701" xr:uid="{00000000-0005-0000-0000-00009BC00000}"/>
    <cellStyle name="Percent 3 12 2 2 7" xfId="4913" xr:uid="{00000000-0005-0000-0000-00009CC00000}"/>
    <cellStyle name="Percent 3 12 2 2 8" xfId="30881" xr:uid="{00000000-0005-0000-0000-00009DC00000}"/>
    <cellStyle name="Percent 3 12 2 2 9" xfId="57363" xr:uid="{00000000-0005-0000-0000-00009EC00000}"/>
    <cellStyle name="Percent 3 12 2 3" xfId="5995" xr:uid="{00000000-0005-0000-0000-00009FC00000}"/>
    <cellStyle name="Percent 3 12 2 3 2" xfId="12487" xr:uid="{00000000-0005-0000-0000-0000A0C00000}"/>
    <cellStyle name="Percent 3 12 2 3 2 2" xfId="27635" xr:uid="{00000000-0005-0000-0000-0000A1C00000}"/>
    <cellStyle name="Percent 3 12 2 3 2 2 2" xfId="53603" xr:uid="{00000000-0005-0000-0000-0000A2C00000}"/>
    <cellStyle name="Percent 3 12 2 3 2 3" xfId="38455" xr:uid="{00000000-0005-0000-0000-0000A3C00000}"/>
    <cellStyle name="Percent 3 12 2 3 3" xfId="21143" xr:uid="{00000000-0005-0000-0000-0000A4C00000}"/>
    <cellStyle name="Percent 3 12 2 3 3 2" xfId="47111" xr:uid="{00000000-0005-0000-0000-0000A5C00000}"/>
    <cellStyle name="Percent 3 12 2 3 4" xfId="16815" xr:uid="{00000000-0005-0000-0000-0000A6C00000}"/>
    <cellStyle name="Percent 3 12 2 3 4 2" xfId="42783" xr:uid="{00000000-0005-0000-0000-0000A7C00000}"/>
    <cellStyle name="Percent 3 12 2 3 5" xfId="31963" xr:uid="{00000000-0005-0000-0000-0000A8C00000}"/>
    <cellStyle name="Percent 3 12 2 3 6" xfId="58445" xr:uid="{00000000-0005-0000-0000-0000A9C00000}"/>
    <cellStyle name="Percent 3 12 2 4" xfId="10323" xr:uid="{00000000-0005-0000-0000-0000AAC00000}"/>
    <cellStyle name="Percent 3 12 2 4 2" xfId="25471" xr:uid="{00000000-0005-0000-0000-0000ABC00000}"/>
    <cellStyle name="Percent 3 12 2 4 2 2" xfId="51439" xr:uid="{00000000-0005-0000-0000-0000ACC00000}"/>
    <cellStyle name="Percent 3 12 2 4 3" xfId="36291" xr:uid="{00000000-0005-0000-0000-0000ADC00000}"/>
    <cellStyle name="Percent 3 12 2 5" xfId="8159" xr:uid="{00000000-0005-0000-0000-0000AEC00000}"/>
    <cellStyle name="Percent 3 12 2 5 2" xfId="23307" xr:uid="{00000000-0005-0000-0000-0000AFC00000}"/>
    <cellStyle name="Percent 3 12 2 5 2 2" xfId="49275" xr:uid="{00000000-0005-0000-0000-0000B0C00000}"/>
    <cellStyle name="Percent 3 12 2 5 3" xfId="34127" xr:uid="{00000000-0005-0000-0000-0000B1C00000}"/>
    <cellStyle name="Percent 3 12 2 6" xfId="18979" xr:uid="{00000000-0005-0000-0000-0000B2C00000}"/>
    <cellStyle name="Percent 3 12 2 6 2" xfId="44947" xr:uid="{00000000-0005-0000-0000-0000B3C00000}"/>
    <cellStyle name="Percent 3 12 2 7" xfId="14651" xr:uid="{00000000-0005-0000-0000-0000B4C00000}"/>
    <cellStyle name="Percent 3 12 2 7 2" xfId="40619" xr:uid="{00000000-0005-0000-0000-0000B5C00000}"/>
    <cellStyle name="Percent 3 12 2 8" xfId="3831" xr:uid="{00000000-0005-0000-0000-0000B6C00000}"/>
    <cellStyle name="Percent 3 12 2 9" xfId="29799" xr:uid="{00000000-0005-0000-0000-0000B7C00000}"/>
    <cellStyle name="Percent 3 12 3" xfId="2208" xr:uid="{00000000-0005-0000-0000-0000B8C00000}"/>
    <cellStyle name="Percent 3 12 3 2" xfId="6536" xr:uid="{00000000-0005-0000-0000-0000B9C00000}"/>
    <cellStyle name="Percent 3 12 3 2 2" xfId="13028" xr:uid="{00000000-0005-0000-0000-0000BAC00000}"/>
    <cellStyle name="Percent 3 12 3 2 2 2" xfId="28176" xr:uid="{00000000-0005-0000-0000-0000BBC00000}"/>
    <cellStyle name="Percent 3 12 3 2 2 2 2" xfId="54144" xr:uid="{00000000-0005-0000-0000-0000BCC00000}"/>
    <cellStyle name="Percent 3 12 3 2 2 3" xfId="38996" xr:uid="{00000000-0005-0000-0000-0000BDC00000}"/>
    <cellStyle name="Percent 3 12 3 2 3" xfId="21684" xr:uid="{00000000-0005-0000-0000-0000BEC00000}"/>
    <cellStyle name="Percent 3 12 3 2 3 2" xfId="47652" xr:uid="{00000000-0005-0000-0000-0000BFC00000}"/>
    <cellStyle name="Percent 3 12 3 2 4" xfId="17356" xr:uid="{00000000-0005-0000-0000-0000C0C00000}"/>
    <cellStyle name="Percent 3 12 3 2 4 2" xfId="43324" xr:uid="{00000000-0005-0000-0000-0000C1C00000}"/>
    <cellStyle name="Percent 3 12 3 2 5" xfId="32504" xr:uid="{00000000-0005-0000-0000-0000C2C00000}"/>
    <cellStyle name="Percent 3 12 3 2 6" xfId="58986" xr:uid="{00000000-0005-0000-0000-0000C3C00000}"/>
    <cellStyle name="Percent 3 12 3 3" xfId="10864" xr:uid="{00000000-0005-0000-0000-0000C4C00000}"/>
    <cellStyle name="Percent 3 12 3 3 2" xfId="26012" xr:uid="{00000000-0005-0000-0000-0000C5C00000}"/>
    <cellStyle name="Percent 3 12 3 3 2 2" xfId="51980" xr:uid="{00000000-0005-0000-0000-0000C6C00000}"/>
    <cellStyle name="Percent 3 12 3 3 3" xfId="36832" xr:uid="{00000000-0005-0000-0000-0000C7C00000}"/>
    <cellStyle name="Percent 3 12 3 4" xfId="8700" xr:uid="{00000000-0005-0000-0000-0000C8C00000}"/>
    <cellStyle name="Percent 3 12 3 4 2" xfId="23848" xr:uid="{00000000-0005-0000-0000-0000C9C00000}"/>
    <cellStyle name="Percent 3 12 3 4 2 2" xfId="49816" xr:uid="{00000000-0005-0000-0000-0000CAC00000}"/>
    <cellStyle name="Percent 3 12 3 4 3" xfId="34668" xr:uid="{00000000-0005-0000-0000-0000CBC00000}"/>
    <cellStyle name="Percent 3 12 3 5" xfId="19520" xr:uid="{00000000-0005-0000-0000-0000CCC00000}"/>
    <cellStyle name="Percent 3 12 3 5 2" xfId="45488" xr:uid="{00000000-0005-0000-0000-0000CDC00000}"/>
    <cellStyle name="Percent 3 12 3 6" xfId="15192" xr:uid="{00000000-0005-0000-0000-0000CEC00000}"/>
    <cellStyle name="Percent 3 12 3 6 2" xfId="41160" xr:uid="{00000000-0005-0000-0000-0000CFC00000}"/>
    <cellStyle name="Percent 3 12 3 7" xfId="4372" xr:uid="{00000000-0005-0000-0000-0000D0C00000}"/>
    <cellStyle name="Percent 3 12 3 8" xfId="30340" xr:uid="{00000000-0005-0000-0000-0000D1C00000}"/>
    <cellStyle name="Percent 3 12 3 9" xfId="56822" xr:uid="{00000000-0005-0000-0000-0000D2C00000}"/>
    <cellStyle name="Percent 3 12 4" xfId="5454" xr:uid="{00000000-0005-0000-0000-0000D3C00000}"/>
    <cellStyle name="Percent 3 12 4 2" xfId="11946" xr:uid="{00000000-0005-0000-0000-0000D4C00000}"/>
    <cellStyle name="Percent 3 12 4 2 2" xfId="27094" xr:uid="{00000000-0005-0000-0000-0000D5C00000}"/>
    <cellStyle name="Percent 3 12 4 2 2 2" xfId="53062" xr:uid="{00000000-0005-0000-0000-0000D6C00000}"/>
    <cellStyle name="Percent 3 12 4 2 3" xfId="37914" xr:uid="{00000000-0005-0000-0000-0000D7C00000}"/>
    <cellStyle name="Percent 3 12 4 3" xfId="20602" xr:uid="{00000000-0005-0000-0000-0000D8C00000}"/>
    <cellStyle name="Percent 3 12 4 3 2" xfId="46570" xr:uid="{00000000-0005-0000-0000-0000D9C00000}"/>
    <cellStyle name="Percent 3 12 4 4" xfId="16274" xr:uid="{00000000-0005-0000-0000-0000DAC00000}"/>
    <cellStyle name="Percent 3 12 4 4 2" xfId="42242" xr:uid="{00000000-0005-0000-0000-0000DBC00000}"/>
    <cellStyle name="Percent 3 12 4 5" xfId="31422" xr:uid="{00000000-0005-0000-0000-0000DCC00000}"/>
    <cellStyle name="Percent 3 12 4 6" xfId="57904" xr:uid="{00000000-0005-0000-0000-0000DDC00000}"/>
    <cellStyle name="Percent 3 12 5" xfId="9782" xr:uid="{00000000-0005-0000-0000-0000DEC00000}"/>
    <cellStyle name="Percent 3 12 5 2" xfId="24930" xr:uid="{00000000-0005-0000-0000-0000DFC00000}"/>
    <cellStyle name="Percent 3 12 5 2 2" xfId="50898" xr:uid="{00000000-0005-0000-0000-0000E0C00000}"/>
    <cellStyle name="Percent 3 12 5 3" xfId="35750" xr:uid="{00000000-0005-0000-0000-0000E1C00000}"/>
    <cellStyle name="Percent 3 12 6" xfId="7618" xr:uid="{00000000-0005-0000-0000-0000E2C00000}"/>
    <cellStyle name="Percent 3 12 6 2" xfId="22766" xr:uid="{00000000-0005-0000-0000-0000E3C00000}"/>
    <cellStyle name="Percent 3 12 6 2 2" xfId="48734" xr:uid="{00000000-0005-0000-0000-0000E4C00000}"/>
    <cellStyle name="Percent 3 12 6 3" xfId="33586" xr:uid="{00000000-0005-0000-0000-0000E5C00000}"/>
    <cellStyle name="Percent 3 12 7" xfId="18438" xr:uid="{00000000-0005-0000-0000-0000E6C00000}"/>
    <cellStyle name="Percent 3 12 7 2" xfId="44406" xr:uid="{00000000-0005-0000-0000-0000E7C00000}"/>
    <cellStyle name="Percent 3 12 8" xfId="14110" xr:uid="{00000000-0005-0000-0000-0000E8C00000}"/>
    <cellStyle name="Percent 3 12 8 2" xfId="40078" xr:uid="{00000000-0005-0000-0000-0000E9C00000}"/>
    <cellStyle name="Percent 3 12 9" xfId="3290" xr:uid="{00000000-0005-0000-0000-0000EAC00000}"/>
    <cellStyle name="Percent 3 13" xfId="575" xr:uid="{00000000-0005-0000-0000-0000EBC00000}"/>
    <cellStyle name="Percent 3 13 10" xfId="29259" xr:uid="{00000000-0005-0000-0000-0000ECC00000}"/>
    <cellStyle name="Percent 3 13 11" xfId="55201" xr:uid="{00000000-0005-0000-0000-0000EDC00000}"/>
    <cellStyle name="Percent 3 13 12" xfId="55741" xr:uid="{00000000-0005-0000-0000-0000EEC00000}"/>
    <cellStyle name="Percent 3 13 13" xfId="1157" xr:uid="{00000000-0005-0000-0000-0000EFC00000}"/>
    <cellStyle name="Percent 3 13 2" xfId="1668" xr:uid="{00000000-0005-0000-0000-0000F0C00000}"/>
    <cellStyle name="Percent 3 13 2 10" xfId="56282" xr:uid="{00000000-0005-0000-0000-0000F1C00000}"/>
    <cellStyle name="Percent 3 13 2 2" xfId="2750" xr:uid="{00000000-0005-0000-0000-0000F2C00000}"/>
    <cellStyle name="Percent 3 13 2 2 2" xfId="7078" xr:uid="{00000000-0005-0000-0000-0000F3C00000}"/>
    <cellStyle name="Percent 3 13 2 2 2 2" xfId="13570" xr:uid="{00000000-0005-0000-0000-0000F4C00000}"/>
    <cellStyle name="Percent 3 13 2 2 2 2 2" xfId="28718" xr:uid="{00000000-0005-0000-0000-0000F5C00000}"/>
    <cellStyle name="Percent 3 13 2 2 2 2 2 2" xfId="54686" xr:uid="{00000000-0005-0000-0000-0000F6C00000}"/>
    <cellStyle name="Percent 3 13 2 2 2 2 3" xfId="39538" xr:uid="{00000000-0005-0000-0000-0000F7C00000}"/>
    <cellStyle name="Percent 3 13 2 2 2 3" xfId="22226" xr:uid="{00000000-0005-0000-0000-0000F8C00000}"/>
    <cellStyle name="Percent 3 13 2 2 2 3 2" xfId="48194" xr:uid="{00000000-0005-0000-0000-0000F9C00000}"/>
    <cellStyle name="Percent 3 13 2 2 2 4" xfId="17898" xr:uid="{00000000-0005-0000-0000-0000FAC00000}"/>
    <cellStyle name="Percent 3 13 2 2 2 4 2" xfId="43866" xr:uid="{00000000-0005-0000-0000-0000FBC00000}"/>
    <cellStyle name="Percent 3 13 2 2 2 5" xfId="33046" xr:uid="{00000000-0005-0000-0000-0000FCC00000}"/>
    <cellStyle name="Percent 3 13 2 2 2 6" xfId="59528" xr:uid="{00000000-0005-0000-0000-0000FDC00000}"/>
    <cellStyle name="Percent 3 13 2 2 3" xfId="11406" xr:uid="{00000000-0005-0000-0000-0000FEC00000}"/>
    <cellStyle name="Percent 3 13 2 2 3 2" xfId="26554" xr:uid="{00000000-0005-0000-0000-0000FFC00000}"/>
    <cellStyle name="Percent 3 13 2 2 3 2 2" xfId="52522" xr:uid="{00000000-0005-0000-0000-000000C10000}"/>
    <cellStyle name="Percent 3 13 2 2 3 3" xfId="37374" xr:uid="{00000000-0005-0000-0000-000001C10000}"/>
    <cellStyle name="Percent 3 13 2 2 4" xfId="9242" xr:uid="{00000000-0005-0000-0000-000002C10000}"/>
    <cellStyle name="Percent 3 13 2 2 4 2" xfId="24390" xr:uid="{00000000-0005-0000-0000-000003C10000}"/>
    <cellStyle name="Percent 3 13 2 2 4 2 2" xfId="50358" xr:uid="{00000000-0005-0000-0000-000004C10000}"/>
    <cellStyle name="Percent 3 13 2 2 4 3" xfId="35210" xr:uid="{00000000-0005-0000-0000-000005C10000}"/>
    <cellStyle name="Percent 3 13 2 2 5" xfId="20062" xr:uid="{00000000-0005-0000-0000-000006C10000}"/>
    <cellStyle name="Percent 3 13 2 2 5 2" xfId="46030" xr:uid="{00000000-0005-0000-0000-000007C10000}"/>
    <cellStyle name="Percent 3 13 2 2 6" xfId="15734" xr:uid="{00000000-0005-0000-0000-000008C10000}"/>
    <cellStyle name="Percent 3 13 2 2 6 2" xfId="41702" xr:uid="{00000000-0005-0000-0000-000009C10000}"/>
    <cellStyle name="Percent 3 13 2 2 7" xfId="4914" xr:uid="{00000000-0005-0000-0000-00000AC10000}"/>
    <cellStyle name="Percent 3 13 2 2 8" xfId="30882" xr:uid="{00000000-0005-0000-0000-00000BC10000}"/>
    <cellStyle name="Percent 3 13 2 2 9" xfId="57364" xr:uid="{00000000-0005-0000-0000-00000CC10000}"/>
    <cellStyle name="Percent 3 13 2 3" xfId="5996" xr:uid="{00000000-0005-0000-0000-00000DC10000}"/>
    <cellStyle name="Percent 3 13 2 3 2" xfId="12488" xr:uid="{00000000-0005-0000-0000-00000EC10000}"/>
    <cellStyle name="Percent 3 13 2 3 2 2" xfId="27636" xr:uid="{00000000-0005-0000-0000-00000FC10000}"/>
    <cellStyle name="Percent 3 13 2 3 2 2 2" xfId="53604" xr:uid="{00000000-0005-0000-0000-000010C10000}"/>
    <cellStyle name="Percent 3 13 2 3 2 3" xfId="38456" xr:uid="{00000000-0005-0000-0000-000011C10000}"/>
    <cellStyle name="Percent 3 13 2 3 3" xfId="21144" xr:uid="{00000000-0005-0000-0000-000012C10000}"/>
    <cellStyle name="Percent 3 13 2 3 3 2" xfId="47112" xr:uid="{00000000-0005-0000-0000-000013C10000}"/>
    <cellStyle name="Percent 3 13 2 3 4" xfId="16816" xr:uid="{00000000-0005-0000-0000-000014C10000}"/>
    <cellStyle name="Percent 3 13 2 3 4 2" xfId="42784" xr:uid="{00000000-0005-0000-0000-000015C10000}"/>
    <cellStyle name="Percent 3 13 2 3 5" xfId="31964" xr:uid="{00000000-0005-0000-0000-000016C10000}"/>
    <cellStyle name="Percent 3 13 2 3 6" xfId="58446" xr:uid="{00000000-0005-0000-0000-000017C10000}"/>
    <cellStyle name="Percent 3 13 2 4" xfId="10324" xr:uid="{00000000-0005-0000-0000-000018C10000}"/>
    <cellStyle name="Percent 3 13 2 4 2" xfId="25472" xr:uid="{00000000-0005-0000-0000-000019C10000}"/>
    <cellStyle name="Percent 3 13 2 4 2 2" xfId="51440" xr:uid="{00000000-0005-0000-0000-00001AC10000}"/>
    <cellStyle name="Percent 3 13 2 4 3" xfId="36292" xr:uid="{00000000-0005-0000-0000-00001BC10000}"/>
    <cellStyle name="Percent 3 13 2 5" xfId="8160" xr:uid="{00000000-0005-0000-0000-00001CC10000}"/>
    <cellStyle name="Percent 3 13 2 5 2" xfId="23308" xr:uid="{00000000-0005-0000-0000-00001DC10000}"/>
    <cellStyle name="Percent 3 13 2 5 2 2" xfId="49276" xr:uid="{00000000-0005-0000-0000-00001EC10000}"/>
    <cellStyle name="Percent 3 13 2 5 3" xfId="34128" xr:uid="{00000000-0005-0000-0000-00001FC10000}"/>
    <cellStyle name="Percent 3 13 2 6" xfId="18980" xr:uid="{00000000-0005-0000-0000-000020C10000}"/>
    <cellStyle name="Percent 3 13 2 6 2" xfId="44948" xr:uid="{00000000-0005-0000-0000-000021C10000}"/>
    <cellStyle name="Percent 3 13 2 7" xfId="14652" xr:uid="{00000000-0005-0000-0000-000022C10000}"/>
    <cellStyle name="Percent 3 13 2 7 2" xfId="40620" xr:uid="{00000000-0005-0000-0000-000023C10000}"/>
    <cellStyle name="Percent 3 13 2 8" xfId="3832" xr:uid="{00000000-0005-0000-0000-000024C10000}"/>
    <cellStyle name="Percent 3 13 2 9" xfId="29800" xr:uid="{00000000-0005-0000-0000-000025C10000}"/>
    <cellStyle name="Percent 3 13 3" xfId="2209" xr:uid="{00000000-0005-0000-0000-000026C10000}"/>
    <cellStyle name="Percent 3 13 3 2" xfId="6537" xr:uid="{00000000-0005-0000-0000-000027C10000}"/>
    <cellStyle name="Percent 3 13 3 2 2" xfId="13029" xr:uid="{00000000-0005-0000-0000-000028C10000}"/>
    <cellStyle name="Percent 3 13 3 2 2 2" xfId="28177" xr:uid="{00000000-0005-0000-0000-000029C10000}"/>
    <cellStyle name="Percent 3 13 3 2 2 2 2" xfId="54145" xr:uid="{00000000-0005-0000-0000-00002AC10000}"/>
    <cellStyle name="Percent 3 13 3 2 2 3" xfId="38997" xr:uid="{00000000-0005-0000-0000-00002BC10000}"/>
    <cellStyle name="Percent 3 13 3 2 3" xfId="21685" xr:uid="{00000000-0005-0000-0000-00002CC10000}"/>
    <cellStyle name="Percent 3 13 3 2 3 2" xfId="47653" xr:uid="{00000000-0005-0000-0000-00002DC10000}"/>
    <cellStyle name="Percent 3 13 3 2 4" xfId="17357" xr:uid="{00000000-0005-0000-0000-00002EC10000}"/>
    <cellStyle name="Percent 3 13 3 2 4 2" xfId="43325" xr:uid="{00000000-0005-0000-0000-00002FC10000}"/>
    <cellStyle name="Percent 3 13 3 2 5" xfId="32505" xr:uid="{00000000-0005-0000-0000-000030C10000}"/>
    <cellStyle name="Percent 3 13 3 2 6" xfId="58987" xr:uid="{00000000-0005-0000-0000-000031C10000}"/>
    <cellStyle name="Percent 3 13 3 3" xfId="10865" xr:uid="{00000000-0005-0000-0000-000032C10000}"/>
    <cellStyle name="Percent 3 13 3 3 2" xfId="26013" xr:uid="{00000000-0005-0000-0000-000033C10000}"/>
    <cellStyle name="Percent 3 13 3 3 2 2" xfId="51981" xr:uid="{00000000-0005-0000-0000-000034C10000}"/>
    <cellStyle name="Percent 3 13 3 3 3" xfId="36833" xr:uid="{00000000-0005-0000-0000-000035C10000}"/>
    <cellStyle name="Percent 3 13 3 4" xfId="8701" xr:uid="{00000000-0005-0000-0000-000036C10000}"/>
    <cellStyle name="Percent 3 13 3 4 2" xfId="23849" xr:uid="{00000000-0005-0000-0000-000037C10000}"/>
    <cellStyle name="Percent 3 13 3 4 2 2" xfId="49817" xr:uid="{00000000-0005-0000-0000-000038C10000}"/>
    <cellStyle name="Percent 3 13 3 4 3" xfId="34669" xr:uid="{00000000-0005-0000-0000-000039C10000}"/>
    <cellStyle name="Percent 3 13 3 5" xfId="19521" xr:uid="{00000000-0005-0000-0000-00003AC10000}"/>
    <cellStyle name="Percent 3 13 3 5 2" xfId="45489" xr:uid="{00000000-0005-0000-0000-00003BC10000}"/>
    <cellStyle name="Percent 3 13 3 6" xfId="15193" xr:uid="{00000000-0005-0000-0000-00003CC10000}"/>
    <cellStyle name="Percent 3 13 3 6 2" xfId="41161" xr:uid="{00000000-0005-0000-0000-00003DC10000}"/>
    <cellStyle name="Percent 3 13 3 7" xfId="4373" xr:uid="{00000000-0005-0000-0000-00003EC10000}"/>
    <cellStyle name="Percent 3 13 3 8" xfId="30341" xr:uid="{00000000-0005-0000-0000-00003FC10000}"/>
    <cellStyle name="Percent 3 13 3 9" xfId="56823" xr:uid="{00000000-0005-0000-0000-000040C10000}"/>
    <cellStyle name="Percent 3 13 4" xfId="5455" xr:uid="{00000000-0005-0000-0000-000041C10000}"/>
    <cellStyle name="Percent 3 13 4 2" xfId="11947" xr:uid="{00000000-0005-0000-0000-000042C10000}"/>
    <cellStyle name="Percent 3 13 4 2 2" xfId="27095" xr:uid="{00000000-0005-0000-0000-000043C10000}"/>
    <cellStyle name="Percent 3 13 4 2 2 2" xfId="53063" xr:uid="{00000000-0005-0000-0000-000044C10000}"/>
    <cellStyle name="Percent 3 13 4 2 3" xfId="37915" xr:uid="{00000000-0005-0000-0000-000045C10000}"/>
    <cellStyle name="Percent 3 13 4 3" xfId="20603" xr:uid="{00000000-0005-0000-0000-000046C10000}"/>
    <cellStyle name="Percent 3 13 4 3 2" xfId="46571" xr:uid="{00000000-0005-0000-0000-000047C10000}"/>
    <cellStyle name="Percent 3 13 4 4" xfId="16275" xr:uid="{00000000-0005-0000-0000-000048C10000}"/>
    <cellStyle name="Percent 3 13 4 4 2" xfId="42243" xr:uid="{00000000-0005-0000-0000-000049C10000}"/>
    <cellStyle name="Percent 3 13 4 5" xfId="31423" xr:uid="{00000000-0005-0000-0000-00004AC10000}"/>
    <cellStyle name="Percent 3 13 4 6" xfId="57905" xr:uid="{00000000-0005-0000-0000-00004BC10000}"/>
    <cellStyle name="Percent 3 13 5" xfId="9783" xr:uid="{00000000-0005-0000-0000-00004CC10000}"/>
    <cellStyle name="Percent 3 13 5 2" xfId="24931" xr:uid="{00000000-0005-0000-0000-00004DC10000}"/>
    <cellStyle name="Percent 3 13 5 2 2" xfId="50899" xr:uid="{00000000-0005-0000-0000-00004EC10000}"/>
    <cellStyle name="Percent 3 13 5 3" xfId="35751" xr:uid="{00000000-0005-0000-0000-00004FC10000}"/>
    <cellStyle name="Percent 3 13 6" xfId="7619" xr:uid="{00000000-0005-0000-0000-000050C10000}"/>
    <cellStyle name="Percent 3 13 6 2" xfId="22767" xr:uid="{00000000-0005-0000-0000-000051C10000}"/>
    <cellStyle name="Percent 3 13 6 2 2" xfId="48735" xr:uid="{00000000-0005-0000-0000-000052C10000}"/>
    <cellStyle name="Percent 3 13 6 3" xfId="33587" xr:uid="{00000000-0005-0000-0000-000053C10000}"/>
    <cellStyle name="Percent 3 13 7" xfId="18439" xr:uid="{00000000-0005-0000-0000-000054C10000}"/>
    <cellStyle name="Percent 3 13 7 2" xfId="44407" xr:uid="{00000000-0005-0000-0000-000055C10000}"/>
    <cellStyle name="Percent 3 13 8" xfId="14111" xr:uid="{00000000-0005-0000-0000-000056C10000}"/>
    <cellStyle name="Percent 3 13 8 2" xfId="40079" xr:uid="{00000000-0005-0000-0000-000057C10000}"/>
    <cellStyle name="Percent 3 13 9" xfId="3291" xr:uid="{00000000-0005-0000-0000-000058C10000}"/>
    <cellStyle name="Percent 3 14" xfId="1664" xr:uid="{00000000-0005-0000-0000-000059C10000}"/>
    <cellStyle name="Percent 3 14 10" xfId="56278" xr:uid="{00000000-0005-0000-0000-00005AC10000}"/>
    <cellStyle name="Percent 3 14 2" xfId="2746" xr:uid="{00000000-0005-0000-0000-00005BC10000}"/>
    <cellStyle name="Percent 3 14 2 2" xfId="7074" xr:uid="{00000000-0005-0000-0000-00005CC10000}"/>
    <cellStyle name="Percent 3 14 2 2 2" xfId="13566" xr:uid="{00000000-0005-0000-0000-00005DC10000}"/>
    <cellStyle name="Percent 3 14 2 2 2 2" xfId="28714" xr:uid="{00000000-0005-0000-0000-00005EC10000}"/>
    <cellStyle name="Percent 3 14 2 2 2 2 2" xfId="54682" xr:uid="{00000000-0005-0000-0000-00005FC10000}"/>
    <cellStyle name="Percent 3 14 2 2 2 3" xfId="39534" xr:uid="{00000000-0005-0000-0000-000060C10000}"/>
    <cellStyle name="Percent 3 14 2 2 3" xfId="22222" xr:uid="{00000000-0005-0000-0000-000061C10000}"/>
    <cellStyle name="Percent 3 14 2 2 3 2" xfId="48190" xr:uid="{00000000-0005-0000-0000-000062C10000}"/>
    <cellStyle name="Percent 3 14 2 2 4" xfId="17894" xr:uid="{00000000-0005-0000-0000-000063C10000}"/>
    <cellStyle name="Percent 3 14 2 2 4 2" xfId="43862" xr:uid="{00000000-0005-0000-0000-000064C10000}"/>
    <cellStyle name="Percent 3 14 2 2 5" xfId="33042" xr:uid="{00000000-0005-0000-0000-000065C10000}"/>
    <cellStyle name="Percent 3 14 2 2 6" xfId="59524" xr:uid="{00000000-0005-0000-0000-000066C10000}"/>
    <cellStyle name="Percent 3 14 2 3" xfId="11402" xr:uid="{00000000-0005-0000-0000-000067C10000}"/>
    <cellStyle name="Percent 3 14 2 3 2" xfId="26550" xr:uid="{00000000-0005-0000-0000-000068C10000}"/>
    <cellStyle name="Percent 3 14 2 3 2 2" xfId="52518" xr:uid="{00000000-0005-0000-0000-000069C10000}"/>
    <cellStyle name="Percent 3 14 2 3 3" xfId="37370" xr:uid="{00000000-0005-0000-0000-00006AC10000}"/>
    <cellStyle name="Percent 3 14 2 4" xfId="9238" xr:uid="{00000000-0005-0000-0000-00006BC10000}"/>
    <cellStyle name="Percent 3 14 2 4 2" xfId="24386" xr:uid="{00000000-0005-0000-0000-00006CC10000}"/>
    <cellStyle name="Percent 3 14 2 4 2 2" xfId="50354" xr:uid="{00000000-0005-0000-0000-00006DC10000}"/>
    <cellStyle name="Percent 3 14 2 4 3" xfId="35206" xr:uid="{00000000-0005-0000-0000-00006EC10000}"/>
    <cellStyle name="Percent 3 14 2 5" xfId="20058" xr:uid="{00000000-0005-0000-0000-00006FC10000}"/>
    <cellStyle name="Percent 3 14 2 5 2" xfId="46026" xr:uid="{00000000-0005-0000-0000-000070C10000}"/>
    <cellStyle name="Percent 3 14 2 6" xfId="15730" xr:uid="{00000000-0005-0000-0000-000071C10000}"/>
    <cellStyle name="Percent 3 14 2 6 2" xfId="41698" xr:uid="{00000000-0005-0000-0000-000072C10000}"/>
    <cellStyle name="Percent 3 14 2 7" xfId="4910" xr:uid="{00000000-0005-0000-0000-000073C10000}"/>
    <cellStyle name="Percent 3 14 2 8" xfId="30878" xr:uid="{00000000-0005-0000-0000-000074C10000}"/>
    <cellStyle name="Percent 3 14 2 9" xfId="57360" xr:uid="{00000000-0005-0000-0000-000075C10000}"/>
    <cellStyle name="Percent 3 14 3" xfId="5992" xr:uid="{00000000-0005-0000-0000-000076C10000}"/>
    <cellStyle name="Percent 3 14 3 2" xfId="12484" xr:uid="{00000000-0005-0000-0000-000077C10000}"/>
    <cellStyle name="Percent 3 14 3 2 2" xfId="27632" xr:uid="{00000000-0005-0000-0000-000078C10000}"/>
    <cellStyle name="Percent 3 14 3 2 2 2" xfId="53600" xr:uid="{00000000-0005-0000-0000-000079C10000}"/>
    <cellStyle name="Percent 3 14 3 2 3" xfId="38452" xr:uid="{00000000-0005-0000-0000-00007AC10000}"/>
    <cellStyle name="Percent 3 14 3 3" xfId="21140" xr:uid="{00000000-0005-0000-0000-00007BC10000}"/>
    <cellStyle name="Percent 3 14 3 3 2" xfId="47108" xr:uid="{00000000-0005-0000-0000-00007CC10000}"/>
    <cellStyle name="Percent 3 14 3 4" xfId="16812" xr:uid="{00000000-0005-0000-0000-00007DC10000}"/>
    <cellStyle name="Percent 3 14 3 4 2" xfId="42780" xr:uid="{00000000-0005-0000-0000-00007EC10000}"/>
    <cellStyle name="Percent 3 14 3 5" xfId="31960" xr:uid="{00000000-0005-0000-0000-00007FC10000}"/>
    <cellStyle name="Percent 3 14 3 6" xfId="58442" xr:uid="{00000000-0005-0000-0000-000080C10000}"/>
    <cellStyle name="Percent 3 14 4" xfId="10320" xr:uid="{00000000-0005-0000-0000-000081C10000}"/>
    <cellStyle name="Percent 3 14 4 2" xfId="25468" xr:uid="{00000000-0005-0000-0000-000082C10000}"/>
    <cellStyle name="Percent 3 14 4 2 2" xfId="51436" xr:uid="{00000000-0005-0000-0000-000083C10000}"/>
    <cellStyle name="Percent 3 14 4 3" xfId="36288" xr:uid="{00000000-0005-0000-0000-000084C10000}"/>
    <cellStyle name="Percent 3 14 5" xfId="8156" xr:uid="{00000000-0005-0000-0000-000085C10000}"/>
    <cellStyle name="Percent 3 14 5 2" xfId="23304" xr:uid="{00000000-0005-0000-0000-000086C10000}"/>
    <cellStyle name="Percent 3 14 5 2 2" xfId="49272" xr:uid="{00000000-0005-0000-0000-000087C10000}"/>
    <cellStyle name="Percent 3 14 5 3" xfId="34124" xr:uid="{00000000-0005-0000-0000-000088C10000}"/>
    <cellStyle name="Percent 3 14 6" xfId="18976" xr:uid="{00000000-0005-0000-0000-000089C10000}"/>
    <cellStyle name="Percent 3 14 6 2" xfId="44944" xr:uid="{00000000-0005-0000-0000-00008AC10000}"/>
    <cellStyle name="Percent 3 14 7" xfId="14648" xr:uid="{00000000-0005-0000-0000-00008BC10000}"/>
    <cellStyle name="Percent 3 14 7 2" xfId="40616" xr:uid="{00000000-0005-0000-0000-00008CC10000}"/>
    <cellStyle name="Percent 3 14 8" xfId="3828" xr:uid="{00000000-0005-0000-0000-00008DC10000}"/>
    <cellStyle name="Percent 3 14 9" xfId="29796" xr:uid="{00000000-0005-0000-0000-00008EC10000}"/>
    <cellStyle name="Percent 3 15" xfId="2205" xr:uid="{00000000-0005-0000-0000-00008FC10000}"/>
    <cellStyle name="Percent 3 15 2" xfId="6533" xr:uid="{00000000-0005-0000-0000-000090C10000}"/>
    <cellStyle name="Percent 3 15 2 2" xfId="13025" xr:uid="{00000000-0005-0000-0000-000091C10000}"/>
    <cellStyle name="Percent 3 15 2 2 2" xfId="28173" xr:uid="{00000000-0005-0000-0000-000092C10000}"/>
    <cellStyle name="Percent 3 15 2 2 2 2" xfId="54141" xr:uid="{00000000-0005-0000-0000-000093C10000}"/>
    <cellStyle name="Percent 3 15 2 2 3" xfId="38993" xr:uid="{00000000-0005-0000-0000-000094C10000}"/>
    <cellStyle name="Percent 3 15 2 3" xfId="21681" xr:uid="{00000000-0005-0000-0000-000095C10000}"/>
    <cellStyle name="Percent 3 15 2 3 2" xfId="47649" xr:uid="{00000000-0005-0000-0000-000096C10000}"/>
    <cellStyle name="Percent 3 15 2 4" xfId="17353" xr:uid="{00000000-0005-0000-0000-000097C10000}"/>
    <cellStyle name="Percent 3 15 2 4 2" xfId="43321" xr:uid="{00000000-0005-0000-0000-000098C10000}"/>
    <cellStyle name="Percent 3 15 2 5" xfId="32501" xr:uid="{00000000-0005-0000-0000-000099C10000}"/>
    <cellStyle name="Percent 3 15 2 6" xfId="58983" xr:uid="{00000000-0005-0000-0000-00009AC10000}"/>
    <cellStyle name="Percent 3 15 3" xfId="10861" xr:uid="{00000000-0005-0000-0000-00009BC10000}"/>
    <cellStyle name="Percent 3 15 3 2" xfId="26009" xr:uid="{00000000-0005-0000-0000-00009CC10000}"/>
    <cellStyle name="Percent 3 15 3 2 2" xfId="51977" xr:uid="{00000000-0005-0000-0000-00009DC10000}"/>
    <cellStyle name="Percent 3 15 3 3" xfId="36829" xr:uid="{00000000-0005-0000-0000-00009EC10000}"/>
    <cellStyle name="Percent 3 15 4" xfId="8697" xr:uid="{00000000-0005-0000-0000-00009FC10000}"/>
    <cellStyle name="Percent 3 15 4 2" xfId="23845" xr:uid="{00000000-0005-0000-0000-0000A0C10000}"/>
    <cellStyle name="Percent 3 15 4 2 2" xfId="49813" xr:uid="{00000000-0005-0000-0000-0000A1C10000}"/>
    <cellStyle name="Percent 3 15 4 3" xfId="34665" xr:uid="{00000000-0005-0000-0000-0000A2C10000}"/>
    <cellStyle name="Percent 3 15 5" xfId="19517" xr:uid="{00000000-0005-0000-0000-0000A3C10000}"/>
    <cellStyle name="Percent 3 15 5 2" xfId="45485" xr:uid="{00000000-0005-0000-0000-0000A4C10000}"/>
    <cellStyle name="Percent 3 15 6" xfId="15189" xr:uid="{00000000-0005-0000-0000-0000A5C10000}"/>
    <cellStyle name="Percent 3 15 6 2" xfId="41157" xr:uid="{00000000-0005-0000-0000-0000A6C10000}"/>
    <cellStyle name="Percent 3 15 7" xfId="4369" xr:uid="{00000000-0005-0000-0000-0000A7C10000}"/>
    <cellStyle name="Percent 3 15 8" xfId="30337" xr:uid="{00000000-0005-0000-0000-0000A8C10000}"/>
    <cellStyle name="Percent 3 15 9" xfId="56819" xr:uid="{00000000-0005-0000-0000-0000A9C10000}"/>
    <cellStyle name="Percent 3 16" xfId="5451" xr:uid="{00000000-0005-0000-0000-0000AAC10000}"/>
    <cellStyle name="Percent 3 16 2" xfId="11943" xr:uid="{00000000-0005-0000-0000-0000ABC10000}"/>
    <cellStyle name="Percent 3 16 2 2" xfId="27091" xr:uid="{00000000-0005-0000-0000-0000ACC10000}"/>
    <cellStyle name="Percent 3 16 2 2 2" xfId="53059" xr:uid="{00000000-0005-0000-0000-0000ADC10000}"/>
    <cellStyle name="Percent 3 16 2 3" xfId="37911" xr:uid="{00000000-0005-0000-0000-0000AEC10000}"/>
    <cellStyle name="Percent 3 16 3" xfId="20599" xr:uid="{00000000-0005-0000-0000-0000AFC10000}"/>
    <cellStyle name="Percent 3 16 3 2" xfId="46567" xr:uid="{00000000-0005-0000-0000-0000B0C10000}"/>
    <cellStyle name="Percent 3 16 4" xfId="16271" xr:uid="{00000000-0005-0000-0000-0000B1C10000}"/>
    <cellStyle name="Percent 3 16 4 2" xfId="42239" xr:uid="{00000000-0005-0000-0000-0000B2C10000}"/>
    <cellStyle name="Percent 3 16 5" xfId="31419" xr:uid="{00000000-0005-0000-0000-0000B3C10000}"/>
    <cellStyle name="Percent 3 16 6" xfId="57901" xr:uid="{00000000-0005-0000-0000-0000B4C10000}"/>
    <cellStyle name="Percent 3 17" xfId="9779" xr:uid="{00000000-0005-0000-0000-0000B5C10000}"/>
    <cellStyle name="Percent 3 17 2" xfId="24927" xr:uid="{00000000-0005-0000-0000-0000B6C10000}"/>
    <cellStyle name="Percent 3 17 2 2" xfId="50895" xr:uid="{00000000-0005-0000-0000-0000B7C10000}"/>
    <cellStyle name="Percent 3 17 3" xfId="35747" xr:uid="{00000000-0005-0000-0000-0000B8C10000}"/>
    <cellStyle name="Percent 3 18" xfId="7615" xr:uid="{00000000-0005-0000-0000-0000B9C10000}"/>
    <cellStyle name="Percent 3 18 2" xfId="22763" xr:uid="{00000000-0005-0000-0000-0000BAC10000}"/>
    <cellStyle name="Percent 3 18 2 2" xfId="48731" xr:uid="{00000000-0005-0000-0000-0000BBC10000}"/>
    <cellStyle name="Percent 3 18 3" xfId="33583" xr:uid="{00000000-0005-0000-0000-0000BCC10000}"/>
    <cellStyle name="Percent 3 19" xfId="18435" xr:uid="{00000000-0005-0000-0000-0000BDC10000}"/>
    <cellStyle name="Percent 3 19 2" xfId="44403" xr:uid="{00000000-0005-0000-0000-0000BEC10000}"/>
    <cellStyle name="Percent 3 2" xfId="576" xr:uid="{00000000-0005-0000-0000-0000BFC10000}"/>
    <cellStyle name="Percent 3 2 10" xfId="3292" xr:uid="{00000000-0005-0000-0000-0000C0C10000}"/>
    <cellStyle name="Percent 3 2 11" xfId="29260" xr:uid="{00000000-0005-0000-0000-0000C1C10000}"/>
    <cellStyle name="Percent 3 2 12" xfId="55202" xr:uid="{00000000-0005-0000-0000-0000C2C10000}"/>
    <cellStyle name="Percent 3 2 13" xfId="55742" xr:uid="{00000000-0005-0000-0000-0000C3C10000}"/>
    <cellStyle name="Percent 3 2 14" xfId="717" xr:uid="{00000000-0005-0000-0000-0000C4C10000}"/>
    <cellStyle name="Percent 3 2 2" xfId="577" xr:uid="{00000000-0005-0000-0000-0000C5C10000}"/>
    <cellStyle name="Percent 3 2 2 10" xfId="29261" xr:uid="{00000000-0005-0000-0000-0000C6C10000}"/>
    <cellStyle name="Percent 3 2 2 11" xfId="55203" xr:uid="{00000000-0005-0000-0000-0000C7C10000}"/>
    <cellStyle name="Percent 3 2 2 12" xfId="55743" xr:uid="{00000000-0005-0000-0000-0000C8C10000}"/>
    <cellStyle name="Percent 3 2 2 13" xfId="1211" xr:uid="{00000000-0005-0000-0000-0000C9C10000}"/>
    <cellStyle name="Percent 3 2 2 2" xfId="1670" xr:uid="{00000000-0005-0000-0000-0000CAC10000}"/>
    <cellStyle name="Percent 3 2 2 2 10" xfId="56284" xr:uid="{00000000-0005-0000-0000-0000CBC10000}"/>
    <cellStyle name="Percent 3 2 2 2 2" xfId="2752" xr:uid="{00000000-0005-0000-0000-0000CCC10000}"/>
    <cellStyle name="Percent 3 2 2 2 2 2" xfId="7080" xr:uid="{00000000-0005-0000-0000-0000CDC10000}"/>
    <cellStyle name="Percent 3 2 2 2 2 2 2" xfId="13572" xr:uid="{00000000-0005-0000-0000-0000CEC10000}"/>
    <cellStyle name="Percent 3 2 2 2 2 2 2 2" xfId="28720" xr:uid="{00000000-0005-0000-0000-0000CFC10000}"/>
    <cellStyle name="Percent 3 2 2 2 2 2 2 2 2" xfId="54688" xr:uid="{00000000-0005-0000-0000-0000D0C10000}"/>
    <cellStyle name="Percent 3 2 2 2 2 2 2 3" xfId="39540" xr:uid="{00000000-0005-0000-0000-0000D1C10000}"/>
    <cellStyle name="Percent 3 2 2 2 2 2 3" xfId="22228" xr:uid="{00000000-0005-0000-0000-0000D2C10000}"/>
    <cellStyle name="Percent 3 2 2 2 2 2 3 2" xfId="48196" xr:uid="{00000000-0005-0000-0000-0000D3C10000}"/>
    <cellStyle name="Percent 3 2 2 2 2 2 4" xfId="17900" xr:uid="{00000000-0005-0000-0000-0000D4C10000}"/>
    <cellStyle name="Percent 3 2 2 2 2 2 4 2" xfId="43868" xr:uid="{00000000-0005-0000-0000-0000D5C10000}"/>
    <cellStyle name="Percent 3 2 2 2 2 2 5" xfId="33048" xr:uid="{00000000-0005-0000-0000-0000D6C10000}"/>
    <cellStyle name="Percent 3 2 2 2 2 2 6" xfId="59530" xr:uid="{00000000-0005-0000-0000-0000D7C10000}"/>
    <cellStyle name="Percent 3 2 2 2 2 3" xfId="11408" xr:uid="{00000000-0005-0000-0000-0000D8C10000}"/>
    <cellStyle name="Percent 3 2 2 2 2 3 2" xfId="26556" xr:uid="{00000000-0005-0000-0000-0000D9C10000}"/>
    <cellStyle name="Percent 3 2 2 2 2 3 2 2" xfId="52524" xr:uid="{00000000-0005-0000-0000-0000DAC10000}"/>
    <cellStyle name="Percent 3 2 2 2 2 3 3" xfId="37376" xr:uid="{00000000-0005-0000-0000-0000DBC10000}"/>
    <cellStyle name="Percent 3 2 2 2 2 4" xfId="9244" xr:uid="{00000000-0005-0000-0000-0000DCC10000}"/>
    <cellStyle name="Percent 3 2 2 2 2 4 2" xfId="24392" xr:uid="{00000000-0005-0000-0000-0000DDC10000}"/>
    <cellStyle name="Percent 3 2 2 2 2 4 2 2" xfId="50360" xr:uid="{00000000-0005-0000-0000-0000DEC10000}"/>
    <cellStyle name="Percent 3 2 2 2 2 4 3" xfId="35212" xr:uid="{00000000-0005-0000-0000-0000DFC10000}"/>
    <cellStyle name="Percent 3 2 2 2 2 5" xfId="20064" xr:uid="{00000000-0005-0000-0000-0000E0C10000}"/>
    <cellStyle name="Percent 3 2 2 2 2 5 2" xfId="46032" xr:uid="{00000000-0005-0000-0000-0000E1C10000}"/>
    <cellStyle name="Percent 3 2 2 2 2 6" xfId="15736" xr:uid="{00000000-0005-0000-0000-0000E2C10000}"/>
    <cellStyle name="Percent 3 2 2 2 2 6 2" xfId="41704" xr:uid="{00000000-0005-0000-0000-0000E3C10000}"/>
    <cellStyle name="Percent 3 2 2 2 2 7" xfId="4916" xr:uid="{00000000-0005-0000-0000-0000E4C10000}"/>
    <cellStyle name="Percent 3 2 2 2 2 8" xfId="30884" xr:uid="{00000000-0005-0000-0000-0000E5C10000}"/>
    <cellStyle name="Percent 3 2 2 2 2 9" xfId="57366" xr:uid="{00000000-0005-0000-0000-0000E6C10000}"/>
    <cellStyle name="Percent 3 2 2 2 3" xfId="5998" xr:uid="{00000000-0005-0000-0000-0000E7C10000}"/>
    <cellStyle name="Percent 3 2 2 2 3 2" xfId="12490" xr:uid="{00000000-0005-0000-0000-0000E8C10000}"/>
    <cellStyle name="Percent 3 2 2 2 3 2 2" xfId="27638" xr:uid="{00000000-0005-0000-0000-0000E9C10000}"/>
    <cellStyle name="Percent 3 2 2 2 3 2 2 2" xfId="53606" xr:uid="{00000000-0005-0000-0000-0000EAC10000}"/>
    <cellStyle name="Percent 3 2 2 2 3 2 3" xfId="38458" xr:uid="{00000000-0005-0000-0000-0000EBC10000}"/>
    <cellStyle name="Percent 3 2 2 2 3 3" xfId="21146" xr:uid="{00000000-0005-0000-0000-0000ECC10000}"/>
    <cellStyle name="Percent 3 2 2 2 3 3 2" xfId="47114" xr:uid="{00000000-0005-0000-0000-0000EDC10000}"/>
    <cellStyle name="Percent 3 2 2 2 3 4" xfId="16818" xr:uid="{00000000-0005-0000-0000-0000EEC10000}"/>
    <cellStyle name="Percent 3 2 2 2 3 4 2" xfId="42786" xr:uid="{00000000-0005-0000-0000-0000EFC10000}"/>
    <cellStyle name="Percent 3 2 2 2 3 5" xfId="31966" xr:uid="{00000000-0005-0000-0000-0000F0C10000}"/>
    <cellStyle name="Percent 3 2 2 2 3 6" xfId="58448" xr:uid="{00000000-0005-0000-0000-0000F1C10000}"/>
    <cellStyle name="Percent 3 2 2 2 4" xfId="10326" xr:uid="{00000000-0005-0000-0000-0000F2C10000}"/>
    <cellStyle name="Percent 3 2 2 2 4 2" xfId="25474" xr:uid="{00000000-0005-0000-0000-0000F3C10000}"/>
    <cellStyle name="Percent 3 2 2 2 4 2 2" xfId="51442" xr:uid="{00000000-0005-0000-0000-0000F4C10000}"/>
    <cellStyle name="Percent 3 2 2 2 4 3" xfId="36294" xr:uid="{00000000-0005-0000-0000-0000F5C10000}"/>
    <cellStyle name="Percent 3 2 2 2 5" xfId="8162" xr:uid="{00000000-0005-0000-0000-0000F6C10000}"/>
    <cellStyle name="Percent 3 2 2 2 5 2" xfId="23310" xr:uid="{00000000-0005-0000-0000-0000F7C10000}"/>
    <cellStyle name="Percent 3 2 2 2 5 2 2" xfId="49278" xr:uid="{00000000-0005-0000-0000-0000F8C10000}"/>
    <cellStyle name="Percent 3 2 2 2 5 3" xfId="34130" xr:uid="{00000000-0005-0000-0000-0000F9C10000}"/>
    <cellStyle name="Percent 3 2 2 2 6" xfId="18982" xr:uid="{00000000-0005-0000-0000-0000FAC10000}"/>
    <cellStyle name="Percent 3 2 2 2 6 2" xfId="44950" xr:uid="{00000000-0005-0000-0000-0000FBC10000}"/>
    <cellStyle name="Percent 3 2 2 2 7" xfId="14654" xr:uid="{00000000-0005-0000-0000-0000FCC10000}"/>
    <cellStyle name="Percent 3 2 2 2 7 2" xfId="40622" xr:uid="{00000000-0005-0000-0000-0000FDC10000}"/>
    <cellStyle name="Percent 3 2 2 2 8" xfId="3834" xr:uid="{00000000-0005-0000-0000-0000FEC10000}"/>
    <cellStyle name="Percent 3 2 2 2 9" xfId="29802" xr:uid="{00000000-0005-0000-0000-0000FFC10000}"/>
    <cellStyle name="Percent 3 2 2 3" xfId="2211" xr:uid="{00000000-0005-0000-0000-000000C20000}"/>
    <cellStyle name="Percent 3 2 2 3 2" xfId="6539" xr:uid="{00000000-0005-0000-0000-000001C20000}"/>
    <cellStyle name="Percent 3 2 2 3 2 2" xfId="13031" xr:uid="{00000000-0005-0000-0000-000002C20000}"/>
    <cellStyle name="Percent 3 2 2 3 2 2 2" xfId="28179" xr:uid="{00000000-0005-0000-0000-000003C20000}"/>
    <cellStyle name="Percent 3 2 2 3 2 2 2 2" xfId="54147" xr:uid="{00000000-0005-0000-0000-000004C20000}"/>
    <cellStyle name="Percent 3 2 2 3 2 2 3" xfId="38999" xr:uid="{00000000-0005-0000-0000-000005C20000}"/>
    <cellStyle name="Percent 3 2 2 3 2 3" xfId="21687" xr:uid="{00000000-0005-0000-0000-000006C20000}"/>
    <cellStyle name="Percent 3 2 2 3 2 3 2" xfId="47655" xr:uid="{00000000-0005-0000-0000-000007C20000}"/>
    <cellStyle name="Percent 3 2 2 3 2 4" xfId="17359" xr:uid="{00000000-0005-0000-0000-000008C20000}"/>
    <cellStyle name="Percent 3 2 2 3 2 4 2" xfId="43327" xr:uid="{00000000-0005-0000-0000-000009C20000}"/>
    <cellStyle name="Percent 3 2 2 3 2 5" xfId="32507" xr:uid="{00000000-0005-0000-0000-00000AC20000}"/>
    <cellStyle name="Percent 3 2 2 3 2 6" xfId="58989" xr:uid="{00000000-0005-0000-0000-00000BC20000}"/>
    <cellStyle name="Percent 3 2 2 3 3" xfId="10867" xr:uid="{00000000-0005-0000-0000-00000CC20000}"/>
    <cellStyle name="Percent 3 2 2 3 3 2" xfId="26015" xr:uid="{00000000-0005-0000-0000-00000DC20000}"/>
    <cellStyle name="Percent 3 2 2 3 3 2 2" xfId="51983" xr:uid="{00000000-0005-0000-0000-00000EC20000}"/>
    <cellStyle name="Percent 3 2 2 3 3 3" xfId="36835" xr:uid="{00000000-0005-0000-0000-00000FC20000}"/>
    <cellStyle name="Percent 3 2 2 3 4" xfId="8703" xr:uid="{00000000-0005-0000-0000-000010C20000}"/>
    <cellStyle name="Percent 3 2 2 3 4 2" xfId="23851" xr:uid="{00000000-0005-0000-0000-000011C20000}"/>
    <cellStyle name="Percent 3 2 2 3 4 2 2" xfId="49819" xr:uid="{00000000-0005-0000-0000-000012C20000}"/>
    <cellStyle name="Percent 3 2 2 3 4 3" xfId="34671" xr:uid="{00000000-0005-0000-0000-000013C20000}"/>
    <cellStyle name="Percent 3 2 2 3 5" xfId="19523" xr:uid="{00000000-0005-0000-0000-000014C20000}"/>
    <cellStyle name="Percent 3 2 2 3 5 2" xfId="45491" xr:uid="{00000000-0005-0000-0000-000015C20000}"/>
    <cellStyle name="Percent 3 2 2 3 6" xfId="15195" xr:uid="{00000000-0005-0000-0000-000016C20000}"/>
    <cellStyle name="Percent 3 2 2 3 6 2" xfId="41163" xr:uid="{00000000-0005-0000-0000-000017C20000}"/>
    <cellStyle name="Percent 3 2 2 3 7" xfId="4375" xr:uid="{00000000-0005-0000-0000-000018C20000}"/>
    <cellStyle name="Percent 3 2 2 3 8" xfId="30343" xr:uid="{00000000-0005-0000-0000-000019C20000}"/>
    <cellStyle name="Percent 3 2 2 3 9" xfId="56825" xr:uid="{00000000-0005-0000-0000-00001AC20000}"/>
    <cellStyle name="Percent 3 2 2 4" xfId="5457" xr:uid="{00000000-0005-0000-0000-00001BC20000}"/>
    <cellStyle name="Percent 3 2 2 4 2" xfId="11949" xr:uid="{00000000-0005-0000-0000-00001CC20000}"/>
    <cellStyle name="Percent 3 2 2 4 2 2" xfId="27097" xr:uid="{00000000-0005-0000-0000-00001DC20000}"/>
    <cellStyle name="Percent 3 2 2 4 2 2 2" xfId="53065" xr:uid="{00000000-0005-0000-0000-00001EC20000}"/>
    <cellStyle name="Percent 3 2 2 4 2 3" xfId="37917" xr:uid="{00000000-0005-0000-0000-00001FC20000}"/>
    <cellStyle name="Percent 3 2 2 4 3" xfId="20605" xr:uid="{00000000-0005-0000-0000-000020C20000}"/>
    <cellStyle name="Percent 3 2 2 4 3 2" xfId="46573" xr:uid="{00000000-0005-0000-0000-000021C20000}"/>
    <cellStyle name="Percent 3 2 2 4 4" xfId="16277" xr:uid="{00000000-0005-0000-0000-000022C20000}"/>
    <cellStyle name="Percent 3 2 2 4 4 2" xfId="42245" xr:uid="{00000000-0005-0000-0000-000023C20000}"/>
    <cellStyle name="Percent 3 2 2 4 5" xfId="31425" xr:uid="{00000000-0005-0000-0000-000024C20000}"/>
    <cellStyle name="Percent 3 2 2 4 6" xfId="57907" xr:uid="{00000000-0005-0000-0000-000025C20000}"/>
    <cellStyle name="Percent 3 2 2 5" xfId="9785" xr:uid="{00000000-0005-0000-0000-000026C20000}"/>
    <cellStyle name="Percent 3 2 2 5 2" xfId="24933" xr:uid="{00000000-0005-0000-0000-000027C20000}"/>
    <cellStyle name="Percent 3 2 2 5 2 2" xfId="50901" xr:uid="{00000000-0005-0000-0000-000028C20000}"/>
    <cellStyle name="Percent 3 2 2 5 3" xfId="35753" xr:uid="{00000000-0005-0000-0000-000029C20000}"/>
    <cellStyle name="Percent 3 2 2 6" xfId="7621" xr:uid="{00000000-0005-0000-0000-00002AC20000}"/>
    <cellStyle name="Percent 3 2 2 6 2" xfId="22769" xr:uid="{00000000-0005-0000-0000-00002BC20000}"/>
    <cellStyle name="Percent 3 2 2 6 2 2" xfId="48737" xr:uid="{00000000-0005-0000-0000-00002CC20000}"/>
    <cellStyle name="Percent 3 2 2 6 3" xfId="33589" xr:uid="{00000000-0005-0000-0000-00002DC20000}"/>
    <cellStyle name="Percent 3 2 2 7" xfId="18441" xr:uid="{00000000-0005-0000-0000-00002EC20000}"/>
    <cellStyle name="Percent 3 2 2 7 2" xfId="44409" xr:uid="{00000000-0005-0000-0000-00002FC20000}"/>
    <cellStyle name="Percent 3 2 2 8" xfId="14113" xr:uid="{00000000-0005-0000-0000-000030C20000}"/>
    <cellStyle name="Percent 3 2 2 8 2" xfId="40081" xr:uid="{00000000-0005-0000-0000-000031C20000}"/>
    <cellStyle name="Percent 3 2 2 9" xfId="3293" xr:uid="{00000000-0005-0000-0000-000032C20000}"/>
    <cellStyle name="Percent 3 2 3" xfId="1669" xr:uid="{00000000-0005-0000-0000-000033C20000}"/>
    <cellStyle name="Percent 3 2 3 10" xfId="56283" xr:uid="{00000000-0005-0000-0000-000034C20000}"/>
    <cellStyle name="Percent 3 2 3 2" xfId="2751" xr:uid="{00000000-0005-0000-0000-000035C20000}"/>
    <cellStyle name="Percent 3 2 3 2 2" xfId="7079" xr:uid="{00000000-0005-0000-0000-000036C20000}"/>
    <cellStyle name="Percent 3 2 3 2 2 2" xfId="13571" xr:uid="{00000000-0005-0000-0000-000037C20000}"/>
    <cellStyle name="Percent 3 2 3 2 2 2 2" xfId="28719" xr:uid="{00000000-0005-0000-0000-000038C20000}"/>
    <cellStyle name="Percent 3 2 3 2 2 2 2 2" xfId="54687" xr:uid="{00000000-0005-0000-0000-000039C20000}"/>
    <cellStyle name="Percent 3 2 3 2 2 2 3" xfId="39539" xr:uid="{00000000-0005-0000-0000-00003AC20000}"/>
    <cellStyle name="Percent 3 2 3 2 2 3" xfId="22227" xr:uid="{00000000-0005-0000-0000-00003BC20000}"/>
    <cellStyle name="Percent 3 2 3 2 2 3 2" xfId="48195" xr:uid="{00000000-0005-0000-0000-00003CC20000}"/>
    <cellStyle name="Percent 3 2 3 2 2 4" xfId="17899" xr:uid="{00000000-0005-0000-0000-00003DC20000}"/>
    <cellStyle name="Percent 3 2 3 2 2 4 2" xfId="43867" xr:uid="{00000000-0005-0000-0000-00003EC20000}"/>
    <cellStyle name="Percent 3 2 3 2 2 5" xfId="33047" xr:uid="{00000000-0005-0000-0000-00003FC20000}"/>
    <cellStyle name="Percent 3 2 3 2 2 6" xfId="59529" xr:uid="{00000000-0005-0000-0000-000040C20000}"/>
    <cellStyle name="Percent 3 2 3 2 3" xfId="11407" xr:uid="{00000000-0005-0000-0000-000041C20000}"/>
    <cellStyle name="Percent 3 2 3 2 3 2" xfId="26555" xr:uid="{00000000-0005-0000-0000-000042C20000}"/>
    <cellStyle name="Percent 3 2 3 2 3 2 2" xfId="52523" xr:uid="{00000000-0005-0000-0000-000043C20000}"/>
    <cellStyle name="Percent 3 2 3 2 3 3" xfId="37375" xr:uid="{00000000-0005-0000-0000-000044C20000}"/>
    <cellStyle name="Percent 3 2 3 2 4" xfId="9243" xr:uid="{00000000-0005-0000-0000-000045C20000}"/>
    <cellStyle name="Percent 3 2 3 2 4 2" xfId="24391" xr:uid="{00000000-0005-0000-0000-000046C20000}"/>
    <cellStyle name="Percent 3 2 3 2 4 2 2" xfId="50359" xr:uid="{00000000-0005-0000-0000-000047C20000}"/>
    <cellStyle name="Percent 3 2 3 2 4 3" xfId="35211" xr:uid="{00000000-0005-0000-0000-000048C20000}"/>
    <cellStyle name="Percent 3 2 3 2 5" xfId="20063" xr:uid="{00000000-0005-0000-0000-000049C20000}"/>
    <cellStyle name="Percent 3 2 3 2 5 2" xfId="46031" xr:uid="{00000000-0005-0000-0000-00004AC20000}"/>
    <cellStyle name="Percent 3 2 3 2 6" xfId="15735" xr:uid="{00000000-0005-0000-0000-00004BC20000}"/>
    <cellStyle name="Percent 3 2 3 2 6 2" xfId="41703" xr:uid="{00000000-0005-0000-0000-00004CC20000}"/>
    <cellStyle name="Percent 3 2 3 2 7" xfId="4915" xr:uid="{00000000-0005-0000-0000-00004DC20000}"/>
    <cellStyle name="Percent 3 2 3 2 8" xfId="30883" xr:uid="{00000000-0005-0000-0000-00004EC20000}"/>
    <cellStyle name="Percent 3 2 3 2 9" xfId="57365" xr:uid="{00000000-0005-0000-0000-00004FC20000}"/>
    <cellStyle name="Percent 3 2 3 3" xfId="5997" xr:uid="{00000000-0005-0000-0000-000050C20000}"/>
    <cellStyle name="Percent 3 2 3 3 2" xfId="12489" xr:uid="{00000000-0005-0000-0000-000051C20000}"/>
    <cellStyle name="Percent 3 2 3 3 2 2" xfId="27637" xr:uid="{00000000-0005-0000-0000-000052C20000}"/>
    <cellStyle name="Percent 3 2 3 3 2 2 2" xfId="53605" xr:uid="{00000000-0005-0000-0000-000053C20000}"/>
    <cellStyle name="Percent 3 2 3 3 2 3" xfId="38457" xr:uid="{00000000-0005-0000-0000-000054C20000}"/>
    <cellStyle name="Percent 3 2 3 3 3" xfId="21145" xr:uid="{00000000-0005-0000-0000-000055C20000}"/>
    <cellStyle name="Percent 3 2 3 3 3 2" xfId="47113" xr:uid="{00000000-0005-0000-0000-000056C20000}"/>
    <cellStyle name="Percent 3 2 3 3 4" xfId="16817" xr:uid="{00000000-0005-0000-0000-000057C20000}"/>
    <cellStyle name="Percent 3 2 3 3 4 2" xfId="42785" xr:uid="{00000000-0005-0000-0000-000058C20000}"/>
    <cellStyle name="Percent 3 2 3 3 5" xfId="31965" xr:uid="{00000000-0005-0000-0000-000059C20000}"/>
    <cellStyle name="Percent 3 2 3 3 6" xfId="58447" xr:uid="{00000000-0005-0000-0000-00005AC20000}"/>
    <cellStyle name="Percent 3 2 3 4" xfId="10325" xr:uid="{00000000-0005-0000-0000-00005BC20000}"/>
    <cellStyle name="Percent 3 2 3 4 2" xfId="25473" xr:uid="{00000000-0005-0000-0000-00005CC20000}"/>
    <cellStyle name="Percent 3 2 3 4 2 2" xfId="51441" xr:uid="{00000000-0005-0000-0000-00005DC20000}"/>
    <cellStyle name="Percent 3 2 3 4 3" xfId="36293" xr:uid="{00000000-0005-0000-0000-00005EC20000}"/>
    <cellStyle name="Percent 3 2 3 5" xfId="8161" xr:uid="{00000000-0005-0000-0000-00005FC20000}"/>
    <cellStyle name="Percent 3 2 3 5 2" xfId="23309" xr:uid="{00000000-0005-0000-0000-000060C20000}"/>
    <cellStyle name="Percent 3 2 3 5 2 2" xfId="49277" xr:uid="{00000000-0005-0000-0000-000061C20000}"/>
    <cellStyle name="Percent 3 2 3 5 3" xfId="34129" xr:uid="{00000000-0005-0000-0000-000062C20000}"/>
    <cellStyle name="Percent 3 2 3 6" xfId="18981" xr:uid="{00000000-0005-0000-0000-000063C20000}"/>
    <cellStyle name="Percent 3 2 3 6 2" xfId="44949" xr:uid="{00000000-0005-0000-0000-000064C20000}"/>
    <cellStyle name="Percent 3 2 3 7" xfId="14653" xr:uid="{00000000-0005-0000-0000-000065C20000}"/>
    <cellStyle name="Percent 3 2 3 7 2" xfId="40621" xr:uid="{00000000-0005-0000-0000-000066C20000}"/>
    <cellStyle name="Percent 3 2 3 8" xfId="3833" xr:uid="{00000000-0005-0000-0000-000067C20000}"/>
    <cellStyle name="Percent 3 2 3 9" xfId="29801" xr:uid="{00000000-0005-0000-0000-000068C20000}"/>
    <cellStyle name="Percent 3 2 4" xfId="2210" xr:uid="{00000000-0005-0000-0000-000069C20000}"/>
    <cellStyle name="Percent 3 2 4 2" xfId="6538" xr:uid="{00000000-0005-0000-0000-00006AC20000}"/>
    <cellStyle name="Percent 3 2 4 2 2" xfId="13030" xr:uid="{00000000-0005-0000-0000-00006BC20000}"/>
    <cellStyle name="Percent 3 2 4 2 2 2" xfId="28178" xr:uid="{00000000-0005-0000-0000-00006CC20000}"/>
    <cellStyle name="Percent 3 2 4 2 2 2 2" xfId="54146" xr:uid="{00000000-0005-0000-0000-00006DC20000}"/>
    <cellStyle name="Percent 3 2 4 2 2 3" xfId="38998" xr:uid="{00000000-0005-0000-0000-00006EC20000}"/>
    <cellStyle name="Percent 3 2 4 2 3" xfId="21686" xr:uid="{00000000-0005-0000-0000-00006FC20000}"/>
    <cellStyle name="Percent 3 2 4 2 3 2" xfId="47654" xr:uid="{00000000-0005-0000-0000-000070C20000}"/>
    <cellStyle name="Percent 3 2 4 2 4" xfId="17358" xr:uid="{00000000-0005-0000-0000-000071C20000}"/>
    <cellStyle name="Percent 3 2 4 2 4 2" xfId="43326" xr:uid="{00000000-0005-0000-0000-000072C20000}"/>
    <cellStyle name="Percent 3 2 4 2 5" xfId="32506" xr:uid="{00000000-0005-0000-0000-000073C20000}"/>
    <cellStyle name="Percent 3 2 4 2 6" xfId="58988" xr:uid="{00000000-0005-0000-0000-000074C20000}"/>
    <cellStyle name="Percent 3 2 4 3" xfId="10866" xr:uid="{00000000-0005-0000-0000-000075C20000}"/>
    <cellStyle name="Percent 3 2 4 3 2" xfId="26014" xr:uid="{00000000-0005-0000-0000-000076C20000}"/>
    <cellStyle name="Percent 3 2 4 3 2 2" xfId="51982" xr:uid="{00000000-0005-0000-0000-000077C20000}"/>
    <cellStyle name="Percent 3 2 4 3 3" xfId="36834" xr:uid="{00000000-0005-0000-0000-000078C20000}"/>
    <cellStyle name="Percent 3 2 4 4" xfId="8702" xr:uid="{00000000-0005-0000-0000-000079C20000}"/>
    <cellStyle name="Percent 3 2 4 4 2" xfId="23850" xr:uid="{00000000-0005-0000-0000-00007AC20000}"/>
    <cellStyle name="Percent 3 2 4 4 2 2" xfId="49818" xr:uid="{00000000-0005-0000-0000-00007BC20000}"/>
    <cellStyle name="Percent 3 2 4 4 3" xfId="34670" xr:uid="{00000000-0005-0000-0000-00007CC20000}"/>
    <cellStyle name="Percent 3 2 4 5" xfId="19522" xr:uid="{00000000-0005-0000-0000-00007DC20000}"/>
    <cellStyle name="Percent 3 2 4 5 2" xfId="45490" xr:uid="{00000000-0005-0000-0000-00007EC20000}"/>
    <cellStyle name="Percent 3 2 4 6" xfId="15194" xr:uid="{00000000-0005-0000-0000-00007FC20000}"/>
    <cellStyle name="Percent 3 2 4 6 2" xfId="41162" xr:uid="{00000000-0005-0000-0000-000080C20000}"/>
    <cellStyle name="Percent 3 2 4 7" xfId="4374" xr:uid="{00000000-0005-0000-0000-000081C20000}"/>
    <cellStyle name="Percent 3 2 4 8" xfId="30342" xr:uid="{00000000-0005-0000-0000-000082C20000}"/>
    <cellStyle name="Percent 3 2 4 9" xfId="56824" xr:uid="{00000000-0005-0000-0000-000083C20000}"/>
    <cellStyle name="Percent 3 2 5" xfId="5456" xr:uid="{00000000-0005-0000-0000-000084C20000}"/>
    <cellStyle name="Percent 3 2 5 2" xfId="11948" xr:uid="{00000000-0005-0000-0000-000085C20000}"/>
    <cellStyle name="Percent 3 2 5 2 2" xfId="27096" xr:uid="{00000000-0005-0000-0000-000086C20000}"/>
    <cellStyle name="Percent 3 2 5 2 2 2" xfId="53064" xr:uid="{00000000-0005-0000-0000-000087C20000}"/>
    <cellStyle name="Percent 3 2 5 2 3" xfId="37916" xr:uid="{00000000-0005-0000-0000-000088C20000}"/>
    <cellStyle name="Percent 3 2 5 3" xfId="20604" xr:uid="{00000000-0005-0000-0000-000089C20000}"/>
    <cellStyle name="Percent 3 2 5 3 2" xfId="46572" xr:uid="{00000000-0005-0000-0000-00008AC20000}"/>
    <cellStyle name="Percent 3 2 5 4" xfId="16276" xr:uid="{00000000-0005-0000-0000-00008BC20000}"/>
    <cellStyle name="Percent 3 2 5 4 2" xfId="42244" xr:uid="{00000000-0005-0000-0000-00008CC20000}"/>
    <cellStyle name="Percent 3 2 5 5" xfId="31424" xr:uid="{00000000-0005-0000-0000-00008DC20000}"/>
    <cellStyle name="Percent 3 2 5 6" xfId="57906" xr:uid="{00000000-0005-0000-0000-00008EC20000}"/>
    <cellStyle name="Percent 3 2 6" xfId="9784" xr:uid="{00000000-0005-0000-0000-00008FC20000}"/>
    <cellStyle name="Percent 3 2 6 2" xfId="24932" xr:uid="{00000000-0005-0000-0000-000090C20000}"/>
    <cellStyle name="Percent 3 2 6 2 2" xfId="50900" xr:uid="{00000000-0005-0000-0000-000091C20000}"/>
    <cellStyle name="Percent 3 2 6 3" xfId="35752" xr:uid="{00000000-0005-0000-0000-000092C20000}"/>
    <cellStyle name="Percent 3 2 7" xfId="7620" xr:uid="{00000000-0005-0000-0000-000093C20000}"/>
    <cellStyle name="Percent 3 2 7 2" xfId="22768" xr:uid="{00000000-0005-0000-0000-000094C20000}"/>
    <cellStyle name="Percent 3 2 7 2 2" xfId="48736" xr:uid="{00000000-0005-0000-0000-000095C20000}"/>
    <cellStyle name="Percent 3 2 7 3" xfId="33588" xr:uid="{00000000-0005-0000-0000-000096C20000}"/>
    <cellStyle name="Percent 3 2 8" xfId="18440" xr:uid="{00000000-0005-0000-0000-000097C20000}"/>
    <cellStyle name="Percent 3 2 8 2" xfId="44408" xr:uid="{00000000-0005-0000-0000-000098C20000}"/>
    <cellStyle name="Percent 3 2 9" xfId="14112" xr:uid="{00000000-0005-0000-0000-000099C20000}"/>
    <cellStyle name="Percent 3 2 9 2" xfId="40080" xr:uid="{00000000-0005-0000-0000-00009AC20000}"/>
    <cellStyle name="Percent 3 20" xfId="14107" xr:uid="{00000000-0005-0000-0000-00009BC20000}"/>
    <cellStyle name="Percent 3 20 2" xfId="40075" xr:uid="{00000000-0005-0000-0000-00009CC20000}"/>
    <cellStyle name="Percent 3 21" xfId="3287" xr:uid="{00000000-0005-0000-0000-00009DC20000}"/>
    <cellStyle name="Percent 3 22" xfId="29255" xr:uid="{00000000-0005-0000-0000-00009EC20000}"/>
    <cellStyle name="Percent 3 23" xfId="55197" xr:uid="{00000000-0005-0000-0000-00009FC20000}"/>
    <cellStyle name="Percent 3 24" xfId="55737" xr:uid="{00000000-0005-0000-0000-0000A0C20000}"/>
    <cellStyle name="Percent 3 25" xfId="677" xr:uid="{00000000-0005-0000-0000-0000A1C20000}"/>
    <cellStyle name="Percent 3 3" xfId="578" xr:uid="{00000000-0005-0000-0000-0000A2C20000}"/>
    <cellStyle name="Percent 3 3 10" xfId="29262" xr:uid="{00000000-0005-0000-0000-0000A3C20000}"/>
    <cellStyle name="Percent 3 3 11" xfId="55204" xr:uid="{00000000-0005-0000-0000-0000A4C20000}"/>
    <cellStyle name="Percent 3 3 12" xfId="55744" xr:uid="{00000000-0005-0000-0000-0000A5C20000}"/>
    <cellStyle name="Percent 3 3 13" xfId="757" xr:uid="{00000000-0005-0000-0000-0000A6C20000}"/>
    <cellStyle name="Percent 3 3 2" xfId="1671" xr:uid="{00000000-0005-0000-0000-0000A7C20000}"/>
    <cellStyle name="Percent 3 3 2 10" xfId="56285" xr:uid="{00000000-0005-0000-0000-0000A8C20000}"/>
    <cellStyle name="Percent 3 3 2 2" xfId="2753" xr:uid="{00000000-0005-0000-0000-0000A9C20000}"/>
    <cellStyle name="Percent 3 3 2 2 2" xfId="7081" xr:uid="{00000000-0005-0000-0000-0000AAC20000}"/>
    <cellStyle name="Percent 3 3 2 2 2 2" xfId="13573" xr:uid="{00000000-0005-0000-0000-0000ABC20000}"/>
    <cellStyle name="Percent 3 3 2 2 2 2 2" xfId="28721" xr:uid="{00000000-0005-0000-0000-0000ACC20000}"/>
    <cellStyle name="Percent 3 3 2 2 2 2 2 2" xfId="54689" xr:uid="{00000000-0005-0000-0000-0000ADC20000}"/>
    <cellStyle name="Percent 3 3 2 2 2 2 3" xfId="39541" xr:uid="{00000000-0005-0000-0000-0000AEC20000}"/>
    <cellStyle name="Percent 3 3 2 2 2 3" xfId="22229" xr:uid="{00000000-0005-0000-0000-0000AFC20000}"/>
    <cellStyle name="Percent 3 3 2 2 2 3 2" xfId="48197" xr:uid="{00000000-0005-0000-0000-0000B0C20000}"/>
    <cellStyle name="Percent 3 3 2 2 2 4" xfId="17901" xr:uid="{00000000-0005-0000-0000-0000B1C20000}"/>
    <cellStyle name="Percent 3 3 2 2 2 4 2" xfId="43869" xr:uid="{00000000-0005-0000-0000-0000B2C20000}"/>
    <cellStyle name="Percent 3 3 2 2 2 5" xfId="33049" xr:uid="{00000000-0005-0000-0000-0000B3C20000}"/>
    <cellStyle name="Percent 3 3 2 2 2 6" xfId="59531" xr:uid="{00000000-0005-0000-0000-0000B4C20000}"/>
    <cellStyle name="Percent 3 3 2 2 3" xfId="11409" xr:uid="{00000000-0005-0000-0000-0000B5C20000}"/>
    <cellStyle name="Percent 3 3 2 2 3 2" xfId="26557" xr:uid="{00000000-0005-0000-0000-0000B6C20000}"/>
    <cellStyle name="Percent 3 3 2 2 3 2 2" xfId="52525" xr:uid="{00000000-0005-0000-0000-0000B7C20000}"/>
    <cellStyle name="Percent 3 3 2 2 3 3" xfId="37377" xr:uid="{00000000-0005-0000-0000-0000B8C20000}"/>
    <cellStyle name="Percent 3 3 2 2 4" xfId="9245" xr:uid="{00000000-0005-0000-0000-0000B9C20000}"/>
    <cellStyle name="Percent 3 3 2 2 4 2" xfId="24393" xr:uid="{00000000-0005-0000-0000-0000BAC20000}"/>
    <cellStyle name="Percent 3 3 2 2 4 2 2" xfId="50361" xr:uid="{00000000-0005-0000-0000-0000BBC20000}"/>
    <cellStyle name="Percent 3 3 2 2 4 3" xfId="35213" xr:uid="{00000000-0005-0000-0000-0000BCC20000}"/>
    <cellStyle name="Percent 3 3 2 2 5" xfId="20065" xr:uid="{00000000-0005-0000-0000-0000BDC20000}"/>
    <cellStyle name="Percent 3 3 2 2 5 2" xfId="46033" xr:uid="{00000000-0005-0000-0000-0000BEC20000}"/>
    <cellStyle name="Percent 3 3 2 2 6" xfId="15737" xr:uid="{00000000-0005-0000-0000-0000BFC20000}"/>
    <cellStyle name="Percent 3 3 2 2 6 2" xfId="41705" xr:uid="{00000000-0005-0000-0000-0000C0C20000}"/>
    <cellStyle name="Percent 3 3 2 2 7" xfId="4917" xr:uid="{00000000-0005-0000-0000-0000C1C20000}"/>
    <cellStyle name="Percent 3 3 2 2 8" xfId="30885" xr:uid="{00000000-0005-0000-0000-0000C2C20000}"/>
    <cellStyle name="Percent 3 3 2 2 9" xfId="57367" xr:uid="{00000000-0005-0000-0000-0000C3C20000}"/>
    <cellStyle name="Percent 3 3 2 3" xfId="5999" xr:uid="{00000000-0005-0000-0000-0000C4C20000}"/>
    <cellStyle name="Percent 3 3 2 3 2" xfId="12491" xr:uid="{00000000-0005-0000-0000-0000C5C20000}"/>
    <cellStyle name="Percent 3 3 2 3 2 2" xfId="27639" xr:uid="{00000000-0005-0000-0000-0000C6C20000}"/>
    <cellStyle name="Percent 3 3 2 3 2 2 2" xfId="53607" xr:uid="{00000000-0005-0000-0000-0000C7C20000}"/>
    <cellStyle name="Percent 3 3 2 3 2 3" xfId="38459" xr:uid="{00000000-0005-0000-0000-0000C8C20000}"/>
    <cellStyle name="Percent 3 3 2 3 3" xfId="21147" xr:uid="{00000000-0005-0000-0000-0000C9C20000}"/>
    <cellStyle name="Percent 3 3 2 3 3 2" xfId="47115" xr:uid="{00000000-0005-0000-0000-0000CAC20000}"/>
    <cellStyle name="Percent 3 3 2 3 4" xfId="16819" xr:uid="{00000000-0005-0000-0000-0000CBC20000}"/>
    <cellStyle name="Percent 3 3 2 3 4 2" xfId="42787" xr:uid="{00000000-0005-0000-0000-0000CCC20000}"/>
    <cellStyle name="Percent 3 3 2 3 5" xfId="31967" xr:uid="{00000000-0005-0000-0000-0000CDC20000}"/>
    <cellStyle name="Percent 3 3 2 3 6" xfId="58449" xr:uid="{00000000-0005-0000-0000-0000CEC20000}"/>
    <cellStyle name="Percent 3 3 2 4" xfId="10327" xr:uid="{00000000-0005-0000-0000-0000CFC20000}"/>
    <cellStyle name="Percent 3 3 2 4 2" xfId="25475" xr:uid="{00000000-0005-0000-0000-0000D0C20000}"/>
    <cellStyle name="Percent 3 3 2 4 2 2" xfId="51443" xr:uid="{00000000-0005-0000-0000-0000D1C20000}"/>
    <cellStyle name="Percent 3 3 2 4 3" xfId="36295" xr:uid="{00000000-0005-0000-0000-0000D2C20000}"/>
    <cellStyle name="Percent 3 3 2 5" xfId="8163" xr:uid="{00000000-0005-0000-0000-0000D3C20000}"/>
    <cellStyle name="Percent 3 3 2 5 2" xfId="23311" xr:uid="{00000000-0005-0000-0000-0000D4C20000}"/>
    <cellStyle name="Percent 3 3 2 5 2 2" xfId="49279" xr:uid="{00000000-0005-0000-0000-0000D5C20000}"/>
    <cellStyle name="Percent 3 3 2 5 3" xfId="34131" xr:uid="{00000000-0005-0000-0000-0000D6C20000}"/>
    <cellStyle name="Percent 3 3 2 6" xfId="18983" xr:uid="{00000000-0005-0000-0000-0000D7C20000}"/>
    <cellStyle name="Percent 3 3 2 6 2" xfId="44951" xr:uid="{00000000-0005-0000-0000-0000D8C20000}"/>
    <cellStyle name="Percent 3 3 2 7" xfId="14655" xr:uid="{00000000-0005-0000-0000-0000D9C20000}"/>
    <cellStyle name="Percent 3 3 2 7 2" xfId="40623" xr:uid="{00000000-0005-0000-0000-0000DAC20000}"/>
    <cellStyle name="Percent 3 3 2 8" xfId="3835" xr:uid="{00000000-0005-0000-0000-0000DBC20000}"/>
    <cellStyle name="Percent 3 3 2 9" xfId="29803" xr:uid="{00000000-0005-0000-0000-0000DCC20000}"/>
    <cellStyle name="Percent 3 3 3" xfId="2212" xr:uid="{00000000-0005-0000-0000-0000DDC20000}"/>
    <cellStyle name="Percent 3 3 3 2" xfId="6540" xr:uid="{00000000-0005-0000-0000-0000DEC20000}"/>
    <cellStyle name="Percent 3 3 3 2 2" xfId="13032" xr:uid="{00000000-0005-0000-0000-0000DFC20000}"/>
    <cellStyle name="Percent 3 3 3 2 2 2" xfId="28180" xr:uid="{00000000-0005-0000-0000-0000E0C20000}"/>
    <cellStyle name="Percent 3 3 3 2 2 2 2" xfId="54148" xr:uid="{00000000-0005-0000-0000-0000E1C20000}"/>
    <cellStyle name="Percent 3 3 3 2 2 3" xfId="39000" xr:uid="{00000000-0005-0000-0000-0000E2C20000}"/>
    <cellStyle name="Percent 3 3 3 2 3" xfId="21688" xr:uid="{00000000-0005-0000-0000-0000E3C20000}"/>
    <cellStyle name="Percent 3 3 3 2 3 2" xfId="47656" xr:uid="{00000000-0005-0000-0000-0000E4C20000}"/>
    <cellStyle name="Percent 3 3 3 2 4" xfId="17360" xr:uid="{00000000-0005-0000-0000-0000E5C20000}"/>
    <cellStyle name="Percent 3 3 3 2 4 2" xfId="43328" xr:uid="{00000000-0005-0000-0000-0000E6C20000}"/>
    <cellStyle name="Percent 3 3 3 2 5" xfId="32508" xr:uid="{00000000-0005-0000-0000-0000E7C20000}"/>
    <cellStyle name="Percent 3 3 3 2 6" xfId="58990" xr:uid="{00000000-0005-0000-0000-0000E8C20000}"/>
    <cellStyle name="Percent 3 3 3 3" xfId="10868" xr:uid="{00000000-0005-0000-0000-0000E9C20000}"/>
    <cellStyle name="Percent 3 3 3 3 2" xfId="26016" xr:uid="{00000000-0005-0000-0000-0000EAC20000}"/>
    <cellStyle name="Percent 3 3 3 3 2 2" xfId="51984" xr:uid="{00000000-0005-0000-0000-0000EBC20000}"/>
    <cellStyle name="Percent 3 3 3 3 3" xfId="36836" xr:uid="{00000000-0005-0000-0000-0000ECC20000}"/>
    <cellStyle name="Percent 3 3 3 4" xfId="8704" xr:uid="{00000000-0005-0000-0000-0000EDC20000}"/>
    <cellStyle name="Percent 3 3 3 4 2" xfId="23852" xr:uid="{00000000-0005-0000-0000-0000EEC20000}"/>
    <cellStyle name="Percent 3 3 3 4 2 2" xfId="49820" xr:uid="{00000000-0005-0000-0000-0000EFC20000}"/>
    <cellStyle name="Percent 3 3 3 4 3" xfId="34672" xr:uid="{00000000-0005-0000-0000-0000F0C20000}"/>
    <cellStyle name="Percent 3 3 3 5" xfId="19524" xr:uid="{00000000-0005-0000-0000-0000F1C20000}"/>
    <cellStyle name="Percent 3 3 3 5 2" xfId="45492" xr:uid="{00000000-0005-0000-0000-0000F2C20000}"/>
    <cellStyle name="Percent 3 3 3 6" xfId="15196" xr:uid="{00000000-0005-0000-0000-0000F3C20000}"/>
    <cellStyle name="Percent 3 3 3 6 2" xfId="41164" xr:uid="{00000000-0005-0000-0000-0000F4C20000}"/>
    <cellStyle name="Percent 3 3 3 7" xfId="4376" xr:uid="{00000000-0005-0000-0000-0000F5C20000}"/>
    <cellStyle name="Percent 3 3 3 8" xfId="30344" xr:uid="{00000000-0005-0000-0000-0000F6C20000}"/>
    <cellStyle name="Percent 3 3 3 9" xfId="56826" xr:uid="{00000000-0005-0000-0000-0000F7C20000}"/>
    <cellStyle name="Percent 3 3 4" xfId="5458" xr:uid="{00000000-0005-0000-0000-0000F8C20000}"/>
    <cellStyle name="Percent 3 3 4 2" xfId="11950" xr:uid="{00000000-0005-0000-0000-0000F9C20000}"/>
    <cellStyle name="Percent 3 3 4 2 2" xfId="27098" xr:uid="{00000000-0005-0000-0000-0000FAC20000}"/>
    <cellStyle name="Percent 3 3 4 2 2 2" xfId="53066" xr:uid="{00000000-0005-0000-0000-0000FBC20000}"/>
    <cellStyle name="Percent 3 3 4 2 3" xfId="37918" xr:uid="{00000000-0005-0000-0000-0000FCC20000}"/>
    <cellStyle name="Percent 3 3 4 3" xfId="20606" xr:uid="{00000000-0005-0000-0000-0000FDC20000}"/>
    <cellStyle name="Percent 3 3 4 3 2" xfId="46574" xr:uid="{00000000-0005-0000-0000-0000FEC20000}"/>
    <cellStyle name="Percent 3 3 4 4" xfId="16278" xr:uid="{00000000-0005-0000-0000-0000FFC20000}"/>
    <cellStyle name="Percent 3 3 4 4 2" xfId="42246" xr:uid="{00000000-0005-0000-0000-000000C30000}"/>
    <cellStyle name="Percent 3 3 4 5" xfId="31426" xr:uid="{00000000-0005-0000-0000-000001C30000}"/>
    <cellStyle name="Percent 3 3 4 6" xfId="57908" xr:uid="{00000000-0005-0000-0000-000002C30000}"/>
    <cellStyle name="Percent 3 3 5" xfId="9786" xr:uid="{00000000-0005-0000-0000-000003C30000}"/>
    <cellStyle name="Percent 3 3 5 2" xfId="24934" xr:uid="{00000000-0005-0000-0000-000004C30000}"/>
    <cellStyle name="Percent 3 3 5 2 2" xfId="50902" xr:uid="{00000000-0005-0000-0000-000005C30000}"/>
    <cellStyle name="Percent 3 3 5 3" xfId="35754" xr:uid="{00000000-0005-0000-0000-000006C30000}"/>
    <cellStyle name="Percent 3 3 6" xfId="7622" xr:uid="{00000000-0005-0000-0000-000007C30000}"/>
    <cellStyle name="Percent 3 3 6 2" xfId="22770" xr:uid="{00000000-0005-0000-0000-000008C30000}"/>
    <cellStyle name="Percent 3 3 6 2 2" xfId="48738" xr:uid="{00000000-0005-0000-0000-000009C30000}"/>
    <cellStyle name="Percent 3 3 6 3" xfId="33590" xr:uid="{00000000-0005-0000-0000-00000AC30000}"/>
    <cellStyle name="Percent 3 3 7" xfId="18442" xr:uid="{00000000-0005-0000-0000-00000BC30000}"/>
    <cellStyle name="Percent 3 3 7 2" xfId="44410" xr:uid="{00000000-0005-0000-0000-00000CC30000}"/>
    <cellStyle name="Percent 3 3 8" xfId="14114" xr:uid="{00000000-0005-0000-0000-00000DC30000}"/>
    <cellStyle name="Percent 3 3 8 2" xfId="40082" xr:uid="{00000000-0005-0000-0000-00000EC30000}"/>
    <cellStyle name="Percent 3 3 9" xfId="3294" xr:uid="{00000000-0005-0000-0000-00000FC30000}"/>
    <cellStyle name="Percent 3 4" xfId="579" xr:uid="{00000000-0005-0000-0000-000010C30000}"/>
    <cellStyle name="Percent 3 4 10" xfId="29263" xr:uid="{00000000-0005-0000-0000-000011C30000}"/>
    <cellStyle name="Percent 3 4 11" xfId="55205" xr:uid="{00000000-0005-0000-0000-000012C30000}"/>
    <cellStyle name="Percent 3 4 12" xfId="55745" xr:uid="{00000000-0005-0000-0000-000013C30000}"/>
    <cellStyle name="Percent 3 4 13" xfId="797" xr:uid="{00000000-0005-0000-0000-000014C30000}"/>
    <cellStyle name="Percent 3 4 2" xfId="1672" xr:uid="{00000000-0005-0000-0000-000015C30000}"/>
    <cellStyle name="Percent 3 4 2 10" xfId="56286" xr:uid="{00000000-0005-0000-0000-000016C30000}"/>
    <cellStyle name="Percent 3 4 2 2" xfId="2754" xr:uid="{00000000-0005-0000-0000-000017C30000}"/>
    <cellStyle name="Percent 3 4 2 2 2" xfId="7082" xr:uid="{00000000-0005-0000-0000-000018C30000}"/>
    <cellStyle name="Percent 3 4 2 2 2 2" xfId="13574" xr:uid="{00000000-0005-0000-0000-000019C30000}"/>
    <cellStyle name="Percent 3 4 2 2 2 2 2" xfId="28722" xr:uid="{00000000-0005-0000-0000-00001AC30000}"/>
    <cellStyle name="Percent 3 4 2 2 2 2 2 2" xfId="54690" xr:uid="{00000000-0005-0000-0000-00001BC30000}"/>
    <cellStyle name="Percent 3 4 2 2 2 2 3" xfId="39542" xr:uid="{00000000-0005-0000-0000-00001CC30000}"/>
    <cellStyle name="Percent 3 4 2 2 2 3" xfId="22230" xr:uid="{00000000-0005-0000-0000-00001DC30000}"/>
    <cellStyle name="Percent 3 4 2 2 2 3 2" xfId="48198" xr:uid="{00000000-0005-0000-0000-00001EC30000}"/>
    <cellStyle name="Percent 3 4 2 2 2 4" xfId="17902" xr:uid="{00000000-0005-0000-0000-00001FC30000}"/>
    <cellStyle name="Percent 3 4 2 2 2 4 2" xfId="43870" xr:uid="{00000000-0005-0000-0000-000020C30000}"/>
    <cellStyle name="Percent 3 4 2 2 2 5" xfId="33050" xr:uid="{00000000-0005-0000-0000-000021C30000}"/>
    <cellStyle name="Percent 3 4 2 2 2 6" xfId="59532" xr:uid="{00000000-0005-0000-0000-000022C30000}"/>
    <cellStyle name="Percent 3 4 2 2 3" xfId="11410" xr:uid="{00000000-0005-0000-0000-000023C30000}"/>
    <cellStyle name="Percent 3 4 2 2 3 2" xfId="26558" xr:uid="{00000000-0005-0000-0000-000024C30000}"/>
    <cellStyle name="Percent 3 4 2 2 3 2 2" xfId="52526" xr:uid="{00000000-0005-0000-0000-000025C30000}"/>
    <cellStyle name="Percent 3 4 2 2 3 3" xfId="37378" xr:uid="{00000000-0005-0000-0000-000026C30000}"/>
    <cellStyle name="Percent 3 4 2 2 4" xfId="9246" xr:uid="{00000000-0005-0000-0000-000027C30000}"/>
    <cellStyle name="Percent 3 4 2 2 4 2" xfId="24394" xr:uid="{00000000-0005-0000-0000-000028C30000}"/>
    <cellStyle name="Percent 3 4 2 2 4 2 2" xfId="50362" xr:uid="{00000000-0005-0000-0000-000029C30000}"/>
    <cellStyle name="Percent 3 4 2 2 4 3" xfId="35214" xr:uid="{00000000-0005-0000-0000-00002AC30000}"/>
    <cellStyle name="Percent 3 4 2 2 5" xfId="20066" xr:uid="{00000000-0005-0000-0000-00002BC30000}"/>
    <cellStyle name="Percent 3 4 2 2 5 2" xfId="46034" xr:uid="{00000000-0005-0000-0000-00002CC30000}"/>
    <cellStyle name="Percent 3 4 2 2 6" xfId="15738" xr:uid="{00000000-0005-0000-0000-00002DC30000}"/>
    <cellStyle name="Percent 3 4 2 2 6 2" xfId="41706" xr:uid="{00000000-0005-0000-0000-00002EC30000}"/>
    <cellStyle name="Percent 3 4 2 2 7" xfId="4918" xr:uid="{00000000-0005-0000-0000-00002FC30000}"/>
    <cellStyle name="Percent 3 4 2 2 8" xfId="30886" xr:uid="{00000000-0005-0000-0000-000030C30000}"/>
    <cellStyle name="Percent 3 4 2 2 9" xfId="57368" xr:uid="{00000000-0005-0000-0000-000031C30000}"/>
    <cellStyle name="Percent 3 4 2 3" xfId="6000" xr:uid="{00000000-0005-0000-0000-000032C30000}"/>
    <cellStyle name="Percent 3 4 2 3 2" xfId="12492" xr:uid="{00000000-0005-0000-0000-000033C30000}"/>
    <cellStyle name="Percent 3 4 2 3 2 2" xfId="27640" xr:uid="{00000000-0005-0000-0000-000034C30000}"/>
    <cellStyle name="Percent 3 4 2 3 2 2 2" xfId="53608" xr:uid="{00000000-0005-0000-0000-000035C30000}"/>
    <cellStyle name="Percent 3 4 2 3 2 3" xfId="38460" xr:uid="{00000000-0005-0000-0000-000036C30000}"/>
    <cellStyle name="Percent 3 4 2 3 3" xfId="21148" xr:uid="{00000000-0005-0000-0000-000037C30000}"/>
    <cellStyle name="Percent 3 4 2 3 3 2" xfId="47116" xr:uid="{00000000-0005-0000-0000-000038C30000}"/>
    <cellStyle name="Percent 3 4 2 3 4" xfId="16820" xr:uid="{00000000-0005-0000-0000-000039C30000}"/>
    <cellStyle name="Percent 3 4 2 3 4 2" xfId="42788" xr:uid="{00000000-0005-0000-0000-00003AC30000}"/>
    <cellStyle name="Percent 3 4 2 3 5" xfId="31968" xr:uid="{00000000-0005-0000-0000-00003BC30000}"/>
    <cellStyle name="Percent 3 4 2 3 6" xfId="58450" xr:uid="{00000000-0005-0000-0000-00003CC30000}"/>
    <cellStyle name="Percent 3 4 2 4" xfId="10328" xr:uid="{00000000-0005-0000-0000-00003DC30000}"/>
    <cellStyle name="Percent 3 4 2 4 2" xfId="25476" xr:uid="{00000000-0005-0000-0000-00003EC30000}"/>
    <cellStyle name="Percent 3 4 2 4 2 2" xfId="51444" xr:uid="{00000000-0005-0000-0000-00003FC30000}"/>
    <cellStyle name="Percent 3 4 2 4 3" xfId="36296" xr:uid="{00000000-0005-0000-0000-000040C30000}"/>
    <cellStyle name="Percent 3 4 2 5" xfId="8164" xr:uid="{00000000-0005-0000-0000-000041C30000}"/>
    <cellStyle name="Percent 3 4 2 5 2" xfId="23312" xr:uid="{00000000-0005-0000-0000-000042C30000}"/>
    <cellStyle name="Percent 3 4 2 5 2 2" xfId="49280" xr:uid="{00000000-0005-0000-0000-000043C30000}"/>
    <cellStyle name="Percent 3 4 2 5 3" xfId="34132" xr:uid="{00000000-0005-0000-0000-000044C30000}"/>
    <cellStyle name="Percent 3 4 2 6" xfId="18984" xr:uid="{00000000-0005-0000-0000-000045C30000}"/>
    <cellStyle name="Percent 3 4 2 6 2" xfId="44952" xr:uid="{00000000-0005-0000-0000-000046C30000}"/>
    <cellStyle name="Percent 3 4 2 7" xfId="14656" xr:uid="{00000000-0005-0000-0000-000047C30000}"/>
    <cellStyle name="Percent 3 4 2 7 2" xfId="40624" xr:uid="{00000000-0005-0000-0000-000048C30000}"/>
    <cellStyle name="Percent 3 4 2 8" xfId="3836" xr:uid="{00000000-0005-0000-0000-000049C30000}"/>
    <cellStyle name="Percent 3 4 2 9" xfId="29804" xr:uid="{00000000-0005-0000-0000-00004AC30000}"/>
    <cellStyle name="Percent 3 4 3" xfId="2213" xr:uid="{00000000-0005-0000-0000-00004BC30000}"/>
    <cellStyle name="Percent 3 4 3 2" xfId="6541" xr:uid="{00000000-0005-0000-0000-00004CC30000}"/>
    <cellStyle name="Percent 3 4 3 2 2" xfId="13033" xr:uid="{00000000-0005-0000-0000-00004DC30000}"/>
    <cellStyle name="Percent 3 4 3 2 2 2" xfId="28181" xr:uid="{00000000-0005-0000-0000-00004EC30000}"/>
    <cellStyle name="Percent 3 4 3 2 2 2 2" xfId="54149" xr:uid="{00000000-0005-0000-0000-00004FC30000}"/>
    <cellStyle name="Percent 3 4 3 2 2 3" xfId="39001" xr:uid="{00000000-0005-0000-0000-000050C30000}"/>
    <cellStyle name="Percent 3 4 3 2 3" xfId="21689" xr:uid="{00000000-0005-0000-0000-000051C30000}"/>
    <cellStyle name="Percent 3 4 3 2 3 2" xfId="47657" xr:uid="{00000000-0005-0000-0000-000052C30000}"/>
    <cellStyle name="Percent 3 4 3 2 4" xfId="17361" xr:uid="{00000000-0005-0000-0000-000053C30000}"/>
    <cellStyle name="Percent 3 4 3 2 4 2" xfId="43329" xr:uid="{00000000-0005-0000-0000-000054C30000}"/>
    <cellStyle name="Percent 3 4 3 2 5" xfId="32509" xr:uid="{00000000-0005-0000-0000-000055C30000}"/>
    <cellStyle name="Percent 3 4 3 2 6" xfId="58991" xr:uid="{00000000-0005-0000-0000-000056C30000}"/>
    <cellStyle name="Percent 3 4 3 3" xfId="10869" xr:uid="{00000000-0005-0000-0000-000057C30000}"/>
    <cellStyle name="Percent 3 4 3 3 2" xfId="26017" xr:uid="{00000000-0005-0000-0000-000058C30000}"/>
    <cellStyle name="Percent 3 4 3 3 2 2" xfId="51985" xr:uid="{00000000-0005-0000-0000-000059C30000}"/>
    <cellStyle name="Percent 3 4 3 3 3" xfId="36837" xr:uid="{00000000-0005-0000-0000-00005AC30000}"/>
    <cellStyle name="Percent 3 4 3 4" xfId="8705" xr:uid="{00000000-0005-0000-0000-00005BC30000}"/>
    <cellStyle name="Percent 3 4 3 4 2" xfId="23853" xr:uid="{00000000-0005-0000-0000-00005CC30000}"/>
    <cellStyle name="Percent 3 4 3 4 2 2" xfId="49821" xr:uid="{00000000-0005-0000-0000-00005DC30000}"/>
    <cellStyle name="Percent 3 4 3 4 3" xfId="34673" xr:uid="{00000000-0005-0000-0000-00005EC30000}"/>
    <cellStyle name="Percent 3 4 3 5" xfId="19525" xr:uid="{00000000-0005-0000-0000-00005FC30000}"/>
    <cellStyle name="Percent 3 4 3 5 2" xfId="45493" xr:uid="{00000000-0005-0000-0000-000060C30000}"/>
    <cellStyle name="Percent 3 4 3 6" xfId="15197" xr:uid="{00000000-0005-0000-0000-000061C30000}"/>
    <cellStyle name="Percent 3 4 3 6 2" xfId="41165" xr:uid="{00000000-0005-0000-0000-000062C30000}"/>
    <cellStyle name="Percent 3 4 3 7" xfId="4377" xr:uid="{00000000-0005-0000-0000-000063C30000}"/>
    <cellStyle name="Percent 3 4 3 8" xfId="30345" xr:uid="{00000000-0005-0000-0000-000064C30000}"/>
    <cellStyle name="Percent 3 4 3 9" xfId="56827" xr:uid="{00000000-0005-0000-0000-000065C30000}"/>
    <cellStyle name="Percent 3 4 4" xfId="5459" xr:uid="{00000000-0005-0000-0000-000066C30000}"/>
    <cellStyle name="Percent 3 4 4 2" xfId="11951" xr:uid="{00000000-0005-0000-0000-000067C30000}"/>
    <cellStyle name="Percent 3 4 4 2 2" xfId="27099" xr:uid="{00000000-0005-0000-0000-000068C30000}"/>
    <cellStyle name="Percent 3 4 4 2 2 2" xfId="53067" xr:uid="{00000000-0005-0000-0000-000069C30000}"/>
    <cellStyle name="Percent 3 4 4 2 3" xfId="37919" xr:uid="{00000000-0005-0000-0000-00006AC30000}"/>
    <cellStyle name="Percent 3 4 4 3" xfId="20607" xr:uid="{00000000-0005-0000-0000-00006BC30000}"/>
    <cellStyle name="Percent 3 4 4 3 2" xfId="46575" xr:uid="{00000000-0005-0000-0000-00006CC30000}"/>
    <cellStyle name="Percent 3 4 4 4" xfId="16279" xr:uid="{00000000-0005-0000-0000-00006DC30000}"/>
    <cellStyle name="Percent 3 4 4 4 2" xfId="42247" xr:uid="{00000000-0005-0000-0000-00006EC30000}"/>
    <cellStyle name="Percent 3 4 4 5" xfId="31427" xr:uid="{00000000-0005-0000-0000-00006FC30000}"/>
    <cellStyle name="Percent 3 4 4 6" xfId="57909" xr:uid="{00000000-0005-0000-0000-000070C30000}"/>
    <cellStyle name="Percent 3 4 5" xfId="9787" xr:uid="{00000000-0005-0000-0000-000071C30000}"/>
    <cellStyle name="Percent 3 4 5 2" xfId="24935" xr:uid="{00000000-0005-0000-0000-000072C30000}"/>
    <cellStyle name="Percent 3 4 5 2 2" xfId="50903" xr:uid="{00000000-0005-0000-0000-000073C30000}"/>
    <cellStyle name="Percent 3 4 5 3" xfId="35755" xr:uid="{00000000-0005-0000-0000-000074C30000}"/>
    <cellStyle name="Percent 3 4 6" xfId="7623" xr:uid="{00000000-0005-0000-0000-000075C30000}"/>
    <cellStyle name="Percent 3 4 6 2" xfId="22771" xr:uid="{00000000-0005-0000-0000-000076C30000}"/>
    <cellStyle name="Percent 3 4 6 2 2" xfId="48739" xr:uid="{00000000-0005-0000-0000-000077C30000}"/>
    <cellStyle name="Percent 3 4 6 3" xfId="33591" xr:uid="{00000000-0005-0000-0000-000078C30000}"/>
    <cellStyle name="Percent 3 4 7" xfId="18443" xr:uid="{00000000-0005-0000-0000-000079C30000}"/>
    <cellStyle name="Percent 3 4 7 2" xfId="44411" xr:uid="{00000000-0005-0000-0000-00007AC30000}"/>
    <cellStyle name="Percent 3 4 8" xfId="14115" xr:uid="{00000000-0005-0000-0000-00007BC30000}"/>
    <cellStyle name="Percent 3 4 8 2" xfId="40083" xr:uid="{00000000-0005-0000-0000-00007CC30000}"/>
    <cellStyle name="Percent 3 4 9" xfId="3295" xr:uid="{00000000-0005-0000-0000-00007DC30000}"/>
    <cellStyle name="Percent 3 5" xfId="580" xr:uid="{00000000-0005-0000-0000-00007EC30000}"/>
    <cellStyle name="Percent 3 5 10" xfId="29264" xr:uid="{00000000-0005-0000-0000-00007FC30000}"/>
    <cellStyle name="Percent 3 5 11" xfId="55206" xr:uid="{00000000-0005-0000-0000-000080C30000}"/>
    <cellStyle name="Percent 3 5 12" xfId="55746" xr:uid="{00000000-0005-0000-0000-000081C30000}"/>
    <cellStyle name="Percent 3 5 13" xfId="837" xr:uid="{00000000-0005-0000-0000-000082C30000}"/>
    <cellStyle name="Percent 3 5 2" xfId="1673" xr:uid="{00000000-0005-0000-0000-000083C30000}"/>
    <cellStyle name="Percent 3 5 2 10" xfId="56287" xr:uid="{00000000-0005-0000-0000-000084C30000}"/>
    <cellStyle name="Percent 3 5 2 2" xfId="2755" xr:uid="{00000000-0005-0000-0000-000085C30000}"/>
    <cellStyle name="Percent 3 5 2 2 2" xfId="7083" xr:uid="{00000000-0005-0000-0000-000086C30000}"/>
    <cellStyle name="Percent 3 5 2 2 2 2" xfId="13575" xr:uid="{00000000-0005-0000-0000-000087C30000}"/>
    <cellStyle name="Percent 3 5 2 2 2 2 2" xfId="28723" xr:uid="{00000000-0005-0000-0000-000088C30000}"/>
    <cellStyle name="Percent 3 5 2 2 2 2 2 2" xfId="54691" xr:uid="{00000000-0005-0000-0000-000089C30000}"/>
    <cellStyle name="Percent 3 5 2 2 2 2 3" xfId="39543" xr:uid="{00000000-0005-0000-0000-00008AC30000}"/>
    <cellStyle name="Percent 3 5 2 2 2 3" xfId="22231" xr:uid="{00000000-0005-0000-0000-00008BC30000}"/>
    <cellStyle name="Percent 3 5 2 2 2 3 2" xfId="48199" xr:uid="{00000000-0005-0000-0000-00008CC30000}"/>
    <cellStyle name="Percent 3 5 2 2 2 4" xfId="17903" xr:uid="{00000000-0005-0000-0000-00008DC30000}"/>
    <cellStyle name="Percent 3 5 2 2 2 4 2" xfId="43871" xr:uid="{00000000-0005-0000-0000-00008EC30000}"/>
    <cellStyle name="Percent 3 5 2 2 2 5" xfId="33051" xr:uid="{00000000-0005-0000-0000-00008FC30000}"/>
    <cellStyle name="Percent 3 5 2 2 2 6" xfId="59533" xr:uid="{00000000-0005-0000-0000-000090C30000}"/>
    <cellStyle name="Percent 3 5 2 2 3" xfId="11411" xr:uid="{00000000-0005-0000-0000-000091C30000}"/>
    <cellStyle name="Percent 3 5 2 2 3 2" xfId="26559" xr:uid="{00000000-0005-0000-0000-000092C30000}"/>
    <cellStyle name="Percent 3 5 2 2 3 2 2" xfId="52527" xr:uid="{00000000-0005-0000-0000-000093C30000}"/>
    <cellStyle name="Percent 3 5 2 2 3 3" xfId="37379" xr:uid="{00000000-0005-0000-0000-000094C30000}"/>
    <cellStyle name="Percent 3 5 2 2 4" xfId="9247" xr:uid="{00000000-0005-0000-0000-000095C30000}"/>
    <cellStyle name="Percent 3 5 2 2 4 2" xfId="24395" xr:uid="{00000000-0005-0000-0000-000096C30000}"/>
    <cellStyle name="Percent 3 5 2 2 4 2 2" xfId="50363" xr:uid="{00000000-0005-0000-0000-000097C30000}"/>
    <cellStyle name="Percent 3 5 2 2 4 3" xfId="35215" xr:uid="{00000000-0005-0000-0000-000098C30000}"/>
    <cellStyle name="Percent 3 5 2 2 5" xfId="20067" xr:uid="{00000000-0005-0000-0000-000099C30000}"/>
    <cellStyle name="Percent 3 5 2 2 5 2" xfId="46035" xr:uid="{00000000-0005-0000-0000-00009AC30000}"/>
    <cellStyle name="Percent 3 5 2 2 6" xfId="15739" xr:uid="{00000000-0005-0000-0000-00009BC30000}"/>
    <cellStyle name="Percent 3 5 2 2 6 2" xfId="41707" xr:uid="{00000000-0005-0000-0000-00009CC30000}"/>
    <cellStyle name="Percent 3 5 2 2 7" xfId="4919" xr:uid="{00000000-0005-0000-0000-00009DC30000}"/>
    <cellStyle name="Percent 3 5 2 2 8" xfId="30887" xr:uid="{00000000-0005-0000-0000-00009EC30000}"/>
    <cellStyle name="Percent 3 5 2 2 9" xfId="57369" xr:uid="{00000000-0005-0000-0000-00009FC30000}"/>
    <cellStyle name="Percent 3 5 2 3" xfId="6001" xr:uid="{00000000-0005-0000-0000-0000A0C30000}"/>
    <cellStyle name="Percent 3 5 2 3 2" xfId="12493" xr:uid="{00000000-0005-0000-0000-0000A1C30000}"/>
    <cellStyle name="Percent 3 5 2 3 2 2" xfId="27641" xr:uid="{00000000-0005-0000-0000-0000A2C30000}"/>
    <cellStyle name="Percent 3 5 2 3 2 2 2" xfId="53609" xr:uid="{00000000-0005-0000-0000-0000A3C30000}"/>
    <cellStyle name="Percent 3 5 2 3 2 3" xfId="38461" xr:uid="{00000000-0005-0000-0000-0000A4C30000}"/>
    <cellStyle name="Percent 3 5 2 3 3" xfId="21149" xr:uid="{00000000-0005-0000-0000-0000A5C30000}"/>
    <cellStyle name="Percent 3 5 2 3 3 2" xfId="47117" xr:uid="{00000000-0005-0000-0000-0000A6C30000}"/>
    <cellStyle name="Percent 3 5 2 3 4" xfId="16821" xr:uid="{00000000-0005-0000-0000-0000A7C30000}"/>
    <cellStyle name="Percent 3 5 2 3 4 2" xfId="42789" xr:uid="{00000000-0005-0000-0000-0000A8C30000}"/>
    <cellStyle name="Percent 3 5 2 3 5" xfId="31969" xr:uid="{00000000-0005-0000-0000-0000A9C30000}"/>
    <cellStyle name="Percent 3 5 2 3 6" xfId="58451" xr:uid="{00000000-0005-0000-0000-0000AAC30000}"/>
    <cellStyle name="Percent 3 5 2 4" xfId="10329" xr:uid="{00000000-0005-0000-0000-0000ABC30000}"/>
    <cellStyle name="Percent 3 5 2 4 2" xfId="25477" xr:uid="{00000000-0005-0000-0000-0000ACC30000}"/>
    <cellStyle name="Percent 3 5 2 4 2 2" xfId="51445" xr:uid="{00000000-0005-0000-0000-0000ADC30000}"/>
    <cellStyle name="Percent 3 5 2 4 3" xfId="36297" xr:uid="{00000000-0005-0000-0000-0000AEC30000}"/>
    <cellStyle name="Percent 3 5 2 5" xfId="8165" xr:uid="{00000000-0005-0000-0000-0000AFC30000}"/>
    <cellStyle name="Percent 3 5 2 5 2" xfId="23313" xr:uid="{00000000-0005-0000-0000-0000B0C30000}"/>
    <cellStyle name="Percent 3 5 2 5 2 2" xfId="49281" xr:uid="{00000000-0005-0000-0000-0000B1C30000}"/>
    <cellStyle name="Percent 3 5 2 5 3" xfId="34133" xr:uid="{00000000-0005-0000-0000-0000B2C30000}"/>
    <cellStyle name="Percent 3 5 2 6" xfId="18985" xr:uid="{00000000-0005-0000-0000-0000B3C30000}"/>
    <cellStyle name="Percent 3 5 2 6 2" xfId="44953" xr:uid="{00000000-0005-0000-0000-0000B4C30000}"/>
    <cellStyle name="Percent 3 5 2 7" xfId="14657" xr:uid="{00000000-0005-0000-0000-0000B5C30000}"/>
    <cellStyle name="Percent 3 5 2 7 2" xfId="40625" xr:uid="{00000000-0005-0000-0000-0000B6C30000}"/>
    <cellStyle name="Percent 3 5 2 8" xfId="3837" xr:uid="{00000000-0005-0000-0000-0000B7C30000}"/>
    <cellStyle name="Percent 3 5 2 9" xfId="29805" xr:uid="{00000000-0005-0000-0000-0000B8C30000}"/>
    <cellStyle name="Percent 3 5 3" xfId="2214" xr:uid="{00000000-0005-0000-0000-0000B9C30000}"/>
    <cellStyle name="Percent 3 5 3 2" xfId="6542" xr:uid="{00000000-0005-0000-0000-0000BAC30000}"/>
    <cellStyle name="Percent 3 5 3 2 2" xfId="13034" xr:uid="{00000000-0005-0000-0000-0000BBC30000}"/>
    <cellStyle name="Percent 3 5 3 2 2 2" xfId="28182" xr:uid="{00000000-0005-0000-0000-0000BCC30000}"/>
    <cellStyle name="Percent 3 5 3 2 2 2 2" xfId="54150" xr:uid="{00000000-0005-0000-0000-0000BDC30000}"/>
    <cellStyle name="Percent 3 5 3 2 2 3" xfId="39002" xr:uid="{00000000-0005-0000-0000-0000BEC30000}"/>
    <cellStyle name="Percent 3 5 3 2 3" xfId="21690" xr:uid="{00000000-0005-0000-0000-0000BFC30000}"/>
    <cellStyle name="Percent 3 5 3 2 3 2" xfId="47658" xr:uid="{00000000-0005-0000-0000-0000C0C30000}"/>
    <cellStyle name="Percent 3 5 3 2 4" xfId="17362" xr:uid="{00000000-0005-0000-0000-0000C1C30000}"/>
    <cellStyle name="Percent 3 5 3 2 4 2" xfId="43330" xr:uid="{00000000-0005-0000-0000-0000C2C30000}"/>
    <cellStyle name="Percent 3 5 3 2 5" xfId="32510" xr:uid="{00000000-0005-0000-0000-0000C3C30000}"/>
    <cellStyle name="Percent 3 5 3 2 6" xfId="58992" xr:uid="{00000000-0005-0000-0000-0000C4C30000}"/>
    <cellStyle name="Percent 3 5 3 3" xfId="10870" xr:uid="{00000000-0005-0000-0000-0000C5C30000}"/>
    <cellStyle name="Percent 3 5 3 3 2" xfId="26018" xr:uid="{00000000-0005-0000-0000-0000C6C30000}"/>
    <cellStyle name="Percent 3 5 3 3 2 2" xfId="51986" xr:uid="{00000000-0005-0000-0000-0000C7C30000}"/>
    <cellStyle name="Percent 3 5 3 3 3" xfId="36838" xr:uid="{00000000-0005-0000-0000-0000C8C30000}"/>
    <cellStyle name="Percent 3 5 3 4" xfId="8706" xr:uid="{00000000-0005-0000-0000-0000C9C30000}"/>
    <cellStyle name="Percent 3 5 3 4 2" xfId="23854" xr:uid="{00000000-0005-0000-0000-0000CAC30000}"/>
    <cellStyle name="Percent 3 5 3 4 2 2" xfId="49822" xr:uid="{00000000-0005-0000-0000-0000CBC30000}"/>
    <cellStyle name="Percent 3 5 3 4 3" xfId="34674" xr:uid="{00000000-0005-0000-0000-0000CCC30000}"/>
    <cellStyle name="Percent 3 5 3 5" xfId="19526" xr:uid="{00000000-0005-0000-0000-0000CDC30000}"/>
    <cellStyle name="Percent 3 5 3 5 2" xfId="45494" xr:uid="{00000000-0005-0000-0000-0000CEC30000}"/>
    <cellStyle name="Percent 3 5 3 6" xfId="15198" xr:uid="{00000000-0005-0000-0000-0000CFC30000}"/>
    <cellStyle name="Percent 3 5 3 6 2" xfId="41166" xr:uid="{00000000-0005-0000-0000-0000D0C30000}"/>
    <cellStyle name="Percent 3 5 3 7" xfId="4378" xr:uid="{00000000-0005-0000-0000-0000D1C30000}"/>
    <cellStyle name="Percent 3 5 3 8" xfId="30346" xr:uid="{00000000-0005-0000-0000-0000D2C30000}"/>
    <cellStyle name="Percent 3 5 3 9" xfId="56828" xr:uid="{00000000-0005-0000-0000-0000D3C30000}"/>
    <cellStyle name="Percent 3 5 4" xfId="5460" xr:uid="{00000000-0005-0000-0000-0000D4C30000}"/>
    <cellStyle name="Percent 3 5 4 2" xfId="11952" xr:uid="{00000000-0005-0000-0000-0000D5C30000}"/>
    <cellStyle name="Percent 3 5 4 2 2" xfId="27100" xr:uid="{00000000-0005-0000-0000-0000D6C30000}"/>
    <cellStyle name="Percent 3 5 4 2 2 2" xfId="53068" xr:uid="{00000000-0005-0000-0000-0000D7C30000}"/>
    <cellStyle name="Percent 3 5 4 2 3" xfId="37920" xr:uid="{00000000-0005-0000-0000-0000D8C30000}"/>
    <cellStyle name="Percent 3 5 4 3" xfId="20608" xr:uid="{00000000-0005-0000-0000-0000D9C30000}"/>
    <cellStyle name="Percent 3 5 4 3 2" xfId="46576" xr:uid="{00000000-0005-0000-0000-0000DAC30000}"/>
    <cellStyle name="Percent 3 5 4 4" xfId="16280" xr:uid="{00000000-0005-0000-0000-0000DBC30000}"/>
    <cellStyle name="Percent 3 5 4 4 2" xfId="42248" xr:uid="{00000000-0005-0000-0000-0000DCC30000}"/>
    <cellStyle name="Percent 3 5 4 5" xfId="31428" xr:uid="{00000000-0005-0000-0000-0000DDC30000}"/>
    <cellStyle name="Percent 3 5 4 6" xfId="57910" xr:uid="{00000000-0005-0000-0000-0000DEC30000}"/>
    <cellStyle name="Percent 3 5 5" xfId="9788" xr:uid="{00000000-0005-0000-0000-0000DFC30000}"/>
    <cellStyle name="Percent 3 5 5 2" xfId="24936" xr:uid="{00000000-0005-0000-0000-0000E0C30000}"/>
    <cellStyle name="Percent 3 5 5 2 2" xfId="50904" xr:uid="{00000000-0005-0000-0000-0000E1C30000}"/>
    <cellStyle name="Percent 3 5 5 3" xfId="35756" xr:uid="{00000000-0005-0000-0000-0000E2C30000}"/>
    <cellStyle name="Percent 3 5 6" xfId="7624" xr:uid="{00000000-0005-0000-0000-0000E3C30000}"/>
    <cellStyle name="Percent 3 5 6 2" xfId="22772" xr:uid="{00000000-0005-0000-0000-0000E4C30000}"/>
    <cellStyle name="Percent 3 5 6 2 2" xfId="48740" xr:uid="{00000000-0005-0000-0000-0000E5C30000}"/>
    <cellStyle name="Percent 3 5 6 3" xfId="33592" xr:uid="{00000000-0005-0000-0000-0000E6C30000}"/>
    <cellStyle name="Percent 3 5 7" xfId="18444" xr:uid="{00000000-0005-0000-0000-0000E7C30000}"/>
    <cellStyle name="Percent 3 5 7 2" xfId="44412" xr:uid="{00000000-0005-0000-0000-0000E8C30000}"/>
    <cellStyle name="Percent 3 5 8" xfId="14116" xr:uid="{00000000-0005-0000-0000-0000E9C30000}"/>
    <cellStyle name="Percent 3 5 8 2" xfId="40084" xr:uid="{00000000-0005-0000-0000-0000EAC30000}"/>
    <cellStyle name="Percent 3 5 9" xfId="3296" xr:uid="{00000000-0005-0000-0000-0000EBC30000}"/>
    <cellStyle name="Percent 3 6" xfId="581" xr:uid="{00000000-0005-0000-0000-0000ECC30000}"/>
    <cellStyle name="Percent 3 6 10" xfId="29265" xr:uid="{00000000-0005-0000-0000-0000EDC30000}"/>
    <cellStyle name="Percent 3 6 11" xfId="55207" xr:uid="{00000000-0005-0000-0000-0000EEC30000}"/>
    <cellStyle name="Percent 3 6 12" xfId="55747" xr:uid="{00000000-0005-0000-0000-0000EFC30000}"/>
    <cellStyle name="Percent 3 6 13" xfId="877" xr:uid="{00000000-0005-0000-0000-0000F0C30000}"/>
    <cellStyle name="Percent 3 6 2" xfId="1674" xr:uid="{00000000-0005-0000-0000-0000F1C30000}"/>
    <cellStyle name="Percent 3 6 2 10" xfId="56288" xr:uid="{00000000-0005-0000-0000-0000F2C30000}"/>
    <cellStyle name="Percent 3 6 2 2" xfId="2756" xr:uid="{00000000-0005-0000-0000-0000F3C30000}"/>
    <cellStyle name="Percent 3 6 2 2 2" xfId="7084" xr:uid="{00000000-0005-0000-0000-0000F4C30000}"/>
    <cellStyle name="Percent 3 6 2 2 2 2" xfId="13576" xr:uid="{00000000-0005-0000-0000-0000F5C30000}"/>
    <cellStyle name="Percent 3 6 2 2 2 2 2" xfId="28724" xr:uid="{00000000-0005-0000-0000-0000F6C30000}"/>
    <cellStyle name="Percent 3 6 2 2 2 2 2 2" xfId="54692" xr:uid="{00000000-0005-0000-0000-0000F7C30000}"/>
    <cellStyle name="Percent 3 6 2 2 2 2 3" xfId="39544" xr:uid="{00000000-0005-0000-0000-0000F8C30000}"/>
    <cellStyle name="Percent 3 6 2 2 2 3" xfId="22232" xr:uid="{00000000-0005-0000-0000-0000F9C30000}"/>
    <cellStyle name="Percent 3 6 2 2 2 3 2" xfId="48200" xr:uid="{00000000-0005-0000-0000-0000FAC30000}"/>
    <cellStyle name="Percent 3 6 2 2 2 4" xfId="17904" xr:uid="{00000000-0005-0000-0000-0000FBC30000}"/>
    <cellStyle name="Percent 3 6 2 2 2 4 2" xfId="43872" xr:uid="{00000000-0005-0000-0000-0000FCC30000}"/>
    <cellStyle name="Percent 3 6 2 2 2 5" xfId="33052" xr:uid="{00000000-0005-0000-0000-0000FDC30000}"/>
    <cellStyle name="Percent 3 6 2 2 2 6" xfId="59534" xr:uid="{00000000-0005-0000-0000-0000FEC30000}"/>
    <cellStyle name="Percent 3 6 2 2 3" xfId="11412" xr:uid="{00000000-0005-0000-0000-0000FFC30000}"/>
    <cellStyle name="Percent 3 6 2 2 3 2" xfId="26560" xr:uid="{00000000-0005-0000-0000-000000C40000}"/>
    <cellStyle name="Percent 3 6 2 2 3 2 2" xfId="52528" xr:uid="{00000000-0005-0000-0000-000001C40000}"/>
    <cellStyle name="Percent 3 6 2 2 3 3" xfId="37380" xr:uid="{00000000-0005-0000-0000-000002C40000}"/>
    <cellStyle name="Percent 3 6 2 2 4" xfId="9248" xr:uid="{00000000-0005-0000-0000-000003C40000}"/>
    <cellStyle name="Percent 3 6 2 2 4 2" xfId="24396" xr:uid="{00000000-0005-0000-0000-000004C40000}"/>
    <cellStyle name="Percent 3 6 2 2 4 2 2" xfId="50364" xr:uid="{00000000-0005-0000-0000-000005C40000}"/>
    <cellStyle name="Percent 3 6 2 2 4 3" xfId="35216" xr:uid="{00000000-0005-0000-0000-000006C40000}"/>
    <cellStyle name="Percent 3 6 2 2 5" xfId="20068" xr:uid="{00000000-0005-0000-0000-000007C40000}"/>
    <cellStyle name="Percent 3 6 2 2 5 2" xfId="46036" xr:uid="{00000000-0005-0000-0000-000008C40000}"/>
    <cellStyle name="Percent 3 6 2 2 6" xfId="15740" xr:uid="{00000000-0005-0000-0000-000009C40000}"/>
    <cellStyle name="Percent 3 6 2 2 6 2" xfId="41708" xr:uid="{00000000-0005-0000-0000-00000AC40000}"/>
    <cellStyle name="Percent 3 6 2 2 7" xfId="4920" xr:uid="{00000000-0005-0000-0000-00000BC40000}"/>
    <cellStyle name="Percent 3 6 2 2 8" xfId="30888" xr:uid="{00000000-0005-0000-0000-00000CC40000}"/>
    <cellStyle name="Percent 3 6 2 2 9" xfId="57370" xr:uid="{00000000-0005-0000-0000-00000DC40000}"/>
    <cellStyle name="Percent 3 6 2 3" xfId="6002" xr:uid="{00000000-0005-0000-0000-00000EC40000}"/>
    <cellStyle name="Percent 3 6 2 3 2" xfId="12494" xr:uid="{00000000-0005-0000-0000-00000FC40000}"/>
    <cellStyle name="Percent 3 6 2 3 2 2" xfId="27642" xr:uid="{00000000-0005-0000-0000-000010C40000}"/>
    <cellStyle name="Percent 3 6 2 3 2 2 2" xfId="53610" xr:uid="{00000000-0005-0000-0000-000011C40000}"/>
    <cellStyle name="Percent 3 6 2 3 2 3" xfId="38462" xr:uid="{00000000-0005-0000-0000-000012C40000}"/>
    <cellStyle name="Percent 3 6 2 3 3" xfId="21150" xr:uid="{00000000-0005-0000-0000-000013C40000}"/>
    <cellStyle name="Percent 3 6 2 3 3 2" xfId="47118" xr:uid="{00000000-0005-0000-0000-000014C40000}"/>
    <cellStyle name="Percent 3 6 2 3 4" xfId="16822" xr:uid="{00000000-0005-0000-0000-000015C40000}"/>
    <cellStyle name="Percent 3 6 2 3 4 2" xfId="42790" xr:uid="{00000000-0005-0000-0000-000016C40000}"/>
    <cellStyle name="Percent 3 6 2 3 5" xfId="31970" xr:uid="{00000000-0005-0000-0000-000017C40000}"/>
    <cellStyle name="Percent 3 6 2 3 6" xfId="58452" xr:uid="{00000000-0005-0000-0000-000018C40000}"/>
    <cellStyle name="Percent 3 6 2 4" xfId="10330" xr:uid="{00000000-0005-0000-0000-000019C40000}"/>
    <cellStyle name="Percent 3 6 2 4 2" xfId="25478" xr:uid="{00000000-0005-0000-0000-00001AC40000}"/>
    <cellStyle name="Percent 3 6 2 4 2 2" xfId="51446" xr:uid="{00000000-0005-0000-0000-00001BC40000}"/>
    <cellStyle name="Percent 3 6 2 4 3" xfId="36298" xr:uid="{00000000-0005-0000-0000-00001CC40000}"/>
    <cellStyle name="Percent 3 6 2 5" xfId="8166" xr:uid="{00000000-0005-0000-0000-00001DC40000}"/>
    <cellStyle name="Percent 3 6 2 5 2" xfId="23314" xr:uid="{00000000-0005-0000-0000-00001EC40000}"/>
    <cellStyle name="Percent 3 6 2 5 2 2" xfId="49282" xr:uid="{00000000-0005-0000-0000-00001FC40000}"/>
    <cellStyle name="Percent 3 6 2 5 3" xfId="34134" xr:uid="{00000000-0005-0000-0000-000020C40000}"/>
    <cellStyle name="Percent 3 6 2 6" xfId="18986" xr:uid="{00000000-0005-0000-0000-000021C40000}"/>
    <cellStyle name="Percent 3 6 2 6 2" xfId="44954" xr:uid="{00000000-0005-0000-0000-000022C40000}"/>
    <cellStyle name="Percent 3 6 2 7" xfId="14658" xr:uid="{00000000-0005-0000-0000-000023C40000}"/>
    <cellStyle name="Percent 3 6 2 7 2" xfId="40626" xr:uid="{00000000-0005-0000-0000-000024C40000}"/>
    <cellStyle name="Percent 3 6 2 8" xfId="3838" xr:uid="{00000000-0005-0000-0000-000025C40000}"/>
    <cellStyle name="Percent 3 6 2 9" xfId="29806" xr:uid="{00000000-0005-0000-0000-000026C40000}"/>
    <cellStyle name="Percent 3 6 3" xfId="2215" xr:uid="{00000000-0005-0000-0000-000027C40000}"/>
    <cellStyle name="Percent 3 6 3 2" xfId="6543" xr:uid="{00000000-0005-0000-0000-000028C40000}"/>
    <cellStyle name="Percent 3 6 3 2 2" xfId="13035" xr:uid="{00000000-0005-0000-0000-000029C40000}"/>
    <cellStyle name="Percent 3 6 3 2 2 2" xfId="28183" xr:uid="{00000000-0005-0000-0000-00002AC40000}"/>
    <cellStyle name="Percent 3 6 3 2 2 2 2" xfId="54151" xr:uid="{00000000-0005-0000-0000-00002BC40000}"/>
    <cellStyle name="Percent 3 6 3 2 2 3" xfId="39003" xr:uid="{00000000-0005-0000-0000-00002CC40000}"/>
    <cellStyle name="Percent 3 6 3 2 3" xfId="21691" xr:uid="{00000000-0005-0000-0000-00002DC40000}"/>
    <cellStyle name="Percent 3 6 3 2 3 2" xfId="47659" xr:uid="{00000000-0005-0000-0000-00002EC40000}"/>
    <cellStyle name="Percent 3 6 3 2 4" xfId="17363" xr:uid="{00000000-0005-0000-0000-00002FC40000}"/>
    <cellStyle name="Percent 3 6 3 2 4 2" xfId="43331" xr:uid="{00000000-0005-0000-0000-000030C40000}"/>
    <cellStyle name="Percent 3 6 3 2 5" xfId="32511" xr:uid="{00000000-0005-0000-0000-000031C40000}"/>
    <cellStyle name="Percent 3 6 3 2 6" xfId="58993" xr:uid="{00000000-0005-0000-0000-000032C40000}"/>
    <cellStyle name="Percent 3 6 3 3" xfId="10871" xr:uid="{00000000-0005-0000-0000-000033C40000}"/>
    <cellStyle name="Percent 3 6 3 3 2" xfId="26019" xr:uid="{00000000-0005-0000-0000-000034C40000}"/>
    <cellStyle name="Percent 3 6 3 3 2 2" xfId="51987" xr:uid="{00000000-0005-0000-0000-000035C40000}"/>
    <cellStyle name="Percent 3 6 3 3 3" xfId="36839" xr:uid="{00000000-0005-0000-0000-000036C40000}"/>
    <cellStyle name="Percent 3 6 3 4" xfId="8707" xr:uid="{00000000-0005-0000-0000-000037C40000}"/>
    <cellStyle name="Percent 3 6 3 4 2" xfId="23855" xr:uid="{00000000-0005-0000-0000-000038C40000}"/>
    <cellStyle name="Percent 3 6 3 4 2 2" xfId="49823" xr:uid="{00000000-0005-0000-0000-000039C40000}"/>
    <cellStyle name="Percent 3 6 3 4 3" xfId="34675" xr:uid="{00000000-0005-0000-0000-00003AC40000}"/>
    <cellStyle name="Percent 3 6 3 5" xfId="19527" xr:uid="{00000000-0005-0000-0000-00003BC40000}"/>
    <cellStyle name="Percent 3 6 3 5 2" xfId="45495" xr:uid="{00000000-0005-0000-0000-00003CC40000}"/>
    <cellStyle name="Percent 3 6 3 6" xfId="15199" xr:uid="{00000000-0005-0000-0000-00003DC40000}"/>
    <cellStyle name="Percent 3 6 3 6 2" xfId="41167" xr:uid="{00000000-0005-0000-0000-00003EC40000}"/>
    <cellStyle name="Percent 3 6 3 7" xfId="4379" xr:uid="{00000000-0005-0000-0000-00003FC40000}"/>
    <cellStyle name="Percent 3 6 3 8" xfId="30347" xr:uid="{00000000-0005-0000-0000-000040C40000}"/>
    <cellStyle name="Percent 3 6 3 9" xfId="56829" xr:uid="{00000000-0005-0000-0000-000041C40000}"/>
    <cellStyle name="Percent 3 6 4" xfId="5461" xr:uid="{00000000-0005-0000-0000-000042C40000}"/>
    <cellStyle name="Percent 3 6 4 2" xfId="11953" xr:uid="{00000000-0005-0000-0000-000043C40000}"/>
    <cellStyle name="Percent 3 6 4 2 2" xfId="27101" xr:uid="{00000000-0005-0000-0000-000044C40000}"/>
    <cellStyle name="Percent 3 6 4 2 2 2" xfId="53069" xr:uid="{00000000-0005-0000-0000-000045C40000}"/>
    <cellStyle name="Percent 3 6 4 2 3" xfId="37921" xr:uid="{00000000-0005-0000-0000-000046C40000}"/>
    <cellStyle name="Percent 3 6 4 3" xfId="20609" xr:uid="{00000000-0005-0000-0000-000047C40000}"/>
    <cellStyle name="Percent 3 6 4 3 2" xfId="46577" xr:uid="{00000000-0005-0000-0000-000048C40000}"/>
    <cellStyle name="Percent 3 6 4 4" xfId="16281" xr:uid="{00000000-0005-0000-0000-000049C40000}"/>
    <cellStyle name="Percent 3 6 4 4 2" xfId="42249" xr:uid="{00000000-0005-0000-0000-00004AC40000}"/>
    <cellStyle name="Percent 3 6 4 5" xfId="31429" xr:uid="{00000000-0005-0000-0000-00004BC40000}"/>
    <cellStyle name="Percent 3 6 4 6" xfId="57911" xr:uid="{00000000-0005-0000-0000-00004CC40000}"/>
    <cellStyle name="Percent 3 6 5" xfId="9789" xr:uid="{00000000-0005-0000-0000-00004DC40000}"/>
    <cellStyle name="Percent 3 6 5 2" xfId="24937" xr:uid="{00000000-0005-0000-0000-00004EC40000}"/>
    <cellStyle name="Percent 3 6 5 2 2" xfId="50905" xr:uid="{00000000-0005-0000-0000-00004FC40000}"/>
    <cellStyle name="Percent 3 6 5 3" xfId="35757" xr:uid="{00000000-0005-0000-0000-000050C40000}"/>
    <cellStyle name="Percent 3 6 6" xfId="7625" xr:uid="{00000000-0005-0000-0000-000051C40000}"/>
    <cellStyle name="Percent 3 6 6 2" xfId="22773" xr:uid="{00000000-0005-0000-0000-000052C40000}"/>
    <cellStyle name="Percent 3 6 6 2 2" xfId="48741" xr:uid="{00000000-0005-0000-0000-000053C40000}"/>
    <cellStyle name="Percent 3 6 6 3" xfId="33593" xr:uid="{00000000-0005-0000-0000-000054C40000}"/>
    <cellStyle name="Percent 3 6 7" xfId="18445" xr:uid="{00000000-0005-0000-0000-000055C40000}"/>
    <cellStyle name="Percent 3 6 7 2" xfId="44413" xr:uid="{00000000-0005-0000-0000-000056C40000}"/>
    <cellStyle name="Percent 3 6 8" xfId="14117" xr:uid="{00000000-0005-0000-0000-000057C40000}"/>
    <cellStyle name="Percent 3 6 8 2" xfId="40085" xr:uid="{00000000-0005-0000-0000-000058C40000}"/>
    <cellStyle name="Percent 3 6 9" xfId="3297" xr:uid="{00000000-0005-0000-0000-000059C40000}"/>
    <cellStyle name="Percent 3 7" xfId="582" xr:uid="{00000000-0005-0000-0000-00005AC40000}"/>
    <cellStyle name="Percent 3 7 10" xfId="29266" xr:uid="{00000000-0005-0000-0000-00005BC40000}"/>
    <cellStyle name="Percent 3 7 11" xfId="55208" xr:uid="{00000000-0005-0000-0000-00005CC40000}"/>
    <cellStyle name="Percent 3 7 12" xfId="55748" xr:uid="{00000000-0005-0000-0000-00005DC40000}"/>
    <cellStyle name="Percent 3 7 13" xfId="917" xr:uid="{00000000-0005-0000-0000-00005EC40000}"/>
    <cellStyle name="Percent 3 7 2" xfId="1675" xr:uid="{00000000-0005-0000-0000-00005FC40000}"/>
    <cellStyle name="Percent 3 7 2 10" xfId="56289" xr:uid="{00000000-0005-0000-0000-000060C40000}"/>
    <cellStyle name="Percent 3 7 2 2" xfId="2757" xr:uid="{00000000-0005-0000-0000-000061C40000}"/>
    <cellStyle name="Percent 3 7 2 2 2" xfId="7085" xr:uid="{00000000-0005-0000-0000-000062C40000}"/>
    <cellStyle name="Percent 3 7 2 2 2 2" xfId="13577" xr:uid="{00000000-0005-0000-0000-000063C40000}"/>
    <cellStyle name="Percent 3 7 2 2 2 2 2" xfId="28725" xr:uid="{00000000-0005-0000-0000-000064C40000}"/>
    <cellStyle name="Percent 3 7 2 2 2 2 2 2" xfId="54693" xr:uid="{00000000-0005-0000-0000-000065C40000}"/>
    <cellStyle name="Percent 3 7 2 2 2 2 3" xfId="39545" xr:uid="{00000000-0005-0000-0000-000066C40000}"/>
    <cellStyle name="Percent 3 7 2 2 2 3" xfId="22233" xr:uid="{00000000-0005-0000-0000-000067C40000}"/>
    <cellStyle name="Percent 3 7 2 2 2 3 2" xfId="48201" xr:uid="{00000000-0005-0000-0000-000068C40000}"/>
    <cellStyle name="Percent 3 7 2 2 2 4" xfId="17905" xr:uid="{00000000-0005-0000-0000-000069C40000}"/>
    <cellStyle name="Percent 3 7 2 2 2 4 2" xfId="43873" xr:uid="{00000000-0005-0000-0000-00006AC40000}"/>
    <cellStyle name="Percent 3 7 2 2 2 5" xfId="33053" xr:uid="{00000000-0005-0000-0000-00006BC40000}"/>
    <cellStyle name="Percent 3 7 2 2 2 6" xfId="59535" xr:uid="{00000000-0005-0000-0000-00006CC40000}"/>
    <cellStyle name="Percent 3 7 2 2 3" xfId="11413" xr:uid="{00000000-0005-0000-0000-00006DC40000}"/>
    <cellStyle name="Percent 3 7 2 2 3 2" xfId="26561" xr:uid="{00000000-0005-0000-0000-00006EC40000}"/>
    <cellStyle name="Percent 3 7 2 2 3 2 2" xfId="52529" xr:uid="{00000000-0005-0000-0000-00006FC40000}"/>
    <cellStyle name="Percent 3 7 2 2 3 3" xfId="37381" xr:uid="{00000000-0005-0000-0000-000070C40000}"/>
    <cellStyle name="Percent 3 7 2 2 4" xfId="9249" xr:uid="{00000000-0005-0000-0000-000071C40000}"/>
    <cellStyle name="Percent 3 7 2 2 4 2" xfId="24397" xr:uid="{00000000-0005-0000-0000-000072C40000}"/>
    <cellStyle name="Percent 3 7 2 2 4 2 2" xfId="50365" xr:uid="{00000000-0005-0000-0000-000073C40000}"/>
    <cellStyle name="Percent 3 7 2 2 4 3" xfId="35217" xr:uid="{00000000-0005-0000-0000-000074C40000}"/>
    <cellStyle name="Percent 3 7 2 2 5" xfId="20069" xr:uid="{00000000-0005-0000-0000-000075C40000}"/>
    <cellStyle name="Percent 3 7 2 2 5 2" xfId="46037" xr:uid="{00000000-0005-0000-0000-000076C40000}"/>
    <cellStyle name="Percent 3 7 2 2 6" xfId="15741" xr:uid="{00000000-0005-0000-0000-000077C40000}"/>
    <cellStyle name="Percent 3 7 2 2 6 2" xfId="41709" xr:uid="{00000000-0005-0000-0000-000078C40000}"/>
    <cellStyle name="Percent 3 7 2 2 7" xfId="4921" xr:uid="{00000000-0005-0000-0000-000079C40000}"/>
    <cellStyle name="Percent 3 7 2 2 8" xfId="30889" xr:uid="{00000000-0005-0000-0000-00007AC40000}"/>
    <cellStyle name="Percent 3 7 2 2 9" xfId="57371" xr:uid="{00000000-0005-0000-0000-00007BC40000}"/>
    <cellStyle name="Percent 3 7 2 3" xfId="6003" xr:uid="{00000000-0005-0000-0000-00007CC40000}"/>
    <cellStyle name="Percent 3 7 2 3 2" xfId="12495" xr:uid="{00000000-0005-0000-0000-00007DC40000}"/>
    <cellStyle name="Percent 3 7 2 3 2 2" xfId="27643" xr:uid="{00000000-0005-0000-0000-00007EC40000}"/>
    <cellStyle name="Percent 3 7 2 3 2 2 2" xfId="53611" xr:uid="{00000000-0005-0000-0000-00007FC40000}"/>
    <cellStyle name="Percent 3 7 2 3 2 3" xfId="38463" xr:uid="{00000000-0005-0000-0000-000080C40000}"/>
    <cellStyle name="Percent 3 7 2 3 3" xfId="21151" xr:uid="{00000000-0005-0000-0000-000081C40000}"/>
    <cellStyle name="Percent 3 7 2 3 3 2" xfId="47119" xr:uid="{00000000-0005-0000-0000-000082C40000}"/>
    <cellStyle name="Percent 3 7 2 3 4" xfId="16823" xr:uid="{00000000-0005-0000-0000-000083C40000}"/>
    <cellStyle name="Percent 3 7 2 3 4 2" xfId="42791" xr:uid="{00000000-0005-0000-0000-000084C40000}"/>
    <cellStyle name="Percent 3 7 2 3 5" xfId="31971" xr:uid="{00000000-0005-0000-0000-000085C40000}"/>
    <cellStyle name="Percent 3 7 2 3 6" xfId="58453" xr:uid="{00000000-0005-0000-0000-000086C40000}"/>
    <cellStyle name="Percent 3 7 2 4" xfId="10331" xr:uid="{00000000-0005-0000-0000-000087C40000}"/>
    <cellStyle name="Percent 3 7 2 4 2" xfId="25479" xr:uid="{00000000-0005-0000-0000-000088C40000}"/>
    <cellStyle name="Percent 3 7 2 4 2 2" xfId="51447" xr:uid="{00000000-0005-0000-0000-000089C40000}"/>
    <cellStyle name="Percent 3 7 2 4 3" xfId="36299" xr:uid="{00000000-0005-0000-0000-00008AC40000}"/>
    <cellStyle name="Percent 3 7 2 5" xfId="8167" xr:uid="{00000000-0005-0000-0000-00008BC40000}"/>
    <cellStyle name="Percent 3 7 2 5 2" xfId="23315" xr:uid="{00000000-0005-0000-0000-00008CC40000}"/>
    <cellStyle name="Percent 3 7 2 5 2 2" xfId="49283" xr:uid="{00000000-0005-0000-0000-00008DC40000}"/>
    <cellStyle name="Percent 3 7 2 5 3" xfId="34135" xr:uid="{00000000-0005-0000-0000-00008EC40000}"/>
    <cellStyle name="Percent 3 7 2 6" xfId="18987" xr:uid="{00000000-0005-0000-0000-00008FC40000}"/>
    <cellStyle name="Percent 3 7 2 6 2" xfId="44955" xr:uid="{00000000-0005-0000-0000-000090C40000}"/>
    <cellStyle name="Percent 3 7 2 7" xfId="14659" xr:uid="{00000000-0005-0000-0000-000091C40000}"/>
    <cellStyle name="Percent 3 7 2 7 2" xfId="40627" xr:uid="{00000000-0005-0000-0000-000092C40000}"/>
    <cellStyle name="Percent 3 7 2 8" xfId="3839" xr:uid="{00000000-0005-0000-0000-000093C40000}"/>
    <cellStyle name="Percent 3 7 2 9" xfId="29807" xr:uid="{00000000-0005-0000-0000-000094C40000}"/>
    <cellStyle name="Percent 3 7 3" xfId="2216" xr:uid="{00000000-0005-0000-0000-000095C40000}"/>
    <cellStyle name="Percent 3 7 3 2" xfId="6544" xr:uid="{00000000-0005-0000-0000-000096C40000}"/>
    <cellStyle name="Percent 3 7 3 2 2" xfId="13036" xr:uid="{00000000-0005-0000-0000-000097C40000}"/>
    <cellStyle name="Percent 3 7 3 2 2 2" xfId="28184" xr:uid="{00000000-0005-0000-0000-000098C40000}"/>
    <cellStyle name="Percent 3 7 3 2 2 2 2" xfId="54152" xr:uid="{00000000-0005-0000-0000-000099C40000}"/>
    <cellStyle name="Percent 3 7 3 2 2 3" xfId="39004" xr:uid="{00000000-0005-0000-0000-00009AC40000}"/>
    <cellStyle name="Percent 3 7 3 2 3" xfId="21692" xr:uid="{00000000-0005-0000-0000-00009BC40000}"/>
    <cellStyle name="Percent 3 7 3 2 3 2" xfId="47660" xr:uid="{00000000-0005-0000-0000-00009CC40000}"/>
    <cellStyle name="Percent 3 7 3 2 4" xfId="17364" xr:uid="{00000000-0005-0000-0000-00009DC40000}"/>
    <cellStyle name="Percent 3 7 3 2 4 2" xfId="43332" xr:uid="{00000000-0005-0000-0000-00009EC40000}"/>
    <cellStyle name="Percent 3 7 3 2 5" xfId="32512" xr:uid="{00000000-0005-0000-0000-00009FC40000}"/>
    <cellStyle name="Percent 3 7 3 2 6" xfId="58994" xr:uid="{00000000-0005-0000-0000-0000A0C40000}"/>
    <cellStyle name="Percent 3 7 3 3" xfId="10872" xr:uid="{00000000-0005-0000-0000-0000A1C40000}"/>
    <cellStyle name="Percent 3 7 3 3 2" xfId="26020" xr:uid="{00000000-0005-0000-0000-0000A2C40000}"/>
    <cellStyle name="Percent 3 7 3 3 2 2" xfId="51988" xr:uid="{00000000-0005-0000-0000-0000A3C40000}"/>
    <cellStyle name="Percent 3 7 3 3 3" xfId="36840" xr:uid="{00000000-0005-0000-0000-0000A4C40000}"/>
    <cellStyle name="Percent 3 7 3 4" xfId="8708" xr:uid="{00000000-0005-0000-0000-0000A5C40000}"/>
    <cellStyle name="Percent 3 7 3 4 2" xfId="23856" xr:uid="{00000000-0005-0000-0000-0000A6C40000}"/>
    <cellStyle name="Percent 3 7 3 4 2 2" xfId="49824" xr:uid="{00000000-0005-0000-0000-0000A7C40000}"/>
    <cellStyle name="Percent 3 7 3 4 3" xfId="34676" xr:uid="{00000000-0005-0000-0000-0000A8C40000}"/>
    <cellStyle name="Percent 3 7 3 5" xfId="19528" xr:uid="{00000000-0005-0000-0000-0000A9C40000}"/>
    <cellStyle name="Percent 3 7 3 5 2" xfId="45496" xr:uid="{00000000-0005-0000-0000-0000AAC40000}"/>
    <cellStyle name="Percent 3 7 3 6" xfId="15200" xr:uid="{00000000-0005-0000-0000-0000ABC40000}"/>
    <cellStyle name="Percent 3 7 3 6 2" xfId="41168" xr:uid="{00000000-0005-0000-0000-0000ACC40000}"/>
    <cellStyle name="Percent 3 7 3 7" xfId="4380" xr:uid="{00000000-0005-0000-0000-0000ADC40000}"/>
    <cellStyle name="Percent 3 7 3 8" xfId="30348" xr:uid="{00000000-0005-0000-0000-0000AEC40000}"/>
    <cellStyle name="Percent 3 7 3 9" xfId="56830" xr:uid="{00000000-0005-0000-0000-0000AFC40000}"/>
    <cellStyle name="Percent 3 7 4" xfId="5462" xr:uid="{00000000-0005-0000-0000-0000B0C40000}"/>
    <cellStyle name="Percent 3 7 4 2" xfId="11954" xr:uid="{00000000-0005-0000-0000-0000B1C40000}"/>
    <cellStyle name="Percent 3 7 4 2 2" xfId="27102" xr:uid="{00000000-0005-0000-0000-0000B2C40000}"/>
    <cellStyle name="Percent 3 7 4 2 2 2" xfId="53070" xr:uid="{00000000-0005-0000-0000-0000B3C40000}"/>
    <cellStyle name="Percent 3 7 4 2 3" xfId="37922" xr:uid="{00000000-0005-0000-0000-0000B4C40000}"/>
    <cellStyle name="Percent 3 7 4 3" xfId="20610" xr:uid="{00000000-0005-0000-0000-0000B5C40000}"/>
    <cellStyle name="Percent 3 7 4 3 2" xfId="46578" xr:uid="{00000000-0005-0000-0000-0000B6C40000}"/>
    <cellStyle name="Percent 3 7 4 4" xfId="16282" xr:uid="{00000000-0005-0000-0000-0000B7C40000}"/>
    <cellStyle name="Percent 3 7 4 4 2" xfId="42250" xr:uid="{00000000-0005-0000-0000-0000B8C40000}"/>
    <cellStyle name="Percent 3 7 4 5" xfId="31430" xr:uid="{00000000-0005-0000-0000-0000B9C40000}"/>
    <cellStyle name="Percent 3 7 4 6" xfId="57912" xr:uid="{00000000-0005-0000-0000-0000BAC40000}"/>
    <cellStyle name="Percent 3 7 5" xfId="9790" xr:uid="{00000000-0005-0000-0000-0000BBC40000}"/>
    <cellStyle name="Percent 3 7 5 2" xfId="24938" xr:uid="{00000000-0005-0000-0000-0000BCC40000}"/>
    <cellStyle name="Percent 3 7 5 2 2" xfId="50906" xr:uid="{00000000-0005-0000-0000-0000BDC40000}"/>
    <cellStyle name="Percent 3 7 5 3" xfId="35758" xr:uid="{00000000-0005-0000-0000-0000BEC40000}"/>
    <cellStyle name="Percent 3 7 6" xfId="7626" xr:uid="{00000000-0005-0000-0000-0000BFC40000}"/>
    <cellStyle name="Percent 3 7 6 2" xfId="22774" xr:uid="{00000000-0005-0000-0000-0000C0C40000}"/>
    <cellStyle name="Percent 3 7 6 2 2" xfId="48742" xr:uid="{00000000-0005-0000-0000-0000C1C40000}"/>
    <cellStyle name="Percent 3 7 6 3" xfId="33594" xr:uid="{00000000-0005-0000-0000-0000C2C40000}"/>
    <cellStyle name="Percent 3 7 7" xfId="18446" xr:uid="{00000000-0005-0000-0000-0000C3C40000}"/>
    <cellStyle name="Percent 3 7 7 2" xfId="44414" xr:uid="{00000000-0005-0000-0000-0000C4C40000}"/>
    <cellStyle name="Percent 3 7 8" xfId="14118" xr:uid="{00000000-0005-0000-0000-0000C5C40000}"/>
    <cellStyle name="Percent 3 7 8 2" xfId="40086" xr:uid="{00000000-0005-0000-0000-0000C6C40000}"/>
    <cellStyle name="Percent 3 7 9" xfId="3298" xr:uid="{00000000-0005-0000-0000-0000C7C40000}"/>
    <cellStyle name="Percent 3 8" xfId="583" xr:uid="{00000000-0005-0000-0000-0000C8C40000}"/>
    <cellStyle name="Percent 3 8 10" xfId="29267" xr:uid="{00000000-0005-0000-0000-0000C9C40000}"/>
    <cellStyle name="Percent 3 8 11" xfId="55209" xr:uid="{00000000-0005-0000-0000-0000CAC40000}"/>
    <cellStyle name="Percent 3 8 12" xfId="55749" xr:uid="{00000000-0005-0000-0000-0000CBC40000}"/>
    <cellStyle name="Percent 3 8 13" xfId="957" xr:uid="{00000000-0005-0000-0000-0000CCC40000}"/>
    <cellStyle name="Percent 3 8 2" xfId="1676" xr:uid="{00000000-0005-0000-0000-0000CDC40000}"/>
    <cellStyle name="Percent 3 8 2 10" xfId="56290" xr:uid="{00000000-0005-0000-0000-0000CEC40000}"/>
    <cellStyle name="Percent 3 8 2 2" xfId="2758" xr:uid="{00000000-0005-0000-0000-0000CFC40000}"/>
    <cellStyle name="Percent 3 8 2 2 2" xfId="7086" xr:uid="{00000000-0005-0000-0000-0000D0C40000}"/>
    <cellStyle name="Percent 3 8 2 2 2 2" xfId="13578" xr:uid="{00000000-0005-0000-0000-0000D1C40000}"/>
    <cellStyle name="Percent 3 8 2 2 2 2 2" xfId="28726" xr:uid="{00000000-0005-0000-0000-0000D2C40000}"/>
    <cellStyle name="Percent 3 8 2 2 2 2 2 2" xfId="54694" xr:uid="{00000000-0005-0000-0000-0000D3C40000}"/>
    <cellStyle name="Percent 3 8 2 2 2 2 3" xfId="39546" xr:uid="{00000000-0005-0000-0000-0000D4C40000}"/>
    <cellStyle name="Percent 3 8 2 2 2 3" xfId="22234" xr:uid="{00000000-0005-0000-0000-0000D5C40000}"/>
    <cellStyle name="Percent 3 8 2 2 2 3 2" xfId="48202" xr:uid="{00000000-0005-0000-0000-0000D6C40000}"/>
    <cellStyle name="Percent 3 8 2 2 2 4" xfId="17906" xr:uid="{00000000-0005-0000-0000-0000D7C40000}"/>
    <cellStyle name="Percent 3 8 2 2 2 4 2" xfId="43874" xr:uid="{00000000-0005-0000-0000-0000D8C40000}"/>
    <cellStyle name="Percent 3 8 2 2 2 5" xfId="33054" xr:uid="{00000000-0005-0000-0000-0000D9C40000}"/>
    <cellStyle name="Percent 3 8 2 2 2 6" xfId="59536" xr:uid="{00000000-0005-0000-0000-0000DAC40000}"/>
    <cellStyle name="Percent 3 8 2 2 3" xfId="11414" xr:uid="{00000000-0005-0000-0000-0000DBC40000}"/>
    <cellStyle name="Percent 3 8 2 2 3 2" xfId="26562" xr:uid="{00000000-0005-0000-0000-0000DCC40000}"/>
    <cellStyle name="Percent 3 8 2 2 3 2 2" xfId="52530" xr:uid="{00000000-0005-0000-0000-0000DDC40000}"/>
    <cellStyle name="Percent 3 8 2 2 3 3" xfId="37382" xr:uid="{00000000-0005-0000-0000-0000DEC40000}"/>
    <cellStyle name="Percent 3 8 2 2 4" xfId="9250" xr:uid="{00000000-0005-0000-0000-0000DFC40000}"/>
    <cellStyle name="Percent 3 8 2 2 4 2" xfId="24398" xr:uid="{00000000-0005-0000-0000-0000E0C40000}"/>
    <cellStyle name="Percent 3 8 2 2 4 2 2" xfId="50366" xr:uid="{00000000-0005-0000-0000-0000E1C40000}"/>
    <cellStyle name="Percent 3 8 2 2 4 3" xfId="35218" xr:uid="{00000000-0005-0000-0000-0000E2C40000}"/>
    <cellStyle name="Percent 3 8 2 2 5" xfId="20070" xr:uid="{00000000-0005-0000-0000-0000E3C40000}"/>
    <cellStyle name="Percent 3 8 2 2 5 2" xfId="46038" xr:uid="{00000000-0005-0000-0000-0000E4C40000}"/>
    <cellStyle name="Percent 3 8 2 2 6" xfId="15742" xr:uid="{00000000-0005-0000-0000-0000E5C40000}"/>
    <cellStyle name="Percent 3 8 2 2 6 2" xfId="41710" xr:uid="{00000000-0005-0000-0000-0000E6C40000}"/>
    <cellStyle name="Percent 3 8 2 2 7" xfId="4922" xr:uid="{00000000-0005-0000-0000-0000E7C40000}"/>
    <cellStyle name="Percent 3 8 2 2 8" xfId="30890" xr:uid="{00000000-0005-0000-0000-0000E8C40000}"/>
    <cellStyle name="Percent 3 8 2 2 9" xfId="57372" xr:uid="{00000000-0005-0000-0000-0000E9C40000}"/>
    <cellStyle name="Percent 3 8 2 3" xfId="6004" xr:uid="{00000000-0005-0000-0000-0000EAC40000}"/>
    <cellStyle name="Percent 3 8 2 3 2" xfId="12496" xr:uid="{00000000-0005-0000-0000-0000EBC40000}"/>
    <cellStyle name="Percent 3 8 2 3 2 2" xfId="27644" xr:uid="{00000000-0005-0000-0000-0000ECC40000}"/>
    <cellStyle name="Percent 3 8 2 3 2 2 2" xfId="53612" xr:uid="{00000000-0005-0000-0000-0000EDC40000}"/>
    <cellStyle name="Percent 3 8 2 3 2 3" xfId="38464" xr:uid="{00000000-0005-0000-0000-0000EEC40000}"/>
    <cellStyle name="Percent 3 8 2 3 3" xfId="21152" xr:uid="{00000000-0005-0000-0000-0000EFC40000}"/>
    <cellStyle name="Percent 3 8 2 3 3 2" xfId="47120" xr:uid="{00000000-0005-0000-0000-0000F0C40000}"/>
    <cellStyle name="Percent 3 8 2 3 4" xfId="16824" xr:uid="{00000000-0005-0000-0000-0000F1C40000}"/>
    <cellStyle name="Percent 3 8 2 3 4 2" xfId="42792" xr:uid="{00000000-0005-0000-0000-0000F2C40000}"/>
    <cellStyle name="Percent 3 8 2 3 5" xfId="31972" xr:uid="{00000000-0005-0000-0000-0000F3C40000}"/>
    <cellStyle name="Percent 3 8 2 3 6" xfId="58454" xr:uid="{00000000-0005-0000-0000-0000F4C40000}"/>
    <cellStyle name="Percent 3 8 2 4" xfId="10332" xr:uid="{00000000-0005-0000-0000-0000F5C40000}"/>
    <cellStyle name="Percent 3 8 2 4 2" xfId="25480" xr:uid="{00000000-0005-0000-0000-0000F6C40000}"/>
    <cellStyle name="Percent 3 8 2 4 2 2" xfId="51448" xr:uid="{00000000-0005-0000-0000-0000F7C40000}"/>
    <cellStyle name="Percent 3 8 2 4 3" xfId="36300" xr:uid="{00000000-0005-0000-0000-0000F8C40000}"/>
    <cellStyle name="Percent 3 8 2 5" xfId="8168" xr:uid="{00000000-0005-0000-0000-0000F9C40000}"/>
    <cellStyle name="Percent 3 8 2 5 2" xfId="23316" xr:uid="{00000000-0005-0000-0000-0000FAC40000}"/>
    <cellStyle name="Percent 3 8 2 5 2 2" xfId="49284" xr:uid="{00000000-0005-0000-0000-0000FBC40000}"/>
    <cellStyle name="Percent 3 8 2 5 3" xfId="34136" xr:uid="{00000000-0005-0000-0000-0000FCC40000}"/>
    <cellStyle name="Percent 3 8 2 6" xfId="18988" xr:uid="{00000000-0005-0000-0000-0000FDC40000}"/>
    <cellStyle name="Percent 3 8 2 6 2" xfId="44956" xr:uid="{00000000-0005-0000-0000-0000FEC40000}"/>
    <cellStyle name="Percent 3 8 2 7" xfId="14660" xr:uid="{00000000-0005-0000-0000-0000FFC40000}"/>
    <cellStyle name="Percent 3 8 2 7 2" xfId="40628" xr:uid="{00000000-0005-0000-0000-000000C50000}"/>
    <cellStyle name="Percent 3 8 2 8" xfId="3840" xr:uid="{00000000-0005-0000-0000-000001C50000}"/>
    <cellStyle name="Percent 3 8 2 9" xfId="29808" xr:uid="{00000000-0005-0000-0000-000002C50000}"/>
    <cellStyle name="Percent 3 8 3" xfId="2217" xr:uid="{00000000-0005-0000-0000-000003C50000}"/>
    <cellStyle name="Percent 3 8 3 2" xfId="6545" xr:uid="{00000000-0005-0000-0000-000004C50000}"/>
    <cellStyle name="Percent 3 8 3 2 2" xfId="13037" xr:uid="{00000000-0005-0000-0000-000005C50000}"/>
    <cellStyle name="Percent 3 8 3 2 2 2" xfId="28185" xr:uid="{00000000-0005-0000-0000-000006C50000}"/>
    <cellStyle name="Percent 3 8 3 2 2 2 2" xfId="54153" xr:uid="{00000000-0005-0000-0000-000007C50000}"/>
    <cellStyle name="Percent 3 8 3 2 2 3" xfId="39005" xr:uid="{00000000-0005-0000-0000-000008C50000}"/>
    <cellStyle name="Percent 3 8 3 2 3" xfId="21693" xr:uid="{00000000-0005-0000-0000-000009C50000}"/>
    <cellStyle name="Percent 3 8 3 2 3 2" xfId="47661" xr:uid="{00000000-0005-0000-0000-00000AC50000}"/>
    <cellStyle name="Percent 3 8 3 2 4" xfId="17365" xr:uid="{00000000-0005-0000-0000-00000BC50000}"/>
    <cellStyle name="Percent 3 8 3 2 4 2" xfId="43333" xr:uid="{00000000-0005-0000-0000-00000CC50000}"/>
    <cellStyle name="Percent 3 8 3 2 5" xfId="32513" xr:uid="{00000000-0005-0000-0000-00000DC50000}"/>
    <cellStyle name="Percent 3 8 3 2 6" xfId="58995" xr:uid="{00000000-0005-0000-0000-00000EC50000}"/>
    <cellStyle name="Percent 3 8 3 3" xfId="10873" xr:uid="{00000000-0005-0000-0000-00000FC50000}"/>
    <cellStyle name="Percent 3 8 3 3 2" xfId="26021" xr:uid="{00000000-0005-0000-0000-000010C50000}"/>
    <cellStyle name="Percent 3 8 3 3 2 2" xfId="51989" xr:uid="{00000000-0005-0000-0000-000011C50000}"/>
    <cellStyle name="Percent 3 8 3 3 3" xfId="36841" xr:uid="{00000000-0005-0000-0000-000012C50000}"/>
    <cellStyle name="Percent 3 8 3 4" xfId="8709" xr:uid="{00000000-0005-0000-0000-000013C50000}"/>
    <cellStyle name="Percent 3 8 3 4 2" xfId="23857" xr:uid="{00000000-0005-0000-0000-000014C50000}"/>
    <cellStyle name="Percent 3 8 3 4 2 2" xfId="49825" xr:uid="{00000000-0005-0000-0000-000015C50000}"/>
    <cellStyle name="Percent 3 8 3 4 3" xfId="34677" xr:uid="{00000000-0005-0000-0000-000016C50000}"/>
    <cellStyle name="Percent 3 8 3 5" xfId="19529" xr:uid="{00000000-0005-0000-0000-000017C50000}"/>
    <cellStyle name="Percent 3 8 3 5 2" xfId="45497" xr:uid="{00000000-0005-0000-0000-000018C50000}"/>
    <cellStyle name="Percent 3 8 3 6" xfId="15201" xr:uid="{00000000-0005-0000-0000-000019C50000}"/>
    <cellStyle name="Percent 3 8 3 6 2" xfId="41169" xr:uid="{00000000-0005-0000-0000-00001AC50000}"/>
    <cellStyle name="Percent 3 8 3 7" xfId="4381" xr:uid="{00000000-0005-0000-0000-00001BC50000}"/>
    <cellStyle name="Percent 3 8 3 8" xfId="30349" xr:uid="{00000000-0005-0000-0000-00001CC50000}"/>
    <cellStyle name="Percent 3 8 3 9" xfId="56831" xr:uid="{00000000-0005-0000-0000-00001DC50000}"/>
    <cellStyle name="Percent 3 8 4" xfId="5463" xr:uid="{00000000-0005-0000-0000-00001EC50000}"/>
    <cellStyle name="Percent 3 8 4 2" xfId="11955" xr:uid="{00000000-0005-0000-0000-00001FC50000}"/>
    <cellStyle name="Percent 3 8 4 2 2" xfId="27103" xr:uid="{00000000-0005-0000-0000-000020C50000}"/>
    <cellStyle name="Percent 3 8 4 2 2 2" xfId="53071" xr:uid="{00000000-0005-0000-0000-000021C50000}"/>
    <cellStyle name="Percent 3 8 4 2 3" xfId="37923" xr:uid="{00000000-0005-0000-0000-000022C50000}"/>
    <cellStyle name="Percent 3 8 4 3" xfId="20611" xr:uid="{00000000-0005-0000-0000-000023C50000}"/>
    <cellStyle name="Percent 3 8 4 3 2" xfId="46579" xr:uid="{00000000-0005-0000-0000-000024C50000}"/>
    <cellStyle name="Percent 3 8 4 4" xfId="16283" xr:uid="{00000000-0005-0000-0000-000025C50000}"/>
    <cellStyle name="Percent 3 8 4 4 2" xfId="42251" xr:uid="{00000000-0005-0000-0000-000026C50000}"/>
    <cellStyle name="Percent 3 8 4 5" xfId="31431" xr:uid="{00000000-0005-0000-0000-000027C50000}"/>
    <cellStyle name="Percent 3 8 4 6" xfId="57913" xr:uid="{00000000-0005-0000-0000-000028C50000}"/>
    <cellStyle name="Percent 3 8 5" xfId="9791" xr:uid="{00000000-0005-0000-0000-000029C50000}"/>
    <cellStyle name="Percent 3 8 5 2" xfId="24939" xr:uid="{00000000-0005-0000-0000-00002AC50000}"/>
    <cellStyle name="Percent 3 8 5 2 2" xfId="50907" xr:uid="{00000000-0005-0000-0000-00002BC50000}"/>
    <cellStyle name="Percent 3 8 5 3" xfId="35759" xr:uid="{00000000-0005-0000-0000-00002CC50000}"/>
    <cellStyle name="Percent 3 8 6" xfId="7627" xr:uid="{00000000-0005-0000-0000-00002DC50000}"/>
    <cellStyle name="Percent 3 8 6 2" xfId="22775" xr:uid="{00000000-0005-0000-0000-00002EC50000}"/>
    <cellStyle name="Percent 3 8 6 2 2" xfId="48743" xr:uid="{00000000-0005-0000-0000-00002FC50000}"/>
    <cellStyle name="Percent 3 8 6 3" xfId="33595" xr:uid="{00000000-0005-0000-0000-000030C50000}"/>
    <cellStyle name="Percent 3 8 7" xfId="18447" xr:uid="{00000000-0005-0000-0000-000031C50000}"/>
    <cellStyle name="Percent 3 8 7 2" xfId="44415" xr:uid="{00000000-0005-0000-0000-000032C50000}"/>
    <cellStyle name="Percent 3 8 8" xfId="14119" xr:uid="{00000000-0005-0000-0000-000033C50000}"/>
    <cellStyle name="Percent 3 8 8 2" xfId="40087" xr:uid="{00000000-0005-0000-0000-000034C50000}"/>
    <cellStyle name="Percent 3 8 9" xfId="3299" xr:uid="{00000000-0005-0000-0000-000035C50000}"/>
    <cellStyle name="Percent 3 9" xfId="584" xr:uid="{00000000-0005-0000-0000-000036C50000}"/>
    <cellStyle name="Percent 3 9 10" xfId="29268" xr:uid="{00000000-0005-0000-0000-000037C50000}"/>
    <cellStyle name="Percent 3 9 11" xfId="55210" xr:uid="{00000000-0005-0000-0000-000038C50000}"/>
    <cellStyle name="Percent 3 9 12" xfId="55750" xr:uid="{00000000-0005-0000-0000-000039C50000}"/>
    <cellStyle name="Percent 3 9 13" xfId="997" xr:uid="{00000000-0005-0000-0000-00003AC50000}"/>
    <cellStyle name="Percent 3 9 2" xfId="1677" xr:uid="{00000000-0005-0000-0000-00003BC50000}"/>
    <cellStyle name="Percent 3 9 2 10" xfId="56291" xr:uid="{00000000-0005-0000-0000-00003CC50000}"/>
    <cellStyle name="Percent 3 9 2 2" xfId="2759" xr:uid="{00000000-0005-0000-0000-00003DC50000}"/>
    <cellStyle name="Percent 3 9 2 2 2" xfId="7087" xr:uid="{00000000-0005-0000-0000-00003EC50000}"/>
    <cellStyle name="Percent 3 9 2 2 2 2" xfId="13579" xr:uid="{00000000-0005-0000-0000-00003FC50000}"/>
    <cellStyle name="Percent 3 9 2 2 2 2 2" xfId="28727" xr:uid="{00000000-0005-0000-0000-000040C50000}"/>
    <cellStyle name="Percent 3 9 2 2 2 2 2 2" xfId="54695" xr:uid="{00000000-0005-0000-0000-000041C50000}"/>
    <cellStyle name="Percent 3 9 2 2 2 2 3" xfId="39547" xr:uid="{00000000-0005-0000-0000-000042C50000}"/>
    <cellStyle name="Percent 3 9 2 2 2 3" xfId="22235" xr:uid="{00000000-0005-0000-0000-000043C50000}"/>
    <cellStyle name="Percent 3 9 2 2 2 3 2" xfId="48203" xr:uid="{00000000-0005-0000-0000-000044C50000}"/>
    <cellStyle name="Percent 3 9 2 2 2 4" xfId="17907" xr:uid="{00000000-0005-0000-0000-000045C50000}"/>
    <cellStyle name="Percent 3 9 2 2 2 4 2" xfId="43875" xr:uid="{00000000-0005-0000-0000-000046C50000}"/>
    <cellStyle name="Percent 3 9 2 2 2 5" xfId="33055" xr:uid="{00000000-0005-0000-0000-000047C50000}"/>
    <cellStyle name="Percent 3 9 2 2 2 6" xfId="59537" xr:uid="{00000000-0005-0000-0000-000048C50000}"/>
    <cellStyle name="Percent 3 9 2 2 3" xfId="11415" xr:uid="{00000000-0005-0000-0000-000049C50000}"/>
    <cellStyle name="Percent 3 9 2 2 3 2" xfId="26563" xr:uid="{00000000-0005-0000-0000-00004AC50000}"/>
    <cellStyle name="Percent 3 9 2 2 3 2 2" xfId="52531" xr:uid="{00000000-0005-0000-0000-00004BC50000}"/>
    <cellStyle name="Percent 3 9 2 2 3 3" xfId="37383" xr:uid="{00000000-0005-0000-0000-00004CC50000}"/>
    <cellStyle name="Percent 3 9 2 2 4" xfId="9251" xr:uid="{00000000-0005-0000-0000-00004DC50000}"/>
    <cellStyle name="Percent 3 9 2 2 4 2" xfId="24399" xr:uid="{00000000-0005-0000-0000-00004EC50000}"/>
    <cellStyle name="Percent 3 9 2 2 4 2 2" xfId="50367" xr:uid="{00000000-0005-0000-0000-00004FC50000}"/>
    <cellStyle name="Percent 3 9 2 2 4 3" xfId="35219" xr:uid="{00000000-0005-0000-0000-000050C50000}"/>
    <cellStyle name="Percent 3 9 2 2 5" xfId="20071" xr:uid="{00000000-0005-0000-0000-000051C50000}"/>
    <cellStyle name="Percent 3 9 2 2 5 2" xfId="46039" xr:uid="{00000000-0005-0000-0000-000052C50000}"/>
    <cellStyle name="Percent 3 9 2 2 6" xfId="15743" xr:uid="{00000000-0005-0000-0000-000053C50000}"/>
    <cellStyle name="Percent 3 9 2 2 6 2" xfId="41711" xr:uid="{00000000-0005-0000-0000-000054C50000}"/>
    <cellStyle name="Percent 3 9 2 2 7" xfId="4923" xr:uid="{00000000-0005-0000-0000-000055C50000}"/>
    <cellStyle name="Percent 3 9 2 2 8" xfId="30891" xr:uid="{00000000-0005-0000-0000-000056C50000}"/>
    <cellStyle name="Percent 3 9 2 2 9" xfId="57373" xr:uid="{00000000-0005-0000-0000-000057C50000}"/>
    <cellStyle name="Percent 3 9 2 3" xfId="6005" xr:uid="{00000000-0005-0000-0000-000058C50000}"/>
    <cellStyle name="Percent 3 9 2 3 2" xfId="12497" xr:uid="{00000000-0005-0000-0000-000059C50000}"/>
    <cellStyle name="Percent 3 9 2 3 2 2" xfId="27645" xr:uid="{00000000-0005-0000-0000-00005AC50000}"/>
    <cellStyle name="Percent 3 9 2 3 2 2 2" xfId="53613" xr:uid="{00000000-0005-0000-0000-00005BC50000}"/>
    <cellStyle name="Percent 3 9 2 3 2 3" xfId="38465" xr:uid="{00000000-0005-0000-0000-00005CC50000}"/>
    <cellStyle name="Percent 3 9 2 3 3" xfId="21153" xr:uid="{00000000-0005-0000-0000-00005DC50000}"/>
    <cellStyle name="Percent 3 9 2 3 3 2" xfId="47121" xr:uid="{00000000-0005-0000-0000-00005EC50000}"/>
    <cellStyle name="Percent 3 9 2 3 4" xfId="16825" xr:uid="{00000000-0005-0000-0000-00005FC50000}"/>
    <cellStyle name="Percent 3 9 2 3 4 2" xfId="42793" xr:uid="{00000000-0005-0000-0000-000060C50000}"/>
    <cellStyle name="Percent 3 9 2 3 5" xfId="31973" xr:uid="{00000000-0005-0000-0000-000061C50000}"/>
    <cellStyle name="Percent 3 9 2 3 6" xfId="58455" xr:uid="{00000000-0005-0000-0000-000062C50000}"/>
    <cellStyle name="Percent 3 9 2 4" xfId="10333" xr:uid="{00000000-0005-0000-0000-000063C50000}"/>
    <cellStyle name="Percent 3 9 2 4 2" xfId="25481" xr:uid="{00000000-0005-0000-0000-000064C50000}"/>
    <cellStyle name="Percent 3 9 2 4 2 2" xfId="51449" xr:uid="{00000000-0005-0000-0000-000065C50000}"/>
    <cellStyle name="Percent 3 9 2 4 3" xfId="36301" xr:uid="{00000000-0005-0000-0000-000066C50000}"/>
    <cellStyle name="Percent 3 9 2 5" xfId="8169" xr:uid="{00000000-0005-0000-0000-000067C50000}"/>
    <cellStyle name="Percent 3 9 2 5 2" xfId="23317" xr:uid="{00000000-0005-0000-0000-000068C50000}"/>
    <cellStyle name="Percent 3 9 2 5 2 2" xfId="49285" xr:uid="{00000000-0005-0000-0000-000069C50000}"/>
    <cellStyle name="Percent 3 9 2 5 3" xfId="34137" xr:uid="{00000000-0005-0000-0000-00006AC50000}"/>
    <cellStyle name="Percent 3 9 2 6" xfId="18989" xr:uid="{00000000-0005-0000-0000-00006BC50000}"/>
    <cellStyle name="Percent 3 9 2 6 2" xfId="44957" xr:uid="{00000000-0005-0000-0000-00006CC50000}"/>
    <cellStyle name="Percent 3 9 2 7" xfId="14661" xr:uid="{00000000-0005-0000-0000-00006DC50000}"/>
    <cellStyle name="Percent 3 9 2 7 2" xfId="40629" xr:uid="{00000000-0005-0000-0000-00006EC50000}"/>
    <cellStyle name="Percent 3 9 2 8" xfId="3841" xr:uid="{00000000-0005-0000-0000-00006FC50000}"/>
    <cellStyle name="Percent 3 9 2 9" xfId="29809" xr:uid="{00000000-0005-0000-0000-000070C50000}"/>
    <cellStyle name="Percent 3 9 3" xfId="2218" xr:uid="{00000000-0005-0000-0000-000071C50000}"/>
    <cellStyle name="Percent 3 9 3 2" xfId="6546" xr:uid="{00000000-0005-0000-0000-000072C50000}"/>
    <cellStyle name="Percent 3 9 3 2 2" xfId="13038" xr:uid="{00000000-0005-0000-0000-000073C50000}"/>
    <cellStyle name="Percent 3 9 3 2 2 2" xfId="28186" xr:uid="{00000000-0005-0000-0000-000074C50000}"/>
    <cellStyle name="Percent 3 9 3 2 2 2 2" xfId="54154" xr:uid="{00000000-0005-0000-0000-000075C50000}"/>
    <cellStyle name="Percent 3 9 3 2 2 3" xfId="39006" xr:uid="{00000000-0005-0000-0000-000076C50000}"/>
    <cellStyle name="Percent 3 9 3 2 3" xfId="21694" xr:uid="{00000000-0005-0000-0000-000077C50000}"/>
    <cellStyle name="Percent 3 9 3 2 3 2" xfId="47662" xr:uid="{00000000-0005-0000-0000-000078C50000}"/>
    <cellStyle name="Percent 3 9 3 2 4" xfId="17366" xr:uid="{00000000-0005-0000-0000-000079C50000}"/>
    <cellStyle name="Percent 3 9 3 2 4 2" xfId="43334" xr:uid="{00000000-0005-0000-0000-00007AC50000}"/>
    <cellStyle name="Percent 3 9 3 2 5" xfId="32514" xr:uid="{00000000-0005-0000-0000-00007BC50000}"/>
    <cellStyle name="Percent 3 9 3 2 6" xfId="58996" xr:uid="{00000000-0005-0000-0000-00007CC50000}"/>
    <cellStyle name="Percent 3 9 3 3" xfId="10874" xr:uid="{00000000-0005-0000-0000-00007DC50000}"/>
    <cellStyle name="Percent 3 9 3 3 2" xfId="26022" xr:uid="{00000000-0005-0000-0000-00007EC50000}"/>
    <cellStyle name="Percent 3 9 3 3 2 2" xfId="51990" xr:uid="{00000000-0005-0000-0000-00007FC50000}"/>
    <cellStyle name="Percent 3 9 3 3 3" xfId="36842" xr:uid="{00000000-0005-0000-0000-000080C50000}"/>
    <cellStyle name="Percent 3 9 3 4" xfId="8710" xr:uid="{00000000-0005-0000-0000-000081C50000}"/>
    <cellStyle name="Percent 3 9 3 4 2" xfId="23858" xr:uid="{00000000-0005-0000-0000-000082C50000}"/>
    <cellStyle name="Percent 3 9 3 4 2 2" xfId="49826" xr:uid="{00000000-0005-0000-0000-000083C50000}"/>
    <cellStyle name="Percent 3 9 3 4 3" xfId="34678" xr:uid="{00000000-0005-0000-0000-000084C50000}"/>
    <cellStyle name="Percent 3 9 3 5" xfId="19530" xr:uid="{00000000-0005-0000-0000-000085C50000}"/>
    <cellStyle name="Percent 3 9 3 5 2" xfId="45498" xr:uid="{00000000-0005-0000-0000-000086C50000}"/>
    <cellStyle name="Percent 3 9 3 6" xfId="15202" xr:uid="{00000000-0005-0000-0000-000087C50000}"/>
    <cellStyle name="Percent 3 9 3 6 2" xfId="41170" xr:uid="{00000000-0005-0000-0000-000088C50000}"/>
    <cellStyle name="Percent 3 9 3 7" xfId="4382" xr:uid="{00000000-0005-0000-0000-000089C50000}"/>
    <cellStyle name="Percent 3 9 3 8" xfId="30350" xr:uid="{00000000-0005-0000-0000-00008AC50000}"/>
    <cellStyle name="Percent 3 9 3 9" xfId="56832" xr:uid="{00000000-0005-0000-0000-00008BC50000}"/>
    <cellStyle name="Percent 3 9 4" xfId="5464" xr:uid="{00000000-0005-0000-0000-00008CC50000}"/>
    <cellStyle name="Percent 3 9 4 2" xfId="11956" xr:uid="{00000000-0005-0000-0000-00008DC50000}"/>
    <cellStyle name="Percent 3 9 4 2 2" xfId="27104" xr:uid="{00000000-0005-0000-0000-00008EC50000}"/>
    <cellStyle name="Percent 3 9 4 2 2 2" xfId="53072" xr:uid="{00000000-0005-0000-0000-00008FC50000}"/>
    <cellStyle name="Percent 3 9 4 2 3" xfId="37924" xr:uid="{00000000-0005-0000-0000-000090C50000}"/>
    <cellStyle name="Percent 3 9 4 3" xfId="20612" xr:uid="{00000000-0005-0000-0000-000091C50000}"/>
    <cellStyle name="Percent 3 9 4 3 2" xfId="46580" xr:uid="{00000000-0005-0000-0000-000092C50000}"/>
    <cellStyle name="Percent 3 9 4 4" xfId="16284" xr:uid="{00000000-0005-0000-0000-000093C50000}"/>
    <cellStyle name="Percent 3 9 4 4 2" xfId="42252" xr:uid="{00000000-0005-0000-0000-000094C50000}"/>
    <cellStyle name="Percent 3 9 4 5" xfId="31432" xr:uid="{00000000-0005-0000-0000-000095C50000}"/>
    <cellStyle name="Percent 3 9 4 6" xfId="57914" xr:uid="{00000000-0005-0000-0000-000096C50000}"/>
    <cellStyle name="Percent 3 9 5" xfId="9792" xr:uid="{00000000-0005-0000-0000-000097C50000}"/>
    <cellStyle name="Percent 3 9 5 2" xfId="24940" xr:uid="{00000000-0005-0000-0000-000098C50000}"/>
    <cellStyle name="Percent 3 9 5 2 2" xfId="50908" xr:uid="{00000000-0005-0000-0000-000099C50000}"/>
    <cellStyle name="Percent 3 9 5 3" xfId="35760" xr:uid="{00000000-0005-0000-0000-00009AC50000}"/>
    <cellStyle name="Percent 3 9 6" xfId="7628" xr:uid="{00000000-0005-0000-0000-00009BC50000}"/>
    <cellStyle name="Percent 3 9 6 2" xfId="22776" xr:uid="{00000000-0005-0000-0000-00009CC50000}"/>
    <cellStyle name="Percent 3 9 6 2 2" xfId="48744" xr:uid="{00000000-0005-0000-0000-00009DC50000}"/>
    <cellStyle name="Percent 3 9 6 3" xfId="33596" xr:uid="{00000000-0005-0000-0000-00009EC50000}"/>
    <cellStyle name="Percent 3 9 7" xfId="18448" xr:uid="{00000000-0005-0000-0000-00009FC50000}"/>
    <cellStyle name="Percent 3 9 7 2" xfId="44416" xr:uid="{00000000-0005-0000-0000-0000A0C50000}"/>
    <cellStyle name="Percent 3 9 8" xfId="14120" xr:uid="{00000000-0005-0000-0000-0000A1C50000}"/>
    <cellStyle name="Percent 3 9 8 2" xfId="40088" xr:uid="{00000000-0005-0000-0000-0000A2C50000}"/>
    <cellStyle name="Percent 3 9 9" xfId="3300" xr:uid="{00000000-0005-0000-0000-0000A3C50000}"/>
    <cellStyle name="Percent 4" xfId="585" xr:uid="{00000000-0005-0000-0000-0000A4C50000}"/>
    <cellStyle name="Percent 4 10" xfId="586" xr:uid="{00000000-0005-0000-0000-0000A5C50000}"/>
    <cellStyle name="Percent 4 10 10" xfId="29270" xr:uid="{00000000-0005-0000-0000-0000A6C50000}"/>
    <cellStyle name="Percent 4 10 11" xfId="55212" xr:uid="{00000000-0005-0000-0000-0000A7C50000}"/>
    <cellStyle name="Percent 4 10 12" xfId="55752" xr:uid="{00000000-0005-0000-0000-0000A8C50000}"/>
    <cellStyle name="Percent 4 10 13" xfId="1040" xr:uid="{00000000-0005-0000-0000-0000A9C50000}"/>
    <cellStyle name="Percent 4 10 2" xfId="1679" xr:uid="{00000000-0005-0000-0000-0000AAC50000}"/>
    <cellStyle name="Percent 4 10 2 10" xfId="56293" xr:uid="{00000000-0005-0000-0000-0000ABC50000}"/>
    <cellStyle name="Percent 4 10 2 2" xfId="2761" xr:uid="{00000000-0005-0000-0000-0000ACC50000}"/>
    <cellStyle name="Percent 4 10 2 2 2" xfId="7089" xr:uid="{00000000-0005-0000-0000-0000ADC50000}"/>
    <cellStyle name="Percent 4 10 2 2 2 2" xfId="13581" xr:uid="{00000000-0005-0000-0000-0000AEC50000}"/>
    <cellStyle name="Percent 4 10 2 2 2 2 2" xfId="28729" xr:uid="{00000000-0005-0000-0000-0000AFC50000}"/>
    <cellStyle name="Percent 4 10 2 2 2 2 2 2" xfId="54697" xr:uid="{00000000-0005-0000-0000-0000B0C50000}"/>
    <cellStyle name="Percent 4 10 2 2 2 2 3" xfId="39549" xr:uid="{00000000-0005-0000-0000-0000B1C50000}"/>
    <cellStyle name="Percent 4 10 2 2 2 3" xfId="22237" xr:uid="{00000000-0005-0000-0000-0000B2C50000}"/>
    <cellStyle name="Percent 4 10 2 2 2 3 2" xfId="48205" xr:uid="{00000000-0005-0000-0000-0000B3C50000}"/>
    <cellStyle name="Percent 4 10 2 2 2 4" xfId="17909" xr:uid="{00000000-0005-0000-0000-0000B4C50000}"/>
    <cellStyle name="Percent 4 10 2 2 2 4 2" xfId="43877" xr:uid="{00000000-0005-0000-0000-0000B5C50000}"/>
    <cellStyle name="Percent 4 10 2 2 2 5" xfId="33057" xr:uid="{00000000-0005-0000-0000-0000B6C50000}"/>
    <cellStyle name="Percent 4 10 2 2 2 6" xfId="59539" xr:uid="{00000000-0005-0000-0000-0000B7C50000}"/>
    <cellStyle name="Percent 4 10 2 2 3" xfId="11417" xr:uid="{00000000-0005-0000-0000-0000B8C50000}"/>
    <cellStyle name="Percent 4 10 2 2 3 2" xfId="26565" xr:uid="{00000000-0005-0000-0000-0000B9C50000}"/>
    <cellStyle name="Percent 4 10 2 2 3 2 2" xfId="52533" xr:uid="{00000000-0005-0000-0000-0000BAC50000}"/>
    <cellStyle name="Percent 4 10 2 2 3 3" xfId="37385" xr:uid="{00000000-0005-0000-0000-0000BBC50000}"/>
    <cellStyle name="Percent 4 10 2 2 4" xfId="9253" xr:uid="{00000000-0005-0000-0000-0000BCC50000}"/>
    <cellStyle name="Percent 4 10 2 2 4 2" xfId="24401" xr:uid="{00000000-0005-0000-0000-0000BDC50000}"/>
    <cellStyle name="Percent 4 10 2 2 4 2 2" xfId="50369" xr:uid="{00000000-0005-0000-0000-0000BEC50000}"/>
    <cellStyle name="Percent 4 10 2 2 4 3" xfId="35221" xr:uid="{00000000-0005-0000-0000-0000BFC50000}"/>
    <cellStyle name="Percent 4 10 2 2 5" xfId="20073" xr:uid="{00000000-0005-0000-0000-0000C0C50000}"/>
    <cellStyle name="Percent 4 10 2 2 5 2" xfId="46041" xr:uid="{00000000-0005-0000-0000-0000C1C50000}"/>
    <cellStyle name="Percent 4 10 2 2 6" xfId="15745" xr:uid="{00000000-0005-0000-0000-0000C2C50000}"/>
    <cellStyle name="Percent 4 10 2 2 6 2" xfId="41713" xr:uid="{00000000-0005-0000-0000-0000C3C50000}"/>
    <cellStyle name="Percent 4 10 2 2 7" xfId="4925" xr:uid="{00000000-0005-0000-0000-0000C4C50000}"/>
    <cellStyle name="Percent 4 10 2 2 8" xfId="30893" xr:uid="{00000000-0005-0000-0000-0000C5C50000}"/>
    <cellStyle name="Percent 4 10 2 2 9" xfId="57375" xr:uid="{00000000-0005-0000-0000-0000C6C50000}"/>
    <cellStyle name="Percent 4 10 2 3" xfId="6007" xr:uid="{00000000-0005-0000-0000-0000C7C50000}"/>
    <cellStyle name="Percent 4 10 2 3 2" xfId="12499" xr:uid="{00000000-0005-0000-0000-0000C8C50000}"/>
    <cellStyle name="Percent 4 10 2 3 2 2" xfId="27647" xr:uid="{00000000-0005-0000-0000-0000C9C50000}"/>
    <cellStyle name="Percent 4 10 2 3 2 2 2" xfId="53615" xr:uid="{00000000-0005-0000-0000-0000CAC50000}"/>
    <cellStyle name="Percent 4 10 2 3 2 3" xfId="38467" xr:uid="{00000000-0005-0000-0000-0000CBC50000}"/>
    <cellStyle name="Percent 4 10 2 3 3" xfId="21155" xr:uid="{00000000-0005-0000-0000-0000CCC50000}"/>
    <cellStyle name="Percent 4 10 2 3 3 2" xfId="47123" xr:uid="{00000000-0005-0000-0000-0000CDC50000}"/>
    <cellStyle name="Percent 4 10 2 3 4" xfId="16827" xr:uid="{00000000-0005-0000-0000-0000CEC50000}"/>
    <cellStyle name="Percent 4 10 2 3 4 2" xfId="42795" xr:uid="{00000000-0005-0000-0000-0000CFC50000}"/>
    <cellStyle name="Percent 4 10 2 3 5" xfId="31975" xr:uid="{00000000-0005-0000-0000-0000D0C50000}"/>
    <cellStyle name="Percent 4 10 2 3 6" xfId="58457" xr:uid="{00000000-0005-0000-0000-0000D1C50000}"/>
    <cellStyle name="Percent 4 10 2 4" xfId="10335" xr:uid="{00000000-0005-0000-0000-0000D2C50000}"/>
    <cellStyle name="Percent 4 10 2 4 2" xfId="25483" xr:uid="{00000000-0005-0000-0000-0000D3C50000}"/>
    <cellStyle name="Percent 4 10 2 4 2 2" xfId="51451" xr:uid="{00000000-0005-0000-0000-0000D4C50000}"/>
    <cellStyle name="Percent 4 10 2 4 3" xfId="36303" xr:uid="{00000000-0005-0000-0000-0000D5C50000}"/>
    <cellStyle name="Percent 4 10 2 5" xfId="8171" xr:uid="{00000000-0005-0000-0000-0000D6C50000}"/>
    <cellStyle name="Percent 4 10 2 5 2" xfId="23319" xr:uid="{00000000-0005-0000-0000-0000D7C50000}"/>
    <cellStyle name="Percent 4 10 2 5 2 2" xfId="49287" xr:uid="{00000000-0005-0000-0000-0000D8C50000}"/>
    <cellStyle name="Percent 4 10 2 5 3" xfId="34139" xr:uid="{00000000-0005-0000-0000-0000D9C50000}"/>
    <cellStyle name="Percent 4 10 2 6" xfId="18991" xr:uid="{00000000-0005-0000-0000-0000DAC50000}"/>
    <cellStyle name="Percent 4 10 2 6 2" xfId="44959" xr:uid="{00000000-0005-0000-0000-0000DBC50000}"/>
    <cellStyle name="Percent 4 10 2 7" xfId="14663" xr:uid="{00000000-0005-0000-0000-0000DCC50000}"/>
    <cellStyle name="Percent 4 10 2 7 2" xfId="40631" xr:uid="{00000000-0005-0000-0000-0000DDC50000}"/>
    <cellStyle name="Percent 4 10 2 8" xfId="3843" xr:uid="{00000000-0005-0000-0000-0000DEC50000}"/>
    <cellStyle name="Percent 4 10 2 9" xfId="29811" xr:uid="{00000000-0005-0000-0000-0000DFC50000}"/>
    <cellStyle name="Percent 4 10 3" xfId="2220" xr:uid="{00000000-0005-0000-0000-0000E0C50000}"/>
    <cellStyle name="Percent 4 10 3 2" xfId="6548" xr:uid="{00000000-0005-0000-0000-0000E1C50000}"/>
    <cellStyle name="Percent 4 10 3 2 2" xfId="13040" xr:uid="{00000000-0005-0000-0000-0000E2C50000}"/>
    <cellStyle name="Percent 4 10 3 2 2 2" xfId="28188" xr:uid="{00000000-0005-0000-0000-0000E3C50000}"/>
    <cellStyle name="Percent 4 10 3 2 2 2 2" xfId="54156" xr:uid="{00000000-0005-0000-0000-0000E4C50000}"/>
    <cellStyle name="Percent 4 10 3 2 2 3" xfId="39008" xr:uid="{00000000-0005-0000-0000-0000E5C50000}"/>
    <cellStyle name="Percent 4 10 3 2 3" xfId="21696" xr:uid="{00000000-0005-0000-0000-0000E6C50000}"/>
    <cellStyle name="Percent 4 10 3 2 3 2" xfId="47664" xr:uid="{00000000-0005-0000-0000-0000E7C50000}"/>
    <cellStyle name="Percent 4 10 3 2 4" xfId="17368" xr:uid="{00000000-0005-0000-0000-0000E8C50000}"/>
    <cellStyle name="Percent 4 10 3 2 4 2" xfId="43336" xr:uid="{00000000-0005-0000-0000-0000E9C50000}"/>
    <cellStyle name="Percent 4 10 3 2 5" xfId="32516" xr:uid="{00000000-0005-0000-0000-0000EAC50000}"/>
    <cellStyle name="Percent 4 10 3 2 6" xfId="58998" xr:uid="{00000000-0005-0000-0000-0000EBC50000}"/>
    <cellStyle name="Percent 4 10 3 3" xfId="10876" xr:uid="{00000000-0005-0000-0000-0000ECC50000}"/>
    <cellStyle name="Percent 4 10 3 3 2" xfId="26024" xr:uid="{00000000-0005-0000-0000-0000EDC50000}"/>
    <cellStyle name="Percent 4 10 3 3 2 2" xfId="51992" xr:uid="{00000000-0005-0000-0000-0000EEC50000}"/>
    <cellStyle name="Percent 4 10 3 3 3" xfId="36844" xr:uid="{00000000-0005-0000-0000-0000EFC50000}"/>
    <cellStyle name="Percent 4 10 3 4" xfId="8712" xr:uid="{00000000-0005-0000-0000-0000F0C50000}"/>
    <cellStyle name="Percent 4 10 3 4 2" xfId="23860" xr:uid="{00000000-0005-0000-0000-0000F1C50000}"/>
    <cellStyle name="Percent 4 10 3 4 2 2" xfId="49828" xr:uid="{00000000-0005-0000-0000-0000F2C50000}"/>
    <cellStyle name="Percent 4 10 3 4 3" xfId="34680" xr:uid="{00000000-0005-0000-0000-0000F3C50000}"/>
    <cellStyle name="Percent 4 10 3 5" xfId="19532" xr:uid="{00000000-0005-0000-0000-0000F4C50000}"/>
    <cellStyle name="Percent 4 10 3 5 2" xfId="45500" xr:uid="{00000000-0005-0000-0000-0000F5C50000}"/>
    <cellStyle name="Percent 4 10 3 6" xfId="15204" xr:uid="{00000000-0005-0000-0000-0000F6C50000}"/>
    <cellStyle name="Percent 4 10 3 6 2" xfId="41172" xr:uid="{00000000-0005-0000-0000-0000F7C50000}"/>
    <cellStyle name="Percent 4 10 3 7" xfId="4384" xr:uid="{00000000-0005-0000-0000-0000F8C50000}"/>
    <cellStyle name="Percent 4 10 3 8" xfId="30352" xr:uid="{00000000-0005-0000-0000-0000F9C50000}"/>
    <cellStyle name="Percent 4 10 3 9" xfId="56834" xr:uid="{00000000-0005-0000-0000-0000FAC50000}"/>
    <cellStyle name="Percent 4 10 4" xfId="5466" xr:uid="{00000000-0005-0000-0000-0000FBC50000}"/>
    <cellStyle name="Percent 4 10 4 2" xfId="11958" xr:uid="{00000000-0005-0000-0000-0000FCC50000}"/>
    <cellStyle name="Percent 4 10 4 2 2" xfId="27106" xr:uid="{00000000-0005-0000-0000-0000FDC50000}"/>
    <cellStyle name="Percent 4 10 4 2 2 2" xfId="53074" xr:uid="{00000000-0005-0000-0000-0000FEC50000}"/>
    <cellStyle name="Percent 4 10 4 2 3" xfId="37926" xr:uid="{00000000-0005-0000-0000-0000FFC50000}"/>
    <cellStyle name="Percent 4 10 4 3" xfId="20614" xr:uid="{00000000-0005-0000-0000-000000C60000}"/>
    <cellStyle name="Percent 4 10 4 3 2" xfId="46582" xr:uid="{00000000-0005-0000-0000-000001C60000}"/>
    <cellStyle name="Percent 4 10 4 4" xfId="16286" xr:uid="{00000000-0005-0000-0000-000002C60000}"/>
    <cellStyle name="Percent 4 10 4 4 2" xfId="42254" xr:uid="{00000000-0005-0000-0000-000003C60000}"/>
    <cellStyle name="Percent 4 10 4 5" xfId="31434" xr:uid="{00000000-0005-0000-0000-000004C60000}"/>
    <cellStyle name="Percent 4 10 4 6" xfId="57916" xr:uid="{00000000-0005-0000-0000-000005C60000}"/>
    <cellStyle name="Percent 4 10 5" xfId="9794" xr:uid="{00000000-0005-0000-0000-000006C60000}"/>
    <cellStyle name="Percent 4 10 5 2" xfId="24942" xr:uid="{00000000-0005-0000-0000-000007C60000}"/>
    <cellStyle name="Percent 4 10 5 2 2" xfId="50910" xr:uid="{00000000-0005-0000-0000-000008C60000}"/>
    <cellStyle name="Percent 4 10 5 3" xfId="35762" xr:uid="{00000000-0005-0000-0000-000009C60000}"/>
    <cellStyle name="Percent 4 10 6" xfId="7630" xr:uid="{00000000-0005-0000-0000-00000AC60000}"/>
    <cellStyle name="Percent 4 10 6 2" xfId="22778" xr:uid="{00000000-0005-0000-0000-00000BC60000}"/>
    <cellStyle name="Percent 4 10 6 2 2" xfId="48746" xr:uid="{00000000-0005-0000-0000-00000CC60000}"/>
    <cellStyle name="Percent 4 10 6 3" xfId="33598" xr:uid="{00000000-0005-0000-0000-00000DC60000}"/>
    <cellStyle name="Percent 4 10 7" xfId="18450" xr:uid="{00000000-0005-0000-0000-00000EC60000}"/>
    <cellStyle name="Percent 4 10 7 2" xfId="44418" xr:uid="{00000000-0005-0000-0000-00000FC60000}"/>
    <cellStyle name="Percent 4 10 8" xfId="14122" xr:uid="{00000000-0005-0000-0000-000010C60000}"/>
    <cellStyle name="Percent 4 10 8 2" xfId="40090" xr:uid="{00000000-0005-0000-0000-000011C60000}"/>
    <cellStyle name="Percent 4 10 9" xfId="3302" xr:uid="{00000000-0005-0000-0000-000012C60000}"/>
    <cellStyle name="Percent 4 11" xfId="587" xr:uid="{00000000-0005-0000-0000-000013C60000}"/>
    <cellStyle name="Percent 4 11 10" xfId="29271" xr:uid="{00000000-0005-0000-0000-000014C60000}"/>
    <cellStyle name="Percent 4 11 11" xfId="55213" xr:uid="{00000000-0005-0000-0000-000015C60000}"/>
    <cellStyle name="Percent 4 11 12" xfId="55753" xr:uid="{00000000-0005-0000-0000-000016C60000}"/>
    <cellStyle name="Percent 4 11 13" xfId="1080" xr:uid="{00000000-0005-0000-0000-000017C60000}"/>
    <cellStyle name="Percent 4 11 2" xfId="1680" xr:uid="{00000000-0005-0000-0000-000018C60000}"/>
    <cellStyle name="Percent 4 11 2 10" xfId="56294" xr:uid="{00000000-0005-0000-0000-000019C60000}"/>
    <cellStyle name="Percent 4 11 2 2" xfId="2762" xr:uid="{00000000-0005-0000-0000-00001AC60000}"/>
    <cellStyle name="Percent 4 11 2 2 2" xfId="7090" xr:uid="{00000000-0005-0000-0000-00001BC60000}"/>
    <cellStyle name="Percent 4 11 2 2 2 2" xfId="13582" xr:uid="{00000000-0005-0000-0000-00001CC60000}"/>
    <cellStyle name="Percent 4 11 2 2 2 2 2" xfId="28730" xr:uid="{00000000-0005-0000-0000-00001DC60000}"/>
    <cellStyle name="Percent 4 11 2 2 2 2 2 2" xfId="54698" xr:uid="{00000000-0005-0000-0000-00001EC60000}"/>
    <cellStyle name="Percent 4 11 2 2 2 2 3" xfId="39550" xr:uid="{00000000-0005-0000-0000-00001FC60000}"/>
    <cellStyle name="Percent 4 11 2 2 2 3" xfId="22238" xr:uid="{00000000-0005-0000-0000-000020C60000}"/>
    <cellStyle name="Percent 4 11 2 2 2 3 2" xfId="48206" xr:uid="{00000000-0005-0000-0000-000021C60000}"/>
    <cellStyle name="Percent 4 11 2 2 2 4" xfId="17910" xr:uid="{00000000-0005-0000-0000-000022C60000}"/>
    <cellStyle name="Percent 4 11 2 2 2 4 2" xfId="43878" xr:uid="{00000000-0005-0000-0000-000023C60000}"/>
    <cellStyle name="Percent 4 11 2 2 2 5" xfId="33058" xr:uid="{00000000-0005-0000-0000-000024C60000}"/>
    <cellStyle name="Percent 4 11 2 2 2 6" xfId="59540" xr:uid="{00000000-0005-0000-0000-000025C60000}"/>
    <cellStyle name="Percent 4 11 2 2 3" xfId="11418" xr:uid="{00000000-0005-0000-0000-000026C60000}"/>
    <cellStyle name="Percent 4 11 2 2 3 2" xfId="26566" xr:uid="{00000000-0005-0000-0000-000027C60000}"/>
    <cellStyle name="Percent 4 11 2 2 3 2 2" xfId="52534" xr:uid="{00000000-0005-0000-0000-000028C60000}"/>
    <cellStyle name="Percent 4 11 2 2 3 3" xfId="37386" xr:uid="{00000000-0005-0000-0000-000029C60000}"/>
    <cellStyle name="Percent 4 11 2 2 4" xfId="9254" xr:uid="{00000000-0005-0000-0000-00002AC60000}"/>
    <cellStyle name="Percent 4 11 2 2 4 2" xfId="24402" xr:uid="{00000000-0005-0000-0000-00002BC60000}"/>
    <cellStyle name="Percent 4 11 2 2 4 2 2" xfId="50370" xr:uid="{00000000-0005-0000-0000-00002CC60000}"/>
    <cellStyle name="Percent 4 11 2 2 4 3" xfId="35222" xr:uid="{00000000-0005-0000-0000-00002DC60000}"/>
    <cellStyle name="Percent 4 11 2 2 5" xfId="20074" xr:uid="{00000000-0005-0000-0000-00002EC60000}"/>
    <cellStyle name="Percent 4 11 2 2 5 2" xfId="46042" xr:uid="{00000000-0005-0000-0000-00002FC60000}"/>
    <cellStyle name="Percent 4 11 2 2 6" xfId="15746" xr:uid="{00000000-0005-0000-0000-000030C60000}"/>
    <cellStyle name="Percent 4 11 2 2 6 2" xfId="41714" xr:uid="{00000000-0005-0000-0000-000031C60000}"/>
    <cellStyle name="Percent 4 11 2 2 7" xfId="4926" xr:uid="{00000000-0005-0000-0000-000032C60000}"/>
    <cellStyle name="Percent 4 11 2 2 8" xfId="30894" xr:uid="{00000000-0005-0000-0000-000033C60000}"/>
    <cellStyle name="Percent 4 11 2 2 9" xfId="57376" xr:uid="{00000000-0005-0000-0000-000034C60000}"/>
    <cellStyle name="Percent 4 11 2 3" xfId="6008" xr:uid="{00000000-0005-0000-0000-000035C60000}"/>
    <cellStyle name="Percent 4 11 2 3 2" xfId="12500" xr:uid="{00000000-0005-0000-0000-000036C60000}"/>
    <cellStyle name="Percent 4 11 2 3 2 2" xfId="27648" xr:uid="{00000000-0005-0000-0000-000037C60000}"/>
    <cellStyle name="Percent 4 11 2 3 2 2 2" xfId="53616" xr:uid="{00000000-0005-0000-0000-000038C60000}"/>
    <cellStyle name="Percent 4 11 2 3 2 3" xfId="38468" xr:uid="{00000000-0005-0000-0000-000039C60000}"/>
    <cellStyle name="Percent 4 11 2 3 3" xfId="21156" xr:uid="{00000000-0005-0000-0000-00003AC60000}"/>
    <cellStyle name="Percent 4 11 2 3 3 2" xfId="47124" xr:uid="{00000000-0005-0000-0000-00003BC60000}"/>
    <cellStyle name="Percent 4 11 2 3 4" xfId="16828" xr:uid="{00000000-0005-0000-0000-00003CC60000}"/>
    <cellStyle name="Percent 4 11 2 3 4 2" xfId="42796" xr:uid="{00000000-0005-0000-0000-00003DC60000}"/>
    <cellStyle name="Percent 4 11 2 3 5" xfId="31976" xr:uid="{00000000-0005-0000-0000-00003EC60000}"/>
    <cellStyle name="Percent 4 11 2 3 6" xfId="58458" xr:uid="{00000000-0005-0000-0000-00003FC60000}"/>
    <cellStyle name="Percent 4 11 2 4" xfId="10336" xr:uid="{00000000-0005-0000-0000-000040C60000}"/>
    <cellStyle name="Percent 4 11 2 4 2" xfId="25484" xr:uid="{00000000-0005-0000-0000-000041C60000}"/>
    <cellStyle name="Percent 4 11 2 4 2 2" xfId="51452" xr:uid="{00000000-0005-0000-0000-000042C60000}"/>
    <cellStyle name="Percent 4 11 2 4 3" xfId="36304" xr:uid="{00000000-0005-0000-0000-000043C60000}"/>
    <cellStyle name="Percent 4 11 2 5" xfId="8172" xr:uid="{00000000-0005-0000-0000-000044C60000}"/>
    <cellStyle name="Percent 4 11 2 5 2" xfId="23320" xr:uid="{00000000-0005-0000-0000-000045C60000}"/>
    <cellStyle name="Percent 4 11 2 5 2 2" xfId="49288" xr:uid="{00000000-0005-0000-0000-000046C60000}"/>
    <cellStyle name="Percent 4 11 2 5 3" xfId="34140" xr:uid="{00000000-0005-0000-0000-000047C60000}"/>
    <cellStyle name="Percent 4 11 2 6" xfId="18992" xr:uid="{00000000-0005-0000-0000-000048C60000}"/>
    <cellStyle name="Percent 4 11 2 6 2" xfId="44960" xr:uid="{00000000-0005-0000-0000-000049C60000}"/>
    <cellStyle name="Percent 4 11 2 7" xfId="14664" xr:uid="{00000000-0005-0000-0000-00004AC60000}"/>
    <cellStyle name="Percent 4 11 2 7 2" xfId="40632" xr:uid="{00000000-0005-0000-0000-00004BC60000}"/>
    <cellStyle name="Percent 4 11 2 8" xfId="3844" xr:uid="{00000000-0005-0000-0000-00004CC60000}"/>
    <cellStyle name="Percent 4 11 2 9" xfId="29812" xr:uid="{00000000-0005-0000-0000-00004DC60000}"/>
    <cellStyle name="Percent 4 11 3" xfId="2221" xr:uid="{00000000-0005-0000-0000-00004EC60000}"/>
    <cellStyle name="Percent 4 11 3 2" xfId="6549" xr:uid="{00000000-0005-0000-0000-00004FC60000}"/>
    <cellStyle name="Percent 4 11 3 2 2" xfId="13041" xr:uid="{00000000-0005-0000-0000-000050C60000}"/>
    <cellStyle name="Percent 4 11 3 2 2 2" xfId="28189" xr:uid="{00000000-0005-0000-0000-000051C60000}"/>
    <cellStyle name="Percent 4 11 3 2 2 2 2" xfId="54157" xr:uid="{00000000-0005-0000-0000-000052C60000}"/>
    <cellStyle name="Percent 4 11 3 2 2 3" xfId="39009" xr:uid="{00000000-0005-0000-0000-000053C60000}"/>
    <cellStyle name="Percent 4 11 3 2 3" xfId="21697" xr:uid="{00000000-0005-0000-0000-000054C60000}"/>
    <cellStyle name="Percent 4 11 3 2 3 2" xfId="47665" xr:uid="{00000000-0005-0000-0000-000055C60000}"/>
    <cellStyle name="Percent 4 11 3 2 4" xfId="17369" xr:uid="{00000000-0005-0000-0000-000056C60000}"/>
    <cellStyle name="Percent 4 11 3 2 4 2" xfId="43337" xr:uid="{00000000-0005-0000-0000-000057C60000}"/>
    <cellStyle name="Percent 4 11 3 2 5" xfId="32517" xr:uid="{00000000-0005-0000-0000-000058C60000}"/>
    <cellStyle name="Percent 4 11 3 2 6" xfId="58999" xr:uid="{00000000-0005-0000-0000-000059C60000}"/>
    <cellStyle name="Percent 4 11 3 3" xfId="10877" xr:uid="{00000000-0005-0000-0000-00005AC60000}"/>
    <cellStyle name="Percent 4 11 3 3 2" xfId="26025" xr:uid="{00000000-0005-0000-0000-00005BC60000}"/>
    <cellStyle name="Percent 4 11 3 3 2 2" xfId="51993" xr:uid="{00000000-0005-0000-0000-00005CC60000}"/>
    <cellStyle name="Percent 4 11 3 3 3" xfId="36845" xr:uid="{00000000-0005-0000-0000-00005DC60000}"/>
    <cellStyle name="Percent 4 11 3 4" xfId="8713" xr:uid="{00000000-0005-0000-0000-00005EC60000}"/>
    <cellStyle name="Percent 4 11 3 4 2" xfId="23861" xr:uid="{00000000-0005-0000-0000-00005FC60000}"/>
    <cellStyle name="Percent 4 11 3 4 2 2" xfId="49829" xr:uid="{00000000-0005-0000-0000-000060C60000}"/>
    <cellStyle name="Percent 4 11 3 4 3" xfId="34681" xr:uid="{00000000-0005-0000-0000-000061C60000}"/>
    <cellStyle name="Percent 4 11 3 5" xfId="19533" xr:uid="{00000000-0005-0000-0000-000062C60000}"/>
    <cellStyle name="Percent 4 11 3 5 2" xfId="45501" xr:uid="{00000000-0005-0000-0000-000063C60000}"/>
    <cellStyle name="Percent 4 11 3 6" xfId="15205" xr:uid="{00000000-0005-0000-0000-000064C60000}"/>
    <cellStyle name="Percent 4 11 3 6 2" xfId="41173" xr:uid="{00000000-0005-0000-0000-000065C60000}"/>
    <cellStyle name="Percent 4 11 3 7" xfId="4385" xr:uid="{00000000-0005-0000-0000-000066C60000}"/>
    <cellStyle name="Percent 4 11 3 8" xfId="30353" xr:uid="{00000000-0005-0000-0000-000067C60000}"/>
    <cellStyle name="Percent 4 11 3 9" xfId="56835" xr:uid="{00000000-0005-0000-0000-000068C60000}"/>
    <cellStyle name="Percent 4 11 4" xfId="5467" xr:uid="{00000000-0005-0000-0000-000069C60000}"/>
    <cellStyle name="Percent 4 11 4 2" xfId="11959" xr:uid="{00000000-0005-0000-0000-00006AC60000}"/>
    <cellStyle name="Percent 4 11 4 2 2" xfId="27107" xr:uid="{00000000-0005-0000-0000-00006BC60000}"/>
    <cellStyle name="Percent 4 11 4 2 2 2" xfId="53075" xr:uid="{00000000-0005-0000-0000-00006CC60000}"/>
    <cellStyle name="Percent 4 11 4 2 3" xfId="37927" xr:uid="{00000000-0005-0000-0000-00006DC60000}"/>
    <cellStyle name="Percent 4 11 4 3" xfId="20615" xr:uid="{00000000-0005-0000-0000-00006EC60000}"/>
    <cellStyle name="Percent 4 11 4 3 2" xfId="46583" xr:uid="{00000000-0005-0000-0000-00006FC60000}"/>
    <cellStyle name="Percent 4 11 4 4" xfId="16287" xr:uid="{00000000-0005-0000-0000-000070C60000}"/>
    <cellStyle name="Percent 4 11 4 4 2" xfId="42255" xr:uid="{00000000-0005-0000-0000-000071C60000}"/>
    <cellStyle name="Percent 4 11 4 5" xfId="31435" xr:uid="{00000000-0005-0000-0000-000072C60000}"/>
    <cellStyle name="Percent 4 11 4 6" xfId="57917" xr:uid="{00000000-0005-0000-0000-000073C60000}"/>
    <cellStyle name="Percent 4 11 5" xfId="9795" xr:uid="{00000000-0005-0000-0000-000074C60000}"/>
    <cellStyle name="Percent 4 11 5 2" xfId="24943" xr:uid="{00000000-0005-0000-0000-000075C60000}"/>
    <cellStyle name="Percent 4 11 5 2 2" xfId="50911" xr:uid="{00000000-0005-0000-0000-000076C60000}"/>
    <cellStyle name="Percent 4 11 5 3" xfId="35763" xr:uid="{00000000-0005-0000-0000-000077C60000}"/>
    <cellStyle name="Percent 4 11 6" xfId="7631" xr:uid="{00000000-0005-0000-0000-000078C60000}"/>
    <cellStyle name="Percent 4 11 6 2" xfId="22779" xr:uid="{00000000-0005-0000-0000-000079C60000}"/>
    <cellStyle name="Percent 4 11 6 2 2" xfId="48747" xr:uid="{00000000-0005-0000-0000-00007AC60000}"/>
    <cellStyle name="Percent 4 11 6 3" xfId="33599" xr:uid="{00000000-0005-0000-0000-00007BC60000}"/>
    <cellStyle name="Percent 4 11 7" xfId="18451" xr:uid="{00000000-0005-0000-0000-00007CC60000}"/>
    <cellStyle name="Percent 4 11 7 2" xfId="44419" xr:uid="{00000000-0005-0000-0000-00007DC60000}"/>
    <cellStyle name="Percent 4 11 8" xfId="14123" xr:uid="{00000000-0005-0000-0000-00007EC60000}"/>
    <cellStyle name="Percent 4 11 8 2" xfId="40091" xr:uid="{00000000-0005-0000-0000-00007FC60000}"/>
    <cellStyle name="Percent 4 11 9" xfId="3303" xr:uid="{00000000-0005-0000-0000-000080C60000}"/>
    <cellStyle name="Percent 4 12" xfId="588" xr:uid="{00000000-0005-0000-0000-000081C60000}"/>
    <cellStyle name="Percent 4 12 10" xfId="29272" xr:uid="{00000000-0005-0000-0000-000082C60000}"/>
    <cellStyle name="Percent 4 12 11" xfId="55214" xr:uid="{00000000-0005-0000-0000-000083C60000}"/>
    <cellStyle name="Percent 4 12 12" xfId="55754" xr:uid="{00000000-0005-0000-0000-000084C60000}"/>
    <cellStyle name="Percent 4 12 13" xfId="1120" xr:uid="{00000000-0005-0000-0000-000085C60000}"/>
    <cellStyle name="Percent 4 12 2" xfId="1681" xr:uid="{00000000-0005-0000-0000-000086C60000}"/>
    <cellStyle name="Percent 4 12 2 10" xfId="56295" xr:uid="{00000000-0005-0000-0000-000087C60000}"/>
    <cellStyle name="Percent 4 12 2 2" xfId="2763" xr:uid="{00000000-0005-0000-0000-000088C60000}"/>
    <cellStyle name="Percent 4 12 2 2 2" xfId="7091" xr:uid="{00000000-0005-0000-0000-000089C60000}"/>
    <cellStyle name="Percent 4 12 2 2 2 2" xfId="13583" xr:uid="{00000000-0005-0000-0000-00008AC60000}"/>
    <cellStyle name="Percent 4 12 2 2 2 2 2" xfId="28731" xr:uid="{00000000-0005-0000-0000-00008BC60000}"/>
    <cellStyle name="Percent 4 12 2 2 2 2 2 2" xfId="54699" xr:uid="{00000000-0005-0000-0000-00008CC60000}"/>
    <cellStyle name="Percent 4 12 2 2 2 2 3" xfId="39551" xr:uid="{00000000-0005-0000-0000-00008DC60000}"/>
    <cellStyle name="Percent 4 12 2 2 2 3" xfId="22239" xr:uid="{00000000-0005-0000-0000-00008EC60000}"/>
    <cellStyle name="Percent 4 12 2 2 2 3 2" xfId="48207" xr:uid="{00000000-0005-0000-0000-00008FC60000}"/>
    <cellStyle name="Percent 4 12 2 2 2 4" xfId="17911" xr:uid="{00000000-0005-0000-0000-000090C60000}"/>
    <cellStyle name="Percent 4 12 2 2 2 4 2" xfId="43879" xr:uid="{00000000-0005-0000-0000-000091C60000}"/>
    <cellStyle name="Percent 4 12 2 2 2 5" xfId="33059" xr:uid="{00000000-0005-0000-0000-000092C60000}"/>
    <cellStyle name="Percent 4 12 2 2 2 6" xfId="59541" xr:uid="{00000000-0005-0000-0000-000093C60000}"/>
    <cellStyle name="Percent 4 12 2 2 3" xfId="11419" xr:uid="{00000000-0005-0000-0000-000094C60000}"/>
    <cellStyle name="Percent 4 12 2 2 3 2" xfId="26567" xr:uid="{00000000-0005-0000-0000-000095C60000}"/>
    <cellStyle name="Percent 4 12 2 2 3 2 2" xfId="52535" xr:uid="{00000000-0005-0000-0000-000096C60000}"/>
    <cellStyle name="Percent 4 12 2 2 3 3" xfId="37387" xr:uid="{00000000-0005-0000-0000-000097C60000}"/>
    <cellStyle name="Percent 4 12 2 2 4" xfId="9255" xr:uid="{00000000-0005-0000-0000-000098C60000}"/>
    <cellStyle name="Percent 4 12 2 2 4 2" xfId="24403" xr:uid="{00000000-0005-0000-0000-000099C60000}"/>
    <cellStyle name="Percent 4 12 2 2 4 2 2" xfId="50371" xr:uid="{00000000-0005-0000-0000-00009AC60000}"/>
    <cellStyle name="Percent 4 12 2 2 4 3" xfId="35223" xr:uid="{00000000-0005-0000-0000-00009BC60000}"/>
    <cellStyle name="Percent 4 12 2 2 5" xfId="20075" xr:uid="{00000000-0005-0000-0000-00009CC60000}"/>
    <cellStyle name="Percent 4 12 2 2 5 2" xfId="46043" xr:uid="{00000000-0005-0000-0000-00009DC60000}"/>
    <cellStyle name="Percent 4 12 2 2 6" xfId="15747" xr:uid="{00000000-0005-0000-0000-00009EC60000}"/>
    <cellStyle name="Percent 4 12 2 2 6 2" xfId="41715" xr:uid="{00000000-0005-0000-0000-00009FC60000}"/>
    <cellStyle name="Percent 4 12 2 2 7" xfId="4927" xr:uid="{00000000-0005-0000-0000-0000A0C60000}"/>
    <cellStyle name="Percent 4 12 2 2 8" xfId="30895" xr:uid="{00000000-0005-0000-0000-0000A1C60000}"/>
    <cellStyle name="Percent 4 12 2 2 9" xfId="57377" xr:uid="{00000000-0005-0000-0000-0000A2C60000}"/>
    <cellStyle name="Percent 4 12 2 3" xfId="6009" xr:uid="{00000000-0005-0000-0000-0000A3C60000}"/>
    <cellStyle name="Percent 4 12 2 3 2" xfId="12501" xr:uid="{00000000-0005-0000-0000-0000A4C60000}"/>
    <cellStyle name="Percent 4 12 2 3 2 2" xfId="27649" xr:uid="{00000000-0005-0000-0000-0000A5C60000}"/>
    <cellStyle name="Percent 4 12 2 3 2 2 2" xfId="53617" xr:uid="{00000000-0005-0000-0000-0000A6C60000}"/>
    <cellStyle name="Percent 4 12 2 3 2 3" xfId="38469" xr:uid="{00000000-0005-0000-0000-0000A7C60000}"/>
    <cellStyle name="Percent 4 12 2 3 3" xfId="21157" xr:uid="{00000000-0005-0000-0000-0000A8C60000}"/>
    <cellStyle name="Percent 4 12 2 3 3 2" xfId="47125" xr:uid="{00000000-0005-0000-0000-0000A9C60000}"/>
    <cellStyle name="Percent 4 12 2 3 4" xfId="16829" xr:uid="{00000000-0005-0000-0000-0000AAC60000}"/>
    <cellStyle name="Percent 4 12 2 3 4 2" xfId="42797" xr:uid="{00000000-0005-0000-0000-0000ABC60000}"/>
    <cellStyle name="Percent 4 12 2 3 5" xfId="31977" xr:uid="{00000000-0005-0000-0000-0000ACC60000}"/>
    <cellStyle name="Percent 4 12 2 3 6" xfId="58459" xr:uid="{00000000-0005-0000-0000-0000ADC60000}"/>
    <cellStyle name="Percent 4 12 2 4" xfId="10337" xr:uid="{00000000-0005-0000-0000-0000AEC60000}"/>
    <cellStyle name="Percent 4 12 2 4 2" xfId="25485" xr:uid="{00000000-0005-0000-0000-0000AFC60000}"/>
    <cellStyle name="Percent 4 12 2 4 2 2" xfId="51453" xr:uid="{00000000-0005-0000-0000-0000B0C60000}"/>
    <cellStyle name="Percent 4 12 2 4 3" xfId="36305" xr:uid="{00000000-0005-0000-0000-0000B1C60000}"/>
    <cellStyle name="Percent 4 12 2 5" xfId="8173" xr:uid="{00000000-0005-0000-0000-0000B2C60000}"/>
    <cellStyle name="Percent 4 12 2 5 2" xfId="23321" xr:uid="{00000000-0005-0000-0000-0000B3C60000}"/>
    <cellStyle name="Percent 4 12 2 5 2 2" xfId="49289" xr:uid="{00000000-0005-0000-0000-0000B4C60000}"/>
    <cellStyle name="Percent 4 12 2 5 3" xfId="34141" xr:uid="{00000000-0005-0000-0000-0000B5C60000}"/>
    <cellStyle name="Percent 4 12 2 6" xfId="18993" xr:uid="{00000000-0005-0000-0000-0000B6C60000}"/>
    <cellStyle name="Percent 4 12 2 6 2" xfId="44961" xr:uid="{00000000-0005-0000-0000-0000B7C60000}"/>
    <cellStyle name="Percent 4 12 2 7" xfId="14665" xr:uid="{00000000-0005-0000-0000-0000B8C60000}"/>
    <cellStyle name="Percent 4 12 2 7 2" xfId="40633" xr:uid="{00000000-0005-0000-0000-0000B9C60000}"/>
    <cellStyle name="Percent 4 12 2 8" xfId="3845" xr:uid="{00000000-0005-0000-0000-0000BAC60000}"/>
    <cellStyle name="Percent 4 12 2 9" xfId="29813" xr:uid="{00000000-0005-0000-0000-0000BBC60000}"/>
    <cellStyle name="Percent 4 12 3" xfId="2222" xr:uid="{00000000-0005-0000-0000-0000BCC60000}"/>
    <cellStyle name="Percent 4 12 3 2" xfId="6550" xr:uid="{00000000-0005-0000-0000-0000BDC60000}"/>
    <cellStyle name="Percent 4 12 3 2 2" xfId="13042" xr:uid="{00000000-0005-0000-0000-0000BEC60000}"/>
    <cellStyle name="Percent 4 12 3 2 2 2" xfId="28190" xr:uid="{00000000-0005-0000-0000-0000BFC60000}"/>
    <cellStyle name="Percent 4 12 3 2 2 2 2" xfId="54158" xr:uid="{00000000-0005-0000-0000-0000C0C60000}"/>
    <cellStyle name="Percent 4 12 3 2 2 3" xfId="39010" xr:uid="{00000000-0005-0000-0000-0000C1C60000}"/>
    <cellStyle name="Percent 4 12 3 2 3" xfId="21698" xr:uid="{00000000-0005-0000-0000-0000C2C60000}"/>
    <cellStyle name="Percent 4 12 3 2 3 2" xfId="47666" xr:uid="{00000000-0005-0000-0000-0000C3C60000}"/>
    <cellStyle name="Percent 4 12 3 2 4" xfId="17370" xr:uid="{00000000-0005-0000-0000-0000C4C60000}"/>
    <cellStyle name="Percent 4 12 3 2 4 2" xfId="43338" xr:uid="{00000000-0005-0000-0000-0000C5C60000}"/>
    <cellStyle name="Percent 4 12 3 2 5" xfId="32518" xr:uid="{00000000-0005-0000-0000-0000C6C60000}"/>
    <cellStyle name="Percent 4 12 3 2 6" xfId="59000" xr:uid="{00000000-0005-0000-0000-0000C7C60000}"/>
    <cellStyle name="Percent 4 12 3 3" xfId="10878" xr:uid="{00000000-0005-0000-0000-0000C8C60000}"/>
    <cellStyle name="Percent 4 12 3 3 2" xfId="26026" xr:uid="{00000000-0005-0000-0000-0000C9C60000}"/>
    <cellStyle name="Percent 4 12 3 3 2 2" xfId="51994" xr:uid="{00000000-0005-0000-0000-0000CAC60000}"/>
    <cellStyle name="Percent 4 12 3 3 3" xfId="36846" xr:uid="{00000000-0005-0000-0000-0000CBC60000}"/>
    <cellStyle name="Percent 4 12 3 4" xfId="8714" xr:uid="{00000000-0005-0000-0000-0000CCC60000}"/>
    <cellStyle name="Percent 4 12 3 4 2" xfId="23862" xr:uid="{00000000-0005-0000-0000-0000CDC60000}"/>
    <cellStyle name="Percent 4 12 3 4 2 2" xfId="49830" xr:uid="{00000000-0005-0000-0000-0000CEC60000}"/>
    <cellStyle name="Percent 4 12 3 4 3" xfId="34682" xr:uid="{00000000-0005-0000-0000-0000CFC60000}"/>
    <cellStyle name="Percent 4 12 3 5" xfId="19534" xr:uid="{00000000-0005-0000-0000-0000D0C60000}"/>
    <cellStyle name="Percent 4 12 3 5 2" xfId="45502" xr:uid="{00000000-0005-0000-0000-0000D1C60000}"/>
    <cellStyle name="Percent 4 12 3 6" xfId="15206" xr:uid="{00000000-0005-0000-0000-0000D2C60000}"/>
    <cellStyle name="Percent 4 12 3 6 2" xfId="41174" xr:uid="{00000000-0005-0000-0000-0000D3C60000}"/>
    <cellStyle name="Percent 4 12 3 7" xfId="4386" xr:uid="{00000000-0005-0000-0000-0000D4C60000}"/>
    <cellStyle name="Percent 4 12 3 8" xfId="30354" xr:uid="{00000000-0005-0000-0000-0000D5C60000}"/>
    <cellStyle name="Percent 4 12 3 9" xfId="56836" xr:uid="{00000000-0005-0000-0000-0000D6C60000}"/>
    <cellStyle name="Percent 4 12 4" xfId="5468" xr:uid="{00000000-0005-0000-0000-0000D7C60000}"/>
    <cellStyle name="Percent 4 12 4 2" xfId="11960" xr:uid="{00000000-0005-0000-0000-0000D8C60000}"/>
    <cellStyle name="Percent 4 12 4 2 2" xfId="27108" xr:uid="{00000000-0005-0000-0000-0000D9C60000}"/>
    <cellStyle name="Percent 4 12 4 2 2 2" xfId="53076" xr:uid="{00000000-0005-0000-0000-0000DAC60000}"/>
    <cellStyle name="Percent 4 12 4 2 3" xfId="37928" xr:uid="{00000000-0005-0000-0000-0000DBC60000}"/>
    <cellStyle name="Percent 4 12 4 3" xfId="20616" xr:uid="{00000000-0005-0000-0000-0000DCC60000}"/>
    <cellStyle name="Percent 4 12 4 3 2" xfId="46584" xr:uid="{00000000-0005-0000-0000-0000DDC60000}"/>
    <cellStyle name="Percent 4 12 4 4" xfId="16288" xr:uid="{00000000-0005-0000-0000-0000DEC60000}"/>
    <cellStyle name="Percent 4 12 4 4 2" xfId="42256" xr:uid="{00000000-0005-0000-0000-0000DFC60000}"/>
    <cellStyle name="Percent 4 12 4 5" xfId="31436" xr:uid="{00000000-0005-0000-0000-0000E0C60000}"/>
    <cellStyle name="Percent 4 12 4 6" xfId="57918" xr:uid="{00000000-0005-0000-0000-0000E1C60000}"/>
    <cellStyle name="Percent 4 12 5" xfId="9796" xr:uid="{00000000-0005-0000-0000-0000E2C60000}"/>
    <cellStyle name="Percent 4 12 5 2" xfId="24944" xr:uid="{00000000-0005-0000-0000-0000E3C60000}"/>
    <cellStyle name="Percent 4 12 5 2 2" xfId="50912" xr:uid="{00000000-0005-0000-0000-0000E4C60000}"/>
    <cellStyle name="Percent 4 12 5 3" xfId="35764" xr:uid="{00000000-0005-0000-0000-0000E5C60000}"/>
    <cellStyle name="Percent 4 12 6" xfId="7632" xr:uid="{00000000-0005-0000-0000-0000E6C60000}"/>
    <cellStyle name="Percent 4 12 6 2" xfId="22780" xr:uid="{00000000-0005-0000-0000-0000E7C60000}"/>
    <cellStyle name="Percent 4 12 6 2 2" xfId="48748" xr:uid="{00000000-0005-0000-0000-0000E8C60000}"/>
    <cellStyle name="Percent 4 12 6 3" xfId="33600" xr:uid="{00000000-0005-0000-0000-0000E9C60000}"/>
    <cellStyle name="Percent 4 12 7" xfId="18452" xr:uid="{00000000-0005-0000-0000-0000EAC60000}"/>
    <cellStyle name="Percent 4 12 7 2" xfId="44420" xr:uid="{00000000-0005-0000-0000-0000EBC60000}"/>
    <cellStyle name="Percent 4 12 8" xfId="14124" xr:uid="{00000000-0005-0000-0000-0000ECC60000}"/>
    <cellStyle name="Percent 4 12 8 2" xfId="40092" xr:uid="{00000000-0005-0000-0000-0000EDC60000}"/>
    <cellStyle name="Percent 4 12 9" xfId="3304" xr:uid="{00000000-0005-0000-0000-0000EEC60000}"/>
    <cellStyle name="Percent 4 13" xfId="589" xr:uid="{00000000-0005-0000-0000-0000EFC60000}"/>
    <cellStyle name="Percent 4 13 10" xfId="29273" xr:uid="{00000000-0005-0000-0000-0000F0C60000}"/>
    <cellStyle name="Percent 4 13 11" xfId="55215" xr:uid="{00000000-0005-0000-0000-0000F1C60000}"/>
    <cellStyle name="Percent 4 13 12" xfId="55755" xr:uid="{00000000-0005-0000-0000-0000F2C60000}"/>
    <cellStyle name="Percent 4 13 13" xfId="1160" xr:uid="{00000000-0005-0000-0000-0000F3C60000}"/>
    <cellStyle name="Percent 4 13 2" xfId="1682" xr:uid="{00000000-0005-0000-0000-0000F4C60000}"/>
    <cellStyle name="Percent 4 13 2 10" xfId="56296" xr:uid="{00000000-0005-0000-0000-0000F5C60000}"/>
    <cellStyle name="Percent 4 13 2 2" xfId="2764" xr:uid="{00000000-0005-0000-0000-0000F6C60000}"/>
    <cellStyle name="Percent 4 13 2 2 2" xfId="7092" xr:uid="{00000000-0005-0000-0000-0000F7C60000}"/>
    <cellStyle name="Percent 4 13 2 2 2 2" xfId="13584" xr:uid="{00000000-0005-0000-0000-0000F8C60000}"/>
    <cellStyle name="Percent 4 13 2 2 2 2 2" xfId="28732" xr:uid="{00000000-0005-0000-0000-0000F9C60000}"/>
    <cellStyle name="Percent 4 13 2 2 2 2 2 2" xfId="54700" xr:uid="{00000000-0005-0000-0000-0000FAC60000}"/>
    <cellStyle name="Percent 4 13 2 2 2 2 3" xfId="39552" xr:uid="{00000000-0005-0000-0000-0000FBC60000}"/>
    <cellStyle name="Percent 4 13 2 2 2 3" xfId="22240" xr:uid="{00000000-0005-0000-0000-0000FCC60000}"/>
    <cellStyle name="Percent 4 13 2 2 2 3 2" xfId="48208" xr:uid="{00000000-0005-0000-0000-0000FDC60000}"/>
    <cellStyle name="Percent 4 13 2 2 2 4" xfId="17912" xr:uid="{00000000-0005-0000-0000-0000FEC60000}"/>
    <cellStyle name="Percent 4 13 2 2 2 4 2" xfId="43880" xr:uid="{00000000-0005-0000-0000-0000FFC60000}"/>
    <cellStyle name="Percent 4 13 2 2 2 5" xfId="33060" xr:uid="{00000000-0005-0000-0000-000000C70000}"/>
    <cellStyle name="Percent 4 13 2 2 2 6" xfId="59542" xr:uid="{00000000-0005-0000-0000-000001C70000}"/>
    <cellStyle name="Percent 4 13 2 2 3" xfId="11420" xr:uid="{00000000-0005-0000-0000-000002C70000}"/>
    <cellStyle name="Percent 4 13 2 2 3 2" xfId="26568" xr:uid="{00000000-0005-0000-0000-000003C70000}"/>
    <cellStyle name="Percent 4 13 2 2 3 2 2" xfId="52536" xr:uid="{00000000-0005-0000-0000-000004C70000}"/>
    <cellStyle name="Percent 4 13 2 2 3 3" xfId="37388" xr:uid="{00000000-0005-0000-0000-000005C70000}"/>
    <cellStyle name="Percent 4 13 2 2 4" xfId="9256" xr:uid="{00000000-0005-0000-0000-000006C70000}"/>
    <cellStyle name="Percent 4 13 2 2 4 2" xfId="24404" xr:uid="{00000000-0005-0000-0000-000007C70000}"/>
    <cellStyle name="Percent 4 13 2 2 4 2 2" xfId="50372" xr:uid="{00000000-0005-0000-0000-000008C70000}"/>
    <cellStyle name="Percent 4 13 2 2 4 3" xfId="35224" xr:uid="{00000000-0005-0000-0000-000009C70000}"/>
    <cellStyle name="Percent 4 13 2 2 5" xfId="20076" xr:uid="{00000000-0005-0000-0000-00000AC70000}"/>
    <cellStyle name="Percent 4 13 2 2 5 2" xfId="46044" xr:uid="{00000000-0005-0000-0000-00000BC70000}"/>
    <cellStyle name="Percent 4 13 2 2 6" xfId="15748" xr:uid="{00000000-0005-0000-0000-00000CC70000}"/>
    <cellStyle name="Percent 4 13 2 2 6 2" xfId="41716" xr:uid="{00000000-0005-0000-0000-00000DC70000}"/>
    <cellStyle name="Percent 4 13 2 2 7" xfId="4928" xr:uid="{00000000-0005-0000-0000-00000EC70000}"/>
    <cellStyle name="Percent 4 13 2 2 8" xfId="30896" xr:uid="{00000000-0005-0000-0000-00000FC70000}"/>
    <cellStyle name="Percent 4 13 2 2 9" xfId="57378" xr:uid="{00000000-0005-0000-0000-000010C70000}"/>
    <cellStyle name="Percent 4 13 2 3" xfId="6010" xr:uid="{00000000-0005-0000-0000-000011C70000}"/>
    <cellStyle name="Percent 4 13 2 3 2" xfId="12502" xr:uid="{00000000-0005-0000-0000-000012C70000}"/>
    <cellStyle name="Percent 4 13 2 3 2 2" xfId="27650" xr:uid="{00000000-0005-0000-0000-000013C70000}"/>
    <cellStyle name="Percent 4 13 2 3 2 2 2" xfId="53618" xr:uid="{00000000-0005-0000-0000-000014C70000}"/>
    <cellStyle name="Percent 4 13 2 3 2 3" xfId="38470" xr:uid="{00000000-0005-0000-0000-000015C70000}"/>
    <cellStyle name="Percent 4 13 2 3 3" xfId="21158" xr:uid="{00000000-0005-0000-0000-000016C70000}"/>
    <cellStyle name="Percent 4 13 2 3 3 2" xfId="47126" xr:uid="{00000000-0005-0000-0000-000017C70000}"/>
    <cellStyle name="Percent 4 13 2 3 4" xfId="16830" xr:uid="{00000000-0005-0000-0000-000018C70000}"/>
    <cellStyle name="Percent 4 13 2 3 4 2" xfId="42798" xr:uid="{00000000-0005-0000-0000-000019C70000}"/>
    <cellStyle name="Percent 4 13 2 3 5" xfId="31978" xr:uid="{00000000-0005-0000-0000-00001AC70000}"/>
    <cellStyle name="Percent 4 13 2 3 6" xfId="58460" xr:uid="{00000000-0005-0000-0000-00001BC70000}"/>
    <cellStyle name="Percent 4 13 2 4" xfId="10338" xr:uid="{00000000-0005-0000-0000-00001CC70000}"/>
    <cellStyle name="Percent 4 13 2 4 2" xfId="25486" xr:uid="{00000000-0005-0000-0000-00001DC70000}"/>
    <cellStyle name="Percent 4 13 2 4 2 2" xfId="51454" xr:uid="{00000000-0005-0000-0000-00001EC70000}"/>
    <cellStyle name="Percent 4 13 2 4 3" xfId="36306" xr:uid="{00000000-0005-0000-0000-00001FC70000}"/>
    <cellStyle name="Percent 4 13 2 5" xfId="8174" xr:uid="{00000000-0005-0000-0000-000020C70000}"/>
    <cellStyle name="Percent 4 13 2 5 2" xfId="23322" xr:uid="{00000000-0005-0000-0000-000021C70000}"/>
    <cellStyle name="Percent 4 13 2 5 2 2" xfId="49290" xr:uid="{00000000-0005-0000-0000-000022C70000}"/>
    <cellStyle name="Percent 4 13 2 5 3" xfId="34142" xr:uid="{00000000-0005-0000-0000-000023C70000}"/>
    <cellStyle name="Percent 4 13 2 6" xfId="18994" xr:uid="{00000000-0005-0000-0000-000024C70000}"/>
    <cellStyle name="Percent 4 13 2 6 2" xfId="44962" xr:uid="{00000000-0005-0000-0000-000025C70000}"/>
    <cellStyle name="Percent 4 13 2 7" xfId="14666" xr:uid="{00000000-0005-0000-0000-000026C70000}"/>
    <cellStyle name="Percent 4 13 2 7 2" xfId="40634" xr:uid="{00000000-0005-0000-0000-000027C70000}"/>
    <cellStyle name="Percent 4 13 2 8" xfId="3846" xr:uid="{00000000-0005-0000-0000-000028C70000}"/>
    <cellStyle name="Percent 4 13 2 9" xfId="29814" xr:uid="{00000000-0005-0000-0000-000029C70000}"/>
    <cellStyle name="Percent 4 13 3" xfId="2223" xr:uid="{00000000-0005-0000-0000-00002AC70000}"/>
    <cellStyle name="Percent 4 13 3 2" xfId="6551" xr:uid="{00000000-0005-0000-0000-00002BC70000}"/>
    <cellStyle name="Percent 4 13 3 2 2" xfId="13043" xr:uid="{00000000-0005-0000-0000-00002CC70000}"/>
    <cellStyle name="Percent 4 13 3 2 2 2" xfId="28191" xr:uid="{00000000-0005-0000-0000-00002DC70000}"/>
    <cellStyle name="Percent 4 13 3 2 2 2 2" xfId="54159" xr:uid="{00000000-0005-0000-0000-00002EC70000}"/>
    <cellStyle name="Percent 4 13 3 2 2 3" xfId="39011" xr:uid="{00000000-0005-0000-0000-00002FC70000}"/>
    <cellStyle name="Percent 4 13 3 2 3" xfId="21699" xr:uid="{00000000-0005-0000-0000-000030C70000}"/>
    <cellStyle name="Percent 4 13 3 2 3 2" xfId="47667" xr:uid="{00000000-0005-0000-0000-000031C70000}"/>
    <cellStyle name="Percent 4 13 3 2 4" xfId="17371" xr:uid="{00000000-0005-0000-0000-000032C70000}"/>
    <cellStyle name="Percent 4 13 3 2 4 2" xfId="43339" xr:uid="{00000000-0005-0000-0000-000033C70000}"/>
    <cellStyle name="Percent 4 13 3 2 5" xfId="32519" xr:uid="{00000000-0005-0000-0000-000034C70000}"/>
    <cellStyle name="Percent 4 13 3 2 6" xfId="59001" xr:uid="{00000000-0005-0000-0000-000035C70000}"/>
    <cellStyle name="Percent 4 13 3 3" xfId="10879" xr:uid="{00000000-0005-0000-0000-000036C70000}"/>
    <cellStyle name="Percent 4 13 3 3 2" xfId="26027" xr:uid="{00000000-0005-0000-0000-000037C70000}"/>
    <cellStyle name="Percent 4 13 3 3 2 2" xfId="51995" xr:uid="{00000000-0005-0000-0000-000038C70000}"/>
    <cellStyle name="Percent 4 13 3 3 3" xfId="36847" xr:uid="{00000000-0005-0000-0000-000039C70000}"/>
    <cellStyle name="Percent 4 13 3 4" xfId="8715" xr:uid="{00000000-0005-0000-0000-00003AC70000}"/>
    <cellStyle name="Percent 4 13 3 4 2" xfId="23863" xr:uid="{00000000-0005-0000-0000-00003BC70000}"/>
    <cellStyle name="Percent 4 13 3 4 2 2" xfId="49831" xr:uid="{00000000-0005-0000-0000-00003CC70000}"/>
    <cellStyle name="Percent 4 13 3 4 3" xfId="34683" xr:uid="{00000000-0005-0000-0000-00003DC70000}"/>
    <cellStyle name="Percent 4 13 3 5" xfId="19535" xr:uid="{00000000-0005-0000-0000-00003EC70000}"/>
    <cellStyle name="Percent 4 13 3 5 2" xfId="45503" xr:uid="{00000000-0005-0000-0000-00003FC70000}"/>
    <cellStyle name="Percent 4 13 3 6" xfId="15207" xr:uid="{00000000-0005-0000-0000-000040C70000}"/>
    <cellStyle name="Percent 4 13 3 6 2" xfId="41175" xr:uid="{00000000-0005-0000-0000-000041C70000}"/>
    <cellStyle name="Percent 4 13 3 7" xfId="4387" xr:uid="{00000000-0005-0000-0000-000042C70000}"/>
    <cellStyle name="Percent 4 13 3 8" xfId="30355" xr:uid="{00000000-0005-0000-0000-000043C70000}"/>
    <cellStyle name="Percent 4 13 3 9" xfId="56837" xr:uid="{00000000-0005-0000-0000-000044C70000}"/>
    <cellStyle name="Percent 4 13 4" xfId="5469" xr:uid="{00000000-0005-0000-0000-000045C70000}"/>
    <cellStyle name="Percent 4 13 4 2" xfId="11961" xr:uid="{00000000-0005-0000-0000-000046C70000}"/>
    <cellStyle name="Percent 4 13 4 2 2" xfId="27109" xr:uid="{00000000-0005-0000-0000-000047C70000}"/>
    <cellStyle name="Percent 4 13 4 2 2 2" xfId="53077" xr:uid="{00000000-0005-0000-0000-000048C70000}"/>
    <cellStyle name="Percent 4 13 4 2 3" xfId="37929" xr:uid="{00000000-0005-0000-0000-000049C70000}"/>
    <cellStyle name="Percent 4 13 4 3" xfId="20617" xr:uid="{00000000-0005-0000-0000-00004AC70000}"/>
    <cellStyle name="Percent 4 13 4 3 2" xfId="46585" xr:uid="{00000000-0005-0000-0000-00004BC70000}"/>
    <cellStyle name="Percent 4 13 4 4" xfId="16289" xr:uid="{00000000-0005-0000-0000-00004CC70000}"/>
    <cellStyle name="Percent 4 13 4 4 2" xfId="42257" xr:uid="{00000000-0005-0000-0000-00004DC70000}"/>
    <cellStyle name="Percent 4 13 4 5" xfId="31437" xr:uid="{00000000-0005-0000-0000-00004EC70000}"/>
    <cellStyle name="Percent 4 13 4 6" xfId="57919" xr:uid="{00000000-0005-0000-0000-00004FC70000}"/>
    <cellStyle name="Percent 4 13 5" xfId="9797" xr:uid="{00000000-0005-0000-0000-000050C70000}"/>
    <cellStyle name="Percent 4 13 5 2" xfId="24945" xr:uid="{00000000-0005-0000-0000-000051C70000}"/>
    <cellStyle name="Percent 4 13 5 2 2" xfId="50913" xr:uid="{00000000-0005-0000-0000-000052C70000}"/>
    <cellStyle name="Percent 4 13 5 3" xfId="35765" xr:uid="{00000000-0005-0000-0000-000053C70000}"/>
    <cellStyle name="Percent 4 13 6" xfId="7633" xr:uid="{00000000-0005-0000-0000-000054C70000}"/>
    <cellStyle name="Percent 4 13 6 2" xfId="22781" xr:uid="{00000000-0005-0000-0000-000055C70000}"/>
    <cellStyle name="Percent 4 13 6 2 2" xfId="48749" xr:uid="{00000000-0005-0000-0000-000056C70000}"/>
    <cellStyle name="Percent 4 13 6 3" xfId="33601" xr:uid="{00000000-0005-0000-0000-000057C70000}"/>
    <cellStyle name="Percent 4 13 7" xfId="18453" xr:uid="{00000000-0005-0000-0000-000058C70000}"/>
    <cellStyle name="Percent 4 13 7 2" xfId="44421" xr:uid="{00000000-0005-0000-0000-000059C70000}"/>
    <cellStyle name="Percent 4 13 8" xfId="14125" xr:uid="{00000000-0005-0000-0000-00005AC70000}"/>
    <cellStyle name="Percent 4 13 8 2" xfId="40093" xr:uid="{00000000-0005-0000-0000-00005BC70000}"/>
    <cellStyle name="Percent 4 13 9" xfId="3305" xr:uid="{00000000-0005-0000-0000-00005CC70000}"/>
    <cellStyle name="Percent 4 14" xfId="1678" xr:uid="{00000000-0005-0000-0000-00005DC70000}"/>
    <cellStyle name="Percent 4 14 10" xfId="56292" xr:uid="{00000000-0005-0000-0000-00005EC70000}"/>
    <cellStyle name="Percent 4 14 2" xfId="2760" xr:uid="{00000000-0005-0000-0000-00005FC70000}"/>
    <cellStyle name="Percent 4 14 2 2" xfId="7088" xr:uid="{00000000-0005-0000-0000-000060C70000}"/>
    <cellStyle name="Percent 4 14 2 2 2" xfId="13580" xr:uid="{00000000-0005-0000-0000-000061C70000}"/>
    <cellStyle name="Percent 4 14 2 2 2 2" xfId="28728" xr:uid="{00000000-0005-0000-0000-000062C70000}"/>
    <cellStyle name="Percent 4 14 2 2 2 2 2" xfId="54696" xr:uid="{00000000-0005-0000-0000-000063C70000}"/>
    <cellStyle name="Percent 4 14 2 2 2 3" xfId="39548" xr:uid="{00000000-0005-0000-0000-000064C70000}"/>
    <cellStyle name="Percent 4 14 2 2 3" xfId="22236" xr:uid="{00000000-0005-0000-0000-000065C70000}"/>
    <cellStyle name="Percent 4 14 2 2 3 2" xfId="48204" xr:uid="{00000000-0005-0000-0000-000066C70000}"/>
    <cellStyle name="Percent 4 14 2 2 4" xfId="17908" xr:uid="{00000000-0005-0000-0000-000067C70000}"/>
    <cellStyle name="Percent 4 14 2 2 4 2" xfId="43876" xr:uid="{00000000-0005-0000-0000-000068C70000}"/>
    <cellStyle name="Percent 4 14 2 2 5" xfId="33056" xr:uid="{00000000-0005-0000-0000-000069C70000}"/>
    <cellStyle name="Percent 4 14 2 2 6" xfId="59538" xr:uid="{00000000-0005-0000-0000-00006AC70000}"/>
    <cellStyle name="Percent 4 14 2 3" xfId="11416" xr:uid="{00000000-0005-0000-0000-00006BC70000}"/>
    <cellStyle name="Percent 4 14 2 3 2" xfId="26564" xr:uid="{00000000-0005-0000-0000-00006CC70000}"/>
    <cellStyle name="Percent 4 14 2 3 2 2" xfId="52532" xr:uid="{00000000-0005-0000-0000-00006DC70000}"/>
    <cellStyle name="Percent 4 14 2 3 3" xfId="37384" xr:uid="{00000000-0005-0000-0000-00006EC70000}"/>
    <cellStyle name="Percent 4 14 2 4" xfId="9252" xr:uid="{00000000-0005-0000-0000-00006FC70000}"/>
    <cellStyle name="Percent 4 14 2 4 2" xfId="24400" xr:uid="{00000000-0005-0000-0000-000070C70000}"/>
    <cellStyle name="Percent 4 14 2 4 2 2" xfId="50368" xr:uid="{00000000-0005-0000-0000-000071C70000}"/>
    <cellStyle name="Percent 4 14 2 4 3" xfId="35220" xr:uid="{00000000-0005-0000-0000-000072C70000}"/>
    <cellStyle name="Percent 4 14 2 5" xfId="20072" xr:uid="{00000000-0005-0000-0000-000073C70000}"/>
    <cellStyle name="Percent 4 14 2 5 2" xfId="46040" xr:uid="{00000000-0005-0000-0000-000074C70000}"/>
    <cellStyle name="Percent 4 14 2 6" xfId="15744" xr:uid="{00000000-0005-0000-0000-000075C70000}"/>
    <cellStyle name="Percent 4 14 2 6 2" xfId="41712" xr:uid="{00000000-0005-0000-0000-000076C70000}"/>
    <cellStyle name="Percent 4 14 2 7" xfId="4924" xr:uid="{00000000-0005-0000-0000-000077C70000}"/>
    <cellStyle name="Percent 4 14 2 8" xfId="30892" xr:uid="{00000000-0005-0000-0000-000078C70000}"/>
    <cellStyle name="Percent 4 14 2 9" xfId="57374" xr:uid="{00000000-0005-0000-0000-000079C70000}"/>
    <cellStyle name="Percent 4 14 3" xfId="6006" xr:uid="{00000000-0005-0000-0000-00007AC70000}"/>
    <cellStyle name="Percent 4 14 3 2" xfId="12498" xr:uid="{00000000-0005-0000-0000-00007BC70000}"/>
    <cellStyle name="Percent 4 14 3 2 2" xfId="27646" xr:uid="{00000000-0005-0000-0000-00007CC70000}"/>
    <cellStyle name="Percent 4 14 3 2 2 2" xfId="53614" xr:uid="{00000000-0005-0000-0000-00007DC70000}"/>
    <cellStyle name="Percent 4 14 3 2 3" xfId="38466" xr:uid="{00000000-0005-0000-0000-00007EC70000}"/>
    <cellStyle name="Percent 4 14 3 3" xfId="21154" xr:uid="{00000000-0005-0000-0000-00007FC70000}"/>
    <cellStyle name="Percent 4 14 3 3 2" xfId="47122" xr:uid="{00000000-0005-0000-0000-000080C70000}"/>
    <cellStyle name="Percent 4 14 3 4" xfId="16826" xr:uid="{00000000-0005-0000-0000-000081C70000}"/>
    <cellStyle name="Percent 4 14 3 4 2" xfId="42794" xr:uid="{00000000-0005-0000-0000-000082C70000}"/>
    <cellStyle name="Percent 4 14 3 5" xfId="31974" xr:uid="{00000000-0005-0000-0000-000083C70000}"/>
    <cellStyle name="Percent 4 14 3 6" xfId="58456" xr:uid="{00000000-0005-0000-0000-000084C70000}"/>
    <cellStyle name="Percent 4 14 4" xfId="10334" xr:uid="{00000000-0005-0000-0000-000085C70000}"/>
    <cellStyle name="Percent 4 14 4 2" xfId="25482" xr:uid="{00000000-0005-0000-0000-000086C70000}"/>
    <cellStyle name="Percent 4 14 4 2 2" xfId="51450" xr:uid="{00000000-0005-0000-0000-000087C70000}"/>
    <cellStyle name="Percent 4 14 4 3" xfId="36302" xr:uid="{00000000-0005-0000-0000-000088C70000}"/>
    <cellStyle name="Percent 4 14 5" xfId="8170" xr:uid="{00000000-0005-0000-0000-000089C70000}"/>
    <cellStyle name="Percent 4 14 5 2" xfId="23318" xr:uid="{00000000-0005-0000-0000-00008AC70000}"/>
    <cellStyle name="Percent 4 14 5 2 2" xfId="49286" xr:uid="{00000000-0005-0000-0000-00008BC70000}"/>
    <cellStyle name="Percent 4 14 5 3" xfId="34138" xr:uid="{00000000-0005-0000-0000-00008CC70000}"/>
    <cellStyle name="Percent 4 14 6" xfId="18990" xr:uid="{00000000-0005-0000-0000-00008DC70000}"/>
    <cellStyle name="Percent 4 14 6 2" xfId="44958" xr:uid="{00000000-0005-0000-0000-00008EC70000}"/>
    <cellStyle name="Percent 4 14 7" xfId="14662" xr:uid="{00000000-0005-0000-0000-00008FC70000}"/>
    <cellStyle name="Percent 4 14 7 2" xfId="40630" xr:uid="{00000000-0005-0000-0000-000090C70000}"/>
    <cellStyle name="Percent 4 14 8" xfId="3842" xr:uid="{00000000-0005-0000-0000-000091C70000}"/>
    <cellStyle name="Percent 4 14 9" xfId="29810" xr:uid="{00000000-0005-0000-0000-000092C70000}"/>
    <cellStyle name="Percent 4 15" xfId="2219" xr:uid="{00000000-0005-0000-0000-000093C70000}"/>
    <cellStyle name="Percent 4 15 2" xfId="6547" xr:uid="{00000000-0005-0000-0000-000094C70000}"/>
    <cellStyle name="Percent 4 15 2 2" xfId="13039" xr:uid="{00000000-0005-0000-0000-000095C70000}"/>
    <cellStyle name="Percent 4 15 2 2 2" xfId="28187" xr:uid="{00000000-0005-0000-0000-000096C70000}"/>
    <cellStyle name="Percent 4 15 2 2 2 2" xfId="54155" xr:uid="{00000000-0005-0000-0000-000097C70000}"/>
    <cellStyle name="Percent 4 15 2 2 3" xfId="39007" xr:uid="{00000000-0005-0000-0000-000098C70000}"/>
    <cellStyle name="Percent 4 15 2 3" xfId="21695" xr:uid="{00000000-0005-0000-0000-000099C70000}"/>
    <cellStyle name="Percent 4 15 2 3 2" xfId="47663" xr:uid="{00000000-0005-0000-0000-00009AC70000}"/>
    <cellStyle name="Percent 4 15 2 4" xfId="17367" xr:uid="{00000000-0005-0000-0000-00009BC70000}"/>
    <cellStyle name="Percent 4 15 2 4 2" xfId="43335" xr:uid="{00000000-0005-0000-0000-00009CC70000}"/>
    <cellStyle name="Percent 4 15 2 5" xfId="32515" xr:uid="{00000000-0005-0000-0000-00009DC70000}"/>
    <cellStyle name="Percent 4 15 2 6" xfId="58997" xr:uid="{00000000-0005-0000-0000-00009EC70000}"/>
    <cellStyle name="Percent 4 15 3" xfId="10875" xr:uid="{00000000-0005-0000-0000-00009FC70000}"/>
    <cellStyle name="Percent 4 15 3 2" xfId="26023" xr:uid="{00000000-0005-0000-0000-0000A0C70000}"/>
    <cellStyle name="Percent 4 15 3 2 2" xfId="51991" xr:uid="{00000000-0005-0000-0000-0000A1C70000}"/>
    <cellStyle name="Percent 4 15 3 3" xfId="36843" xr:uid="{00000000-0005-0000-0000-0000A2C70000}"/>
    <cellStyle name="Percent 4 15 4" xfId="8711" xr:uid="{00000000-0005-0000-0000-0000A3C70000}"/>
    <cellStyle name="Percent 4 15 4 2" xfId="23859" xr:uid="{00000000-0005-0000-0000-0000A4C70000}"/>
    <cellStyle name="Percent 4 15 4 2 2" xfId="49827" xr:uid="{00000000-0005-0000-0000-0000A5C70000}"/>
    <cellStyle name="Percent 4 15 4 3" xfId="34679" xr:uid="{00000000-0005-0000-0000-0000A6C70000}"/>
    <cellStyle name="Percent 4 15 5" xfId="19531" xr:uid="{00000000-0005-0000-0000-0000A7C70000}"/>
    <cellStyle name="Percent 4 15 5 2" xfId="45499" xr:uid="{00000000-0005-0000-0000-0000A8C70000}"/>
    <cellStyle name="Percent 4 15 6" xfId="15203" xr:uid="{00000000-0005-0000-0000-0000A9C70000}"/>
    <cellStyle name="Percent 4 15 6 2" xfId="41171" xr:uid="{00000000-0005-0000-0000-0000AAC70000}"/>
    <cellStyle name="Percent 4 15 7" xfId="4383" xr:uid="{00000000-0005-0000-0000-0000ABC70000}"/>
    <cellStyle name="Percent 4 15 8" xfId="30351" xr:uid="{00000000-0005-0000-0000-0000ACC70000}"/>
    <cellStyle name="Percent 4 15 9" xfId="56833" xr:uid="{00000000-0005-0000-0000-0000ADC70000}"/>
    <cellStyle name="Percent 4 16" xfId="5465" xr:uid="{00000000-0005-0000-0000-0000AEC70000}"/>
    <cellStyle name="Percent 4 16 2" xfId="11957" xr:uid="{00000000-0005-0000-0000-0000AFC70000}"/>
    <cellStyle name="Percent 4 16 2 2" xfId="27105" xr:uid="{00000000-0005-0000-0000-0000B0C70000}"/>
    <cellStyle name="Percent 4 16 2 2 2" xfId="53073" xr:uid="{00000000-0005-0000-0000-0000B1C70000}"/>
    <cellStyle name="Percent 4 16 2 3" xfId="37925" xr:uid="{00000000-0005-0000-0000-0000B2C70000}"/>
    <cellStyle name="Percent 4 16 3" xfId="20613" xr:uid="{00000000-0005-0000-0000-0000B3C70000}"/>
    <cellStyle name="Percent 4 16 3 2" xfId="46581" xr:uid="{00000000-0005-0000-0000-0000B4C70000}"/>
    <cellStyle name="Percent 4 16 4" xfId="16285" xr:uid="{00000000-0005-0000-0000-0000B5C70000}"/>
    <cellStyle name="Percent 4 16 4 2" xfId="42253" xr:uid="{00000000-0005-0000-0000-0000B6C70000}"/>
    <cellStyle name="Percent 4 16 5" xfId="31433" xr:uid="{00000000-0005-0000-0000-0000B7C70000}"/>
    <cellStyle name="Percent 4 16 6" xfId="57915" xr:uid="{00000000-0005-0000-0000-0000B8C70000}"/>
    <cellStyle name="Percent 4 17" xfId="9793" xr:uid="{00000000-0005-0000-0000-0000B9C70000}"/>
    <cellStyle name="Percent 4 17 2" xfId="24941" xr:uid="{00000000-0005-0000-0000-0000BAC70000}"/>
    <cellStyle name="Percent 4 17 2 2" xfId="50909" xr:uid="{00000000-0005-0000-0000-0000BBC70000}"/>
    <cellStyle name="Percent 4 17 3" xfId="35761" xr:uid="{00000000-0005-0000-0000-0000BCC70000}"/>
    <cellStyle name="Percent 4 18" xfId="7629" xr:uid="{00000000-0005-0000-0000-0000BDC70000}"/>
    <cellStyle name="Percent 4 18 2" xfId="22777" xr:uid="{00000000-0005-0000-0000-0000BEC70000}"/>
    <cellStyle name="Percent 4 18 2 2" xfId="48745" xr:uid="{00000000-0005-0000-0000-0000BFC70000}"/>
    <cellStyle name="Percent 4 18 3" xfId="33597" xr:uid="{00000000-0005-0000-0000-0000C0C70000}"/>
    <cellStyle name="Percent 4 19" xfId="18449" xr:uid="{00000000-0005-0000-0000-0000C1C70000}"/>
    <cellStyle name="Percent 4 19 2" xfId="44417" xr:uid="{00000000-0005-0000-0000-0000C2C70000}"/>
    <cellStyle name="Percent 4 2" xfId="590" xr:uid="{00000000-0005-0000-0000-0000C3C70000}"/>
    <cellStyle name="Percent 4 2 10" xfId="3306" xr:uid="{00000000-0005-0000-0000-0000C4C70000}"/>
    <cellStyle name="Percent 4 2 11" xfId="29274" xr:uid="{00000000-0005-0000-0000-0000C5C70000}"/>
    <cellStyle name="Percent 4 2 12" xfId="55216" xr:uid="{00000000-0005-0000-0000-0000C6C70000}"/>
    <cellStyle name="Percent 4 2 13" xfId="55756" xr:uid="{00000000-0005-0000-0000-0000C7C70000}"/>
    <cellStyle name="Percent 4 2 14" xfId="720" xr:uid="{00000000-0005-0000-0000-0000C8C70000}"/>
    <cellStyle name="Percent 4 2 2" xfId="591" xr:uid="{00000000-0005-0000-0000-0000C9C70000}"/>
    <cellStyle name="Percent 4 2 2 10" xfId="29275" xr:uid="{00000000-0005-0000-0000-0000CAC70000}"/>
    <cellStyle name="Percent 4 2 2 11" xfId="55217" xr:uid="{00000000-0005-0000-0000-0000CBC70000}"/>
    <cellStyle name="Percent 4 2 2 12" xfId="55757" xr:uid="{00000000-0005-0000-0000-0000CCC70000}"/>
    <cellStyle name="Percent 4 2 2 13" xfId="1212" xr:uid="{00000000-0005-0000-0000-0000CDC70000}"/>
    <cellStyle name="Percent 4 2 2 2" xfId="1684" xr:uid="{00000000-0005-0000-0000-0000CEC70000}"/>
    <cellStyle name="Percent 4 2 2 2 10" xfId="56298" xr:uid="{00000000-0005-0000-0000-0000CFC70000}"/>
    <cellStyle name="Percent 4 2 2 2 2" xfId="2766" xr:uid="{00000000-0005-0000-0000-0000D0C70000}"/>
    <cellStyle name="Percent 4 2 2 2 2 2" xfId="7094" xr:uid="{00000000-0005-0000-0000-0000D1C70000}"/>
    <cellStyle name="Percent 4 2 2 2 2 2 2" xfId="13586" xr:uid="{00000000-0005-0000-0000-0000D2C70000}"/>
    <cellStyle name="Percent 4 2 2 2 2 2 2 2" xfId="28734" xr:uid="{00000000-0005-0000-0000-0000D3C70000}"/>
    <cellStyle name="Percent 4 2 2 2 2 2 2 2 2" xfId="54702" xr:uid="{00000000-0005-0000-0000-0000D4C70000}"/>
    <cellStyle name="Percent 4 2 2 2 2 2 2 3" xfId="39554" xr:uid="{00000000-0005-0000-0000-0000D5C70000}"/>
    <cellStyle name="Percent 4 2 2 2 2 2 3" xfId="22242" xr:uid="{00000000-0005-0000-0000-0000D6C70000}"/>
    <cellStyle name="Percent 4 2 2 2 2 2 3 2" xfId="48210" xr:uid="{00000000-0005-0000-0000-0000D7C70000}"/>
    <cellStyle name="Percent 4 2 2 2 2 2 4" xfId="17914" xr:uid="{00000000-0005-0000-0000-0000D8C70000}"/>
    <cellStyle name="Percent 4 2 2 2 2 2 4 2" xfId="43882" xr:uid="{00000000-0005-0000-0000-0000D9C70000}"/>
    <cellStyle name="Percent 4 2 2 2 2 2 5" xfId="33062" xr:uid="{00000000-0005-0000-0000-0000DAC70000}"/>
    <cellStyle name="Percent 4 2 2 2 2 2 6" xfId="59544" xr:uid="{00000000-0005-0000-0000-0000DBC70000}"/>
    <cellStyle name="Percent 4 2 2 2 2 3" xfId="11422" xr:uid="{00000000-0005-0000-0000-0000DCC70000}"/>
    <cellStyle name="Percent 4 2 2 2 2 3 2" xfId="26570" xr:uid="{00000000-0005-0000-0000-0000DDC70000}"/>
    <cellStyle name="Percent 4 2 2 2 2 3 2 2" xfId="52538" xr:uid="{00000000-0005-0000-0000-0000DEC70000}"/>
    <cellStyle name="Percent 4 2 2 2 2 3 3" xfId="37390" xr:uid="{00000000-0005-0000-0000-0000DFC70000}"/>
    <cellStyle name="Percent 4 2 2 2 2 4" xfId="9258" xr:uid="{00000000-0005-0000-0000-0000E0C70000}"/>
    <cellStyle name="Percent 4 2 2 2 2 4 2" xfId="24406" xr:uid="{00000000-0005-0000-0000-0000E1C70000}"/>
    <cellStyle name="Percent 4 2 2 2 2 4 2 2" xfId="50374" xr:uid="{00000000-0005-0000-0000-0000E2C70000}"/>
    <cellStyle name="Percent 4 2 2 2 2 4 3" xfId="35226" xr:uid="{00000000-0005-0000-0000-0000E3C70000}"/>
    <cellStyle name="Percent 4 2 2 2 2 5" xfId="20078" xr:uid="{00000000-0005-0000-0000-0000E4C70000}"/>
    <cellStyle name="Percent 4 2 2 2 2 5 2" xfId="46046" xr:uid="{00000000-0005-0000-0000-0000E5C70000}"/>
    <cellStyle name="Percent 4 2 2 2 2 6" xfId="15750" xr:uid="{00000000-0005-0000-0000-0000E6C70000}"/>
    <cellStyle name="Percent 4 2 2 2 2 6 2" xfId="41718" xr:uid="{00000000-0005-0000-0000-0000E7C70000}"/>
    <cellStyle name="Percent 4 2 2 2 2 7" xfId="4930" xr:uid="{00000000-0005-0000-0000-0000E8C70000}"/>
    <cellStyle name="Percent 4 2 2 2 2 8" xfId="30898" xr:uid="{00000000-0005-0000-0000-0000E9C70000}"/>
    <cellStyle name="Percent 4 2 2 2 2 9" xfId="57380" xr:uid="{00000000-0005-0000-0000-0000EAC70000}"/>
    <cellStyle name="Percent 4 2 2 2 3" xfId="6012" xr:uid="{00000000-0005-0000-0000-0000EBC70000}"/>
    <cellStyle name="Percent 4 2 2 2 3 2" xfId="12504" xr:uid="{00000000-0005-0000-0000-0000ECC70000}"/>
    <cellStyle name="Percent 4 2 2 2 3 2 2" xfId="27652" xr:uid="{00000000-0005-0000-0000-0000EDC70000}"/>
    <cellStyle name="Percent 4 2 2 2 3 2 2 2" xfId="53620" xr:uid="{00000000-0005-0000-0000-0000EEC70000}"/>
    <cellStyle name="Percent 4 2 2 2 3 2 3" xfId="38472" xr:uid="{00000000-0005-0000-0000-0000EFC70000}"/>
    <cellStyle name="Percent 4 2 2 2 3 3" xfId="21160" xr:uid="{00000000-0005-0000-0000-0000F0C70000}"/>
    <cellStyle name="Percent 4 2 2 2 3 3 2" xfId="47128" xr:uid="{00000000-0005-0000-0000-0000F1C70000}"/>
    <cellStyle name="Percent 4 2 2 2 3 4" xfId="16832" xr:uid="{00000000-0005-0000-0000-0000F2C70000}"/>
    <cellStyle name="Percent 4 2 2 2 3 4 2" xfId="42800" xr:uid="{00000000-0005-0000-0000-0000F3C70000}"/>
    <cellStyle name="Percent 4 2 2 2 3 5" xfId="31980" xr:uid="{00000000-0005-0000-0000-0000F4C70000}"/>
    <cellStyle name="Percent 4 2 2 2 3 6" xfId="58462" xr:uid="{00000000-0005-0000-0000-0000F5C70000}"/>
    <cellStyle name="Percent 4 2 2 2 4" xfId="10340" xr:uid="{00000000-0005-0000-0000-0000F6C70000}"/>
    <cellStyle name="Percent 4 2 2 2 4 2" xfId="25488" xr:uid="{00000000-0005-0000-0000-0000F7C70000}"/>
    <cellStyle name="Percent 4 2 2 2 4 2 2" xfId="51456" xr:uid="{00000000-0005-0000-0000-0000F8C70000}"/>
    <cellStyle name="Percent 4 2 2 2 4 3" xfId="36308" xr:uid="{00000000-0005-0000-0000-0000F9C70000}"/>
    <cellStyle name="Percent 4 2 2 2 5" xfId="8176" xr:uid="{00000000-0005-0000-0000-0000FAC70000}"/>
    <cellStyle name="Percent 4 2 2 2 5 2" xfId="23324" xr:uid="{00000000-0005-0000-0000-0000FBC70000}"/>
    <cellStyle name="Percent 4 2 2 2 5 2 2" xfId="49292" xr:uid="{00000000-0005-0000-0000-0000FCC70000}"/>
    <cellStyle name="Percent 4 2 2 2 5 3" xfId="34144" xr:uid="{00000000-0005-0000-0000-0000FDC70000}"/>
    <cellStyle name="Percent 4 2 2 2 6" xfId="18996" xr:uid="{00000000-0005-0000-0000-0000FEC70000}"/>
    <cellStyle name="Percent 4 2 2 2 6 2" xfId="44964" xr:uid="{00000000-0005-0000-0000-0000FFC70000}"/>
    <cellStyle name="Percent 4 2 2 2 7" xfId="14668" xr:uid="{00000000-0005-0000-0000-000000C80000}"/>
    <cellStyle name="Percent 4 2 2 2 7 2" xfId="40636" xr:uid="{00000000-0005-0000-0000-000001C80000}"/>
    <cellStyle name="Percent 4 2 2 2 8" xfId="3848" xr:uid="{00000000-0005-0000-0000-000002C80000}"/>
    <cellStyle name="Percent 4 2 2 2 9" xfId="29816" xr:uid="{00000000-0005-0000-0000-000003C80000}"/>
    <cellStyle name="Percent 4 2 2 3" xfId="2225" xr:uid="{00000000-0005-0000-0000-000004C80000}"/>
    <cellStyle name="Percent 4 2 2 3 2" xfId="6553" xr:uid="{00000000-0005-0000-0000-000005C80000}"/>
    <cellStyle name="Percent 4 2 2 3 2 2" xfId="13045" xr:uid="{00000000-0005-0000-0000-000006C80000}"/>
    <cellStyle name="Percent 4 2 2 3 2 2 2" xfId="28193" xr:uid="{00000000-0005-0000-0000-000007C80000}"/>
    <cellStyle name="Percent 4 2 2 3 2 2 2 2" xfId="54161" xr:uid="{00000000-0005-0000-0000-000008C80000}"/>
    <cellStyle name="Percent 4 2 2 3 2 2 3" xfId="39013" xr:uid="{00000000-0005-0000-0000-000009C80000}"/>
    <cellStyle name="Percent 4 2 2 3 2 3" xfId="21701" xr:uid="{00000000-0005-0000-0000-00000AC80000}"/>
    <cellStyle name="Percent 4 2 2 3 2 3 2" xfId="47669" xr:uid="{00000000-0005-0000-0000-00000BC80000}"/>
    <cellStyle name="Percent 4 2 2 3 2 4" xfId="17373" xr:uid="{00000000-0005-0000-0000-00000CC80000}"/>
    <cellStyle name="Percent 4 2 2 3 2 4 2" xfId="43341" xr:uid="{00000000-0005-0000-0000-00000DC80000}"/>
    <cellStyle name="Percent 4 2 2 3 2 5" xfId="32521" xr:uid="{00000000-0005-0000-0000-00000EC80000}"/>
    <cellStyle name="Percent 4 2 2 3 2 6" xfId="59003" xr:uid="{00000000-0005-0000-0000-00000FC80000}"/>
    <cellStyle name="Percent 4 2 2 3 3" xfId="10881" xr:uid="{00000000-0005-0000-0000-000010C80000}"/>
    <cellStyle name="Percent 4 2 2 3 3 2" xfId="26029" xr:uid="{00000000-0005-0000-0000-000011C80000}"/>
    <cellStyle name="Percent 4 2 2 3 3 2 2" xfId="51997" xr:uid="{00000000-0005-0000-0000-000012C80000}"/>
    <cellStyle name="Percent 4 2 2 3 3 3" xfId="36849" xr:uid="{00000000-0005-0000-0000-000013C80000}"/>
    <cellStyle name="Percent 4 2 2 3 4" xfId="8717" xr:uid="{00000000-0005-0000-0000-000014C80000}"/>
    <cellStyle name="Percent 4 2 2 3 4 2" xfId="23865" xr:uid="{00000000-0005-0000-0000-000015C80000}"/>
    <cellStyle name="Percent 4 2 2 3 4 2 2" xfId="49833" xr:uid="{00000000-0005-0000-0000-000016C80000}"/>
    <cellStyle name="Percent 4 2 2 3 4 3" xfId="34685" xr:uid="{00000000-0005-0000-0000-000017C80000}"/>
    <cellStyle name="Percent 4 2 2 3 5" xfId="19537" xr:uid="{00000000-0005-0000-0000-000018C80000}"/>
    <cellStyle name="Percent 4 2 2 3 5 2" xfId="45505" xr:uid="{00000000-0005-0000-0000-000019C80000}"/>
    <cellStyle name="Percent 4 2 2 3 6" xfId="15209" xr:uid="{00000000-0005-0000-0000-00001AC80000}"/>
    <cellStyle name="Percent 4 2 2 3 6 2" xfId="41177" xr:uid="{00000000-0005-0000-0000-00001BC80000}"/>
    <cellStyle name="Percent 4 2 2 3 7" xfId="4389" xr:uid="{00000000-0005-0000-0000-00001CC80000}"/>
    <cellStyle name="Percent 4 2 2 3 8" xfId="30357" xr:uid="{00000000-0005-0000-0000-00001DC80000}"/>
    <cellStyle name="Percent 4 2 2 3 9" xfId="56839" xr:uid="{00000000-0005-0000-0000-00001EC80000}"/>
    <cellStyle name="Percent 4 2 2 4" xfId="5471" xr:uid="{00000000-0005-0000-0000-00001FC80000}"/>
    <cellStyle name="Percent 4 2 2 4 2" xfId="11963" xr:uid="{00000000-0005-0000-0000-000020C80000}"/>
    <cellStyle name="Percent 4 2 2 4 2 2" xfId="27111" xr:uid="{00000000-0005-0000-0000-000021C80000}"/>
    <cellStyle name="Percent 4 2 2 4 2 2 2" xfId="53079" xr:uid="{00000000-0005-0000-0000-000022C80000}"/>
    <cellStyle name="Percent 4 2 2 4 2 3" xfId="37931" xr:uid="{00000000-0005-0000-0000-000023C80000}"/>
    <cellStyle name="Percent 4 2 2 4 3" xfId="20619" xr:uid="{00000000-0005-0000-0000-000024C80000}"/>
    <cellStyle name="Percent 4 2 2 4 3 2" xfId="46587" xr:uid="{00000000-0005-0000-0000-000025C80000}"/>
    <cellStyle name="Percent 4 2 2 4 4" xfId="16291" xr:uid="{00000000-0005-0000-0000-000026C80000}"/>
    <cellStyle name="Percent 4 2 2 4 4 2" xfId="42259" xr:uid="{00000000-0005-0000-0000-000027C80000}"/>
    <cellStyle name="Percent 4 2 2 4 5" xfId="31439" xr:uid="{00000000-0005-0000-0000-000028C80000}"/>
    <cellStyle name="Percent 4 2 2 4 6" xfId="57921" xr:uid="{00000000-0005-0000-0000-000029C80000}"/>
    <cellStyle name="Percent 4 2 2 5" xfId="9799" xr:uid="{00000000-0005-0000-0000-00002AC80000}"/>
    <cellStyle name="Percent 4 2 2 5 2" xfId="24947" xr:uid="{00000000-0005-0000-0000-00002BC80000}"/>
    <cellStyle name="Percent 4 2 2 5 2 2" xfId="50915" xr:uid="{00000000-0005-0000-0000-00002CC80000}"/>
    <cellStyle name="Percent 4 2 2 5 3" xfId="35767" xr:uid="{00000000-0005-0000-0000-00002DC80000}"/>
    <cellStyle name="Percent 4 2 2 6" xfId="7635" xr:uid="{00000000-0005-0000-0000-00002EC80000}"/>
    <cellStyle name="Percent 4 2 2 6 2" xfId="22783" xr:uid="{00000000-0005-0000-0000-00002FC80000}"/>
    <cellStyle name="Percent 4 2 2 6 2 2" xfId="48751" xr:uid="{00000000-0005-0000-0000-000030C80000}"/>
    <cellStyle name="Percent 4 2 2 6 3" xfId="33603" xr:uid="{00000000-0005-0000-0000-000031C80000}"/>
    <cellStyle name="Percent 4 2 2 7" xfId="18455" xr:uid="{00000000-0005-0000-0000-000032C80000}"/>
    <cellStyle name="Percent 4 2 2 7 2" xfId="44423" xr:uid="{00000000-0005-0000-0000-000033C80000}"/>
    <cellStyle name="Percent 4 2 2 8" xfId="14127" xr:uid="{00000000-0005-0000-0000-000034C80000}"/>
    <cellStyle name="Percent 4 2 2 8 2" xfId="40095" xr:uid="{00000000-0005-0000-0000-000035C80000}"/>
    <cellStyle name="Percent 4 2 2 9" xfId="3307" xr:uid="{00000000-0005-0000-0000-000036C80000}"/>
    <cellStyle name="Percent 4 2 3" xfId="1683" xr:uid="{00000000-0005-0000-0000-000037C80000}"/>
    <cellStyle name="Percent 4 2 3 10" xfId="56297" xr:uid="{00000000-0005-0000-0000-000038C80000}"/>
    <cellStyle name="Percent 4 2 3 2" xfId="2765" xr:uid="{00000000-0005-0000-0000-000039C80000}"/>
    <cellStyle name="Percent 4 2 3 2 2" xfId="7093" xr:uid="{00000000-0005-0000-0000-00003AC80000}"/>
    <cellStyle name="Percent 4 2 3 2 2 2" xfId="13585" xr:uid="{00000000-0005-0000-0000-00003BC80000}"/>
    <cellStyle name="Percent 4 2 3 2 2 2 2" xfId="28733" xr:uid="{00000000-0005-0000-0000-00003CC80000}"/>
    <cellStyle name="Percent 4 2 3 2 2 2 2 2" xfId="54701" xr:uid="{00000000-0005-0000-0000-00003DC80000}"/>
    <cellStyle name="Percent 4 2 3 2 2 2 3" xfId="39553" xr:uid="{00000000-0005-0000-0000-00003EC80000}"/>
    <cellStyle name="Percent 4 2 3 2 2 3" xfId="22241" xr:uid="{00000000-0005-0000-0000-00003FC80000}"/>
    <cellStyle name="Percent 4 2 3 2 2 3 2" xfId="48209" xr:uid="{00000000-0005-0000-0000-000040C80000}"/>
    <cellStyle name="Percent 4 2 3 2 2 4" xfId="17913" xr:uid="{00000000-0005-0000-0000-000041C80000}"/>
    <cellStyle name="Percent 4 2 3 2 2 4 2" xfId="43881" xr:uid="{00000000-0005-0000-0000-000042C80000}"/>
    <cellStyle name="Percent 4 2 3 2 2 5" xfId="33061" xr:uid="{00000000-0005-0000-0000-000043C80000}"/>
    <cellStyle name="Percent 4 2 3 2 2 6" xfId="59543" xr:uid="{00000000-0005-0000-0000-000044C80000}"/>
    <cellStyle name="Percent 4 2 3 2 3" xfId="11421" xr:uid="{00000000-0005-0000-0000-000045C80000}"/>
    <cellStyle name="Percent 4 2 3 2 3 2" xfId="26569" xr:uid="{00000000-0005-0000-0000-000046C80000}"/>
    <cellStyle name="Percent 4 2 3 2 3 2 2" xfId="52537" xr:uid="{00000000-0005-0000-0000-000047C80000}"/>
    <cellStyle name="Percent 4 2 3 2 3 3" xfId="37389" xr:uid="{00000000-0005-0000-0000-000048C80000}"/>
    <cellStyle name="Percent 4 2 3 2 4" xfId="9257" xr:uid="{00000000-0005-0000-0000-000049C80000}"/>
    <cellStyle name="Percent 4 2 3 2 4 2" xfId="24405" xr:uid="{00000000-0005-0000-0000-00004AC80000}"/>
    <cellStyle name="Percent 4 2 3 2 4 2 2" xfId="50373" xr:uid="{00000000-0005-0000-0000-00004BC80000}"/>
    <cellStyle name="Percent 4 2 3 2 4 3" xfId="35225" xr:uid="{00000000-0005-0000-0000-00004CC80000}"/>
    <cellStyle name="Percent 4 2 3 2 5" xfId="20077" xr:uid="{00000000-0005-0000-0000-00004DC80000}"/>
    <cellStyle name="Percent 4 2 3 2 5 2" xfId="46045" xr:uid="{00000000-0005-0000-0000-00004EC80000}"/>
    <cellStyle name="Percent 4 2 3 2 6" xfId="15749" xr:uid="{00000000-0005-0000-0000-00004FC80000}"/>
    <cellStyle name="Percent 4 2 3 2 6 2" xfId="41717" xr:uid="{00000000-0005-0000-0000-000050C80000}"/>
    <cellStyle name="Percent 4 2 3 2 7" xfId="4929" xr:uid="{00000000-0005-0000-0000-000051C80000}"/>
    <cellStyle name="Percent 4 2 3 2 8" xfId="30897" xr:uid="{00000000-0005-0000-0000-000052C80000}"/>
    <cellStyle name="Percent 4 2 3 2 9" xfId="57379" xr:uid="{00000000-0005-0000-0000-000053C80000}"/>
    <cellStyle name="Percent 4 2 3 3" xfId="6011" xr:uid="{00000000-0005-0000-0000-000054C80000}"/>
    <cellStyle name="Percent 4 2 3 3 2" xfId="12503" xr:uid="{00000000-0005-0000-0000-000055C80000}"/>
    <cellStyle name="Percent 4 2 3 3 2 2" xfId="27651" xr:uid="{00000000-0005-0000-0000-000056C80000}"/>
    <cellStyle name="Percent 4 2 3 3 2 2 2" xfId="53619" xr:uid="{00000000-0005-0000-0000-000057C80000}"/>
    <cellStyle name="Percent 4 2 3 3 2 3" xfId="38471" xr:uid="{00000000-0005-0000-0000-000058C80000}"/>
    <cellStyle name="Percent 4 2 3 3 3" xfId="21159" xr:uid="{00000000-0005-0000-0000-000059C80000}"/>
    <cellStyle name="Percent 4 2 3 3 3 2" xfId="47127" xr:uid="{00000000-0005-0000-0000-00005AC80000}"/>
    <cellStyle name="Percent 4 2 3 3 4" xfId="16831" xr:uid="{00000000-0005-0000-0000-00005BC80000}"/>
    <cellStyle name="Percent 4 2 3 3 4 2" xfId="42799" xr:uid="{00000000-0005-0000-0000-00005CC80000}"/>
    <cellStyle name="Percent 4 2 3 3 5" xfId="31979" xr:uid="{00000000-0005-0000-0000-00005DC80000}"/>
    <cellStyle name="Percent 4 2 3 3 6" xfId="58461" xr:uid="{00000000-0005-0000-0000-00005EC80000}"/>
    <cellStyle name="Percent 4 2 3 4" xfId="10339" xr:uid="{00000000-0005-0000-0000-00005FC80000}"/>
    <cellStyle name="Percent 4 2 3 4 2" xfId="25487" xr:uid="{00000000-0005-0000-0000-000060C80000}"/>
    <cellStyle name="Percent 4 2 3 4 2 2" xfId="51455" xr:uid="{00000000-0005-0000-0000-000061C80000}"/>
    <cellStyle name="Percent 4 2 3 4 3" xfId="36307" xr:uid="{00000000-0005-0000-0000-000062C80000}"/>
    <cellStyle name="Percent 4 2 3 5" xfId="8175" xr:uid="{00000000-0005-0000-0000-000063C80000}"/>
    <cellStyle name="Percent 4 2 3 5 2" xfId="23323" xr:uid="{00000000-0005-0000-0000-000064C80000}"/>
    <cellStyle name="Percent 4 2 3 5 2 2" xfId="49291" xr:uid="{00000000-0005-0000-0000-000065C80000}"/>
    <cellStyle name="Percent 4 2 3 5 3" xfId="34143" xr:uid="{00000000-0005-0000-0000-000066C80000}"/>
    <cellStyle name="Percent 4 2 3 6" xfId="18995" xr:uid="{00000000-0005-0000-0000-000067C80000}"/>
    <cellStyle name="Percent 4 2 3 6 2" xfId="44963" xr:uid="{00000000-0005-0000-0000-000068C80000}"/>
    <cellStyle name="Percent 4 2 3 7" xfId="14667" xr:uid="{00000000-0005-0000-0000-000069C80000}"/>
    <cellStyle name="Percent 4 2 3 7 2" xfId="40635" xr:uid="{00000000-0005-0000-0000-00006AC80000}"/>
    <cellStyle name="Percent 4 2 3 8" xfId="3847" xr:uid="{00000000-0005-0000-0000-00006BC80000}"/>
    <cellStyle name="Percent 4 2 3 9" xfId="29815" xr:uid="{00000000-0005-0000-0000-00006CC80000}"/>
    <cellStyle name="Percent 4 2 4" xfId="2224" xr:uid="{00000000-0005-0000-0000-00006DC80000}"/>
    <cellStyle name="Percent 4 2 4 2" xfId="6552" xr:uid="{00000000-0005-0000-0000-00006EC80000}"/>
    <cellStyle name="Percent 4 2 4 2 2" xfId="13044" xr:uid="{00000000-0005-0000-0000-00006FC80000}"/>
    <cellStyle name="Percent 4 2 4 2 2 2" xfId="28192" xr:uid="{00000000-0005-0000-0000-000070C80000}"/>
    <cellStyle name="Percent 4 2 4 2 2 2 2" xfId="54160" xr:uid="{00000000-0005-0000-0000-000071C80000}"/>
    <cellStyle name="Percent 4 2 4 2 2 3" xfId="39012" xr:uid="{00000000-0005-0000-0000-000072C80000}"/>
    <cellStyle name="Percent 4 2 4 2 3" xfId="21700" xr:uid="{00000000-0005-0000-0000-000073C80000}"/>
    <cellStyle name="Percent 4 2 4 2 3 2" xfId="47668" xr:uid="{00000000-0005-0000-0000-000074C80000}"/>
    <cellStyle name="Percent 4 2 4 2 4" xfId="17372" xr:uid="{00000000-0005-0000-0000-000075C80000}"/>
    <cellStyle name="Percent 4 2 4 2 4 2" xfId="43340" xr:uid="{00000000-0005-0000-0000-000076C80000}"/>
    <cellStyle name="Percent 4 2 4 2 5" xfId="32520" xr:uid="{00000000-0005-0000-0000-000077C80000}"/>
    <cellStyle name="Percent 4 2 4 2 6" xfId="59002" xr:uid="{00000000-0005-0000-0000-000078C80000}"/>
    <cellStyle name="Percent 4 2 4 3" xfId="10880" xr:uid="{00000000-0005-0000-0000-000079C80000}"/>
    <cellStyle name="Percent 4 2 4 3 2" xfId="26028" xr:uid="{00000000-0005-0000-0000-00007AC80000}"/>
    <cellStyle name="Percent 4 2 4 3 2 2" xfId="51996" xr:uid="{00000000-0005-0000-0000-00007BC80000}"/>
    <cellStyle name="Percent 4 2 4 3 3" xfId="36848" xr:uid="{00000000-0005-0000-0000-00007CC80000}"/>
    <cellStyle name="Percent 4 2 4 4" xfId="8716" xr:uid="{00000000-0005-0000-0000-00007DC80000}"/>
    <cellStyle name="Percent 4 2 4 4 2" xfId="23864" xr:uid="{00000000-0005-0000-0000-00007EC80000}"/>
    <cellStyle name="Percent 4 2 4 4 2 2" xfId="49832" xr:uid="{00000000-0005-0000-0000-00007FC80000}"/>
    <cellStyle name="Percent 4 2 4 4 3" xfId="34684" xr:uid="{00000000-0005-0000-0000-000080C80000}"/>
    <cellStyle name="Percent 4 2 4 5" xfId="19536" xr:uid="{00000000-0005-0000-0000-000081C80000}"/>
    <cellStyle name="Percent 4 2 4 5 2" xfId="45504" xr:uid="{00000000-0005-0000-0000-000082C80000}"/>
    <cellStyle name="Percent 4 2 4 6" xfId="15208" xr:uid="{00000000-0005-0000-0000-000083C80000}"/>
    <cellStyle name="Percent 4 2 4 6 2" xfId="41176" xr:uid="{00000000-0005-0000-0000-000084C80000}"/>
    <cellStyle name="Percent 4 2 4 7" xfId="4388" xr:uid="{00000000-0005-0000-0000-000085C80000}"/>
    <cellStyle name="Percent 4 2 4 8" xfId="30356" xr:uid="{00000000-0005-0000-0000-000086C80000}"/>
    <cellStyle name="Percent 4 2 4 9" xfId="56838" xr:uid="{00000000-0005-0000-0000-000087C80000}"/>
    <cellStyle name="Percent 4 2 5" xfId="5470" xr:uid="{00000000-0005-0000-0000-000088C80000}"/>
    <cellStyle name="Percent 4 2 5 2" xfId="11962" xr:uid="{00000000-0005-0000-0000-000089C80000}"/>
    <cellStyle name="Percent 4 2 5 2 2" xfId="27110" xr:uid="{00000000-0005-0000-0000-00008AC80000}"/>
    <cellStyle name="Percent 4 2 5 2 2 2" xfId="53078" xr:uid="{00000000-0005-0000-0000-00008BC80000}"/>
    <cellStyle name="Percent 4 2 5 2 3" xfId="37930" xr:uid="{00000000-0005-0000-0000-00008CC80000}"/>
    <cellStyle name="Percent 4 2 5 3" xfId="20618" xr:uid="{00000000-0005-0000-0000-00008DC80000}"/>
    <cellStyle name="Percent 4 2 5 3 2" xfId="46586" xr:uid="{00000000-0005-0000-0000-00008EC80000}"/>
    <cellStyle name="Percent 4 2 5 4" xfId="16290" xr:uid="{00000000-0005-0000-0000-00008FC80000}"/>
    <cellStyle name="Percent 4 2 5 4 2" xfId="42258" xr:uid="{00000000-0005-0000-0000-000090C80000}"/>
    <cellStyle name="Percent 4 2 5 5" xfId="31438" xr:uid="{00000000-0005-0000-0000-000091C80000}"/>
    <cellStyle name="Percent 4 2 5 6" xfId="57920" xr:uid="{00000000-0005-0000-0000-000092C80000}"/>
    <cellStyle name="Percent 4 2 6" xfId="9798" xr:uid="{00000000-0005-0000-0000-000093C80000}"/>
    <cellStyle name="Percent 4 2 6 2" xfId="24946" xr:uid="{00000000-0005-0000-0000-000094C80000}"/>
    <cellStyle name="Percent 4 2 6 2 2" xfId="50914" xr:uid="{00000000-0005-0000-0000-000095C80000}"/>
    <cellStyle name="Percent 4 2 6 3" xfId="35766" xr:uid="{00000000-0005-0000-0000-000096C80000}"/>
    <cellStyle name="Percent 4 2 7" xfId="7634" xr:uid="{00000000-0005-0000-0000-000097C80000}"/>
    <cellStyle name="Percent 4 2 7 2" xfId="22782" xr:uid="{00000000-0005-0000-0000-000098C80000}"/>
    <cellStyle name="Percent 4 2 7 2 2" xfId="48750" xr:uid="{00000000-0005-0000-0000-000099C80000}"/>
    <cellStyle name="Percent 4 2 7 3" xfId="33602" xr:uid="{00000000-0005-0000-0000-00009AC80000}"/>
    <cellStyle name="Percent 4 2 8" xfId="18454" xr:uid="{00000000-0005-0000-0000-00009BC80000}"/>
    <cellStyle name="Percent 4 2 8 2" xfId="44422" xr:uid="{00000000-0005-0000-0000-00009CC80000}"/>
    <cellStyle name="Percent 4 2 9" xfId="14126" xr:uid="{00000000-0005-0000-0000-00009DC80000}"/>
    <cellStyle name="Percent 4 2 9 2" xfId="40094" xr:uid="{00000000-0005-0000-0000-00009EC80000}"/>
    <cellStyle name="Percent 4 20" xfId="14121" xr:uid="{00000000-0005-0000-0000-00009FC80000}"/>
    <cellStyle name="Percent 4 20 2" xfId="40089" xr:uid="{00000000-0005-0000-0000-0000A0C80000}"/>
    <cellStyle name="Percent 4 21" xfId="3301" xr:uid="{00000000-0005-0000-0000-0000A1C80000}"/>
    <cellStyle name="Percent 4 22" xfId="29269" xr:uid="{00000000-0005-0000-0000-0000A2C80000}"/>
    <cellStyle name="Percent 4 23" xfId="55211" xr:uid="{00000000-0005-0000-0000-0000A3C80000}"/>
    <cellStyle name="Percent 4 24" xfId="55751" xr:uid="{00000000-0005-0000-0000-0000A4C80000}"/>
    <cellStyle name="Percent 4 25" xfId="680" xr:uid="{00000000-0005-0000-0000-0000A5C80000}"/>
    <cellStyle name="Percent 4 3" xfId="592" xr:uid="{00000000-0005-0000-0000-0000A6C80000}"/>
    <cellStyle name="Percent 4 3 10" xfId="29276" xr:uid="{00000000-0005-0000-0000-0000A7C80000}"/>
    <cellStyle name="Percent 4 3 11" xfId="55218" xr:uid="{00000000-0005-0000-0000-0000A8C80000}"/>
    <cellStyle name="Percent 4 3 12" xfId="55758" xr:uid="{00000000-0005-0000-0000-0000A9C80000}"/>
    <cellStyle name="Percent 4 3 13" xfId="760" xr:uid="{00000000-0005-0000-0000-0000AAC80000}"/>
    <cellStyle name="Percent 4 3 2" xfId="1685" xr:uid="{00000000-0005-0000-0000-0000ABC80000}"/>
    <cellStyle name="Percent 4 3 2 10" xfId="56299" xr:uid="{00000000-0005-0000-0000-0000ACC80000}"/>
    <cellStyle name="Percent 4 3 2 2" xfId="2767" xr:uid="{00000000-0005-0000-0000-0000ADC80000}"/>
    <cellStyle name="Percent 4 3 2 2 2" xfId="7095" xr:uid="{00000000-0005-0000-0000-0000AEC80000}"/>
    <cellStyle name="Percent 4 3 2 2 2 2" xfId="13587" xr:uid="{00000000-0005-0000-0000-0000AFC80000}"/>
    <cellStyle name="Percent 4 3 2 2 2 2 2" xfId="28735" xr:uid="{00000000-0005-0000-0000-0000B0C80000}"/>
    <cellStyle name="Percent 4 3 2 2 2 2 2 2" xfId="54703" xr:uid="{00000000-0005-0000-0000-0000B1C80000}"/>
    <cellStyle name="Percent 4 3 2 2 2 2 3" xfId="39555" xr:uid="{00000000-0005-0000-0000-0000B2C80000}"/>
    <cellStyle name="Percent 4 3 2 2 2 3" xfId="22243" xr:uid="{00000000-0005-0000-0000-0000B3C80000}"/>
    <cellStyle name="Percent 4 3 2 2 2 3 2" xfId="48211" xr:uid="{00000000-0005-0000-0000-0000B4C80000}"/>
    <cellStyle name="Percent 4 3 2 2 2 4" xfId="17915" xr:uid="{00000000-0005-0000-0000-0000B5C80000}"/>
    <cellStyle name="Percent 4 3 2 2 2 4 2" xfId="43883" xr:uid="{00000000-0005-0000-0000-0000B6C80000}"/>
    <cellStyle name="Percent 4 3 2 2 2 5" xfId="33063" xr:uid="{00000000-0005-0000-0000-0000B7C80000}"/>
    <cellStyle name="Percent 4 3 2 2 2 6" xfId="59545" xr:uid="{00000000-0005-0000-0000-0000B8C80000}"/>
    <cellStyle name="Percent 4 3 2 2 3" xfId="11423" xr:uid="{00000000-0005-0000-0000-0000B9C80000}"/>
    <cellStyle name="Percent 4 3 2 2 3 2" xfId="26571" xr:uid="{00000000-0005-0000-0000-0000BAC80000}"/>
    <cellStyle name="Percent 4 3 2 2 3 2 2" xfId="52539" xr:uid="{00000000-0005-0000-0000-0000BBC80000}"/>
    <cellStyle name="Percent 4 3 2 2 3 3" xfId="37391" xr:uid="{00000000-0005-0000-0000-0000BCC80000}"/>
    <cellStyle name="Percent 4 3 2 2 4" xfId="9259" xr:uid="{00000000-0005-0000-0000-0000BDC80000}"/>
    <cellStyle name="Percent 4 3 2 2 4 2" xfId="24407" xr:uid="{00000000-0005-0000-0000-0000BEC80000}"/>
    <cellStyle name="Percent 4 3 2 2 4 2 2" xfId="50375" xr:uid="{00000000-0005-0000-0000-0000BFC80000}"/>
    <cellStyle name="Percent 4 3 2 2 4 3" xfId="35227" xr:uid="{00000000-0005-0000-0000-0000C0C80000}"/>
    <cellStyle name="Percent 4 3 2 2 5" xfId="20079" xr:uid="{00000000-0005-0000-0000-0000C1C80000}"/>
    <cellStyle name="Percent 4 3 2 2 5 2" xfId="46047" xr:uid="{00000000-0005-0000-0000-0000C2C80000}"/>
    <cellStyle name="Percent 4 3 2 2 6" xfId="15751" xr:uid="{00000000-0005-0000-0000-0000C3C80000}"/>
    <cellStyle name="Percent 4 3 2 2 6 2" xfId="41719" xr:uid="{00000000-0005-0000-0000-0000C4C80000}"/>
    <cellStyle name="Percent 4 3 2 2 7" xfId="4931" xr:uid="{00000000-0005-0000-0000-0000C5C80000}"/>
    <cellStyle name="Percent 4 3 2 2 8" xfId="30899" xr:uid="{00000000-0005-0000-0000-0000C6C80000}"/>
    <cellStyle name="Percent 4 3 2 2 9" xfId="57381" xr:uid="{00000000-0005-0000-0000-0000C7C80000}"/>
    <cellStyle name="Percent 4 3 2 3" xfId="6013" xr:uid="{00000000-0005-0000-0000-0000C8C80000}"/>
    <cellStyle name="Percent 4 3 2 3 2" xfId="12505" xr:uid="{00000000-0005-0000-0000-0000C9C80000}"/>
    <cellStyle name="Percent 4 3 2 3 2 2" xfId="27653" xr:uid="{00000000-0005-0000-0000-0000CAC80000}"/>
    <cellStyle name="Percent 4 3 2 3 2 2 2" xfId="53621" xr:uid="{00000000-0005-0000-0000-0000CBC80000}"/>
    <cellStyle name="Percent 4 3 2 3 2 3" xfId="38473" xr:uid="{00000000-0005-0000-0000-0000CCC80000}"/>
    <cellStyle name="Percent 4 3 2 3 3" xfId="21161" xr:uid="{00000000-0005-0000-0000-0000CDC80000}"/>
    <cellStyle name="Percent 4 3 2 3 3 2" xfId="47129" xr:uid="{00000000-0005-0000-0000-0000CEC80000}"/>
    <cellStyle name="Percent 4 3 2 3 4" xfId="16833" xr:uid="{00000000-0005-0000-0000-0000CFC80000}"/>
    <cellStyle name="Percent 4 3 2 3 4 2" xfId="42801" xr:uid="{00000000-0005-0000-0000-0000D0C80000}"/>
    <cellStyle name="Percent 4 3 2 3 5" xfId="31981" xr:uid="{00000000-0005-0000-0000-0000D1C80000}"/>
    <cellStyle name="Percent 4 3 2 3 6" xfId="58463" xr:uid="{00000000-0005-0000-0000-0000D2C80000}"/>
    <cellStyle name="Percent 4 3 2 4" xfId="10341" xr:uid="{00000000-0005-0000-0000-0000D3C80000}"/>
    <cellStyle name="Percent 4 3 2 4 2" xfId="25489" xr:uid="{00000000-0005-0000-0000-0000D4C80000}"/>
    <cellStyle name="Percent 4 3 2 4 2 2" xfId="51457" xr:uid="{00000000-0005-0000-0000-0000D5C80000}"/>
    <cellStyle name="Percent 4 3 2 4 3" xfId="36309" xr:uid="{00000000-0005-0000-0000-0000D6C80000}"/>
    <cellStyle name="Percent 4 3 2 5" xfId="8177" xr:uid="{00000000-0005-0000-0000-0000D7C80000}"/>
    <cellStyle name="Percent 4 3 2 5 2" xfId="23325" xr:uid="{00000000-0005-0000-0000-0000D8C80000}"/>
    <cellStyle name="Percent 4 3 2 5 2 2" xfId="49293" xr:uid="{00000000-0005-0000-0000-0000D9C80000}"/>
    <cellStyle name="Percent 4 3 2 5 3" xfId="34145" xr:uid="{00000000-0005-0000-0000-0000DAC80000}"/>
    <cellStyle name="Percent 4 3 2 6" xfId="18997" xr:uid="{00000000-0005-0000-0000-0000DBC80000}"/>
    <cellStyle name="Percent 4 3 2 6 2" xfId="44965" xr:uid="{00000000-0005-0000-0000-0000DCC80000}"/>
    <cellStyle name="Percent 4 3 2 7" xfId="14669" xr:uid="{00000000-0005-0000-0000-0000DDC80000}"/>
    <cellStyle name="Percent 4 3 2 7 2" xfId="40637" xr:uid="{00000000-0005-0000-0000-0000DEC80000}"/>
    <cellStyle name="Percent 4 3 2 8" xfId="3849" xr:uid="{00000000-0005-0000-0000-0000DFC80000}"/>
    <cellStyle name="Percent 4 3 2 9" xfId="29817" xr:uid="{00000000-0005-0000-0000-0000E0C80000}"/>
    <cellStyle name="Percent 4 3 3" xfId="2226" xr:uid="{00000000-0005-0000-0000-0000E1C80000}"/>
    <cellStyle name="Percent 4 3 3 2" xfId="6554" xr:uid="{00000000-0005-0000-0000-0000E2C80000}"/>
    <cellStyle name="Percent 4 3 3 2 2" xfId="13046" xr:uid="{00000000-0005-0000-0000-0000E3C80000}"/>
    <cellStyle name="Percent 4 3 3 2 2 2" xfId="28194" xr:uid="{00000000-0005-0000-0000-0000E4C80000}"/>
    <cellStyle name="Percent 4 3 3 2 2 2 2" xfId="54162" xr:uid="{00000000-0005-0000-0000-0000E5C80000}"/>
    <cellStyle name="Percent 4 3 3 2 2 3" xfId="39014" xr:uid="{00000000-0005-0000-0000-0000E6C80000}"/>
    <cellStyle name="Percent 4 3 3 2 3" xfId="21702" xr:uid="{00000000-0005-0000-0000-0000E7C80000}"/>
    <cellStyle name="Percent 4 3 3 2 3 2" xfId="47670" xr:uid="{00000000-0005-0000-0000-0000E8C80000}"/>
    <cellStyle name="Percent 4 3 3 2 4" xfId="17374" xr:uid="{00000000-0005-0000-0000-0000E9C80000}"/>
    <cellStyle name="Percent 4 3 3 2 4 2" xfId="43342" xr:uid="{00000000-0005-0000-0000-0000EAC80000}"/>
    <cellStyle name="Percent 4 3 3 2 5" xfId="32522" xr:uid="{00000000-0005-0000-0000-0000EBC80000}"/>
    <cellStyle name="Percent 4 3 3 2 6" xfId="59004" xr:uid="{00000000-0005-0000-0000-0000ECC80000}"/>
    <cellStyle name="Percent 4 3 3 3" xfId="10882" xr:uid="{00000000-0005-0000-0000-0000EDC80000}"/>
    <cellStyle name="Percent 4 3 3 3 2" xfId="26030" xr:uid="{00000000-0005-0000-0000-0000EEC80000}"/>
    <cellStyle name="Percent 4 3 3 3 2 2" xfId="51998" xr:uid="{00000000-0005-0000-0000-0000EFC80000}"/>
    <cellStyle name="Percent 4 3 3 3 3" xfId="36850" xr:uid="{00000000-0005-0000-0000-0000F0C80000}"/>
    <cellStyle name="Percent 4 3 3 4" xfId="8718" xr:uid="{00000000-0005-0000-0000-0000F1C80000}"/>
    <cellStyle name="Percent 4 3 3 4 2" xfId="23866" xr:uid="{00000000-0005-0000-0000-0000F2C80000}"/>
    <cellStyle name="Percent 4 3 3 4 2 2" xfId="49834" xr:uid="{00000000-0005-0000-0000-0000F3C80000}"/>
    <cellStyle name="Percent 4 3 3 4 3" xfId="34686" xr:uid="{00000000-0005-0000-0000-0000F4C80000}"/>
    <cellStyle name="Percent 4 3 3 5" xfId="19538" xr:uid="{00000000-0005-0000-0000-0000F5C80000}"/>
    <cellStyle name="Percent 4 3 3 5 2" xfId="45506" xr:uid="{00000000-0005-0000-0000-0000F6C80000}"/>
    <cellStyle name="Percent 4 3 3 6" xfId="15210" xr:uid="{00000000-0005-0000-0000-0000F7C80000}"/>
    <cellStyle name="Percent 4 3 3 6 2" xfId="41178" xr:uid="{00000000-0005-0000-0000-0000F8C80000}"/>
    <cellStyle name="Percent 4 3 3 7" xfId="4390" xr:uid="{00000000-0005-0000-0000-0000F9C80000}"/>
    <cellStyle name="Percent 4 3 3 8" xfId="30358" xr:uid="{00000000-0005-0000-0000-0000FAC80000}"/>
    <cellStyle name="Percent 4 3 3 9" xfId="56840" xr:uid="{00000000-0005-0000-0000-0000FBC80000}"/>
    <cellStyle name="Percent 4 3 4" xfId="5472" xr:uid="{00000000-0005-0000-0000-0000FCC80000}"/>
    <cellStyle name="Percent 4 3 4 2" xfId="11964" xr:uid="{00000000-0005-0000-0000-0000FDC80000}"/>
    <cellStyle name="Percent 4 3 4 2 2" xfId="27112" xr:uid="{00000000-0005-0000-0000-0000FEC80000}"/>
    <cellStyle name="Percent 4 3 4 2 2 2" xfId="53080" xr:uid="{00000000-0005-0000-0000-0000FFC80000}"/>
    <cellStyle name="Percent 4 3 4 2 3" xfId="37932" xr:uid="{00000000-0005-0000-0000-000000C90000}"/>
    <cellStyle name="Percent 4 3 4 3" xfId="20620" xr:uid="{00000000-0005-0000-0000-000001C90000}"/>
    <cellStyle name="Percent 4 3 4 3 2" xfId="46588" xr:uid="{00000000-0005-0000-0000-000002C90000}"/>
    <cellStyle name="Percent 4 3 4 4" xfId="16292" xr:uid="{00000000-0005-0000-0000-000003C90000}"/>
    <cellStyle name="Percent 4 3 4 4 2" xfId="42260" xr:uid="{00000000-0005-0000-0000-000004C90000}"/>
    <cellStyle name="Percent 4 3 4 5" xfId="31440" xr:uid="{00000000-0005-0000-0000-000005C90000}"/>
    <cellStyle name="Percent 4 3 4 6" xfId="57922" xr:uid="{00000000-0005-0000-0000-000006C90000}"/>
    <cellStyle name="Percent 4 3 5" xfId="9800" xr:uid="{00000000-0005-0000-0000-000007C90000}"/>
    <cellStyle name="Percent 4 3 5 2" xfId="24948" xr:uid="{00000000-0005-0000-0000-000008C90000}"/>
    <cellStyle name="Percent 4 3 5 2 2" xfId="50916" xr:uid="{00000000-0005-0000-0000-000009C90000}"/>
    <cellStyle name="Percent 4 3 5 3" xfId="35768" xr:uid="{00000000-0005-0000-0000-00000AC90000}"/>
    <cellStyle name="Percent 4 3 6" xfId="7636" xr:uid="{00000000-0005-0000-0000-00000BC90000}"/>
    <cellStyle name="Percent 4 3 6 2" xfId="22784" xr:uid="{00000000-0005-0000-0000-00000CC90000}"/>
    <cellStyle name="Percent 4 3 6 2 2" xfId="48752" xr:uid="{00000000-0005-0000-0000-00000DC90000}"/>
    <cellStyle name="Percent 4 3 6 3" xfId="33604" xr:uid="{00000000-0005-0000-0000-00000EC90000}"/>
    <cellStyle name="Percent 4 3 7" xfId="18456" xr:uid="{00000000-0005-0000-0000-00000FC90000}"/>
    <cellStyle name="Percent 4 3 7 2" xfId="44424" xr:uid="{00000000-0005-0000-0000-000010C90000}"/>
    <cellStyle name="Percent 4 3 8" xfId="14128" xr:uid="{00000000-0005-0000-0000-000011C90000}"/>
    <cellStyle name="Percent 4 3 8 2" xfId="40096" xr:uid="{00000000-0005-0000-0000-000012C90000}"/>
    <cellStyle name="Percent 4 3 9" xfId="3308" xr:uid="{00000000-0005-0000-0000-000013C90000}"/>
    <cellStyle name="Percent 4 4" xfId="593" xr:uid="{00000000-0005-0000-0000-000014C90000}"/>
    <cellStyle name="Percent 4 4 10" xfId="29277" xr:uid="{00000000-0005-0000-0000-000015C90000}"/>
    <cellStyle name="Percent 4 4 11" xfId="55219" xr:uid="{00000000-0005-0000-0000-000016C90000}"/>
    <cellStyle name="Percent 4 4 12" xfId="55759" xr:uid="{00000000-0005-0000-0000-000017C90000}"/>
    <cellStyle name="Percent 4 4 13" xfId="800" xr:uid="{00000000-0005-0000-0000-000018C90000}"/>
    <cellStyle name="Percent 4 4 2" xfId="1686" xr:uid="{00000000-0005-0000-0000-000019C90000}"/>
    <cellStyle name="Percent 4 4 2 10" xfId="56300" xr:uid="{00000000-0005-0000-0000-00001AC90000}"/>
    <cellStyle name="Percent 4 4 2 2" xfId="2768" xr:uid="{00000000-0005-0000-0000-00001BC90000}"/>
    <cellStyle name="Percent 4 4 2 2 2" xfId="7096" xr:uid="{00000000-0005-0000-0000-00001CC90000}"/>
    <cellStyle name="Percent 4 4 2 2 2 2" xfId="13588" xr:uid="{00000000-0005-0000-0000-00001DC90000}"/>
    <cellStyle name="Percent 4 4 2 2 2 2 2" xfId="28736" xr:uid="{00000000-0005-0000-0000-00001EC90000}"/>
    <cellStyle name="Percent 4 4 2 2 2 2 2 2" xfId="54704" xr:uid="{00000000-0005-0000-0000-00001FC90000}"/>
    <cellStyle name="Percent 4 4 2 2 2 2 3" xfId="39556" xr:uid="{00000000-0005-0000-0000-000020C90000}"/>
    <cellStyle name="Percent 4 4 2 2 2 3" xfId="22244" xr:uid="{00000000-0005-0000-0000-000021C90000}"/>
    <cellStyle name="Percent 4 4 2 2 2 3 2" xfId="48212" xr:uid="{00000000-0005-0000-0000-000022C90000}"/>
    <cellStyle name="Percent 4 4 2 2 2 4" xfId="17916" xr:uid="{00000000-0005-0000-0000-000023C90000}"/>
    <cellStyle name="Percent 4 4 2 2 2 4 2" xfId="43884" xr:uid="{00000000-0005-0000-0000-000024C90000}"/>
    <cellStyle name="Percent 4 4 2 2 2 5" xfId="33064" xr:uid="{00000000-0005-0000-0000-000025C90000}"/>
    <cellStyle name="Percent 4 4 2 2 2 6" xfId="59546" xr:uid="{00000000-0005-0000-0000-000026C90000}"/>
    <cellStyle name="Percent 4 4 2 2 3" xfId="11424" xr:uid="{00000000-0005-0000-0000-000027C90000}"/>
    <cellStyle name="Percent 4 4 2 2 3 2" xfId="26572" xr:uid="{00000000-0005-0000-0000-000028C90000}"/>
    <cellStyle name="Percent 4 4 2 2 3 2 2" xfId="52540" xr:uid="{00000000-0005-0000-0000-000029C90000}"/>
    <cellStyle name="Percent 4 4 2 2 3 3" xfId="37392" xr:uid="{00000000-0005-0000-0000-00002AC90000}"/>
    <cellStyle name="Percent 4 4 2 2 4" xfId="9260" xr:uid="{00000000-0005-0000-0000-00002BC90000}"/>
    <cellStyle name="Percent 4 4 2 2 4 2" xfId="24408" xr:uid="{00000000-0005-0000-0000-00002CC90000}"/>
    <cellStyle name="Percent 4 4 2 2 4 2 2" xfId="50376" xr:uid="{00000000-0005-0000-0000-00002DC90000}"/>
    <cellStyle name="Percent 4 4 2 2 4 3" xfId="35228" xr:uid="{00000000-0005-0000-0000-00002EC90000}"/>
    <cellStyle name="Percent 4 4 2 2 5" xfId="20080" xr:uid="{00000000-0005-0000-0000-00002FC90000}"/>
    <cellStyle name="Percent 4 4 2 2 5 2" xfId="46048" xr:uid="{00000000-0005-0000-0000-000030C90000}"/>
    <cellStyle name="Percent 4 4 2 2 6" xfId="15752" xr:uid="{00000000-0005-0000-0000-000031C90000}"/>
    <cellStyle name="Percent 4 4 2 2 6 2" xfId="41720" xr:uid="{00000000-0005-0000-0000-000032C90000}"/>
    <cellStyle name="Percent 4 4 2 2 7" xfId="4932" xr:uid="{00000000-0005-0000-0000-000033C90000}"/>
    <cellStyle name="Percent 4 4 2 2 8" xfId="30900" xr:uid="{00000000-0005-0000-0000-000034C90000}"/>
    <cellStyle name="Percent 4 4 2 2 9" xfId="57382" xr:uid="{00000000-0005-0000-0000-000035C90000}"/>
    <cellStyle name="Percent 4 4 2 3" xfId="6014" xr:uid="{00000000-0005-0000-0000-000036C90000}"/>
    <cellStyle name="Percent 4 4 2 3 2" xfId="12506" xr:uid="{00000000-0005-0000-0000-000037C90000}"/>
    <cellStyle name="Percent 4 4 2 3 2 2" xfId="27654" xr:uid="{00000000-0005-0000-0000-000038C90000}"/>
    <cellStyle name="Percent 4 4 2 3 2 2 2" xfId="53622" xr:uid="{00000000-0005-0000-0000-000039C90000}"/>
    <cellStyle name="Percent 4 4 2 3 2 3" xfId="38474" xr:uid="{00000000-0005-0000-0000-00003AC90000}"/>
    <cellStyle name="Percent 4 4 2 3 3" xfId="21162" xr:uid="{00000000-0005-0000-0000-00003BC90000}"/>
    <cellStyle name="Percent 4 4 2 3 3 2" xfId="47130" xr:uid="{00000000-0005-0000-0000-00003CC90000}"/>
    <cellStyle name="Percent 4 4 2 3 4" xfId="16834" xr:uid="{00000000-0005-0000-0000-00003DC90000}"/>
    <cellStyle name="Percent 4 4 2 3 4 2" xfId="42802" xr:uid="{00000000-0005-0000-0000-00003EC90000}"/>
    <cellStyle name="Percent 4 4 2 3 5" xfId="31982" xr:uid="{00000000-0005-0000-0000-00003FC90000}"/>
    <cellStyle name="Percent 4 4 2 3 6" xfId="58464" xr:uid="{00000000-0005-0000-0000-000040C90000}"/>
    <cellStyle name="Percent 4 4 2 4" xfId="10342" xr:uid="{00000000-0005-0000-0000-000041C90000}"/>
    <cellStyle name="Percent 4 4 2 4 2" xfId="25490" xr:uid="{00000000-0005-0000-0000-000042C90000}"/>
    <cellStyle name="Percent 4 4 2 4 2 2" xfId="51458" xr:uid="{00000000-0005-0000-0000-000043C90000}"/>
    <cellStyle name="Percent 4 4 2 4 3" xfId="36310" xr:uid="{00000000-0005-0000-0000-000044C90000}"/>
    <cellStyle name="Percent 4 4 2 5" xfId="8178" xr:uid="{00000000-0005-0000-0000-000045C90000}"/>
    <cellStyle name="Percent 4 4 2 5 2" xfId="23326" xr:uid="{00000000-0005-0000-0000-000046C90000}"/>
    <cellStyle name="Percent 4 4 2 5 2 2" xfId="49294" xr:uid="{00000000-0005-0000-0000-000047C90000}"/>
    <cellStyle name="Percent 4 4 2 5 3" xfId="34146" xr:uid="{00000000-0005-0000-0000-000048C90000}"/>
    <cellStyle name="Percent 4 4 2 6" xfId="18998" xr:uid="{00000000-0005-0000-0000-000049C90000}"/>
    <cellStyle name="Percent 4 4 2 6 2" xfId="44966" xr:uid="{00000000-0005-0000-0000-00004AC90000}"/>
    <cellStyle name="Percent 4 4 2 7" xfId="14670" xr:uid="{00000000-0005-0000-0000-00004BC90000}"/>
    <cellStyle name="Percent 4 4 2 7 2" xfId="40638" xr:uid="{00000000-0005-0000-0000-00004CC90000}"/>
    <cellStyle name="Percent 4 4 2 8" xfId="3850" xr:uid="{00000000-0005-0000-0000-00004DC90000}"/>
    <cellStyle name="Percent 4 4 2 9" xfId="29818" xr:uid="{00000000-0005-0000-0000-00004EC90000}"/>
    <cellStyle name="Percent 4 4 3" xfId="2227" xr:uid="{00000000-0005-0000-0000-00004FC90000}"/>
    <cellStyle name="Percent 4 4 3 2" xfId="6555" xr:uid="{00000000-0005-0000-0000-000050C90000}"/>
    <cellStyle name="Percent 4 4 3 2 2" xfId="13047" xr:uid="{00000000-0005-0000-0000-000051C90000}"/>
    <cellStyle name="Percent 4 4 3 2 2 2" xfId="28195" xr:uid="{00000000-0005-0000-0000-000052C90000}"/>
    <cellStyle name="Percent 4 4 3 2 2 2 2" xfId="54163" xr:uid="{00000000-0005-0000-0000-000053C90000}"/>
    <cellStyle name="Percent 4 4 3 2 2 3" xfId="39015" xr:uid="{00000000-0005-0000-0000-000054C90000}"/>
    <cellStyle name="Percent 4 4 3 2 3" xfId="21703" xr:uid="{00000000-0005-0000-0000-000055C90000}"/>
    <cellStyle name="Percent 4 4 3 2 3 2" xfId="47671" xr:uid="{00000000-0005-0000-0000-000056C90000}"/>
    <cellStyle name="Percent 4 4 3 2 4" xfId="17375" xr:uid="{00000000-0005-0000-0000-000057C90000}"/>
    <cellStyle name="Percent 4 4 3 2 4 2" xfId="43343" xr:uid="{00000000-0005-0000-0000-000058C90000}"/>
    <cellStyle name="Percent 4 4 3 2 5" xfId="32523" xr:uid="{00000000-0005-0000-0000-000059C90000}"/>
    <cellStyle name="Percent 4 4 3 2 6" xfId="59005" xr:uid="{00000000-0005-0000-0000-00005AC90000}"/>
    <cellStyle name="Percent 4 4 3 3" xfId="10883" xr:uid="{00000000-0005-0000-0000-00005BC90000}"/>
    <cellStyle name="Percent 4 4 3 3 2" xfId="26031" xr:uid="{00000000-0005-0000-0000-00005CC90000}"/>
    <cellStyle name="Percent 4 4 3 3 2 2" xfId="51999" xr:uid="{00000000-0005-0000-0000-00005DC90000}"/>
    <cellStyle name="Percent 4 4 3 3 3" xfId="36851" xr:uid="{00000000-0005-0000-0000-00005EC90000}"/>
    <cellStyle name="Percent 4 4 3 4" xfId="8719" xr:uid="{00000000-0005-0000-0000-00005FC90000}"/>
    <cellStyle name="Percent 4 4 3 4 2" xfId="23867" xr:uid="{00000000-0005-0000-0000-000060C90000}"/>
    <cellStyle name="Percent 4 4 3 4 2 2" xfId="49835" xr:uid="{00000000-0005-0000-0000-000061C90000}"/>
    <cellStyle name="Percent 4 4 3 4 3" xfId="34687" xr:uid="{00000000-0005-0000-0000-000062C90000}"/>
    <cellStyle name="Percent 4 4 3 5" xfId="19539" xr:uid="{00000000-0005-0000-0000-000063C90000}"/>
    <cellStyle name="Percent 4 4 3 5 2" xfId="45507" xr:uid="{00000000-0005-0000-0000-000064C90000}"/>
    <cellStyle name="Percent 4 4 3 6" xfId="15211" xr:uid="{00000000-0005-0000-0000-000065C90000}"/>
    <cellStyle name="Percent 4 4 3 6 2" xfId="41179" xr:uid="{00000000-0005-0000-0000-000066C90000}"/>
    <cellStyle name="Percent 4 4 3 7" xfId="4391" xr:uid="{00000000-0005-0000-0000-000067C90000}"/>
    <cellStyle name="Percent 4 4 3 8" xfId="30359" xr:uid="{00000000-0005-0000-0000-000068C90000}"/>
    <cellStyle name="Percent 4 4 3 9" xfId="56841" xr:uid="{00000000-0005-0000-0000-000069C90000}"/>
    <cellStyle name="Percent 4 4 4" xfId="5473" xr:uid="{00000000-0005-0000-0000-00006AC90000}"/>
    <cellStyle name="Percent 4 4 4 2" xfId="11965" xr:uid="{00000000-0005-0000-0000-00006BC90000}"/>
    <cellStyle name="Percent 4 4 4 2 2" xfId="27113" xr:uid="{00000000-0005-0000-0000-00006CC90000}"/>
    <cellStyle name="Percent 4 4 4 2 2 2" xfId="53081" xr:uid="{00000000-0005-0000-0000-00006DC90000}"/>
    <cellStyle name="Percent 4 4 4 2 3" xfId="37933" xr:uid="{00000000-0005-0000-0000-00006EC90000}"/>
    <cellStyle name="Percent 4 4 4 3" xfId="20621" xr:uid="{00000000-0005-0000-0000-00006FC90000}"/>
    <cellStyle name="Percent 4 4 4 3 2" xfId="46589" xr:uid="{00000000-0005-0000-0000-000070C90000}"/>
    <cellStyle name="Percent 4 4 4 4" xfId="16293" xr:uid="{00000000-0005-0000-0000-000071C90000}"/>
    <cellStyle name="Percent 4 4 4 4 2" xfId="42261" xr:uid="{00000000-0005-0000-0000-000072C90000}"/>
    <cellStyle name="Percent 4 4 4 5" xfId="31441" xr:uid="{00000000-0005-0000-0000-000073C90000}"/>
    <cellStyle name="Percent 4 4 4 6" xfId="57923" xr:uid="{00000000-0005-0000-0000-000074C90000}"/>
    <cellStyle name="Percent 4 4 5" xfId="9801" xr:uid="{00000000-0005-0000-0000-000075C90000}"/>
    <cellStyle name="Percent 4 4 5 2" xfId="24949" xr:uid="{00000000-0005-0000-0000-000076C90000}"/>
    <cellStyle name="Percent 4 4 5 2 2" xfId="50917" xr:uid="{00000000-0005-0000-0000-000077C90000}"/>
    <cellStyle name="Percent 4 4 5 3" xfId="35769" xr:uid="{00000000-0005-0000-0000-000078C90000}"/>
    <cellStyle name="Percent 4 4 6" xfId="7637" xr:uid="{00000000-0005-0000-0000-000079C90000}"/>
    <cellStyle name="Percent 4 4 6 2" xfId="22785" xr:uid="{00000000-0005-0000-0000-00007AC90000}"/>
    <cellStyle name="Percent 4 4 6 2 2" xfId="48753" xr:uid="{00000000-0005-0000-0000-00007BC90000}"/>
    <cellStyle name="Percent 4 4 6 3" xfId="33605" xr:uid="{00000000-0005-0000-0000-00007CC90000}"/>
    <cellStyle name="Percent 4 4 7" xfId="18457" xr:uid="{00000000-0005-0000-0000-00007DC90000}"/>
    <cellStyle name="Percent 4 4 7 2" xfId="44425" xr:uid="{00000000-0005-0000-0000-00007EC90000}"/>
    <cellStyle name="Percent 4 4 8" xfId="14129" xr:uid="{00000000-0005-0000-0000-00007FC90000}"/>
    <cellStyle name="Percent 4 4 8 2" xfId="40097" xr:uid="{00000000-0005-0000-0000-000080C90000}"/>
    <cellStyle name="Percent 4 4 9" xfId="3309" xr:uid="{00000000-0005-0000-0000-000081C90000}"/>
    <cellStyle name="Percent 4 5" xfId="594" xr:uid="{00000000-0005-0000-0000-000082C90000}"/>
    <cellStyle name="Percent 4 5 10" xfId="29278" xr:uid="{00000000-0005-0000-0000-000083C90000}"/>
    <cellStyle name="Percent 4 5 11" xfId="55220" xr:uid="{00000000-0005-0000-0000-000084C90000}"/>
    <cellStyle name="Percent 4 5 12" xfId="55760" xr:uid="{00000000-0005-0000-0000-000085C90000}"/>
    <cellStyle name="Percent 4 5 13" xfId="840" xr:uid="{00000000-0005-0000-0000-000086C90000}"/>
    <cellStyle name="Percent 4 5 2" xfId="1687" xr:uid="{00000000-0005-0000-0000-000087C90000}"/>
    <cellStyle name="Percent 4 5 2 10" xfId="56301" xr:uid="{00000000-0005-0000-0000-000088C90000}"/>
    <cellStyle name="Percent 4 5 2 2" xfId="2769" xr:uid="{00000000-0005-0000-0000-000089C90000}"/>
    <cellStyle name="Percent 4 5 2 2 2" xfId="7097" xr:uid="{00000000-0005-0000-0000-00008AC90000}"/>
    <cellStyle name="Percent 4 5 2 2 2 2" xfId="13589" xr:uid="{00000000-0005-0000-0000-00008BC90000}"/>
    <cellStyle name="Percent 4 5 2 2 2 2 2" xfId="28737" xr:uid="{00000000-0005-0000-0000-00008CC90000}"/>
    <cellStyle name="Percent 4 5 2 2 2 2 2 2" xfId="54705" xr:uid="{00000000-0005-0000-0000-00008DC90000}"/>
    <cellStyle name="Percent 4 5 2 2 2 2 3" xfId="39557" xr:uid="{00000000-0005-0000-0000-00008EC90000}"/>
    <cellStyle name="Percent 4 5 2 2 2 3" xfId="22245" xr:uid="{00000000-0005-0000-0000-00008FC90000}"/>
    <cellStyle name="Percent 4 5 2 2 2 3 2" xfId="48213" xr:uid="{00000000-0005-0000-0000-000090C90000}"/>
    <cellStyle name="Percent 4 5 2 2 2 4" xfId="17917" xr:uid="{00000000-0005-0000-0000-000091C90000}"/>
    <cellStyle name="Percent 4 5 2 2 2 4 2" xfId="43885" xr:uid="{00000000-0005-0000-0000-000092C90000}"/>
    <cellStyle name="Percent 4 5 2 2 2 5" xfId="33065" xr:uid="{00000000-0005-0000-0000-000093C90000}"/>
    <cellStyle name="Percent 4 5 2 2 2 6" xfId="59547" xr:uid="{00000000-0005-0000-0000-000094C90000}"/>
    <cellStyle name="Percent 4 5 2 2 3" xfId="11425" xr:uid="{00000000-0005-0000-0000-000095C90000}"/>
    <cellStyle name="Percent 4 5 2 2 3 2" xfId="26573" xr:uid="{00000000-0005-0000-0000-000096C90000}"/>
    <cellStyle name="Percent 4 5 2 2 3 2 2" xfId="52541" xr:uid="{00000000-0005-0000-0000-000097C90000}"/>
    <cellStyle name="Percent 4 5 2 2 3 3" xfId="37393" xr:uid="{00000000-0005-0000-0000-000098C90000}"/>
    <cellStyle name="Percent 4 5 2 2 4" xfId="9261" xr:uid="{00000000-0005-0000-0000-000099C90000}"/>
    <cellStyle name="Percent 4 5 2 2 4 2" xfId="24409" xr:uid="{00000000-0005-0000-0000-00009AC90000}"/>
    <cellStyle name="Percent 4 5 2 2 4 2 2" xfId="50377" xr:uid="{00000000-0005-0000-0000-00009BC90000}"/>
    <cellStyle name="Percent 4 5 2 2 4 3" xfId="35229" xr:uid="{00000000-0005-0000-0000-00009CC90000}"/>
    <cellStyle name="Percent 4 5 2 2 5" xfId="20081" xr:uid="{00000000-0005-0000-0000-00009DC90000}"/>
    <cellStyle name="Percent 4 5 2 2 5 2" xfId="46049" xr:uid="{00000000-0005-0000-0000-00009EC90000}"/>
    <cellStyle name="Percent 4 5 2 2 6" xfId="15753" xr:uid="{00000000-0005-0000-0000-00009FC90000}"/>
    <cellStyle name="Percent 4 5 2 2 6 2" xfId="41721" xr:uid="{00000000-0005-0000-0000-0000A0C90000}"/>
    <cellStyle name="Percent 4 5 2 2 7" xfId="4933" xr:uid="{00000000-0005-0000-0000-0000A1C90000}"/>
    <cellStyle name="Percent 4 5 2 2 8" xfId="30901" xr:uid="{00000000-0005-0000-0000-0000A2C90000}"/>
    <cellStyle name="Percent 4 5 2 2 9" xfId="57383" xr:uid="{00000000-0005-0000-0000-0000A3C90000}"/>
    <cellStyle name="Percent 4 5 2 3" xfId="6015" xr:uid="{00000000-0005-0000-0000-0000A4C90000}"/>
    <cellStyle name="Percent 4 5 2 3 2" xfId="12507" xr:uid="{00000000-0005-0000-0000-0000A5C90000}"/>
    <cellStyle name="Percent 4 5 2 3 2 2" xfId="27655" xr:uid="{00000000-0005-0000-0000-0000A6C90000}"/>
    <cellStyle name="Percent 4 5 2 3 2 2 2" xfId="53623" xr:uid="{00000000-0005-0000-0000-0000A7C90000}"/>
    <cellStyle name="Percent 4 5 2 3 2 3" xfId="38475" xr:uid="{00000000-0005-0000-0000-0000A8C90000}"/>
    <cellStyle name="Percent 4 5 2 3 3" xfId="21163" xr:uid="{00000000-0005-0000-0000-0000A9C90000}"/>
    <cellStyle name="Percent 4 5 2 3 3 2" xfId="47131" xr:uid="{00000000-0005-0000-0000-0000AAC90000}"/>
    <cellStyle name="Percent 4 5 2 3 4" xfId="16835" xr:uid="{00000000-0005-0000-0000-0000ABC90000}"/>
    <cellStyle name="Percent 4 5 2 3 4 2" xfId="42803" xr:uid="{00000000-0005-0000-0000-0000ACC90000}"/>
    <cellStyle name="Percent 4 5 2 3 5" xfId="31983" xr:uid="{00000000-0005-0000-0000-0000ADC90000}"/>
    <cellStyle name="Percent 4 5 2 3 6" xfId="58465" xr:uid="{00000000-0005-0000-0000-0000AEC90000}"/>
    <cellStyle name="Percent 4 5 2 4" xfId="10343" xr:uid="{00000000-0005-0000-0000-0000AFC90000}"/>
    <cellStyle name="Percent 4 5 2 4 2" xfId="25491" xr:uid="{00000000-0005-0000-0000-0000B0C90000}"/>
    <cellStyle name="Percent 4 5 2 4 2 2" xfId="51459" xr:uid="{00000000-0005-0000-0000-0000B1C90000}"/>
    <cellStyle name="Percent 4 5 2 4 3" xfId="36311" xr:uid="{00000000-0005-0000-0000-0000B2C90000}"/>
    <cellStyle name="Percent 4 5 2 5" xfId="8179" xr:uid="{00000000-0005-0000-0000-0000B3C90000}"/>
    <cellStyle name="Percent 4 5 2 5 2" xfId="23327" xr:uid="{00000000-0005-0000-0000-0000B4C90000}"/>
    <cellStyle name="Percent 4 5 2 5 2 2" xfId="49295" xr:uid="{00000000-0005-0000-0000-0000B5C90000}"/>
    <cellStyle name="Percent 4 5 2 5 3" xfId="34147" xr:uid="{00000000-0005-0000-0000-0000B6C90000}"/>
    <cellStyle name="Percent 4 5 2 6" xfId="18999" xr:uid="{00000000-0005-0000-0000-0000B7C90000}"/>
    <cellStyle name="Percent 4 5 2 6 2" xfId="44967" xr:uid="{00000000-0005-0000-0000-0000B8C90000}"/>
    <cellStyle name="Percent 4 5 2 7" xfId="14671" xr:uid="{00000000-0005-0000-0000-0000B9C90000}"/>
    <cellStyle name="Percent 4 5 2 7 2" xfId="40639" xr:uid="{00000000-0005-0000-0000-0000BAC90000}"/>
    <cellStyle name="Percent 4 5 2 8" xfId="3851" xr:uid="{00000000-0005-0000-0000-0000BBC90000}"/>
    <cellStyle name="Percent 4 5 2 9" xfId="29819" xr:uid="{00000000-0005-0000-0000-0000BCC90000}"/>
    <cellStyle name="Percent 4 5 3" xfId="2228" xr:uid="{00000000-0005-0000-0000-0000BDC90000}"/>
    <cellStyle name="Percent 4 5 3 2" xfId="6556" xr:uid="{00000000-0005-0000-0000-0000BEC90000}"/>
    <cellStyle name="Percent 4 5 3 2 2" xfId="13048" xr:uid="{00000000-0005-0000-0000-0000BFC90000}"/>
    <cellStyle name="Percent 4 5 3 2 2 2" xfId="28196" xr:uid="{00000000-0005-0000-0000-0000C0C90000}"/>
    <cellStyle name="Percent 4 5 3 2 2 2 2" xfId="54164" xr:uid="{00000000-0005-0000-0000-0000C1C90000}"/>
    <cellStyle name="Percent 4 5 3 2 2 3" xfId="39016" xr:uid="{00000000-0005-0000-0000-0000C2C90000}"/>
    <cellStyle name="Percent 4 5 3 2 3" xfId="21704" xr:uid="{00000000-0005-0000-0000-0000C3C90000}"/>
    <cellStyle name="Percent 4 5 3 2 3 2" xfId="47672" xr:uid="{00000000-0005-0000-0000-0000C4C90000}"/>
    <cellStyle name="Percent 4 5 3 2 4" xfId="17376" xr:uid="{00000000-0005-0000-0000-0000C5C90000}"/>
    <cellStyle name="Percent 4 5 3 2 4 2" xfId="43344" xr:uid="{00000000-0005-0000-0000-0000C6C90000}"/>
    <cellStyle name="Percent 4 5 3 2 5" xfId="32524" xr:uid="{00000000-0005-0000-0000-0000C7C90000}"/>
    <cellStyle name="Percent 4 5 3 2 6" xfId="59006" xr:uid="{00000000-0005-0000-0000-0000C8C90000}"/>
    <cellStyle name="Percent 4 5 3 3" xfId="10884" xr:uid="{00000000-0005-0000-0000-0000C9C90000}"/>
    <cellStyle name="Percent 4 5 3 3 2" xfId="26032" xr:uid="{00000000-0005-0000-0000-0000CAC90000}"/>
    <cellStyle name="Percent 4 5 3 3 2 2" xfId="52000" xr:uid="{00000000-0005-0000-0000-0000CBC90000}"/>
    <cellStyle name="Percent 4 5 3 3 3" xfId="36852" xr:uid="{00000000-0005-0000-0000-0000CCC90000}"/>
    <cellStyle name="Percent 4 5 3 4" xfId="8720" xr:uid="{00000000-0005-0000-0000-0000CDC90000}"/>
    <cellStyle name="Percent 4 5 3 4 2" xfId="23868" xr:uid="{00000000-0005-0000-0000-0000CEC90000}"/>
    <cellStyle name="Percent 4 5 3 4 2 2" xfId="49836" xr:uid="{00000000-0005-0000-0000-0000CFC90000}"/>
    <cellStyle name="Percent 4 5 3 4 3" xfId="34688" xr:uid="{00000000-0005-0000-0000-0000D0C90000}"/>
    <cellStyle name="Percent 4 5 3 5" xfId="19540" xr:uid="{00000000-0005-0000-0000-0000D1C90000}"/>
    <cellStyle name="Percent 4 5 3 5 2" xfId="45508" xr:uid="{00000000-0005-0000-0000-0000D2C90000}"/>
    <cellStyle name="Percent 4 5 3 6" xfId="15212" xr:uid="{00000000-0005-0000-0000-0000D3C90000}"/>
    <cellStyle name="Percent 4 5 3 6 2" xfId="41180" xr:uid="{00000000-0005-0000-0000-0000D4C90000}"/>
    <cellStyle name="Percent 4 5 3 7" xfId="4392" xr:uid="{00000000-0005-0000-0000-0000D5C90000}"/>
    <cellStyle name="Percent 4 5 3 8" xfId="30360" xr:uid="{00000000-0005-0000-0000-0000D6C90000}"/>
    <cellStyle name="Percent 4 5 3 9" xfId="56842" xr:uid="{00000000-0005-0000-0000-0000D7C90000}"/>
    <cellStyle name="Percent 4 5 4" xfId="5474" xr:uid="{00000000-0005-0000-0000-0000D8C90000}"/>
    <cellStyle name="Percent 4 5 4 2" xfId="11966" xr:uid="{00000000-0005-0000-0000-0000D9C90000}"/>
    <cellStyle name="Percent 4 5 4 2 2" xfId="27114" xr:uid="{00000000-0005-0000-0000-0000DAC90000}"/>
    <cellStyle name="Percent 4 5 4 2 2 2" xfId="53082" xr:uid="{00000000-0005-0000-0000-0000DBC90000}"/>
    <cellStyle name="Percent 4 5 4 2 3" xfId="37934" xr:uid="{00000000-0005-0000-0000-0000DCC90000}"/>
    <cellStyle name="Percent 4 5 4 3" xfId="20622" xr:uid="{00000000-0005-0000-0000-0000DDC90000}"/>
    <cellStyle name="Percent 4 5 4 3 2" xfId="46590" xr:uid="{00000000-0005-0000-0000-0000DEC90000}"/>
    <cellStyle name="Percent 4 5 4 4" xfId="16294" xr:uid="{00000000-0005-0000-0000-0000DFC90000}"/>
    <cellStyle name="Percent 4 5 4 4 2" xfId="42262" xr:uid="{00000000-0005-0000-0000-0000E0C90000}"/>
    <cellStyle name="Percent 4 5 4 5" xfId="31442" xr:uid="{00000000-0005-0000-0000-0000E1C90000}"/>
    <cellStyle name="Percent 4 5 4 6" xfId="57924" xr:uid="{00000000-0005-0000-0000-0000E2C90000}"/>
    <cellStyle name="Percent 4 5 5" xfId="9802" xr:uid="{00000000-0005-0000-0000-0000E3C90000}"/>
    <cellStyle name="Percent 4 5 5 2" xfId="24950" xr:uid="{00000000-0005-0000-0000-0000E4C90000}"/>
    <cellStyle name="Percent 4 5 5 2 2" xfId="50918" xr:uid="{00000000-0005-0000-0000-0000E5C90000}"/>
    <cellStyle name="Percent 4 5 5 3" xfId="35770" xr:uid="{00000000-0005-0000-0000-0000E6C90000}"/>
    <cellStyle name="Percent 4 5 6" xfId="7638" xr:uid="{00000000-0005-0000-0000-0000E7C90000}"/>
    <cellStyle name="Percent 4 5 6 2" xfId="22786" xr:uid="{00000000-0005-0000-0000-0000E8C90000}"/>
    <cellStyle name="Percent 4 5 6 2 2" xfId="48754" xr:uid="{00000000-0005-0000-0000-0000E9C90000}"/>
    <cellStyle name="Percent 4 5 6 3" xfId="33606" xr:uid="{00000000-0005-0000-0000-0000EAC90000}"/>
    <cellStyle name="Percent 4 5 7" xfId="18458" xr:uid="{00000000-0005-0000-0000-0000EBC90000}"/>
    <cellStyle name="Percent 4 5 7 2" xfId="44426" xr:uid="{00000000-0005-0000-0000-0000ECC90000}"/>
    <cellStyle name="Percent 4 5 8" xfId="14130" xr:uid="{00000000-0005-0000-0000-0000EDC90000}"/>
    <cellStyle name="Percent 4 5 8 2" xfId="40098" xr:uid="{00000000-0005-0000-0000-0000EEC90000}"/>
    <cellStyle name="Percent 4 5 9" xfId="3310" xr:uid="{00000000-0005-0000-0000-0000EFC90000}"/>
    <cellStyle name="Percent 4 6" xfId="595" xr:uid="{00000000-0005-0000-0000-0000F0C90000}"/>
    <cellStyle name="Percent 4 6 10" xfId="29279" xr:uid="{00000000-0005-0000-0000-0000F1C90000}"/>
    <cellStyle name="Percent 4 6 11" xfId="55221" xr:uid="{00000000-0005-0000-0000-0000F2C90000}"/>
    <cellStyle name="Percent 4 6 12" xfId="55761" xr:uid="{00000000-0005-0000-0000-0000F3C90000}"/>
    <cellStyle name="Percent 4 6 13" xfId="880" xr:uid="{00000000-0005-0000-0000-0000F4C90000}"/>
    <cellStyle name="Percent 4 6 2" xfId="1688" xr:uid="{00000000-0005-0000-0000-0000F5C90000}"/>
    <cellStyle name="Percent 4 6 2 10" xfId="56302" xr:uid="{00000000-0005-0000-0000-0000F6C90000}"/>
    <cellStyle name="Percent 4 6 2 2" xfId="2770" xr:uid="{00000000-0005-0000-0000-0000F7C90000}"/>
    <cellStyle name="Percent 4 6 2 2 2" xfId="7098" xr:uid="{00000000-0005-0000-0000-0000F8C90000}"/>
    <cellStyle name="Percent 4 6 2 2 2 2" xfId="13590" xr:uid="{00000000-0005-0000-0000-0000F9C90000}"/>
    <cellStyle name="Percent 4 6 2 2 2 2 2" xfId="28738" xr:uid="{00000000-0005-0000-0000-0000FAC90000}"/>
    <cellStyle name="Percent 4 6 2 2 2 2 2 2" xfId="54706" xr:uid="{00000000-0005-0000-0000-0000FBC90000}"/>
    <cellStyle name="Percent 4 6 2 2 2 2 3" xfId="39558" xr:uid="{00000000-0005-0000-0000-0000FCC90000}"/>
    <cellStyle name="Percent 4 6 2 2 2 3" xfId="22246" xr:uid="{00000000-0005-0000-0000-0000FDC90000}"/>
    <cellStyle name="Percent 4 6 2 2 2 3 2" xfId="48214" xr:uid="{00000000-0005-0000-0000-0000FEC90000}"/>
    <cellStyle name="Percent 4 6 2 2 2 4" xfId="17918" xr:uid="{00000000-0005-0000-0000-0000FFC90000}"/>
    <cellStyle name="Percent 4 6 2 2 2 4 2" xfId="43886" xr:uid="{00000000-0005-0000-0000-000000CA0000}"/>
    <cellStyle name="Percent 4 6 2 2 2 5" xfId="33066" xr:uid="{00000000-0005-0000-0000-000001CA0000}"/>
    <cellStyle name="Percent 4 6 2 2 2 6" xfId="59548" xr:uid="{00000000-0005-0000-0000-000002CA0000}"/>
    <cellStyle name="Percent 4 6 2 2 3" xfId="11426" xr:uid="{00000000-0005-0000-0000-000003CA0000}"/>
    <cellStyle name="Percent 4 6 2 2 3 2" xfId="26574" xr:uid="{00000000-0005-0000-0000-000004CA0000}"/>
    <cellStyle name="Percent 4 6 2 2 3 2 2" xfId="52542" xr:uid="{00000000-0005-0000-0000-000005CA0000}"/>
    <cellStyle name="Percent 4 6 2 2 3 3" xfId="37394" xr:uid="{00000000-0005-0000-0000-000006CA0000}"/>
    <cellStyle name="Percent 4 6 2 2 4" xfId="9262" xr:uid="{00000000-0005-0000-0000-000007CA0000}"/>
    <cellStyle name="Percent 4 6 2 2 4 2" xfId="24410" xr:uid="{00000000-0005-0000-0000-000008CA0000}"/>
    <cellStyle name="Percent 4 6 2 2 4 2 2" xfId="50378" xr:uid="{00000000-0005-0000-0000-000009CA0000}"/>
    <cellStyle name="Percent 4 6 2 2 4 3" xfId="35230" xr:uid="{00000000-0005-0000-0000-00000ACA0000}"/>
    <cellStyle name="Percent 4 6 2 2 5" xfId="20082" xr:uid="{00000000-0005-0000-0000-00000BCA0000}"/>
    <cellStyle name="Percent 4 6 2 2 5 2" xfId="46050" xr:uid="{00000000-0005-0000-0000-00000CCA0000}"/>
    <cellStyle name="Percent 4 6 2 2 6" xfId="15754" xr:uid="{00000000-0005-0000-0000-00000DCA0000}"/>
    <cellStyle name="Percent 4 6 2 2 6 2" xfId="41722" xr:uid="{00000000-0005-0000-0000-00000ECA0000}"/>
    <cellStyle name="Percent 4 6 2 2 7" xfId="4934" xr:uid="{00000000-0005-0000-0000-00000FCA0000}"/>
    <cellStyle name="Percent 4 6 2 2 8" xfId="30902" xr:uid="{00000000-0005-0000-0000-000010CA0000}"/>
    <cellStyle name="Percent 4 6 2 2 9" xfId="57384" xr:uid="{00000000-0005-0000-0000-000011CA0000}"/>
    <cellStyle name="Percent 4 6 2 3" xfId="6016" xr:uid="{00000000-0005-0000-0000-000012CA0000}"/>
    <cellStyle name="Percent 4 6 2 3 2" xfId="12508" xr:uid="{00000000-0005-0000-0000-000013CA0000}"/>
    <cellStyle name="Percent 4 6 2 3 2 2" xfId="27656" xr:uid="{00000000-0005-0000-0000-000014CA0000}"/>
    <cellStyle name="Percent 4 6 2 3 2 2 2" xfId="53624" xr:uid="{00000000-0005-0000-0000-000015CA0000}"/>
    <cellStyle name="Percent 4 6 2 3 2 3" xfId="38476" xr:uid="{00000000-0005-0000-0000-000016CA0000}"/>
    <cellStyle name="Percent 4 6 2 3 3" xfId="21164" xr:uid="{00000000-0005-0000-0000-000017CA0000}"/>
    <cellStyle name="Percent 4 6 2 3 3 2" xfId="47132" xr:uid="{00000000-0005-0000-0000-000018CA0000}"/>
    <cellStyle name="Percent 4 6 2 3 4" xfId="16836" xr:uid="{00000000-0005-0000-0000-000019CA0000}"/>
    <cellStyle name="Percent 4 6 2 3 4 2" xfId="42804" xr:uid="{00000000-0005-0000-0000-00001ACA0000}"/>
    <cellStyle name="Percent 4 6 2 3 5" xfId="31984" xr:uid="{00000000-0005-0000-0000-00001BCA0000}"/>
    <cellStyle name="Percent 4 6 2 3 6" xfId="58466" xr:uid="{00000000-0005-0000-0000-00001CCA0000}"/>
    <cellStyle name="Percent 4 6 2 4" xfId="10344" xr:uid="{00000000-0005-0000-0000-00001DCA0000}"/>
    <cellStyle name="Percent 4 6 2 4 2" xfId="25492" xr:uid="{00000000-0005-0000-0000-00001ECA0000}"/>
    <cellStyle name="Percent 4 6 2 4 2 2" xfId="51460" xr:uid="{00000000-0005-0000-0000-00001FCA0000}"/>
    <cellStyle name="Percent 4 6 2 4 3" xfId="36312" xr:uid="{00000000-0005-0000-0000-000020CA0000}"/>
    <cellStyle name="Percent 4 6 2 5" xfId="8180" xr:uid="{00000000-0005-0000-0000-000021CA0000}"/>
    <cellStyle name="Percent 4 6 2 5 2" xfId="23328" xr:uid="{00000000-0005-0000-0000-000022CA0000}"/>
    <cellStyle name="Percent 4 6 2 5 2 2" xfId="49296" xr:uid="{00000000-0005-0000-0000-000023CA0000}"/>
    <cellStyle name="Percent 4 6 2 5 3" xfId="34148" xr:uid="{00000000-0005-0000-0000-000024CA0000}"/>
    <cellStyle name="Percent 4 6 2 6" xfId="19000" xr:uid="{00000000-0005-0000-0000-000025CA0000}"/>
    <cellStyle name="Percent 4 6 2 6 2" xfId="44968" xr:uid="{00000000-0005-0000-0000-000026CA0000}"/>
    <cellStyle name="Percent 4 6 2 7" xfId="14672" xr:uid="{00000000-0005-0000-0000-000027CA0000}"/>
    <cellStyle name="Percent 4 6 2 7 2" xfId="40640" xr:uid="{00000000-0005-0000-0000-000028CA0000}"/>
    <cellStyle name="Percent 4 6 2 8" xfId="3852" xr:uid="{00000000-0005-0000-0000-000029CA0000}"/>
    <cellStyle name="Percent 4 6 2 9" xfId="29820" xr:uid="{00000000-0005-0000-0000-00002ACA0000}"/>
    <cellStyle name="Percent 4 6 3" xfId="2229" xr:uid="{00000000-0005-0000-0000-00002BCA0000}"/>
    <cellStyle name="Percent 4 6 3 2" xfId="6557" xr:uid="{00000000-0005-0000-0000-00002CCA0000}"/>
    <cellStyle name="Percent 4 6 3 2 2" xfId="13049" xr:uid="{00000000-0005-0000-0000-00002DCA0000}"/>
    <cellStyle name="Percent 4 6 3 2 2 2" xfId="28197" xr:uid="{00000000-0005-0000-0000-00002ECA0000}"/>
    <cellStyle name="Percent 4 6 3 2 2 2 2" xfId="54165" xr:uid="{00000000-0005-0000-0000-00002FCA0000}"/>
    <cellStyle name="Percent 4 6 3 2 2 3" xfId="39017" xr:uid="{00000000-0005-0000-0000-000030CA0000}"/>
    <cellStyle name="Percent 4 6 3 2 3" xfId="21705" xr:uid="{00000000-0005-0000-0000-000031CA0000}"/>
    <cellStyle name="Percent 4 6 3 2 3 2" xfId="47673" xr:uid="{00000000-0005-0000-0000-000032CA0000}"/>
    <cellStyle name="Percent 4 6 3 2 4" xfId="17377" xr:uid="{00000000-0005-0000-0000-000033CA0000}"/>
    <cellStyle name="Percent 4 6 3 2 4 2" xfId="43345" xr:uid="{00000000-0005-0000-0000-000034CA0000}"/>
    <cellStyle name="Percent 4 6 3 2 5" xfId="32525" xr:uid="{00000000-0005-0000-0000-000035CA0000}"/>
    <cellStyle name="Percent 4 6 3 2 6" xfId="59007" xr:uid="{00000000-0005-0000-0000-000036CA0000}"/>
    <cellStyle name="Percent 4 6 3 3" xfId="10885" xr:uid="{00000000-0005-0000-0000-000037CA0000}"/>
    <cellStyle name="Percent 4 6 3 3 2" xfId="26033" xr:uid="{00000000-0005-0000-0000-000038CA0000}"/>
    <cellStyle name="Percent 4 6 3 3 2 2" xfId="52001" xr:uid="{00000000-0005-0000-0000-000039CA0000}"/>
    <cellStyle name="Percent 4 6 3 3 3" xfId="36853" xr:uid="{00000000-0005-0000-0000-00003ACA0000}"/>
    <cellStyle name="Percent 4 6 3 4" xfId="8721" xr:uid="{00000000-0005-0000-0000-00003BCA0000}"/>
    <cellStyle name="Percent 4 6 3 4 2" xfId="23869" xr:uid="{00000000-0005-0000-0000-00003CCA0000}"/>
    <cellStyle name="Percent 4 6 3 4 2 2" xfId="49837" xr:uid="{00000000-0005-0000-0000-00003DCA0000}"/>
    <cellStyle name="Percent 4 6 3 4 3" xfId="34689" xr:uid="{00000000-0005-0000-0000-00003ECA0000}"/>
    <cellStyle name="Percent 4 6 3 5" xfId="19541" xr:uid="{00000000-0005-0000-0000-00003FCA0000}"/>
    <cellStyle name="Percent 4 6 3 5 2" xfId="45509" xr:uid="{00000000-0005-0000-0000-000040CA0000}"/>
    <cellStyle name="Percent 4 6 3 6" xfId="15213" xr:uid="{00000000-0005-0000-0000-000041CA0000}"/>
    <cellStyle name="Percent 4 6 3 6 2" xfId="41181" xr:uid="{00000000-0005-0000-0000-000042CA0000}"/>
    <cellStyle name="Percent 4 6 3 7" xfId="4393" xr:uid="{00000000-0005-0000-0000-000043CA0000}"/>
    <cellStyle name="Percent 4 6 3 8" xfId="30361" xr:uid="{00000000-0005-0000-0000-000044CA0000}"/>
    <cellStyle name="Percent 4 6 3 9" xfId="56843" xr:uid="{00000000-0005-0000-0000-000045CA0000}"/>
    <cellStyle name="Percent 4 6 4" xfId="5475" xr:uid="{00000000-0005-0000-0000-000046CA0000}"/>
    <cellStyle name="Percent 4 6 4 2" xfId="11967" xr:uid="{00000000-0005-0000-0000-000047CA0000}"/>
    <cellStyle name="Percent 4 6 4 2 2" xfId="27115" xr:uid="{00000000-0005-0000-0000-000048CA0000}"/>
    <cellStyle name="Percent 4 6 4 2 2 2" xfId="53083" xr:uid="{00000000-0005-0000-0000-000049CA0000}"/>
    <cellStyle name="Percent 4 6 4 2 3" xfId="37935" xr:uid="{00000000-0005-0000-0000-00004ACA0000}"/>
    <cellStyle name="Percent 4 6 4 3" xfId="20623" xr:uid="{00000000-0005-0000-0000-00004BCA0000}"/>
    <cellStyle name="Percent 4 6 4 3 2" xfId="46591" xr:uid="{00000000-0005-0000-0000-00004CCA0000}"/>
    <cellStyle name="Percent 4 6 4 4" xfId="16295" xr:uid="{00000000-0005-0000-0000-00004DCA0000}"/>
    <cellStyle name="Percent 4 6 4 4 2" xfId="42263" xr:uid="{00000000-0005-0000-0000-00004ECA0000}"/>
    <cellStyle name="Percent 4 6 4 5" xfId="31443" xr:uid="{00000000-0005-0000-0000-00004FCA0000}"/>
    <cellStyle name="Percent 4 6 4 6" xfId="57925" xr:uid="{00000000-0005-0000-0000-000050CA0000}"/>
    <cellStyle name="Percent 4 6 5" xfId="9803" xr:uid="{00000000-0005-0000-0000-000051CA0000}"/>
    <cellStyle name="Percent 4 6 5 2" xfId="24951" xr:uid="{00000000-0005-0000-0000-000052CA0000}"/>
    <cellStyle name="Percent 4 6 5 2 2" xfId="50919" xr:uid="{00000000-0005-0000-0000-000053CA0000}"/>
    <cellStyle name="Percent 4 6 5 3" xfId="35771" xr:uid="{00000000-0005-0000-0000-000054CA0000}"/>
    <cellStyle name="Percent 4 6 6" xfId="7639" xr:uid="{00000000-0005-0000-0000-000055CA0000}"/>
    <cellStyle name="Percent 4 6 6 2" xfId="22787" xr:uid="{00000000-0005-0000-0000-000056CA0000}"/>
    <cellStyle name="Percent 4 6 6 2 2" xfId="48755" xr:uid="{00000000-0005-0000-0000-000057CA0000}"/>
    <cellStyle name="Percent 4 6 6 3" xfId="33607" xr:uid="{00000000-0005-0000-0000-000058CA0000}"/>
    <cellStyle name="Percent 4 6 7" xfId="18459" xr:uid="{00000000-0005-0000-0000-000059CA0000}"/>
    <cellStyle name="Percent 4 6 7 2" xfId="44427" xr:uid="{00000000-0005-0000-0000-00005ACA0000}"/>
    <cellStyle name="Percent 4 6 8" xfId="14131" xr:uid="{00000000-0005-0000-0000-00005BCA0000}"/>
    <cellStyle name="Percent 4 6 8 2" xfId="40099" xr:uid="{00000000-0005-0000-0000-00005CCA0000}"/>
    <cellStyle name="Percent 4 6 9" xfId="3311" xr:uid="{00000000-0005-0000-0000-00005DCA0000}"/>
    <cellStyle name="Percent 4 7" xfId="596" xr:uid="{00000000-0005-0000-0000-00005ECA0000}"/>
    <cellStyle name="Percent 4 7 10" xfId="29280" xr:uid="{00000000-0005-0000-0000-00005FCA0000}"/>
    <cellStyle name="Percent 4 7 11" xfId="55222" xr:uid="{00000000-0005-0000-0000-000060CA0000}"/>
    <cellStyle name="Percent 4 7 12" xfId="55762" xr:uid="{00000000-0005-0000-0000-000061CA0000}"/>
    <cellStyle name="Percent 4 7 13" xfId="920" xr:uid="{00000000-0005-0000-0000-000062CA0000}"/>
    <cellStyle name="Percent 4 7 2" xfId="1689" xr:uid="{00000000-0005-0000-0000-000063CA0000}"/>
    <cellStyle name="Percent 4 7 2 10" xfId="56303" xr:uid="{00000000-0005-0000-0000-000064CA0000}"/>
    <cellStyle name="Percent 4 7 2 2" xfId="2771" xr:uid="{00000000-0005-0000-0000-000065CA0000}"/>
    <cellStyle name="Percent 4 7 2 2 2" xfId="7099" xr:uid="{00000000-0005-0000-0000-000066CA0000}"/>
    <cellStyle name="Percent 4 7 2 2 2 2" xfId="13591" xr:uid="{00000000-0005-0000-0000-000067CA0000}"/>
    <cellStyle name="Percent 4 7 2 2 2 2 2" xfId="28739" xr:uid="{00000000-0005-0000-0000-000068CA0000}"/>
    <cellStyle name="Percent 4 7 2 2 2 2 2 2" xfId="54707" xr:uid="{00000000-0005-0000-0000-000069CA0000}"/>
    <cellStyle name="Percent 4 7 2 2 2 2 3" xfId="39559" xr:uid="{00000000-0005-0000-0000-00006ACA0000}"/>
    <cellStyle name="Percent 4 7 2 2 2 3" xfId="22247" xr:uid="{00000000-0005-0000-0000-00006BCA0000}"/>
    <cellStyle name="Percent 4 7 2 2 2 3 2" xfId="48215" xr:uid="{00000000-0005-0000-0000-00006CCA0000}"/>
    <cellStyle name="Percent 4 7 2 2 2 4" xfId="17919" xr:uid="{00000000-0005-0000-0000-00006DCA0000}"/>
    <cellStyle name="Percent 4 7 2 2 2 4 2" xfId="43887" xr:uid="{00000000-0005-0000-0000-00006ECA0000}"/>
    <cellStyle name="Percent 4 7 2 2 2 5" xfId="33067" xr:uid="{00000000-0005-0000-0000-00006FCA0000}"/>
    <cellStyle name="Percent 4 7 2 2 2 6" xfId="59549" xr:uid="{00000000-0005-0000-0000-000070CA0000}"/>
    <cellStyle name="Percent 4 7 2 2 3" xfId="11427" xr:uid="{00000000-0005-0000-0000-000071CA0000}"/>
    <cellStyle name="Percent 4 7 2 2 3 2" xfId="26575" xr:uid="{00000000-0005-0000-0000-000072CA0000}"/>
    <cellStyle name="Percent 4 7 2 2 3 2 2" xfId="52543" xr:uid="{00000000-0005-0000-0000-000073CA0000}"/>
    <cellStyle name="Percent 4 7 2 2 3 3" xfId="37395" xr:uid="{00000000-0005-0000-0000-000074CA0000}"/>
    <cellStyle name="Percent 4 7 2 2 4" xfId="9263" xr:uid="{00000000-0005-0000-0000-000075CA0000}"/>
    <cellStyle name="Percent 4 7 2 2 4 2" xfId="24411" xr:uid="{00000000-0005-0000-0000-000076CA0000}"/>
    <cellStyle name="Percent 4 7 2 2 4 2 2" xfId="50379" xr:uid="{00000000-0005-0000-0000-000077CA0000}"/>
    <cellStyle name="Percent 4 7 2 2 4 3" xfId="35231" xr:uid="{00000000-0005-0000-0000-000078CA0000}"/>
    <cellStyle name="Percent 4 7 2 2 5" xfId="20083" xr:uid="{00000000-0005-0000-0000-000079CA0000}"/>
    <cellStyle name="Percent 4 7 2 2 5 2" xfId="46051" xr:uid="{00000000-0005-0000-0000-00007ACA0000}"/>
    <cellStyle name="Percent 4 7 2 2 6" xfId="15755" xr:uid="{00000000-0005-0000-0000-00007BCA0000}"/>
    <cellStyle name="Percent 4 7 2 2 6 2" xfId="41723" xr:uid="{00000000-0005-0000-0000-00007CCA0000}"/>
    <cellStyle name="Percent 4 7 2 2 7" xfId="4935" xr:uid="{00000000-0005-0000-0000-00007DCA0000}"/>
    <cellStyle name="Percent 4 7 2 2 8" xfId="30903" xr:uid="{00000000-0005-0000-0000-00007ECA0000}"/>
    <cellStyle name="Percent 4 7 2 2 9" xfId="57385" xr:uid="{00000000-0005-0000-0000-00007FCA0000}"/>
    <cellStyle name="Percent 4 7 2 3" xfId="6017" xr:uid="{00000000-0005-0000-0000-000080CA0000}"/>
    <cellStyle name="Percent 4 7 2 3 2" xfId="12509" xr:uid="{00000000-0005-0000-0000-000081CA0000}"/>
    <cellStyle name="Percent 4 7 2 3 2 2" xfId="27657" xr:uid="{00000000-0005-0000-0000-000082CA0000}"/>
    <cellStyle name="Percent 4 7 2 3 2 2 2" xfId="53625" xr:uid="{00000000-0005-0000-0000-000083CA0000}"/>
    <cellStyle name="Percent 4 7 2 3 2 3" xfId="38477" xr:uid="{00000000-0005-0000-0000-000084CA0000}"/>
    <cellStyle name="Percent 4 7 2 3 3" xfId="21165" xr:uid="{00000000-0005-0000-0000-000085CA0000}"/>
    <cellStyle name="Percent 4 7 2 3 3 2" xfId="47133" xr:uid="{00000000-0005-0000-0000-000086CA0000}"/>
    <cellStyle name="Percent 4 7 2 3 4" xfId="16837" xr:uid="{00000000-0005-0000-0000-000087CA0000}"/>
    <cellStyle name="Percent 4 7 2 3 4 2" xfId="42805" xr:uid="{00000000-0005-0000-0000-000088CA0000}"/>
    <cellStyle name="Percent 4 7 2 3 5" xfId="31985" xr:uid="{00000000-0005-0000-0000-000089CA0000}"/>
    <cellStyle name="Percent 4 7 2 3 6" xfId="58467" xr:uid="{00000000-0005-0000-0000-00008ACA0000}"/>
    <cellStyle name="Percent 4 7 2 4" xfId="10345" xr:uid="{00000000-0005-0000-0000-00008BCA0000}"/>
    <cellStyle name="Percent 4 7 2 4 2" xfId="25493" xr:uid="{00000000-0005-0000-0000-00008CCA0000}"/>
    <cellStyle name="Percent 4 7 2 4 2 2" xfId="51461" xr:uid="{00000000-0005-0000-0000-00008DCA0000}"/>
    <cellStyle name="Percent 4 7 2 4 3" xfId="36313" xr:uid="{00000000-0005-0000-0000-00008ECA0000}"/>
    <cellStyle name="Percent 4 7 2 5" xfId="8181" xr:uid="{00000000-0005-0000-0000-00008FCA0000}"/>
    <cellStyle name="Percent 4 7 2 5 2" xfId="23329" xr:uid="{00000000-0005-0000-0000-000090CA0000}"/>
    <cellStyle name="Percent 4 7 2 5 2 2" xfId="49297" xr:uid="{00000000-0005-0000-0000-000091CA0000}"/>
    <cellStyle name="Percent 4 7 2 5 3" xfId="34149" xr:uid="{00000000-0005-0000-0000-000092CA0000}"/>
    <cellStyle name="Percent 4 7 2 6" xfId="19001" xr:uid="{00000000-0005-0000-0000-000093CA0000}"/>
    <cellStyle name="Percent 4 7 2 6 2" xfId="44969" xr:uid="{00000000-0005-0000-0000-000094CA0000}"/>
    <cellStyle name="Percent 4 7 2 7" xfId="14673" xr:uid="{00000000-0005-0000-0000-000095CA0000}"/>
    <cellStyle name="Percent 4 7 2 7 2" xfId="40641" xr:uid="{00000000-0005-0000-0000-000096CA0000}"/>
    <cellStyle name="Percent 4 7 2 8" xfId="3853" xr:uid="{00000000-0005-0000-0000-000097CA0000}"/>
    <cellStyle name="Percent 4 7 2 9" xfId="29821" xr:uid="{00000000-0005-0000-0000-000098CA0000}"/>
    <cellStyle name="Percent 4 7 3" xfId="2230" xr:uid="{00000000-0005-0000-0000-000099CA0000}"/>
    <cellStyle name="Percent 4 7 3 2" xfId="6558" xr:uid="{00000000-0005-0000-0000-00009ACA0000}"/>
    <cellStyle name="Percent 4 7 3 2 2" xfId="13050" xr:uid="{00000000-0005-0000-0000-00009BCA0000}"/>
    <cellStyle name="Percent 4 7 3 2 2 2" xfId="28198" xr:uid="{00000000-0005-0000-0000-00009CCA0000}"/>
    <cellStyle name="Percent 4 7 3 2 2 2 2" xfId="54166" xr:uid="{00000000-0005-0000-0000-00009DCA0000}"/>
    <cellStyle name="Percent 4 7 3 2 2 3" xfId="39018" xr:uid="{00000000-0005-0000-0000-00009ECA0000}"/>
    <cellStyle name="Percent 4 7 3 2 3" xfId="21706" xr:uid="{00000000-0005-0000-0000-00009FCA0000}"/>
    <cellStyle name="Percent 4 7 3 2 3 2" xfId="47674" xr:uid="{00000000-0005-0000-0000-0000A0CA0000}"/>
    <cellStyle name="Percent 4 7 3 2 4" xfId="17378" xr:uid="{00000000-0005-0000-0000-0000A1CA0000}"/>
    <cellStyle name="Percent 4 7 3 2 4 2" xfId="43346" xr:uid="{00000000-0005-0000-0000-0000A2CA0000}"/>
    <cellStyle name="Percent 4 7 3 2 5" xfId="32526" xr:uid="{00000000-0005-0000-0000-0000A3CA0000}"/>
    <cellStyle name="Percent 4 7 3 2 6" xfId="59008" xr:uid="{00000000-0005-0000-0000-0000A4CA0000}"/>
    <cellStyle name="Percent 4 7 3 3" xfId="10886" xr:uid="{00000000-0005-0000-0000-0000A5CA0000}"/>
    <cellStyle name="Percent 4 7 3 3 2" xfId="26034" xr:uid="{00000000-0005-0000-0000-0000A6CA0000}"/>
    <cellStyle name="Percent 4 7 3 3 2 2" xfId="52002" xr:uid="{00000000-0005-0000-0000-0000A7CA0000}"/>
    <cellStyle name="Percent 4 7 3 3 3" xfId="36854" xr:uid="{00000000-0005-0000-0000-0000A8CA0000}"/>
    <cellStyle name="Percent 4 7 3 4" xfId="8722" xr:uid="{00000000-0005-0000-0000-0000A9CA0000}"/>
    <cellStyle name="Percent 4 7 3 4 2" xfId="23870" xr:uid="{00000000-0005-0000-0000-0000AACA0000}"/>
    <cellStyle name="Percent 4 7 3 4 2 2" xfId="49838" xr:uid="{00000000-0005-0000-0000-0000ABCA0000}"/>
    <cellStyle name="Percent 4 7 3 4 3" xfId="34690" xr:uid="{00000000-0005-0000-0000-0000ACCA0000}"/>
    <cellStyle name="Percent 4 7 3 5" xfId="19542" xr:uid="{00000000-0005-0000-0000-0000ADCA0000}"/>
    <cellStyle name="Percent 4 7 3 5 2" xfId="45510" xr:uid="{00000000-0005-0000-0000-0000AECA0000}"/>
    <cellStyle name="Percent 4 7 3 6" xfId="15214" xr:uid="{00000000-0005-0000-0000-0000AFCA0000}"/>
    <cellStyle name="Percent 4 7 3 6 2" xfId="41182" xr:uid="{00000000-0005-0000-0000-0000B0CA0000}"/>
    <cellStyle name="Percent 4 7 3 7" xfId="4394" xr:uid="{00000000-0005-0000-0000-0000B1CA0000}"/>
    <cellStyle name="Percent 4 7 3 8" xfId="30362" xr:uid="{00000000-0005-0000-0000-0000B2CA0000}"/>
    <cellStyle name="Percent 4 7 3 9" xfId="56844" xr:uid="{00000000-0005-0000-0000-0000B3CA0000}"/>
    <cellStyle name="Percent 4 7 4" xfId="5476" xr:uid="{00000000-0005-0000-0000-0000B4CA0000}"/>
    <cellStyle name="Percent 4 7 4 2" xfId="11968" xr:uid="{00000000-0005-0000-0000-0000B5CA0000}"/>
    <cellStyle name="Percent 4 7 4 2 2" xfId="27116" xr:uid="{00000000-0005-0000-0000-0000B6CA0000}"/>
    <cellStyle name="Percent 4 7 4 2 2 2" xfId="53084" xr:uid="{00000000-0005-0000-0000-0000B7CA0000}"/>
    <cellStyle name="Percent 4 7 4 2 3" xfId="37936" xr:uid="{00000000-0005-0000-0000-0000B8CA0000}"/>
    <cellStyle name="Percent 4 7 4 3" xfId="20624" xr:uid="{00000000-0005-0000-0000-0000B9CA0000}"/>
    <cellStyle name="Percent 4 7 4 3 2" xfId="46592" xr:uid="{00000000-0005-0000-0000-0000BACA0000}"/>
    <cellStyle name="Percent 4 7 4 4" xfId="16296" xr:uid="{00000000-0005-0000-0000-0000BBCA0000}"/>
    <cellStyle name="Percent 4 7 4 4 2" xfId="42264" xr:uid="{00000000-0005-0000-0000-0000BCCA0000}"/>
    <cellStyle name="Percent 4 7 4 5" xfId="31444" xr:uid="{00000000-0005-0000-0000-0000BDCA0000}"/>
    <cellStyle name="Percent 4 7 4 6" xfId="57926" xr:uid="{00000000-0005-0000-0000-0000BECA0000}"/>
    <cellStyle name="Percent 4 7 5" xfId="9804" xr:uid="{00000000-0005-0000-0000-0000BFCA0000}"/>
    <cellStyle name="Percent 4 7 5 2" xfId="24952" xr:uid="{00000000-0005-0000-0000-0000C0CA0000}"/>
    <cellStyle name="Percent 4 7 5 2 2" xfId="50920" xr:uid="{00000000-0005-0000-0000-0000C1CA0000}"/>
    <cellStyle name="Percent 4 7 5 3" xfId="35772" xr:uid="{00000000-0005-0000-0000-0000C2CA0000}"/>
    <cellStyle name="Percent 4 7 6" xfId="7640" xr:uid="{00000000-0005-0000-0000-0000C3CA0000}"/>
    <cellStyle name="Percent 4 7 6 2" xfId="22788" xr:uid="{00000000-0005-0000-0000-0000C4CA0000}"/>
    <cellStyle name="Percent 4 7 6 2 2" xfId="48756" xr:uid="{00000000-0005-0000-0000-0000C5CA0000}"/>
    <cellStyle name="Percent 4 7 6 3" xfId="33608" xr:uid="{00000000-0005-0000-0000-0000C6CA0000}"/>
    <cellStyle name="Percent 4 7 7" xfId="18460" xr:uid="{00000000-0005-0000-0000-0000C7CA0000}"/>
    <cellStyle name="Percent 4 7 7 2" xfId="44428" xr:uid="{00000000-0005-0000-0000-0000C8CA0000}"/>
    <cellStyle name="Percent 4 7 8" xfId="14132" xr:uid="{00000000-0005-0000-0000-0000C9CA0000}"/>
    <cellStyle name="Percent 4 7 8 2" xfId="40100" xr:uid="{00000000-0005-0000-0000-0000CACA0000}"/>
    <cellStyle name="Percent 4 7 9" xfId="3312" xr:uid="{00000000-0005-0000-0000-0000CBCA0000}"/>
    <cellStyle name="Percent 4 8" xfId="597" xr:uid="{00000000-0005-0000-0000-0000CCCA0000}"/>
    <cellStyle name="Percent 4 8 10" xfId="29281" xr:uid="{00000000-0005-0000-0000-0000CDCA0000}"/>
    <cellStyle name="Percent 4 8 11" xfId="55223" xr:uid="{00000000-0005-0000-0000-0000CECA0000}"/>
    <cellStyle name="Percent 4 8 12" xfId="55763" xr:uid="{00000000-0005-0000-0000-0000CFCA0000}"/>
    <cellStyle name="Percent 4 8 13" xfId="960" xr:uid="{00000000-0005-0000-0000-0000D0CA0000}"/>
    <cellStyle name="Percent 4 8 2" xfId="1690" xr:uid="{00000000-0005-0000-0000-0000D1CA0000}"/>
    <cellStyle name="Percent 4 8 2 10" xfId="56304" xr:uid="{00000000-0005-0000-0000-0000D2CA0000}"/>
    <cellStyle name="Percent 4 8 2 2" xfId="2772" xr:uid="{00000000-0005-0000-0000-0000D3CA0000}"/>
    <cellStyle name="Percent 4 8 2 2 2" xfId="7100" xr:uid="{00000000-0005-0000-0000-0000D4CA0000}"/>
    <cellStyle name="Percent 4 8 2 2 2 2" xfId="13592" xr:uid="{00000000-0005-0000-0000-0000D5CA0000}"/>
    <cellStyle name="Percent 4 8 2 2 2 2 2" xfId="28740" xr:uid="{00000000-0005-0000-0000-0000D6CA0000}"/>
    <cellStyle name="Percent 4 8 2 2 2 2 2 2" xfId="54708" xr:uid="{00000000-0005-0000-0000-0000D7CA0000}"/>
    <cellStyle name="Percent 4 8 2 2 2 2 3" xfId="39560" xr:uid="{00000000-0005-0000-0000-0000D8CA0000}"/>
    <cellStyle name="Percent 4 8 2 2 2 3" xfId="22248" xr:uid="{00000000-0005-0000-0000-0000D9CA0000}"/>
    <cellStyle name="Percent 4 8 2 2 2 3 2" xfId="48216" xr:uid="{00000000-0005-0000-0000-0000DACA0000}"/>
    <cellStyle name="Percent 4 8 2 2 2 4" xfId="17920" xr:uid="{00000000-0005-0000-0000-0000DBCA0000}"/>
    <cellStyle name="Percent 4 8 2 2 2 4 2" xfId="43888" xr:uid="{00000000-0005-0000-0000-0000DCCA0000}"/>
    <cellStyle name="Percent 4 8 2 2 2 5" xfId="33068" xr:uid="{00000000-0005-0000-0000-0000DDCA0000}"/>
    <cellStyle name="Percent 4 8 2 2 2 6" xfId="59550" xr:uid="{00000000-0005-0000-0000-0000DECA0000}"/>
    <cellStyle name="Percent 4 8 2 2 3" xfId="11428" xr:uid="{00000000-0005-0000-0000-0000DFCA0000}"/>
    <cellStyle name="Percent 4 8 2 2 3 2" xfId="26576" xr:uid="{00000000-0005-0000-0000-0000E0CA0000}"/>
    <cellStyle name="Percent 4 8 2 2 3 2 2" xfId="52544" xr:uid="{00000000-0005-0000-0000-0000E1CA0000}"/>
    <cellStyle name="Percent 4 8 2 2 3 3" xfId="37396" xr:uid="{00000000-0005-0000-0000-0000E2CA0000}"/>
    <cellStyle name="Percent 4 8 2 2 4" xfId="9264" xr:uid="{00000000-0005-0000-0000-0000E3CA0000}"/>
    <cellStyle name="Percent 4 8 2 2 4 2" xfId="24412" xr:uid="{00000000-0005-0000-0000-0000E4CA0000}"/>
    <cellStyle name="Percent 4 8 2 2 4 2 2" xfId="50380" xr:uid="{00000000-0005-0000-0000-0000E5CA0000}"/>
    <cellStyle name="Percent 4 8 2 2 4 3" xfId="35232" xr:uid="{00000000-0005-0000-0000-0000E6CA0000}"/>
    <cellStyle name="Percent 4 8 2 2 5" xfId="20084" xr:uid="{00000000-0005-0000-0000-0000E7CA0000}"/>
    <cellStyle name="Percent 4 8 2 2 5 2" xfId="46052" xr:uid="{00000000-0005-0000-0000-0000E8CA0000}"/>
    <cellStyle name="Percent 4 8 2 2 6" xfId="15756" xr:uid="{00000000-0005-0000-0000-0000E9CA0000}"/>
    <cellStyle name="Percent 4 8 2 2 6 2" xfId="41724" xr:uid="{00000000-0005-0000-0000-0000EACA0000}"/>
    <cellStyle name="Percent 4 8 2 2 7" xfId="4936" xr:uid="{00000000-0005-0000-0000-0000EBCA0000}"/>
    <cellStyle name="Percent 4 8 2 2 8" xfId="30904" xr:uid="{00000000-0005-0000-0000-0000ECCA0000}"/>
    <cellStyle name="Percent 4 8 2 2 9" xfId="57386" xr:uid="{00000000-0005-0000-0000-0000EDCA0000}"/>
    <cellStyle name="Percent 4 8 2 3" xfId="6018" xr:uid="{00000000-0005-0000-0000-0000EECA0000}"/>
    <cellStyle name="Percent 4 8 2 3 2" xfId="12510" xr:uid="{00000000-0005-0000-0000-0000EFCA0000}"/>
    <cellStyle name="Percent 4 8 2 3 2 2" xfId="27658" xr:uid="{00000000-0005-0000-0000-0000F0CA0000}"/>
    <cellStyle name="Percent 4 8 2 3 2 2 2" xfId="53626" xr:uid="{00000000-0005-0000-0000-0000F1CA0000}"/>
    <cellStyle name="Percent 4 8 2 3 2 3" xfId="38478" xr:uid="{00000000-0005-0000-0000-0000F2CA0000}"/>
    <cellStyle name="Percent 4 8 2 3 3" xfId="21166" xr:uid="{00000000-0005-0000-0000-0000F3CA0000}"/>
    <cellStyle name="Percent 4 8 2 3 3 2" xfId="47134" xr:uid="{00000000-0005-0000-0000-0000F4CA0000}"/>
    <cellStyle name="Percent 4 8 2 3 4" xfId="16838" xr:uid="{00000000-0005-0000-0000-0000F5CA0000}"/>
    <cellStyle name="Percent 4 8 2 3 4 2" xfId="42806" xr:uid="{00000000-0005-0000-0000-0000F6CA0000}"/>
    <cellStyle name="Percent 4 8 2 3 5" xfId="31986" xr:uid="{00000000-0005-0000-0000-0000F7CA0000}"/>
    <cellStyle name="Percent 4 8 2 3 6" xfId="58468" xr:uid="{00000000-0005-0000-0000-0000F8CA0000}"/>
    <cellStyle name="Percent 4 8 2 4" xfId="10346" xr:uid="{00000000-0005-0000-0000-0000F9CA0000}"/>
    <cellStyle name="Percent 4 8 2 4 2" xfId="25494" xr:uid="{00000000-0005-0000-0000-0000FACA0000}"/>
    <cellStyle name="Percent 4 8 2 4 2 2" xfId="51462" xr:uid="{00000000-0005-0000-0000-0000FBCA0000}"/>
    <cellStyle name="Percent 4 8 2 4 3" xfId="36314" xr:uid="{00000000-0005-0000-0000-0000FCCA0000}"/>
    <cellStyle name="Percent 4 8 2 5" xfId="8182" xr:uid="{00000000-0005-0000-0000-0000FDCA0000}"/>
    <cellStyle name="Percent 4 8 2 5 2" xfId="23330" xr:uid="{00000000-0005-0000-0000-0000FECA0000}"/>
    <cellStyle name="Percent 4 8 2 5 2 2" xfId="49298" xr:uid="{00000000-0005-0000-0000-0000FFCA0000}"/>
    <cellStyle name="Percent 4 8 2 5 3" xfId="34150" xr:uid="{00000000-0005-0000-0000-000000CB0000}"/>
    <cellStyle name="Percent 4 8 2 6" xfId="19002" xr:uid="{00000000-0005-0000-0000-000001CB0000}"/>
    <cellStyle name="Percent 4 8 2 6 2" xfId="44970" xr:uid="{00000000-0005-0000-0000-000002CB0000}"/>
    <cellStyle name="Percent 4 8 2 7" xfId="14674" xr:uid="{00000000-0005-0000-0000-000003CB0000}"/>
    <cellStyle name="Percent 4 8 2 7 2" xfId="40642" xr:uid="{00000000-0005-0000-0000-000004CB0000}"/>
    <cellStyle name="Percent 4 8 2 8" xfId="3854" xr:uid="{00000000-0005-0000-0000-000005CB0000}"/>
    <cellStyle name="Percent 4 8 2 9" xfId="29822" xr:uid="{00000000-0005-0000-0000-000006CB0000}"/>
    <cellStyle name="Percent 4 8 3" xfId="2231" xr:uid="{00000000-0005-0000-0000-000007CB0000}"/>
    <cellStyle name="Percent 4 8 3 2" xfId="6559" xr:uid="{00000000-0005-0000-0000-000008CB0000}"/>
    <cellStyle name="Percent 4 8 3 2 2" xfId="13051" xr:uid="{00000000-0005-0000-0000-000009CB0000}"/>
    <cellStyle name="Percent 4 8 3 2 2 2" xfId="28199" xr:uid="{00000000-0005-0000-0000-00000ACB0000}"/>
    <cellStyle name="Percent 4 8 3 2 2 2 2" xfId="54167" xr:uid="{00000000-0005-0000-0000-00000BCB0000}"/>
    <cellStyle name="Percent 4 8 3 2 2 3" xfId="39019" xr:uid="{00000000-0005-0000-0000-00000CCB0000}"/>
    <cellStyle name="Percent 4 8 3 2 3" xfId="21707" xr:uid="{00000000-0005-0000-0000-00000DCB0000}"/>
    <cellStyle name="Percent 4 8 3 2 3 2" xfId="47675" xr:uid="{00000000-0005-0000-0000-00000ECB0000}"/>
    <cellStyle name="Percent 4 8 3 2 4" xfId="17379" xr:uid="{00000000-0005-0000-0000-00000FCB0000}"/>
    <cellStyle name="Percent 4 8 3 2 4 2" xfId="43347" xr:uid="{00000000-0005-0000-0000-000010CB0000}"/>
    <cellStyle name="Percent 4 8 3 2 5" xfId="32527" xr:uid="{00000000-0005-0000-0000-000011CB0000}"/>
    <cellStyle name="Percent 4 8 3 2 6" xfId="59009" xr:uid="{00000000-0005-0000-0000-000012CB0000}"/>
    <cellStyle name="Percent 4 8 3 3" xfId="10887" xr:uid="{00000000-0005-0000-0000-000013CB0000}"/>
    <cellStyle name="Percent 4 8 3 3 2" xfId="26035" xr:uid="{00000000-0005-0000-0000-000014CB0000}"/>
    <cellStyle name="Percent 4 8 3 3 2 2" xfId="52003" xr:uid="{00000000-0005-0000-0000-000015CB0000}"/>
    <cellStyle name="Percent 4 8 3 3 3" xfId="36855" xr:uid="{00000000-0005-0000-0000-000016CB0000}"/>
    <cellStyle name="Percent 4 8 3 4" xfId="8723" xr:uid="{00000000-0005-0000-0000-000017CB0000}"/>
    <cellStyle name="Percent 4 8 3 4 2" xfId="23871" xr:uid="{00000000-0005-0000-0000-000018CB0000}"/>
    <cellStyle name="Percent 4 8 3 4 2 2" xfId="49839" xr:uid="{00000000-0005-0000-0000-000019CB0000}"/>
    <cellStyle name="Percent 4 8 3 4 3" xfId="34691" xr:uid="{00000000-0005-0000-0000-00001ACB0000}"/>
    <cellStyle name="Percent 4 8 3 5" xfId="19543" xr:uid="{00000000-0005-0000-0000-00001BCB0000}"/>
    <cellStyle name="Percent 4 8 3 5 2" xfId="45511" xr:uid="{00000000-0005-0000-0000-00001CCB0000}"/>
    <cellStyle name="Percent 4 8 3 6" xfId="15215" xr:uid="{00000000-0005-0000-0000-00001DCB0000}"/>
    <cellStyle name="Percent 4 8 3 6 2" xfId="41183" xr:uid="{00000000-0005-0000-0000-00001ECB0000}"/>
    <cellStyle name="Percent 4 8 3 7" xfId="4395" xr:uid="{00000000-0005-0000-0000-00001FCB0000}"/>
    <cellStyle name="Percent 4 8 3 8" xfId="30363" xr:uid="{00000000-0005-0000-0000-000020CB0000}"/>
    <cellStyle name="Percent 4 8 3 9" xfId="56845" xr:uid="{00000000-0005-0000-0000-000021CB0000}"/>
    <cellStyle name="Percent 4 8 4" xfId="5477" xr:uid="{00000000-0005-0000-0000-000022CB0000}"/>
    <cellStyle name="Percent 4 8 4 2" xfId="11969" xr:uid="{00000000-0005-0000-0000-000023CB0000}"/>
    <cellStyle name="Percent 4 8 4 2 2" xfId="27117" xr:uid="{00000000-0005-0000-0000-000024CB0000}"/>
    <cellStyle name="Percent 4 8 4 2 2 2" xfId="53085" xr:uid="{00000000-0005-0000-0000-000025CB0000}"/>
    <cellStyle name="Percent 4 8 4 2 3" xfId="37937" xr:uid="{00000000-0005-0000-0000-000026CB0000}"/>
    <cellStyle name="Percent 4 8 4 3" xfId="20625" xr:uid="{00000000-0005-0000-0000-000027CB0000}"/>
    <cellStyle name="Percent 4 8 4 3 2" xfId="46593" xr:uid="{00000000-0005-0000-0000-000028CB0000}"/>
    <cellStyle name="Percent 4 8 4 4" xfId="16297" xr:uid="{00000000-0005-0000-0000-000029CB0000}"/>
    <cellStyle name="Percent 4 8 4 4 2" xfId="42265" xr:uid="{00000000-0005-0000-0000-00002ACB0000}"/>
    <cellStyle name="Percent 4 8 4 5" xfId="31445" xr:uid="{00000000-0005-0000-0000-00002BCB0000}"/>
    <cellStyle name="Percent 4 8 4 6" xfId="57927" xr:uid="{00000000-0005-0000-0000-00002CCB0000}"/>
    <cellStyle name="Percent 4 8 5" xfId="9805" xr:uid="{00000000-0005-0000-0000-00002DCB0000}"/>
    <cellStyle name="Percent 4 8 5 2" xfId="24953" xr:uid="{00000000-0005-0000-0000-00002ECB0000}"/>
    <cellStyle name="Percent 4 8 5 2 2" xfId="50921" xr:uid="{00000000-0005-0000-0000-00002FCB0000}"/>
    <cellStyle name="Percent 4 8 5 3" xfId="35773" xr:uid="{00000000-0005-0000-0000-000030CB0000}"/>
    <cellStyle name="Percent 4 8 6" xfId="7641" xr:uid="{00000000-0005-0000-0000-000031CB0000}"/>
    <cellStyle name="Percent 4 8 6 2" xfId="22789" xr:uid="{00000000-0005-0000-0000-000032CB0000}"/>
    <cellStyle name="Percent 4 8 6 2 2" xfId="48757" xr:uid="{00000000-0005-0000-0000-000033CB0000}"/>
    <cellStyle name="Percent 4 8 6 3" xfId="33609" xr:uid="{00000000-0005-0000-0000-000034CB0000}"/>
    <cellStyle name="Percent 4 8 7" xfId="18461" xr:uid="{00000000-0005-0000-0000-000035CB0000}"/>
    <cellStyle name="Percent 4 8 7 2" xfId="44429" xr:uid="{00000000-0005-0000-0000-000036CB0000}"/>
    <cellStyle name="Percent 4 8 8" xfId="14133" xr:uid="{00000000-0005-0000-0000-000037CB0000}"/>
    <cellStyle name="Percent 4 8 8 2" xfId="40101" xr:uid="{00000000-0005-0000-0000-000038CB0000}"/>
    <cellStyle name="Percent 4 8 9" xfId="3313" xr:uid="{00000000-0005-0000-0000-000039CB0000}"/>
    <cellStyle name="Percent 4 9" xfId="598" xr:uid="{00000000-0005-0000-0000-00003ACB0000}"/>
    <cellStyle name="Percent 4 9 10" xfId="29282" xr:uid="{00000000-0005-0000-0000-00003BCB0000}"/>
    <cellStyle name="Percent 4 9 11" xfId="55224" xr:uid="{00000000-0005-0000-0000-00003CCB0000}"/>
    <cellStyle name="Percent 4 9 12" xfId="55764" xr:uid="{00000000-0005-0000-0000-00003DCB0000}"/>
    <cellStyle name="Percent 4 9 13" xfId="1000" xr:uid="{00000000-0005-0000-0000-00003ECB0000}"/>
    <cellStyle name="Percent 4 9 2" xfId="1691" xr:uid="{00000000-0005-0000-0000-00003FCB0000}"/>
    <cellStyle name="Percent 4 9 2 10" xfId="56305" xr:uid="{00000000-0005-0000-0000-000040CB0000}"/>
    <cellStyle name="Percent 4 9 2 2" xfId="2773" xr:uid="{00000000-0005-0000-0000-000041CB0000}"/>
    <cellStyle name="Percent 4 9 2 2 2" xfId="7101" xr:uid="{00000000-0005-0000-0000-000042CB0000}"/>
    <cellStyle name="Percent 4 9 2 2 2 2" xfId="13593" xr:uid="{00000000-0005-0000-0000-000043CB0000}"/>
    <cellStyle name="Percent 4 9 2 2 2 2 2" xfId="28741" xr:uid="{00000000-0005-0000-0000-000044CB0000}"/>
    <cellStyle name="Percent 4 9 2 2 2 2 2 2" xfId="54709" xr:uid="{00000000-0005-0000-0000-000045CB0000}"/>
    <cellStyle name="Percent 4 9 2 2 2 2 3" xfId="39561" xr:uid="{00000000-0005-0000-0000-000046CB0000}"/>
    <cellStyle name="Percent 4 9 2 2 2 3" xfId="22249" xr:uid="{00000000-0005-0000-0000-000047CB0000}"/>
    <cellStyle name="Percent 4 9 2 2 2 3 2" xfId="48217" xr:uid="{00000000-0005-0000-0000-000048CB0000}"/>
    <cellStyle name="Percent 4 9 2 2 2 4" xfId="17921" xr:uid="{00000000-0005-0000-0000-000049CB0000}"/>
    <cellStyle name="Percent 4 9 2 2 2 4 2" xfId="43889" xr:uid="{00000000-0005-0000-0000-00004ACB0000}"/>
    <cellStyle name="Percent 4 9 2 2 2 5" xfId="33069" xr:uid="{00000000-0005-0000-0000-00004BCB0000}"/>
    <cellStyle name="Percent 4 9 2 2 2 6" xfId="59551" xr:uid="{00000000-0005-0000-0000-00004CCB0000}"/>
    <cellStyle name="Percent 4 9 2 2 3" xfId="11429" xr:uid="{00000000-0005-0000-0000-00004DCB0000}"/>
    <cellStyle name="Percent 4 9 2 2 3 2" xfId="26577" xr:uid="{00000000-0005-0000-0000-00004ECB0000}"/>
    <cellStyle name="Percent 4 9 2 2 3 2 2" xfId="52545" xr:uid="{00000000-0005-0000-0000-00004FCB0000}"/>
    <cellStyle name="Percent 4 9 2 2 3 3" xfId="37397" xr:uid="{00000000-0005-0000-0000-000050CB0000}"/>
    <cellStyle name="Percent 4 9 2 2 4" xfId="9265" xr:uid="{00000000-0005-0000-0000-000051CB0000}"/>
    <cellStyle name="Percent 4 9 2 2 4 2" xfId="24413" xr:uid="{00000000-0005-0000-0000-000052CB0000}"/>
    <cellStyle name="Percent 4 9 2 2 4 2 2" xfId="50381" xr:uid="{00000000-0005-0000-0000-000053CB0000}"/>
    <cellStyle name="Percent 4 9 2 2 4 3" xfId="35233" xr:uid="{00000000-0005-0000-0000-000054CB0000}"/>
    <cellStyle name="Percent 4 9 2 2 5" xfId="20085" xr:uid="{00000000-0005-0000-0000-000055CB0000}"/>
    <cellStyle name="Percent 4 9 2 2 5 2" xfId="46053" xr:uid="{00000000-0005-0000-0000-000056CB0000}"/>
    <cellStyle name="Percent 4 9 2 2 6" xfId="15757" xr:uid="{00000000-0005-0000-0000-000057CB0000}"/>
    <cellStyle name="Percent 4 9 2 2 6 2" xfId="41725" xr:uid="{00000000-0005-0000-0000-000058CB0000}"/>
    <cellStyle name="Percent 4 9 2 2 7" xfId="4937" xr:uid="{00000000-0005-0000-0000-000059CB0000}"/>
    <cellStyle name="Percent 4 9 2 2 8" xfId="30905" xr:uid="{00000000-0005-0000-0000-00005ACB0000}"/>
    <cellStyle name="Percent 4 9 2 2 9" xfId="57387" xr:uid="{00000000-0005-0000-0000-00005BCB0000}"/>
    <cellStyle name="Percent 4 9 2 3" xfId="6019" xr:uid="{00000000-0005-0000-0000-00005CCB0000}"/>
    <cellStyle name="Percent 4 9 2 3 2" xfId="12511" xr:uid="{00000000-0005-0000-0000-00005DCB0000}"/>
    <cellStyle name="Percent 4 9 2 3 2 2" xfId="27659" xr:uid="{00000000-0005-0000-0000-00005ECB0000}"/>
    <cellStyle name="Percent 4 9 2 3 2 2 2" xfId="53627" xr:uid="{00000000-0005-0000-0000-00005FCB0000}"/>
    <cellStyle name="Percent 4 9 2 3 2 3" xfId="38479" xr:uid="{00000000-0005-0000-0000-000060CB0000}"/>
    <cellStyle name="Percent 4 9 2 3 3" xfId="21167" xr:uid="{00000000-0005-0000-0000-000061CB0000}"/>
    <cellStyle name="Percent 4 9 2 3 3 2" xfId="47135" xr:uid="{00000000-0005-0000-0000-000062CB0000}"/>
    <cellStyle name="Percent 4 9 2 3 4" xfId="16839" xr:uid="{00000000-0005-0000-0000-000063CB0000}"/>
    <cellStyle name="Percent 4 9 2 3 4 2" xfId="42807" xr:uid="{00000000-0005-0000-0000-000064CB0000}"/>
    <cellStyle name="Percent 4 9 2 3 5" xfId="31987" xr:uid="{00000000-0005-0000-0000-000065CB0000}"/>
    <cellStyle name="Percent 4 9 2 3 6" xfId="58469" xr:uid="{00000000-0005-0000-0000-000066CB0000}"/>
    <cellStyle name="Percent 4 9 2 4" xfId="10347" xr:uid="{00000000-0005-0000-0000-000067CB0000}"/>
    <cellStyle name="Percent 4 9 2 4 2" xfId="25495" xr:uid="{00000000-0005-0000-0000-000068CB0000}"/>
    <cellStyle name="Percent 4 9 2 4 2 2" xfId="51463" xr:uid="{00000000-0005-0000-0000-000069CB0000}"/>
    <cellStyle name="Percent 4 9 2 4 3" xfId="36315" xr:uid="{00000000-0005-0000-0000-00006ACB0000}"/>
    <cellStyle name="Percent 4 9 2 5" xfId="8183" xr:uid="{00000000-0005-0000-0000-00006BCB0000}"/>
    <cellStyle name="Percent 4 9 2 5 2" xfId="23331" xr:uid="{00000000-0005-0000-0000-00006CCB0000}"/>
    <cellStyle name="Percent 4 9 2 5 2 2" xfId="49299" xr:uid="{00000000-0005-0000-0000-00006DCB0000}"/>
    <cellStyle name="Percent 4 9 2 5 3" xfId="34151" xr:uid="{00000000-0005-0000-0000-00006ECB0000}"/>
    <cellStyle name="Percent 4 9 2 6" xfId="19003" xr:uid="{00000000-0005-0000-0000-00006FCB0000}"/>
    <cellStyle name="Percent 4 9 2 6 2" xfId="44971" xr:uid="{00000000-0005-0000-0000-000070CB0000}"/>
    <cellStyle name="Percent 4 9 2 7" xfId="14675" xr:uid="{00000000-0005-0000-0000-000071CB0000}"/>
    <cellStyle name="Percent 4 9 2 7 2" xfId="40643" xr:uid="{00000000-0005-0000-0000-000072CB0000}"/>
    <cellStyle name="Percent 4 9 2 8" xfId="3855" xr:uid="{00000000-0005-0000-0000-000073CB0000}"/>
    <cellStyle name="Percent 4 9 2 9" xfId="29823" xr:uid="{00000000-0005-0000-0000-000074CB0000}"/>
    <cellStyle name="Percent 4 9 3" xfId="2232" xr:uid="{00000000-0005-0000-0000-000075CB0000}"/>
    <cellStyle name="Percent 4 9 3 2" xfId="6560" xr:uid="{00000000-0005-0000-0000-000076CB0000}"/>
    <cellStyle name="Percent 4 9 3 2 2" xfId="13052" xr:uid="{00000000-0005-0000-0000-000077CB0000}"/>
    <cellStyle name="Percent 4 9 3 2 2 2" xfId="28200" xr:uid="{00000000-0005-0000-0000-000078CB0000}"/>
    <cellStyle name="Percent 4 9 3 2 2 2 2" xfId="54168" xr:uid="{00000000-0005-0000-0000-000079CB0000}"/>
    <cellStyle name="Percent 4 9 3 2 2 3" xfId="39020" xr:uid="{00000000-0005-0000-0000-00007ACB0000}"/>
    <cellStyle name="Percent 4 9 3 2 3" xfId="21708" xr:uid="{00000000-0005-0000-0000-00007BCB0000}"/>
    <cellStyle name="Percent 4 9 3 2 3 2" xfId="47676" xr:uid="{00000000-0005-0000-0000-00007CCB0000}"/>
    <cellStyle name="Percent 4 9 3 2 4" xfId="17380" xr:uid="{00000000-0005-0000-0000-00007DCB0000}"/>
    <cellStyle name="Percent 4 9 3 2 4 2" xfId="43348" xr:uid="{00000000-0005-0000-0000-00007ECB0000}"/>
    <cellStyle name="Percent 4 9 3 2 5" xfId="32528" xr:uid="{00000000-0005-0000-0000-00007FCB0000}"/>
    <cellStyle name="Percent 4 9 3 2 6" xfId="59010" xr:uid="{00000000-0005-0000-0000-000080CB0000}"/>
    <cellStyle name="Percent 4 9 3 3" xfId="10888" xr:uid="{00000000-0005-0000-0000-000081CB0000}"/>
    <cellStyle name="Percent 4 9 3 3 2" xfId="26036" xr:uid="{00000000-0005-0000-0000-000082CB0000}"/>
    <cellStyle name="Percent 4 9 3 3 2 2" xfId="52004" xr:uid="{00000000-0005-0000-0000-000083CB0000}"/>
    <cellStyle name="Percent 4 9 3 3 3" xfId="36856" xr:uid="{00000000-0005-0000-0000-000084CB0000}"/>
    <cellStyle name="Percent 4 9 3 4" xfId="8724" xr:uid="{00000000-0005-0000-0000-000085CB0000}"/>
    <cellStyle name="Percent 4 9 3 4 2" xfId="23872" xr:uid="{00000000-0005-0000-0000-000086CB0000}"/>
    <cellStyle name="Percent 4 9 3 4 2 2" xfId="49840" xr:uid="{00000000-0005-0000-0000-000087CB0000}"/>
    <cellStyle name="Percent 4 9 3 4 3" xfId="34692" xr:uid="{00000000-0005-0000-0000-000088CB0000}"/>
    <cellStyle name="Percent 4 9 3 5" xfId="19544" xr:uid="{00000000-0005-0000-0000-000089CB0000}"/>
    <cellStyle name="Percent 4 9 3 5 2" xfId="45512" xr:uid="{00000000-0005-0000-0000-00008ACB0000}"/>
    <cellStyle name="Percent 4 9 3 6" xfId="15216" xr:uid="{00000000-0005-0000-0000-00008BCB0000}"/>
    <cellStyle name="Percent 4 9 3 6 2" xfId="41184" xr:uid="{00000000-0005-0000-0000-00008CCB0000}"/>
    <cellStyle name="Percent 4 9 3 7" xfId="4396" xr:uid="{00000000-0005-0000-0000-00008DCB0000}"/>
    <cellStyle name="Percent 4 9 3 8" xfId="30364" xr:uid="{00000000-0005-0000-0000-00008ECB0000}"/>
    <cellStyle name="Percent 4 9 3 9" xfId="56846" xr:uid="{00000000-0005-0000-0000-00008FCB0000}"/>
    <cellStyle name="Percent 4 9 4" xfId="5478" xr:uid="{00000000-0005-0000-0000-000090CB0000}"/>
    <cellStyle name="Percent 4 9 4 2" xfId="11970" xr:uid="{00000000-0005-0000-0000-000091CB0000}"/>
    <cellStyle name="Percent 4 9 4 2 2" xfId="27118" xr:uid="{00000000-0005-0000-0000-000092CB0000}"/>
    <cellStyle name="Percent 4 9 4 2 2 2" xfId="53086" xr:uid="{00000000-0005-0000-0000-000093CB0000}"/>
    <cellStyle name="Percent 4 9 4 2 3" xfId="37938" xr:uid="{00000000-0005-0000-0000-000094CB0000}"/>
    <cellStyle name="Percent 4 9 4 3" xfId="20626" xr:uid="{00000000-0005-0000-0000-000095CB0000}"/>
    <cellStyle name="Percent 4 9 4 3 2" xfId="46594" xr:uid="{00000000-0005-0000-0000-000096CB0000}"/>
    <cellStyle name="Percent 4 9 4 4" xfId="16298" xr:uid="{00000000-0005-0000-0000-000097CB0000}"/>
    <cellStyle name="Percent 4 9 4 4 2" xfId="42266" xr:uid="{00000000-0005-0000-0000-000098CB0000}"/>
    <cellStyle name="Percent 4 9 4 5" xfId="31446" xr:uid="{00000000-0005-0000-0000-000099CB0000}"/>
    <cellStyle name="Percent 4 9 4 6" xfId="57928" xr:uid="{00000000-0005-0000-0000-00009ACB0000}"/>
    <cellStyle name="Percent 4 9 5" xfId="9806" xr:uid="{00000000-0005-0000-0000-00009BCB0000}"/>
    <cellStyle name="Percent 4 9 5 2" xfId="24954" xr:uid="{00000000-0005-0000-0000-00009CCB0000}"/>
    <cellStyle name="Percent 4 9 5 2 2" xfId="50922" xr:uid="{00000000-0005-0000-0000-00009DCB0000}"/>
    <cellStyle name="Percent 4 9 5 3" xfId="35774" xr:uid="{00000000-0005-0000-0000-00009ECB0000}"/>
    <cellStyle name="Percent 4 9 6" xfId="7642" xr:uid="{00000000-0005-0000-0000-00009FCB0000}"/>
    <cellStyle name="Percent 4 9 6 2" xfId="22790" xr:uid="{00000000-0005-0000-0000-0000A0CB0000}"/>
    <cellStyle name="Percent 4 9 6 2 2" xfId="48758" xr:uid="{00000000-0005-0000-0000-0000A1CB0000}"/>
    <cellStyle name="Percent 4 9 6 3" xfId="33610" xr:uid="{00000000-0005-0000-0000-0000A2CB0000}"/>
    <cellStyle name="Percent 4 9 7" xfId="18462" xr:uid="{00000000-0005-0000-0000-0000A3CB0000}"/>
    <cellStyle name="Percent 4 9 7 2" xfId="44430" xr:uid="{00000000-0005-0000-0000-0000A4CB0000}"/>
    <cellStyle name="Percent 4 9 8" xfId="14134" xr:uid="{00000000-0005-0000-0000-0000A5CB0000}"/>
    <cellStyle name="Percent 4 9 8 2" xfId="40102" xr:uid="{00000000-0005-0000-0000-0000A6CB0000}"/>
    <cellStyle name="Percent 4 9 9" xfId="3314" xr:uid="{00000000-0005-0000-0000-0000A7CB0000}"/>
    <cellStyle name="Percent 5" xfId="599" xr:uid="{00000000-0005-0000-0000-0000A8CB0000}"/>
    <cellStyle name="Percent 5 10" xfId="600" xr:uid="{00000000-0005-0000-0000-0000A9CB0000}"/>
    <cellStyle name="Percent 5 10 10" xfId="29284" xr:uid="{00000000-0005-0000-0000-0000AACB0000}"/>
    <cellStyle name="Percent 5 10 11" xfId="55226" xr:uid="{00000000-0005-0000-0000-0000ABCB0000}"/>
    <cellStyle name="Percent 5 10 12" xfId="55766" xr:uid="{00000000-0005-0000-0000-0000ACCB0000}"/>
    <cellStyle name="Percent 5 10 13" xfId="1043" xr:uid="{00000000-0005-0000-0000-0000ADCB0000}"/>
    <cellStyle name="Percent 5 10 2" xfId="1693" xr:uid="{00000000-0005-0000-0000-0000AECB0000}"/>
    <cellStyle name="Percent 5 10 2 10" xfId="56307" xr:uid="{00000000-0005-0000-0000-0000AFCB0000}"/>
    <cellStyle name="Percent 5 10 2 2" xfId="2775" xr:uid="{00000000-0005-0000-0000-0000B0CB0000}"/>
    <cellStyle name="Percent 5 10 2 2 2" xfId="7103" xr:uid="{00000000-0005-0000-0000-0000B1CB0000}"/>
    <cellStyle name="Percent 5 10 2 2 2 2" xfId="13595" xr:uid="{00000000-0005-0000-0000-0000B2CB0000}"/>
    <cellStyle name="Percent 5 10 2 2 2 2 2" xfId="28743" xr:uid="{00000000-0005-0000-0000-0000B3CB0000}"/>
    <cellStyle name="Percent 5 10 2 2 2 2 2 2" xfId="54711" xr:uid="{00000000-0005-0000-0000-0000B4CB0000}"/>
    <cellStyle name="Percent 5 10 2 2 2 2 3" xfId="39563" xr:uid="{00000000-0005-0000-0000-0000B5CB0000}"/>
    <cellStyle name="Percent 5 10 2 2 2 3" xfId="22251" xr:uid="{00000000-0005-0000-0000-0000B6CB0000}"/>
    <cellStyle name="Percent 5 10 2 2 2 3 2" xfId="48219" xr:uid="{00000000-0005-0000-0000-0000B7CB0000}"/>
    <cellStyle name="Percent 5 10 2 2 2 4" xfId="17923" xr:uid="{00000000-0005-0000-0000-0000B8CB0000}"/>
    <cellStyle name="Percent 5 10 2 2 2 4 2" xfId="43891" xr:uid="{00000000-0005-0000-0000-0000B9CB0000}"/>
    <cellStyle name="Percent 5 10 2 2 2 5" xfId="33071" xr:uid="{00000000-0005-0000-0000-0000BACB0000}"/>
    <cellStyle name="Percent 5 10 2 2 2 6" xfId="59553" xr:uid="{00000000-0005-0000-0000-0000BBCB0000}"/>
    <cellStyle name="Percent 5 10 2 2 3" xfId="11431" xr:uid="{00000000-0005-0000-0000-0000BCCB0000}"/>
    <cellStyle name="Percent 5 10 2 2 3 2" xfId="26579" xr:uid="{00000000-0005-0000-0000-0000BDCB0000}"/>
    <cellStyle name="Percent 5 10 2 2 3 2 2" xfId="52547" xr:uid="{00000000-0005-0000-0000-0000BECB0000}"/>
    <cellStyle name="Percent 5 10 2 2 3 3" xfId="37399" xr:uid="{00000000-0005-0000-0000-0000BFCB0000}"/>
    <cellStyle name="Percent 5 10 2 2 4" xfId="9267" xr:uid="{00000000-0005-0000-0000-0000C0CB0000}"/>
    <cellStyle name="Percent 5 10 2 2 4 2" xfId="24415" xr:uid="{00000000-0005-0000-0000-0000C1CB0000}"/>
    <cellStyle name="Percent 5 10 2 2 4 2 2" xfId="50383" xr:uid="{00000000-0005-0000-0000-0000C2CB0000}"/>
    <cellStyle name="Percent 5 10 2 2 4 3" xfId="35235" xr:uid="{00000000-0005-0000-0000-0000C3CB0000}"/>
    <cellStyle name="Percent 5 10 2 2 5" xfId="20087" xr:uid="{00000000-0005-0000-0000-0000C4CB0000}"/>
    <cellStyle name="Percent 5 10 2 2 5 2" xfId="46055" xr:uid="{00000000-0005-0000-0000-0000C5CB0000}"/>
    <cellStyle name="Percent 5 10 2 2 6" xfId="15759" xr:uid="{00000000-0005-0000-0000-0000C6CB0000}"/>
    <cellStyle name="Percent 5 10 2 2 6 2" xfId="41727" xr:uid="{00000000-0005-0000-0000-0000C7CB0000}"/>
    <cellStyle name="Percent 5 10 2 2 7" xfId="4939" xr:uid="{00000000-0005-0000-0000-0000C8CB0000}"/>
    <cellStyle name="Percent 5 10 2 2 8" xfId="30907" xr:uid="{00000000-0005-0000-0000-0000C9CB0000}"/>
    <cellStyle name="Percent 5 10 2 2 9" xfId="57389" xr:uid="{00000000-0005-0000-0000-0000CACB0000}"/>
    <cellStyle name="Percent 5 10 2 3" xfId="6021" xr:uid="{00000000-0005-0000-0000-0000CBCB0000}"/>
    <cellStyle name="Percent 5 10 2 3 2" xfId="12513" xr:uid="{00000000-0005-0000-0000-0000CCCB0000}"/>
    <cellStyle name="Percent 5 10 2 3 2 2" xfId="27661" xr:uid="{00000000-0005-0000-0000-0000CDCB0000}"/>
    <cellStyle name="Percent 5 10 2 3 2 2 2" xfId="53629" xr:uid="{00000000-0005-0000-0000-0000CECB0000}"/>
    <cellStyle name="Percent 5 10 2 3 2 3" xfId="38481" xr:uid="{00000000-0005-0000-0000-0000CFCB0000}"/>
    <cellStyle name="Percent 5 10 2 3 3" xfId="21169" xr:uid="{00000000-0005-0000-0000-0000D0CB0000}"/>
    <cellStyle name="Percent 5 10 2 3 3 2" xfId="47137" xr:uid="{00000000-0005-0000-0000-0000D1CB0000}"/>
    <cellStyle name="Percent 5 10 2 3 4" xfId="16841" xr:uid="{00000000-0005-0000-0000-0000D2CB0000}"/>
    <cellStyle name="Percent 5 10 2 3 4 2" xfId="42809" xr:uid="{00000000-0005-0000-0000-0000D3CB0000}"/>
    <cellStyle name="Percent 5 10 2 3 5" xfId="31989" xr:uid="{00000000-0005-0000-0000-0000D4CB0000}"/>
    <cellStyle name="Percent 5 10 2 3 6" xfId="58471" xr:uid="{00000000-0005-0000-0000-0000D5CB0000}"/>
    <cellStyle name="Percent 5 10 2 4" xfId="10349" xr:uid="{00000000-0005-0000-0000-0000D6CB0000}"/>
    <cellStyle name="Percent 5 10 2 4 2" xfId="25497" xr:uid="{00000000-0005-0000-0000-0000D7CB0000}"/>
    <cellStyle name="Percent 5 10 2 4 2 2" xfId="51465" xr:uid="{00000000-0005-0000-0000-0000D8CB0000}"/>
    <cellStyle name="Percent 5 10 2 4 3" xfId="36317" xr:uid="{00000000-0005-0000-0000-0000D9CB0000}"/>
    <cellStyle name="Percent 5 10 2 5" xfId="8185" xr:uid="{00000000-0005-0000-0000-0000DACB0000}"/>
    <cellStyle name="Percent 5 10 2 5 2" xfId="23333" xr:uid="{00000000-0005-0000-0000-0000DBCB0000}"/>
    <cellStyle name="Percent 5 10 2 5 2 2" xfId="49301" xr:uid="{00000000-0005-0000-0000-0000DCCB0000}"/>
    <cellStyle name="Percent 5 10 2 5 3" xfId="34153" xr:uid="{00000000-0005-0000-0000-0000DDCB0000}"/>
    <cellStyle name="Percent 5 10 2 6" xfId="19005" xr:uid="{00000000-0005-0000-0000-0000DECB0000}"/>
    <cellStyle name="Percent 5 10 2 6 2" xfId="44973" xr:uid="{00000000-0005-0000-0000-0000DFCB0000}"/>
    <cellStyle name="Percent 5 10 2 7" xfId="14677" xr:uid="{00000000-0005-0000-0000-0000E0CB0000}"/>
    <cellStyle name="Percent 5 10 2 7 2" xfId="40645" xr:uid="{00000000-0005-0000-0000-0000E1CB0000}"/>
    <cellStyle name="Percent 5 10 2 8" xfId="3857" xr:uid="{00000000-0005-0000-0000-0000E2CB0000}"/>
    <cellStyle name="Percent 5 10 2 9" xfId="29825" xr:uid="{00000000-0005-0000-0000-0000E3CB0000}"/>
    <cellStyle name="Percent 5 10 3" xfId="2234" xr:uid="{00000000-0005-0000-0000-0000E4CB0000}"/>
    <cellStyle name="Percent 5 10 3 2" xfId="6562" xr:uid="{00000000-0005-0000-0000-0000E5CB0000}"/>
    <cellStyle name="Percent 5 10 3 2 2" xfId="13054" xr:uid="{00000000-0005-0000-0000-0000E6CB0000}"/>
    <cellStyle name="Percent 5 10 3 2 2 2" xfId="28202" xr:uid="{00000000-0005-0000-0000-0000E7CB0000}"/>
    <cellStyle name="Percent 5 10 3 2 2 2 2" xfId="54170" xr:uid="{00000000-0005-0000-0000-0000E8CB0000}"/>
    <cellStyle name="Percent 5 10 3 2 2 3" xfId="39022" xr:uid="{00000000-0005-0000-0000-0000E9CB0000}"/>
    <cellStyle name="Percent 5 10 3 2 3" xfId="21710" xr:uid="{00000000-0005-0000-0000-0000EACB0000}"/>
    <cellStyle name="Percent 5 10 3 2 3 2" xfId="47678" xr:uid="{00000000-0005-0000-0000-0000EBCB0000}"/>
    <cellStyle name="Percent 5 10 3 2 4" xfId="17382" xr:uid="{00000000-0005-0000-0000-0000ECCB0000}"/>
    <cellStyle name="Percent 5 10 3 2 4 2" xfId="43350" xr:uid="{00000000-0005-0000-0000-0000EDCB0000}"/>
    <cellStyle name="Percent 5 10 3 2 5" xfId="32530" xr:uid="{00000000-0005-0000-0000-0000EECB0000}"/>
    <cellStyle name="Percent 5 10 3 2 6" xfId="59012" xr:uid="{00000000-0005-0000-0000-0000EFCB0000}"/>
    <cellStyle name="Percent 5 10 3 3" xfId="10890" xr:uid="{00000000-0005-0000-0000-0000F0CB0000}"/>
    <cellStyle name="Percent 5 10 3 3 2" xfId="26038" xr:uid="{00000000-0005-0000-0000-0000F1CB0000}"/>
    <cellStyle name="Percent 5 10 3 3 2 2" xfId="52006" xr:uid="{00000000-0005-0000-0000-0000F2CB0000}"/>
    <cellStyle name="Percent 5 10 3 3 3" xfId="36858" xr:uid="{00000000-0005-0000-0000-0000F3CB0000}"/>
    <cellStyle name="Percent 5 10 3 4" xfId="8726" xr:uid="{00000000-0005-0000-0000-0000F4CB0000}"/>
    <cellStyle name="Percent 5 10 3 4 2" xfId="23874" xr:uid="{00000000-0005-0000-0000-0000F5CB0000}"/>
    <cellStyle name="Percent 5 10 3 4 2 2" xfId="49842" xr:uid="{00000000-0005-0000-0000-0000F6CB0000}"/>
    <cellStyle name="Percent 5 10 3 4 3" xfId="34694" xr:uid="{00000000-0005-0000-0000-0000F7CB0000}"/>
    <cellStyle name="Percent 5 10 3 5" xfId="19546" xr:uid="{00000000-0005-0000-0000-0000F8CB0000}"/>
    <cellStyle name="Percent 5 10 3 5 2" xfId="45514" xr:uid="{00000000-0005-0000-0000-0000F9CB0000}"/>
    <cellStyle name="Percent 5 10 3 6" xfId="15218" xr:uid="{00000000-0005-0000-0000-0000FACB0000}"/>
    <cellStyle name="Percent 5 10 3 6 2" xfId="41186" xr:uid="{00000000-0005-0000-0000-0000FBCB0000}"/>
    <cellStyle name="Percent 5 10 3 7" xfId="4398" xr:uid="{00000000-0005-0000-0000-0000FCCB0000}"/>
    <cellStyle name="Percent 5 10 3 8" xfId="30366" xr:uid="{00000000-0005-0000-0000-0000FDCB0000}"/>
    <cellStyle name="Percent 5 10 3 9" xfId="56848" xr:uid="{00000000-0005-0000-0000-0000FECB0000}"/>
    <cellStyle name="Percent 5 10 4" xfId="5480" xr:uid="{00000000-0005-0000-0000-0000FFCB0000}"/>
    <cellStyle name="Percent 5 10 4 2" xfId="11972" xr:uid="{00000000-0005-0000-0000-000000CC0000}"/>
    <cellStyle name="Percent 5 10 4 2 2" xfId="27120" xr:uid="{00000000-0005-0000-0000-000001CC0000}"/>
    <cellStyle name="Percent 5 10 4 2 2 2" xfId="53088" xr:uid="{00000000-0005-0000-0000-000002CC0000}"/>
    <cellStyle name="Percent 5 10 4 2 3" xfId="37940" xr:uid="{00000000-0005-0000-0000-000003CC0000}"/>
    <cellStyle name="Percent 5 10 4 3" xfId="20628" xr:uid="{00000000-0005-0000-0000-000004CC0000}"/>
    <cellStyle name="Percent 5 10 4 3 2" xfId="46596" xr:uid="{00000000-0005-0000-0000-000005CC0000}"/>
    <cellStyle name="Percent 5 10 4 4" xfId="16300" xr:uid="{00000000-0005-0000-0000-000006CC0000}"/>
    <cellStyle name="Percent 5 10 4 4 2" xfId="42268" xr:uid="{00000000-0005-0000-0000-000007CC0000}"/>
    <cellStyle name="Percent 5 10 4 5" xfId="31448" xr:uid="{00000000-0005-0000-0000-000008CC0000}"/>
    <cellStyle name="Percent 5 10 4 6" xfId="57930" xr:uid="{00000000-0005-0000-0000-000009CC0000}"/>
    <cellStyle name="Percent 5 10 5" xfId="9808" xr:uid="{00000000-0005-0000-0000-00000ACC0000}"/>
    <cellStyle name="Percent 5 10 5 2" xfId="24956" xr:uid="{00000000-0005-0000-0000-00000BCC0000}"/>
    <cellStyle name="Percent 5 10 5 2 2" xfId="50924" xr:uid="{00000000-0005-0000-0000-00000CCC0000}"/>
    <cellStyle name="Percent 5 10 5 3" xfId="35776" xr:uid="{00000000-0005-0000-0000-00000DCC0000}"/>
    <cellStyle name="Percent 5 10 6" xfId="7644" xr:uid="{00000000-0005-0000-0000-00000ECC0000}"/>
    <cellStyle name="Percent 5 10 6 2" xfId="22792" xr:uid="{00000000-0005-0000-0000-00000FCC0000}"/>
    <cellStyle name="Percent 5 10 6 2 2" xfId="48760" xr:uid="{00000000-0005-0000-0000-000010CC0000}"/>
    <cellStyle name="Percent 5 10 6 3" xfId="33612" xr:uid="{00000000-0005-0000-0000-000011CC0000}"/>
    <cellStyle name="Percent 5 10 7" xfId="18464" xr:uid="{00000000-0005-0000-0000-000012CC0000}"/>
    <cellStyle name="Percent 5 10 7 2" xfId="44432" xr:uid="{00000000-0005-0000-0000-000013CC0000}"/>
    <cellStyle name="Percent 5 10 8" xfId="14136" xr:uid="{00000000-0005-0000-0000-000014CC0000}"/>
    <cellStyle name="Percent 5 10 8 2" xfId="40104" xr:uid="{00000000-0005-0000-0000-000015CC0000}"/>
    <cellStyle name="Percent 5 10 9" xfId="3316" xr:uid="{00000000-0005-0000-0000-000016CC0000}"/>
    <cellStyle name="Percent 5 11" xfId="601" xr:uid="{00000000-0005-0000-0000-000017CC0000}"/>
    <cellStyle name="Percent 5 11 10" xfId="29285" xr:uid="{00000000-0005-0000-0000-000018CC0000}"/>
    <cellStyle name="Percent 5 11 11" xfId="55227" xr:uid="{00000000-0005-0000-0000-000019CC0000}"/>
    <cellStyle name="Percent 5 11 12" xfId="55767" xr:uid="{00000000-0005-0000-0000-00001ACC0000}"/>
    <cellStyle name="Percent 5 11 13" xfId="1083" xr:uid="{00000000-0005-0000-0000-00001BCC0000}"/>
    <cellStyle name="Percent 5 11 2" xfId="1694" xr:uid="{00000000-0005-0000-0000-00001CCC0000}"/>
    <cellStyle name="Percent 5 11 2 10" xfId="56308" xr:uid="{00000000-0005-0000-0000-00001DCC0000}"/>
    <cellStyle name="Percent 5 11 2 2" xfId="2776" xr:uid="{00000000-0005-0000-0000-00001ECC0000}"/>
    <cellStyle name="Percent 5 11 2 2 2" xfId="7104" xr:uid="{00000000-0005-0000-0000-00001FCC0000}"/>
    <cellStyle name="Percent 5 11 2 2 2 2" xfId="13596" xr:uid="{00000000-0005-0000-0000-000020CC0000}"/>
    <cellStyle name="Percent 5 11 2 2 2 2 2" xfId="28744" xr:uid="{00000000-0005-0000-0000-000021CC0000}"/>
    <cellStyle name="Percent 5 11 2 2 2 2 2 2" xfId="54712" xr:uid="{00000000-0005-0000-0000-000022CC0000}"/>
    <cellStyle name="Percent 5 11 2 2 2 2 3" xfId="39564" xr:uid="{00000000-0005-0000-0000-000023CC0000}"/>
    <cellStyle name="Percent 5 11 2 2 2 3" xfId="22252" xr:uid="{00000000-0005-0000-0000-000024CC0000}"/>
    <cellStyle name="Percent 5 11 2 2 2 3 2" xfId="48220" xr:uid="{00000000-0005-0000-0000-000025CC0000}"/>
    <cellStyle name="Percent 5 11 2 2 2 4" xfId="17924" xr:uid="{00000000-0005-0000-0000-000026CC0000}"/>
    <cellStyle name="Percent 5 11 2 2 2 4 2" xfId="43892" xr:uid="{00000000-0005-0000-0000-000027CC0000}"/>
    <cellStyle name="Percent 5 11 2 2 2 5" xfId="33072" xr:uid="{00000000-0005-0000-0000-000028CC0000}"/>
    <cellStyle name="Percent 5 11 2 2 2 6" xfId="59554" xr:uid="{00000000-0005-0000-0000-000029CC0000}"/>
    <cellStyle name="Percent 5 11 2 2 3" xfId="11432" xr:uid="{00000000-0005-0000-0000-00002ACC0000}"/>
    <cellStyle name="Percent 5 11 2 2 3 2" xfId="26580" xr:uid="{00000000-0005-0000-0000-00002BCC0000}"/>
    <cellStyle name="Percent 5 11 2 2 3 2 2" xfId="52548" xr:uid="{00000000-0005-0000-0000-00002CCC0000}"/>
    <cellStyle name="Percent 5 11 2 2 3 3" xfId="37400" xr:uid="{00000000-0005-0000-0000-00002DCC0000}"/>
    <cellStyle name="Percent 5 11 2 2 4" xfId="9268" xr:uid="{00000000-0005-0000-0000-00002ECC0000}"/>
    <cellStyle name="Percent 5 11 2 2 4 2" xfId="24416" xr:uid="{00000000-0005-0000-0000-00002FCC0000}"/>
    <cellStyle name="Percent 5 11 2 2 4 2 2" xfId="50384" xr:uid="{00000000-0005-0000-0000-000030CC0000}"/>
    <cellStyle name="Percent 5 11 2 2 4 3" xfId="35236" xr:uid="{00000000-0005-0000-0000-000031CC0000}"/>
    <cellStyle name="Percent 5 11 2 2 5" xfId="20088" xr:uid="{00000000-0005-0000-0000-000032CC0000}"/>
    <cellStyle name="Percent 5 11 2 2 5 2" xfId="46056" xr:uid="{00000000-0005-0000-0000-000033CC0000}"/>
    <cellStyle name="Percent 5 11 2 2 6" xfId="15760" xr:uid="{00000000-0005-0000-0000-000034CC0000}"/>
    <cellStyle name="Percent 5 11 2 2 6 2" xfId="41728" xr:uid="{00000000-0005-0000-0000-000035CC0000}"/>
    <cellStyle name="Percent 5 11 2 2 7" xfId="4940" xr:uid="{00000000-0005-0000-0000-000036CC0000}"/>
    <cellStyle name="Percent 5 11 2 2 8" xfId="30908" xr:uid="{00000000-0005-0000-0000-000037CC0000}"/>
    <cellStyle name="Percent 5 11 2 2 9" xfId="57390" xr:uid="{00000000-0005-0000-0000-000038CC0000}"/>
    <cellStyle name="Percent 5 11 2 3" xfId="6022" xr:uid="{00000000-0005-0000-0000-000039CC0000}"/>
    <cellStyle name="Percent 5 11 2 3 2" xfId="12514" xr:uid="{00000000-0005-0000-0000-00003ACC0000}"/>
    <cellStyle name="Percent 5 11 2 3 2 2" xfId="27662" xr:uid="{00000000-0005-0000-0000-00003BCC0000}"/>
    <cellStyle name="Percent 5 11 2 3 2 2 2" xfId="53630" xr:uid="{00000000-0005-0000-0000-00003CCC0000}"/>
    <cellStyle name="Percent 5 11 2 3 2 3" xfId="38482" xr:uid="{00000000-0005-0000-0000-00003DCC0000}"/>
    <cellStyle name="Percent 5 11 2 3 3" xfId="21170" xr:uid="{00000000-0005-0000-0000-00003ECC0000}"/>
    <cellStyle name="Percent 5 11 2 3 3 2" xfId="47138" xr:uid="{00000000-0005-0000-0000-00003FCC0000}"/>
    <cellStyle name="Percent 5 11 2 3 4" xfId="16842" xr:uid="{00000000-0005-0000-0000-000040CC0000}"/>
    <cellStyle name="Percent 5 11 2 3 4 2" xfId="42810" xr:uid="{00000000-0005-0000-0000-000041CC0000}"/>
    <cellStyle name="Percent 5 11 2 3 5" xfId="31990" xr:uid="{00000000-0005-0000-0000-000042CC0000}"/>
    <cellStyle name="Percent 5 11 2 3 6" xfId="58472" xr:uid="{00000000-0005-0000-0000-000043CC0000}"/>
    <cellStyle name="Percent 5 11 2 4" xfId="10350" xr:uid="{00000000-0005-0000-0000-000044CC0000}"/>
    <cellStyle name="Percent 5 11 2 4 2" xfId="25498" xr:uid="{00000000-0005-0000-0000-000045CC0000}"/>
    <cellStyle name="Percent 5 11 2 4 2 2" xfId="51466" xr:uid="{00000000-0005-0000-0000-000046CC0000}"/>
    <cellStyle name="Percent 5 11 2 4 3" xfId="36318" xr:uid="{00000000-0005-0000-0000-000047CC0000}"/>
    <cellStyle name="Percent 5 11 2 5" xfId="8186" xr:uid="{00000000-0005-0000-0000-000048CC0000}"/>
    <cellStyle name="Percent 5 11 2 5 2" xfId="23334" xr:uid="{00000000-0005-0000-0000-000049CC0000}"/>
    <cellStyle name="Percent 5 11 2 5 2 2" xfId="49302" xr:uid="{00000000-0005-0000-0000-00004ACC0000}"/>
    <cellStyle name="Percent 5 11 2 5 3" xfId="34154" xr:uid="{00000000-0005-0000-0000-00004BCC0000}"/>
    <cellStyle name="Percent 5 11 2 6" xfId="19006" xr:uid="{00000000-0005-0000-0000-00004CCC0000}"/>
    <cellStyle name="Percent 5 11 2 6 2" xfId="44974" xr:uid="{00000000-0005-0000-0000-00004DCC0000}"/>
    <cellStyle name="Percent 5 11 2 7" xfId="14678" xr:uid="{00000000-0005-0000-0000-00004ECC0000}"/>
    <cellStyle name="Percent 5 11 2 7 2" xfId="40646" xr:uid="{00000000-0005-0000-0000-00004FCC0000}"/>
    <cellStyle name="Percent 5 11 2 8" xfId="3858" xr:uid="{00000000-0005-0000-0000-000050CC0000}"/>
    <cellStyle name="Percent 5 11 2 9" xfId="29826" xr:uid="{00000000-0005-0000-0000-000051CC0000}"/>
    <cellStyle name="Percent 5 11 3" xfId="2235" xr:uid="{00000000-0005-0000-0000-000052CC0000}"/>
    <cellStyle name="Percent 5 11 3 2" xfId="6563" xr:uid="{00000000-0005-0000-0000-000053CC0000}"/>
    <cellStyle name="Percent 5 11 3 2 2" xfId="13055" xr:uid="{00000000-0005-0000-0000-000054CC0000}"/>
    <cellStyle name="Percent 5 11 3 2 2 2" xfId="28203" xr:uid="{00000000-0005-0000-0000-000055CC0000}"/>
    <cellStyle name="Percent 5 11 3 2 2 2 2" xfId="54171" xr:uid="{00000000-0005-0000-0000-000056CC0000}"/>
    <cellStyle name="Percent 5 11 3 2 2 3" xfId="39023" xr:uid="{00000000-0005-0000-0000-000057CC0000}"/>
    <cellStyle name="Percent 5 11 3 2 3" xfId="21711" xr:uid="{00000000-0005-0000-0000-000058CC0000}"/>
    <cellStyle name="Percent 5 11 3 2 3 2" xfId="47679" xr:uid="{00000000-0005-0000-0000-000059CC0000}"/>
    <cellStyle name="Percent 5 11 3 2 4" xfId="17383" xr:uid="{00000000-0005-0000-0000-00005ACC0000}"/>
    <cellStyle name="Percent 5 11 3 2 4 2" xfId="43351" xr:uid="{00000000-0005-0000-0000-00005BCC0000}"/>
    <cellStyle name="Percent 5 11 3 2 5" xfId="32531" xr:uid="{00000000-0005-0000-0000-00005CCC0000}"/>
    <cellStyle name="Percent 5 11 3 2 6" xfId="59013" xr:uid="{00000000-0005-0000-0000-00005DCC0000}"/>
    <cellStyle name="Percent 5 11 3 3" xfId="10891" xr:uid="{00000000-0005-0000-0000-00005ECC0000}"/>
    <cellStyle name="Percent 5 11 3 3 2" xfId="26039" xr:uid="{00000000-0005-0000-0000-00005FCC0000}"/>
    <cellStyle name="Percent 5 11 3 3 2 2" xfId="52007" xr:uid="{00000000-0005-0000-0000-000060CC0000}"/>
    <cellStyle name="Percent 5 11 3 3 3" xfId="36859" xr:uid="{00000000-0005-0000-0000-000061CC0000}"/>
    <cellStyle name="Percent 5 11 3 4" xfId="8727" xr:uid="{00000000-0005-0000-0000-000062CC0000}"/>
    <cellStyle name="Percent 5 11 3 4 2" xfId="23875" xr:uid="{00000000-0005-0000-0000-000063CC0000}"/>
    <cellStyle name="Percent 5 11 3 4 2 2" xfId="49843" xr:uid="{00000000-0005-0000-0000-000064CC0000}"/>
    <cellStyle name="Percent 5 11 3 4 3" xfId="34695" xr:uid="{00000000-0005-0000-0000-000065CC0000}"/>
    <cellStyle name="Percent 5 11 3 5" xfId="19547" xr:uid="{00000000-0005-0000-0000-000066CC0000}"/>
    <cellStyle name="Percent 5 11 3 5 2" xfId="45515" xr:uid="{00000000-0005-0000-0000-000067CC0000}"/>
    <cellStyle name="Percent 5 11 3 6" xfId="15219" xr:uid="{00000000-0005-0000-0000-000068CC0000}"/>
    <cellStyle name="Percent 5 11 3 6 2" xfId="41187" xr:uid="{00000000-0005-0000-0000-000069CC0000}"/>
    <cellStyle name="Percent 5 11 3 7" xfId="4399" xr:uid="{00000000-0005-0000-0000-00006ACC0000}"/>
    <cellStyle name="Percent 5 11 3 8" xfId="30367" xr:uid="{00000000-0005-0000-0000-00006BCC0000}"/>
    <cellStyle name="Percent 5 11 3 9" xfId="56849" xr:uid="{00000000-0005-0000-0000-00006CCC0000}"/>
    <cellStyle name="Percent 5 11 4" xfId="5481" xr:uid="{00000000-0005-0000-0000-00006DCC0000}"/>
    <cellStyle name="Percent 5 11 4 2" xfId="11973" xr:uid="{00000000-0005-0000-0000-00006ECC0000}"/>
    <cellStyle name="Percent 5 11 4 2 2" xfId="27121" xr:uid="{00000000-0005-0000-0000-00006FCC0000}"/>
    <cellStyle name="Percent 5 11 4 2 2 2" xfId="53089" xr:uid="{00000000-0005-0000-0000-000070CC0000}"/>
    <cellStyle name="Percent 5 11 4 2 3" xfId="37941" xr:uid="{00000000-0005-0000-0000-000071CC0000}"/>
    <cellStyle name="Percent 5 11 4 3" xfId="20629" xr:uid="{00000000-0005-0000-0000-000072CC0000}"/>
    <cellStyle name="Percent 5 11 4 3 2" xfId="46597" xr:uid="{00000000-0005-0000-0000-000073CC0000}"/>
    <cellStyle name="Percent 5 11 4 4" xfId="16301" xr:uid="{00000000-0005-0000-0000-000074CC0000}"/>
    <cellStyle name="Percent 5 11 4 4 2" xfId="42269" xr:uid="{00000000-0005-0000-0000-000075CC0000}"/>
    <cellStyle name="Percent 5 11 4 5" xfId="31449" xr:uid="{00000000-0005-0000-0000-000076CC0000}"/>
    <cellStyle name="Percent 5 11 4 6" xfId="57931" xr:uid="{00000000-0005-0000-0000-000077CC0000}"/>
    <cellStyle name="Percent 5 11 5" xfId="9809" xr:uid="{00000000-0005-0000-0000-000078CC0000}"/>
    <cellStyle name="Percent 5 11 5 2" xfId="24957" xr:uid="{00000000-0005-0000-0000-000079CC0000}"/>
    <cellStyle name="Percent 5 11 5 2 2" xfId="50925" xr:uid="{00000000-0005-0000-0000-00007ACC0000}"/>
    <cellStyle name="Percent 5 11 5 3" xfId="35777" xr:uid="{00000000-0005-0000-0000-00007BCC0000}"/>
    <cellStyle name="Percent 5 11 6" xfId="7645" xr:uid="{00000000-0005-0000-0000-00007CCC0000}"/>
    <cellStyle name="Percent 5 11 6 2" xfId="22793" xr:uid="{00000000-0005-0000-0000-00007DCC0000}"/>
    <cellStyle name="Percent 5 11 6 2 2" xfId="48761" xr:uid="{00000000-0005-0000-0000-00007ECC0000}"/>
    <cellStyle name="Percent 5 11 6 3" xfId="33613" xr:uid="{00000000-0005-0000-0000-00007FCC0000}"/>
    <cellStyle name="Percent 5 11 7" xfId="18465" xr:uid="{00000000-0005-0000-0000-000080CC0000}"/>
    <cellStyle name="Percent 5 11 7 2" xfId="44433" xr:uid="{00000000-0005-0000-0000-000081CC0000}"/>
    <cellStyle name="Percent 5 11 8" xfId="14137" xr:uid="{00000000-0005-0000-0000-000082CC0000}"/>
    <cellStyle name="Percent 5 11 8 2" xfId="40105" xr:uid="{00000000-0005-0000-0000-000083CC0000}"/>
    <cellStyle name="Percent 5 11 9" xfId="3317" xr:uid="{00000000-0005-0000-0000-000084CC0000}"/>
    <cellStyle name="Percent 5 12" xfId="602" xr:uid="{00000000-0005-0000-0000-000085CC0000}"/>
    <cellStyle name="Percent 5 12 10" xfId="29286" xr:uid="{00000000-0005-0000-0000-000086CC0000}"/>
    <cellStyle name="Percent 5 12 11" xfId="55228" xr:uid="{00000000-0005-0000-0000-000087CC0000}"/>
    <cellStyle name="Percent 5 12 12" xfId="55768" xr:uid="{00000000-0005-0000-0000-000088CC0000}"/>
    <cellStyle name="Percent 5 12 13" xfId="1123" xr:uid="{00000000-0005-0000-0000-000089CC0000}"/>
    <cellStyle name="Percent 5 12 2" xfId="1695" xr:uid="{00000000-0005-0000-0000-00008ACC0000}"/>
    <cellStyle name="Percent 5 12 2 10" xfId="56309" xr:uid="{00000000-0005-0000-0000-00008BCC0000}"/>
    <cellStyle name="Percent 5 12 2 2" xfId="2777" xr:uid="{00000000-0005-0000-0000-00008CCC0000}"/>
    <cellStyle name="Percent 5 12 2 2 2" xfId="7105" xr:uid="{00000000-0005-0000-0000-00008DCC0000}"/>
    <cellStyle name="Percent 5 12 2 2 2 2" xfId="13597" xr:uid="{00000000-0005-0000-0000-00008ECC0000}"/>
    <cellStyle name="Percent 5 12 2 2 2 2 2" xfId="28745" xr:uid="{00000000-0005-0000-0000-00008FCC0000}"/>
    <cellStyle name="Percent 5 12 2 2 2 2 2 2" xfId="54713" xr:uid="{00000000-0005-0000-0000-000090CC0000}"/>
    <cellStyle name="Percent 5 12 2 2 2 2 3" xfId="39565" xr:uid="{00000000-0005-0000-0000-000091CC0000}"/>
    <cellStyle name="Percent 5 12 2 2 2 3" xfId="22253" xr:uid="{00000000-0005-0000-0000-000092CC0000}"/>
    <cellStyle name="Percent 5 12 2 2 2 3 2" xfId="48221" xr:uid="{00000000-0005-0000-0000-000093CC0000}"/>
    <cellStyle name="Percent 5 12 2 2 2 4" xfId="17925" xr:uid="{00000000-0005-0000-0000-000094CC0000}"/>
    <cellStyle name="Percent 5 12 2 2 2 4 2" xfId="43893" xr:uid="{00000000-0005-0000-0000-000095CC0000}"/>
    <cellStyle name="Percent 5 12 2 2 2 5" xfId="33073" xr:uid="{00000000-0005-0000-0000-000096CC0000}"/>
    <cellStyle name="Percent 5 12 2 2 2 6" xfId="59555" xr:uid="{00000000-0005-0000-0000-000097CC0000}"/>
    <cellStyle name="Percent 5 12 2 2 3" xfId="11433" xr:uid="{00000000-0005-0000-0000-000098CC0000}"/>
    <cellStyle name="Percent 5 12 2 2 3 2" xfId="26581" xr:uid="{00000000-0005-0000-0000-000099CC0000}"/>
    <cellStyle name="Percent 5 12 2 2 3 2 2" xfId="52549" xr:uid="{00000000-0005-0000-0000-00009ACC0000}"/>
    <cellStyle name="Percent 5 12 2 2 3 3" xfId="37401" xr:uid="{00000000-0005-0000-0000-00009BCC0000}"/>
    <cellStyle name="Percent 5 12 2 2 4" xfId="9269" xr:uid="{00000000-0005-0000-0000-00009CCC0000}"/>
    <cellStyle name="Percent 5 12 2 2 4 2" xfId="24417" xr:uid="{00000000-0005-0000-0000-00009DCC0000}"/>
    <cellStyle name="Percent 5 12 2 2 4 2 2" xfId="50385" xr:uid="{00000000-0005-0000-0000-00009ECC0000}"/>
    <cellStyle name="Percent 5 12 2 2 4 3" xfId="35237" xr:uid="{00000000-0005-0000-0000-00009FCC0000}"/>
    <cellStyle name="Percent 5 12 2 2 5" xfId="20089" xr:uid="{00000000-0005-0000-0000-0000A0CC0000}"/>
    <cellStyle name="Percent 5 12 2 2 5 2" xfId="46057" xr:uid="{00000000-0005-0000-0000-0000A1CC0000}"/>
    <cellStyle name="Percent 5 12 2 2 6" xfId="15761" xr:uid="{00000000-0005-0000-0000-0000A2CC0000}"/>
    <cellStyle name="Percent 5 12 2 2 6 2" xfId="41729" xr:uid="{00000000-0005-0000-0000-0000A3CC0000}"/>
    <cellStyle name="Percent 5 12 2 2 7" xfId="4941" xr:uid="{00000000-0005-0000-0000-0000A4CC0000}"/>
    <cellStyle name="Percent 5 12 2 2 8" xfId="30909" xr:uid="{00000000-0005-0000-0000-0000A5CC0000}"/>
    <cellStyle name="Percent 5 12 2 2 9" xfId="57391" xr:uid="{00000000-0005-0000-0000-0000A6CC0000}"/>
    <cellStyle name="Percent 5 12 2 3" xfId="6023" xr:uid="{00000000-0005-0000-0000-0000A7CC0000}"/>
    <cellStyle name="Percent 5 12 2 3 2" xfId="12515" xr:uid="{00000000-0005-0000-0000-0000A8CC0000}"/>
    <cellStyle name="Percent 5 12 2 3 2 2" xfId="27663" xr:uid="{00000000-0005-0000-0000-0000A9CC0000}"/>
    <cellStyle name="Percent 5 12 2 3 2 2 2" xfId="53631" xr:uid="{00000000-0005-0000-0000-0000AACC0000}"/>
    <cellStyle name="Percent 5 12 2 3 2 3" xfId="38483" xr:uid="{00000000-0005-0000-0000-0000ABCC0000}"/>
    <cellStyle name="Percent 5 12 2 3 3" xfId="21171" xr:uid="{00000000-0005-0000-0000-0000ACCC0000}"/>
    <cellStyle name="Percent 5 12 2 3 3 2" xfId="47139" xr:uid="{00000000-0005-0000-0000-0000ADCC0000}"/>
    <cellStyle name="Percent 5 12 2 3 4" xfId="16843" xr:uid="{00000000-0005-0000-0000-0000AECC0000}"/>
    <cellStyle name="Percent 5 12 2 3 4 2" xfId="42811" xr:uid="{00000000-0005-0000-0000-0000AFCC0000}"/>
    <cellStyle name="Percent 5 12 2 3 5" xfId="31991" xr:uid="{00000000-0005-0000-0000-0000B0CC0000}"/>
    <cellStyle name="Percent 5 12 2 3 6" xfId="58473" xr:uid="{00000000-0005-0000-0000-0000B1CC0000}"/>
    <cellStyle name="Percent 5 12 2 4" xfId="10351" xr:uid="{00000000-0005-0000-0000-0000B2CC0000}"/>
    <cellStyle name="Percent 5 12 2 4 2" xfId="25499" xr:uid="{00000000-0005-0000-0000-0000B3CC0000}"/>
    <cellStyle name="Percent 5 12 2 4 2 2" xfId="51467" xr:uid="{00000000-0005-0000-0000-0000B4CC0000}"/>
    <cellStyle name="Percent 5 12 2 4 3" xfId="36319" xr:uid="{00000000-0005-0000-0000-0000B5CC0000}"/>
    <cellStyle name="Percent 5 12 2 5" xfId="8187" xr:uid="{00000000-0005-0000-0000-0000B6CC0000}"/>
    <cellStyle name="Percent 5 12 2 5 2" xfId="23335" xr:uid="{00000000-0005-0000-0000-0000B7CC0000}"/>
    <cellStyle name="Percent 5 12 2 5 2 2" xfId="49303" xr:uid="{00000000-0005-0000-0000-0000B8CC0000}"/>
    <cellStyle name="Percent 5 12 2 5 3" xfId="34155" xr:uid="{00000000-0005-0000-0000-0000B9CC0000}"/>
    <cellStyle name="Percent 5 12 2 6" xfId="19007" xr:uid="{00000000-0005-0000-0000-0000BACC0000}"/>
    <cellStyle name="Percent 5 12 2 6 2" xfId="44975" xr:uid="{00000000-0005-0000-0000-0000BBCC0000}"/>
    <cellStyle name="Percent 5 12 2 7" xfId="14679" xr:uid="{00000000-0005-0000-0000-0000BCCC0000}"/>
    <cellStyle name="Percent 5 12 2 7 2" xfId="40647" xr:uid="{00000000-0005-0000-0000-0000BDCC0000}"/>
    <cellStyle name="Percent 5 12 2 8" xfId="3859" xr:uid="{00000000-0005-0000-0000-0000BECC0000}"/>
    <cellStyle name="Percent 5 12 2 9" xfId="29827" xr:uid="{00000000-0005-0000-0000-0000BFCC0000}"/>
    <cellStyle name="Percent 5 12 3" xfId="2236" xr:uid="{00000000-0005-0000-0000-0000C0CC0000}"/>
    <cellStyle name="Percent 5 12 3 2" xfId="6564" xr:uid="{00000000-0005-0000-0000-0000C1CC0000}"/>
    <cellStyle name="Percent 5 12 3 2 2" xfId="13056" xr:uid="{00000000-0005-0000-0000-0000C2CC0000}"/>
    <cellStyle name="Percent 5 12 3 2 2 2" xfId="28204" xr:uid="{00000000-0005-0000-0000-0000C3CC0000}"/>
    <cellStyle name="Percent 5 12 3 2 2 2 2" xfId="54172" xr:uid="{00000000-0005-0000-0000-0000C4CC0000}"/>
    <cellStyle name="Percent 5 12 3 2 2 3" xfId="39024" xr:uid="{00000000-0005-0000-0000-0000C5CC0000}"/>
    <cellStyle name="Percent 5 12 3 2 3" xfId="21712" xr:uid="{00000000-0005-0000-0000-0000C6CC0000}"/>
    <cellStyle name="Percent 5 12 3 2 3 2" xfId="47680" xr:uid="{00000000-0005-0000-0000-0000C7CC0000}"/>
    <cellStyle name="Percent 5 12 3 2 4" xfId="17384" xr:uid="{00000000-0005-0000-0000-0000C8CC0000}"/>
    <cellStyle name="Percent 5 12 3 2 4 2" xfId="43352" xr:uid="{00000000-0005-0000-0000-0000C9CC0000}"/>
    <cellStyle name="Percent 5 12 3 2 5" xfId="32532" xr:uid="{00000000-0005-0000-0000-0000CACC0000}"/>
    <cellStyle name="Percent 5 12 3 2 6" xfId="59014" xr:uid="{00000000-0005-0000-0000-0000CBCC0000}"/>
    <cellStyle name="Percent 5 12 3 3" xfId="10892" xr:uid="{00000000-0005-0000-0000-0000CCCC0000}"/>
    <cellStyle name="Percent 5 12 3 3 2" xfId="26040" xr:uid="{00000000-0005-0000-0000-0000CDCC0000}"/>
    <cellStyle name="Percent 5 12 3 3 2 2" xfId="52008" xr:uid="{00000000-0005-0000-0000-0000CECC0000}"/>
    <cellStyle name="Percent 5 12 3 3 3" xfId="36860" xr:uid="{00000000-0005-0000-0000-0000CFCC0000}"/>
    <cellStyle name="Percent 5 12 3 4" xfId="8728" xr:uid="{00000000-0005-0000-0000-0000D0CC0000}"/>
    <cellStyle name="Percent 5 12 3 4 2" xfId="23876" xr:uid="{00000000-0005-0000-0000-0000D1CC0000}"/>
    <cellStyle name="Percent 5 12 3 4 2 2" xfId="49844" xr:uid="{00000000-0005-0000-0000-0000D2CC0000}"/>
    <cellStyle name="Percent 5 12 3 4 3" xfId="34696" xr:uid="{00000000-0005-0000-0000-0000D3CC0000}"/>
    <cellStyle name="Percent 5 12 3 5" xfId="19548" xr:uid="{00000000-0005-0000-0000-0000D4CC0000}"/>
    <cellStyle name="Percent 5 12 3 5 2" xfId="45516" xr:uid="{00000000-0005-0000-0000-0000D5CC0000}"/>
    <cellStyle name="Percent 5 12 3 6" xfId="15220" xr:uid="{00000000-0005-0000-0000-0000D6CC0000}"/>
    <cellStyle name="Percent 5 12 3 6 2" xfId="41188" xr:uid="{00000000-0005-0000-0000-0000D7CC0000}"/>
    <cellStyle name="Percent 5 12 3 7" xfId="4400" xr:uid="{00000000-0005-0000-0000-0000D8CC0000}"/>
    <cellStyle name="Percent 5 12 3 8" xfId="30368" xr:uid="{00000000-0005-0000-0000-0000D9CC0000}"/>
    <cellStyle name="Percent 5 12 3 9" xfId="56850" xr:uid="{00000000-0005-0000-0000-0000DACC0000}"/>
    <cellStyle name="Percent 5 12 4" xfId="5482" xr:uid="{00000000-0005-0000-0000-0000DBCC0000}"/>
    <cellStyle name="Percent 5 12 4 2" xfId="11974" xr:uid="{00000000-0005-0000-0000-0000DCCC0000}"/>
    <cellStyle name="Percent 5 12 4 2 2" xfId="27122" xr:uid="{00000000-0005-0000-0000-0000DDCC0000}"/>
    <cellStyle name="Percent 5 12 4 2 2 2" xfId="53090" xr:uid="{00000000-0005-0000-0000-0000DECC0000}"/>
    <cellStyle name="Percent 5 12 4 2 3" xfId="37942" xr:uid="{00000000-0005-0000-0000-0000DFCC0000}"/>
    <cellStyle name="Percent 5 12 4 3" xfId="20630" xr:uid="{00000000-0005-0000-0000-0000E0CC0000}"/>
    <cellStyle name="Percent 5 12 4 3 2" xfId="46598" xr:uid="{00000000-0005-0000-0000-0000E1CC0000}"/>
    <cellStyle name="Percent 5 12 4 4" xfId="16302" xr:uid="{00000000-0005-0000-0000-0000E2CC0000}"/>
    <cellStyle name="Percent 5 12 4 4 2" xfId="42270" xr:uid="{00000000-0005-0000-0000-0000E3CC0000}"/>
    <cellStyle name="Percent 5 12 4 5" xfId="31450" xr:uid="{00000000-0005-0000-0000-0000E4CC0000}"/>
    <cellStyle name="Percent 5 12 4 6" xfId="57932" xr:uid="{00000000-0005-0000-0000-0000E5CC0000}"/>
    <cellStyle name="Percent 5 12 5" xfId="9810" xr:uid="{00000000-0005-0000-0000-0000E6CC0000}"/>
    <cellStyle name="Percent 5 12 5 2" xfId="24958" xr:uid="{00000000-0005-0000-0000-0000E7CC0000}"/>
    <cellStyle name="Percent 5 12 5 2 2" xfId="50926" xr:uid="{00000000-0005-0000-0000-0000E8CC0000}"/>
    <cellStyle name="Percent 5 12 5 3" xfId="35778" xr:uid="{00000000-0005-0000-0000-0000E9CC0000}"/>
    <cellStyle name="Percent 5 12 6" xfId="7646" xr:uid="{00000000-0005-0000-0000-0000EACC0000}"/>
    <cellStyle name="Percent 5 12 6 2" xfId="22794" xr:uid="{00000000-0005-0000-0000-0000EBCC0000}"/>
    <cellStyle name="Percent 5 12 6 2 2" xfId="48762" xr:uid="{00000000-0005-0000-0000-0000ECCC0000}"/>
    <cellStyle name="Percent 5 12 6 3" xfId="33614" xr:uid="{00000000-0005-0000-0000-0000EDCC0000}"/>
    <cellStyle name="Percent 5 12 7" xfId="18466" xr:uid="{00000000-0005-0000-0000-0000EECC0000}"/>
    <cellStyle name="Percent 5 12 7 2" xfId="44434" xr:uid="{00000000-0005-0000-0000-0000EFCC0000}"/>
    <cellStyle name="Percent 5 12 8" xfId="14138" xr:uid="{00000000-0005-0000-0000-0000F0CC0000}"/>
    <cellStyle name="Percent 5 12 8 2" xfId="40106" xr:uid="{00000000-0005-0000-0000-0000F1CC0000}"/>
    <cellStyle name="Percent 5 12 9" xfId="3318" xr:uid="{00000000-0005-0000-0000-0000F2CC0000}"/>
    <cellStyle name="Percent 5 13" xfId="603" xr:uid="{00000000-0005-0000-0000-0000F3CC0000}"/>
    <cellStyle name="Percent 5 13 10" xfId="29287" xr:uid="{00000000-0005-0000-0000-0000F4CC0000}"/>
    <cellStyle name="Percent 5 13 11" xfId="55229" xr:uid="{00000000-0005-0000-0000-0000F5CC0000}"/>
    <cellStyle name="Percent 5 13 12" xfId="55769" xr:uid="{00000000-0005-0000-0000-0000F6CC0000}"/>
    <cellStyle name="Percent 5 13 13" xfId="1163" xr:uid="{00000000-0005-0000-0000-0000F7CC0000}"/>
    <cellStyle name="Percent 5 13 2" xfId="1696" xr:uid="{00000000-0005-0000-0000-0000F8CC0000}"/>
    <cellStyle name="Percent 5 13 2 10" xfId="56310" xr:uid="{00000000-0005-0000-0000-0000F9CC0000}"/>
    <cellStyle name="Percent 5 13 2 2" xfId="2778" xr:uid="{00000000-0005-0000-0000-0000FACC0000}"/>
    <cellStyle name="Percent 5 13 2 2 2" xfId="7106" xr:uid="{00000000-0005-0000-0000-0000FBCC0000}"/>
    <cellStyle name="Percent 5 13 2 2 2 2" xfId="13598" xr:uid="{00000000-0005-0000-0000-0000FCCC0000}"/>
    <cellStyle name="Percent 5 13 2 2 2 2 2" xfId="28746" xr:uid="{00000000-0005-0000-0000-0000FDCC0000}"/>
    <cellStyle name="Percent 5 13 2 2 2 2 2 2" xfId="54714" xr:uid="{00000000-0005-0000-0000-0000FECC0000}"/>
    <cellStyle name="Percent 5 13 2 2 2 2 3" xfId="39566" xr:uid="{00000000-0005-0000-0000-0000FFCC0000}"/>
    <cellStyle name="Percent 5 13 2 2 2 3" xfId="22254" xr:uid="{00000000-0005-0000-0000-000000CD0000}"/>
    <cellStyle name="Percent 5 13 2 2 2 3 2" xfId="48222" xr:uid="{00000000-0005-0000-0000-000001CD0000}"/>
    <cellStyle name="Percent 5 13 2 2 2 4" xfId="17926" xr:uid="{00000000-0005-0000-0000-000002CD0000}"/>
    <cellStyle name="Percent 5 13 2 2 2 4 2" xfId="43894" xr:uid="{00000000-0005-0000-0000-000003CD0000}"/>
    <cellStyle name="Percent 5 13 2 2 2 5" xfId="33074" xr:uid="{00000000-0005-0000-0000-000004CD0000}"/>
    <cellStyle name="Percent 5 13 2 2 2 6" xfId="59556" xr:uid="{00000000-0005-0000-0000-000005CD0000}"/>
    <cellStyle name="Percent 5 13 2 2 3" xfId="11434" xr:uid="{00000000-0005-0000-0000-000006CD0000}"/>
    <cellStyle name="Percent 5 13 2 2 3 2" xfId="26582" xr:uid="{00000000-0005-0000-0000-000007CD0000}"/>
    <cellStyle name="Percent 5 13 2 2 3 2 2" xfId="52550" xr:uid="{00000000-0005-0000-0000-000008CD0000}"/>
    <cellStyle name="Percent 5 13 2 2 3 3" xfId="37402" xr:uid="{00000000-0005-0000-0000-000009CD0000}"/>
    <cellStyle name="Percent 5 13 2 2 4" xfId="9270" xr:uid="{00000000-0005-0000-0000-00000ACD0000}"/>
    <cellStyle name="Percent 5 13 2 2 4 2" xfId="24418" xr:uid="{00000000-0005-0000-0000-00000BCD0000}"/>
    <cellStyle name="Percent 5 13 2 2 4 2 2" xfId="50386" xr:uid="{00000000-0005-0000-0000-00000CCD0000}"/>
    <cellStyle name="Percent 5 13 2 2 4 3" xfId="35238" xr:uid="{00000000-0005-0000-0000-00000DCD0000}"/>
    <cellStyle name="Percent 5 13 2 2 5" xfId="20090" xr:uid="{00000000-0005-0000-0000-00000ECD0000}"/>
    <cellStyle name="Percent 5 13 2 2 5 2" xfId="46058" xr:uid="{00000000-0005-0000-0000-00000FCD0000}"/>
    <cellStyle name="Percent 5 13 2 2 6" xfId="15762" xr:uid="{00000000-0005-0000-0000-000010CD0000}"/>
    <cellStyle name="Percent 5 13 2 2 6 2" xfId="41730" xr:uid="{00000000-0005-0000-0000-000011CD0000}"/>
    <cellStyle name="Percent 5 13 2 2 7" xfId="4942" xr:uid="{00000000-0005-0000-0000-000012CD0000}"/>
    <cellStyle name="Percent 5 13 2 2 8" xfId="30910" xr:uid="{00000000-0005-0000-0000-000013CD0000}"/>
    <cellStyle name="Percent 5 13 2 2 9" xfId="57392" xr:uid="{00000000-0005-0000-0000-000014CD0000}"/>
    <cellStyle name="Percent 5 13 2 3" xfId="6024" xr:uid="{00000000-0005-0000-0000-000015CD0000}"/>
    <cellStyle name="Percent 5 13 2 3 2" xfId="12516" xr:uid="{00000000-0005-0000-0000-000016CD0000}"/>
    <cellStyle name="Percent 5 13 2 3 2 2" xfId="27664" xr:uid="{00000000-0005-0000-0000-000017CD0000}"/>
    <cellStyle name="Percent 5 13 2 3 2 2 2" xfId="53632" xr:uid="{00000000-0005-0000-0000-000018CD0000}"/>
    <cellStyle name="Percent 5 13 2 3 2 3" xfId="38484" xr:uid="{00000000-0005-0000-0000-000019CD0000}"/>
    <cellStyle name="Percent 5 13 2 3 3" xfId="21172" xr:uid="{00000000-0005-0000-0000-00001ACD0000}"/>
    <cellStyle name="Percent 5 13 2 3 3 2" xfId="47140" xr:uid="{00000000-0005-0000-0000-00001BCD0000}"/>
    <cellStyle name="Percent 5 13 2 3 4" xfId="16844" xr:uid="{00000000-0005-0000-0000-00001CCD0000}"/>
    <cellStyle name="Percent 5 13 2 3 4 2" xfId="42812" xr:uid="{00000000-0005-0000-0000-00001DCD0000}"/>
    <cellStyle name="Percent 5 13 2 3 5" xfId="31992" xr:uid="{00000000-0005-0000-0000-00001ECD0000}"/>
    <cellStyle name="Percent 5 13 2 3 6" xfId="58474" xr:uid="{00000000-0005-0000-0000-00001FCD0000}"/>
    <cellStyle name="Percent 5 13 2 4" xfId="10352" xr:uid="{00000000-0005-0000-0000-000020CD0000}"/>
    <cellStyle name="Percent 5 13 2 4 2" xfId="25500" xr:uid="{00000000-0005-0000-0000-000021CD0000}"/>
    <cellStyle name="Percent 5 13 2 4 2 2" xfId="51468" xr:uid="{00000000-0005-0000-0000-000022CD0000}"/>
    <cellStyle name="Percent 5 13 2 4 3" xfId="36320" xr:uid="{00000000-0005-0000-0000-000023CD0000}"/>
    <cellStyle name="Percent 5 13 2 5" xfId="8188" xr:uid="{00000000-0005-0000-0000-000024CD0000}"/>
    <cellStyle name="Percent 5 13 2 5 2" xfId="23336" xr:uid="{00000000-0005-0000-0000-000025CD0000}"/>
    <cellStyle name="Percent 5 13 2 5 2 2" xfId="49304" xr:uid="{00000000-0005-0000-0000-000026CD0000}"/>
    <cellStyle name="Percent 5 13 2 5 3" xfId="34156" xr:uid="{00000000-0005-0000-0000-000027CD0000}"/>
    <cellStyle name="Percent 5 13 2 6" xfId="19008" xr:uid="{00000000-0005-0000-0000-000028CD0000}"/>
    <cellStyle name="Percent 5 13 2 6 2" xfId="44976" xr:uid="{00000000-0005-0000-0000-000029CD0000}"/>
    <cellStyle name="Percent 5 13 2 7" xfId="14680" xr:uid="{00000000-0005-0000-0000-00002ACD0000}"/>
    <cellStyle name="Percent 5 13 2 7 2" xfId="40648" xr:uid="{00000000-0005-0000-0000-00002BCD0000}"/>
    <cellStyle name="Percent 5 13 2 8" xfId="3860" xr:uid="{00000000-0005-0000-0000-00002CCD0000}"/>
    <cellStyle name="Percent 5 13 2 9" xfId="29828" xr:uid="{00000000-0005-0000-0000-00002DCD0000}"/>
    <cellStyle name="Percent 5 13 3" xfId="2237" xr:uid="{00000000-0005-0000-0000-00002ECD0000}"/>
    <cellStyle name="Percent 5 13 3 2" xfId="6565" xr:uid="{00000000-0005-0000-0000-00002FCD0000}"/>
    <cellStyle name="Percent 5 13 3 2 2" xfId="13057" xr:uid="{00000000-0005-0000-0000-000030CD0000}"/>
    <cellStyle name="Percent 5 13 3 2 2 2" xfId="28205" xr:uid="{00000000-0005-0000-0000-000031CD0000}"/>
    <cellStyle name="Percent 5 13 3 2 2 2 2" xfId="54173" xr:uid="{00000000-0005-0000-0000-000032CD0000}"/>
    <cellStyle name="Percent 5 13 3 2 2 3" xfId="39025" xr:uid="{00000000-0005-0000-0000-000033CD0000}"/>
    <cellStyle name="Percent 5 13 3 2 3" xfId="21713" xr:uid="{00000000-0005-0000-0000-000034CD0000}"/>
    <cellStyle name="Percent 5 13 3 2 3 2" xfId="47681" xr:uid="{00000000-0005-0000-0000-000035CD0000}"/>
    <cellStyle name="Percent 5 13 3 2 4" xfId="17385" xr:uid="{00000000-0005-0000-0000-000036CD0000}"/>
    <cellStyle name="Percent 5 13 3 2 4 2" xfId="43353" xr:uid="{00000000-0005-0000-0000-000037CD0000}"/>
    <cellStyle name="Percent 5 13 3 2 5" xfId="32533" xr:uid="{00000000-0005-0000-0000-000038CD0000}"/>
    <cellStyle name="Percent 5 13 3 2 6" xfId="59015" xr:uid="{00000000-0005-0000-0000-000039CD0000}"/>
    <cellStyle name="Percent 5 13 3 3" xfId="10893" xr:uid="{00000000-0005-0000-0000-00003ACD0000}"/>
    <cellStyle name="Percent 5 13 3 3 2" xfId="26041" xr:uid="{00000000-0005-0000-0000-00003BCD0000}"/>
    <cellStyle name="Percent 5 13 3 3 2 2" xfId="52009" xr:uid="{00000000-0005-0000-0000-00003CCD0000}"/>
    <cellStyle name="Percent 5 13 3 3 3" xfId="36861" xr:uid="{00000000-0005-0000-0000-00003DCD0000}"/>
    <cellStyle name="Percent 5 13 3 4" xfId="8729" xr:uid="{00000000-0005-0000-0000-00003ECD0000}"/>
    <cellStyle name="Percent 5 13 3 4 2" xfId="23877" xr:uid="{00000000-0005-0000-0000-00003FCD0000}"/>
    <cellStyle name="Percent 5 13 3 4 2 2" xfId="49845" xr:uid="{00000000-0005-0000-0000-000040CD0000}"/>
    <cellStyle name="Percent 5 13 3 4 3" xfId="34697" xr:uid="{00000000-0005-0000-0000-000041CD0000}"/>
    <cellStyle name="Percent 5 13 3 5" xfId="19549" xr:uid="{00000000-0005-0000-0000-000042CD0000}"/>
    <cellStyle name="Percent 5 13 3 5 2" xfId="45517" xr:uid="{00000000-0005-0000-0000-000043CD0000}"/>
    <cellStyle name="Percent 5 13 3 6" xfId="15221" xr:uid="{00000000-0005-0000-0000-000044CD0000}"/>
    <cellStyle name="Percent 5 13 3 6 2" xfId="41189" xr:uid="{00000000-0005-0000-0000-000045CD0000}"/>
    <cellStyle name="Percent 5 13 3 7" xfId="4401" xr:uid="{00000000-0005-0000-0000-000046CD0000}"/>
    <cellStyle name="Percent 5 13 3 8" xfId="30369" xr:uid="{00000000-0005-0000-0000-000047CD0000}"/>
    <cellStyle name="Percent 5 13 3 9" xfId="56851" xr:uid="{00000000-0005-0000-0000-000048CD0000}"/>
    <cellStyle name="Percent 5 13 4" xfId="5483" xr:uid="{00000000-0005-0000-0000-000049CD0000}"/>
    <cellStyle name="Percent 5 13 4 2" xfId="11975" xr:uid="{00000000-0005-0000-0000-00004ACD0000}"/>
    <cellStyle name="Percent 5 13 4 2 2" xfId="27123" xr:uid="{00000000-0005-0000-0000-00004BCD0000}"/>
    <cellStyle name="Percent 5 13 4 2 2 2" xfId="53091" xr:uid="{00000000-0005-0000-0000-00004CCD0000}"/>
    <cellStyle name="Percent 5 13 4 2 3" xfId="37943" xr:uid="{00000000-0005-0000-0000-00004DCD0000}"/>
    <cellStyle name="Percent 5 13 4 3" xfId="20631" xr:uid="{00000000-0005-0000-0000-00004ECD0000}"/>
    <cellStyle name="Percent 5 13 4 3 2" xfId="46599" xr:uid="{00000000-0005-0000-0000-00004FCD0000}"/>
    <cellStyle name="Percent 5 13 4 4" xfId="16303" xr:uid="{00000000-0005-0000-0000-000050CD0000}"/>
    <cellStyle name="Percent 5 13 4 4 2" xfId="42271" xr:uid="{00000000-0005-0000-0000-000051CD0000}"/>
    <cellStyle name="Percent 5 13 4 5" xfId="31451" xr:uid="{00000000-0005-0000-0000-000052CD0000}"/>
    <cellStyle name="Percent 5 13 4 6" xfId="57933" xr:uid="{00000000-0005-0000-0000-000053CD0000}"/>
    <cellStyle name="Percent 5 13 5" xfId="9811" xr:uid="{00000000-0005-0000-0000-000054CD0000}"/>
    <cellStyle name="Percent 5 13 5 2" xfId="24959" xr:uid="{00000000-0005-0000-0000-000055CD0000}"/>
    <cellStyle name="Percent 5 13 5 2 2" xfId="50927" xr:uid="{00000000-0005-0000-0000-000056CD0000}"/>
    <cellStyle name="Percent 5 13 5 3" xfId="35779" xr:uid="{00000000-0005-0000-0000-000057CD0000}"/>
    <cellStyle name="Percent 5 13 6" xfId="7647" xr:uid="{00000000-0005-0000-0000-000058CD0000}"/>
    <cellStyle name="Percent 5 13 6 2" xfId="22795" xr:uid="{00000000-0005-0000-0000-000059CD0000}"/>
    <cellStyle name="Percent 5 13 6 2 2" xfId="48763" xr:uid="{00000000-0005-0000-0000-00005ACD0000}"/>
    <cellStyle name="Percent 5 13 6 3" xfId="33615" xr:uid="{00000000-0005-0000-0000-00005BCD0000}"/>
    <cellStyle name="Percent 5 13 7" xfId="18467" xr:uid="{00000000-0005-0000-0000-00005CCD0000}"/>
    <cellStyle name="Percent 5 13 7 2" xfId="44435" xr:uid="{00000000-0005-0000-0000-00005DCD0000}"/>
    <cellStyle name="Percent 5 13 8" xfId="14139" xr:uid="{00000000-0005-0000-0000-00005ECD0000}"/>
    <cellStyle name="Percent 5 13 8 2" xfId="40107" xr:uid="{00000000-0005-0000-0000-00005FCD0000}"/>
    <cellStyle name="Percent 5 13 9" xfId="3319" xr:uid="{00000000-0005-0000-0000-000060CD0000}"/>
    <cellStyle name="Percent 5 14" xfId="1692" xr:uid="{00000000-0005-0000-0000-000061CD0000}"/>
    <cellStyle name="Percent 5 14 10" xfId="56306" xr:uid="{00000000-0005-0000-0000-000062CD0000}"/>
    <cellStyle name="Percent 5 14 2" xfId="2774" xr:uid="{00000000-0005-0000-0000-000063CD0000}"/>
    <cellStyle name="Percent 5 14 2 2" xfId="7102" xr:uid="{00000000-0005-0000-0000-000064CD0000}"/>
    <cellStyle name="Percent 5 14 2 2 2" xfId="13594" xr:uid="{00000000-0005-0000-0000-000065CD0000}"/>
    <cellStyle name="Percent 5 14 2 2 2 2" xfId="28742" xr:uid="{00000000-0005-0000-0000-000066CD0000}"/>
    <cellStyle name="Percent 5 14 2 2 2 2 2" xfId="54710" xr:uid="{00000000-0005-0000-0000-000067CD0000}"/>
    <cellStyle name="Percent 5 14 2 2 2 3" xfId="39562" xr:uid="{00000000-0005-0000-0000-000068CD0000}"/>
    <cellStyle name="Percent 5 14 2 2 3" xfId="22250" xr:uid="{00000000-0005-0000-0000-000069CD0000}"/>
    <cellStyle name="Percent 5 14 2 2 3 2" xfId="48218" xr:uid="{00000000-0005-0000-0000-00006ACD0000}"/>
    <cellStyle name="Percent 5 14 2 2 4" xfId="17922" xr:uid="{00000000-0005-0000-0000-00006BCD0000}"/>
    <cellStyle name="Percent 5 14 2 2 4 2" xfId="43890" xr:uid="{00000000-0005-0000-0000-00006CCD0000}"/>
    <cellStyle name="Percent 5 14 2 2 5" xfId="33070" xr:uid="{00000000-0005-0000-0000-00006DCD0000}"/>
    <cellStyle name="Percent 5 14 2 2 6" xfId="59552" xr:uid="{00000000-0005-0000-0000-00006ECD0000}"/>
    <cellStyle name="Percent 5 14 2 3" xfId="11430" xr:uid="{00000000-0005-0000-0000-00006FCD0000}"/>
    <cellStyle name="Percent 5 14 2 3 2" xfId="26578" xr:uid="{00000000-0005-0000-0000-000070CD0000}"/>
    <cellStyle name="Percent 5 14 2 3 2 2" xfId="52546" xr:uid="{00000000-0005-0000-0000-000071CD0000}"/>
    <cellStyle name="Percent 5 14 2 3 3" xfId="37398" xr:uid="{00000000-0005-0000-0000-000072CD0000}"/>
    <cellStyle name="Percent 5 14 2 4" xfId="9266" xr:uid="{00000000-0005-0000-0000-000073CD0000}"/>
    <cellStyle name="Percent 5 14 2 4 2" xfId="24414" xr:uid="{00000000-0005-0000-0000-000074CD0000}"/>
    <cellStyle name="Percent 5 14 2 4 2 2" xfId="50382" xr:uid="{00000000-0005-0000-0000-000075CD0000}"/>
    <cellStyle name="Percent 5 14 2 4 3" xfId="35234" xr:uid="{00000000-0005-0000-0000-000076CD0000}"/>
    <cellStyle name="Percent 5 14 2 5" xfId="20086" xr:uid="{00000000-0005-0000-0000-000077CD0000}"/>
    <cellStyle name="Percent 5 14 2 5 2" xfId="46054" xr:uid="{00000000-0005-0000-0000-000078CD0000}"/>
    <cellStyle name="Percent 5 14 2 6" xfId="15758" xr:uid="{00000000-0005-0000-0000-000079CD0000}"/>
    <cellStyle name="Percent 5 14 2 6 2" xfId="41726" xr:uid="{00000000-0005-0000-0000-00007ACD0000}"/>
    <cellStyle name="Percent 5 14 2 7" xfId="4938" xr:uid="{00000000-0005-0000-0000-00007BCD0000}"/>
    <cellStyle name="Percent 5 14 2 8" xfId="30906" xr:uid="{00000000-0005-0000-0000-00007CCD0000}"/>
    <cellStyle name="Percent 5 14 2 9" xfId="57388" xr:uid="{00000000-0005-0000-0000-00007DCD0000}"/>
    <cellStyle name="Percent 5 14 3" xfId="6020" xr:uid="{00000000-0005-0000-0000-00007ECD0000}"/>
    <cellStyle name="Percent 5 14 3 2" xfId="12512" xr:uid="{00000000-0005-0000-0000-00007FCD0000}"/>
    <cellStyle name="Percent 5 14 3 2 2" xfId="27660" xr:uid="{00000000-0005-0000-0000-000080CD0000}"/>
    <cellStyle name="Percent 5 14 3 2 2 2" xfId="53628" xr:uid="{00000000-0005-0000-0000-000081CD0000}"/>
    <cellStyle name="Percent 5 14 3 2 3" xfId="38480" xr:uid="{00000000-0005-0000-0000-000082CD0000}"/>
    <cellStyle name="Percent 5 14 3 3" xfId="21168" xr:uid="{00000000-0005-0000-0000-000083CD0000}"/>
    <cellStyle name="Percent 5 14 3 3 2" xfId="47136" xr:uid="{00000000-0005-0000-0000-000084CD0000}"/>
    <cellStyle name="Percent 5 14 3 4" xfId="16840" xr:uid="{00000000-0005-0000-0000-000085CD0000}"/>
    <cellStyle name="Percent 5 14 3 4 2" xfId="42808" xr:uid="{00000000-0005-0000-0000-000086CD0000}"/>
    <cellStyle name="Percent 5 14 3 5" xfId="31988" xr:uid="{00000000-0005-0000-0000-000087CD0000}"/>
    <cellStyle name="Percent 5 14 3 6" xfId="58470" xr:uid="{00000000-0005-0000-0000-000088CD0000}"/>
    <cellStyle name="Percent 5 14 4" xfId="10348" xr:uid="{00000000-0005-0000-0000-000089CD0000}"/>
    <cellStyle name="Percent 5 14 4 2" xfId="25496" xr:uid="{00000000-0005-0000-0000-00008ACD0000}"/>
    <cellStyle name="Percent 5 14 4 2 2" xfId="51464" xr:uid="{00000000-0005-0000-0000-00008BCD0000}"/>
    <cellStyle name="Percent 5 14 4 3" xfId="36316" xr:uid="{00000000-0005-0000-0000-00008CCD0000}"/>
    <cellStyle name="Percent 5 14 5" xfId="8184" xr:uid="{00000000-0005-0000-0000-00008DCD0000}"/>
    <cellStyle name="Percent 5 14 5 2" xfId="23332" xr:uid="{00000000-0005-0000-0000-00008ECD0000}"/>
    <cellStyle name="Percent 5 14 5 2 2" xfId="49300" xr:uid="{00000000-0005-0000-0000-00008FCD0000}"/>
    <cellStyle name="Percent 5 14 5 3" xfId="34152" xr:uid="{00000000-0005-0000-0000-000090CD0000}"/>
    <cellStyle name="Percent 5 14 6" xfId="19004" xr:uid="{00000000-0005-0000-0000-000091CD0000}"/>
    <cellStyle name="Percent 5 14 6 2" xfId="44972" xr:uid="{00000000-0005-0000-0000-000092CD0000}"/>
    <cellStyle name="Percent 5 14 7" xfId="14676" xr:uid="{00000000-0005-0000-0000-000093CD0000}"/>
    <cellStyle name="Percent 5 14 7 2" xfId="40644" xr:uid="{00000000-0005-0000-0000-000094CD0000}"/>
    <cellStyle name="Percent 5 14 8" xfId="3856" xr:uid="{00000000-0005-0000-0000-000095CD0000}"/>
    <cellStyle name="Percent 5 14 9" xfId="29824" xr:uid="{00000000-0005-0000-0000-000096CD0000}"/>
    <cellStyle name="Percent 5 15" xfId="2233" xr:uid="{00000000-0005-0000-0000-000097CD0000}"/>
    <cellStyle name="Percent 5 15 2" xfId="6561" xr:uid="{00000000-0005-0000-0000-000098CD0000}"/>
    <cellStyle name="Percent 5 15 2 2" xfId="13053" xr:uid="{00000000-0005-0000-0000-000099CD0000}"/>
    <cellStyle name="Percent 5 15 2 2 2" xfId="28201" xr:uid="{00000000-0005-0000-0000-00009ACD0000}"/>
    <cellStyle name="Percent 5 15 2 2 2 2" xfId="54169" xr:uid="{00000000-0005-0000-0000-00009BCD0000}"/>
    <cellStyle name="Percent 5 15 2 2 3" xfId="39021" xr:uid="{00000000-0005-0000-0000-00009CCD0000}"/>
    <cellStyle name="Percent 5 15 2 3" xfId="21709" xr:uid="{00000000-0005-0000-0000-00009DCD0000}"/>
    <cellStyle name="Percent 5 15 2 3 2" xfId="47677" xr:uid="{00000000-0005-0000-0000-00009ECD0000}"/>
    <cellStyle name="Percent 5 15 2 4" xfId="17381" xr:uid="{00000000-0005-0000-0000-00009FCD0000}"/>
    <cellStyle name="Percent 5 15 2 4 2" xfId="43349" xr:uid="{00000000-0005-0000-0000-0000A0CD0000}"/>
    <cellStyle name="Percent 5 15 2 5" xfId="32529" xr:uid="{00000000-0005-0000-0000-0000A1CD0000}"/>
    <cellStyle name="Percent 5 15 2 6" xfId="59011" xr:uid="{00000000-0005-0000-0000-0000A2CD0000}"/>
    <cellStyle name="Percent 5 15 3" xfId="10889" xr:uid="{00000000-0005-0000-0000-0000A3CD0000}"/>
    <cellStyle name="Percent 5 15 3 2" xfId="26037" xr:uid="{00000000-0005-0000-0000-0000A4CD0000}"/>
    <cellStyle name="Percent 5 15 3 2 2" xfId="52005" xr:uid="{00000000-0005-0000-0000-0000A5CD0000}"/>
    <cellStyle name="Percent 5 15 3 3" xfId="36857" xr:uid="{00000000-0005-0000-0000-0000A6CD0000}"/>
    <cellStyle name="Percent 5 15 4" xfId="8725" xr:uid="{00000000-0005-0000-0000-0000A7CD0000}"/>
    <cellStyle name="Percent 5 15 4 2" xfId="23873" xr:uid="{00000000-0005-0000-0000-0000A8CD0000}"/>
    <cellStyle name="Percent 5 15 4 2 2" xfId="49841" xr:uid="{00000000-0005-0000-0000-0000A9CD0000}"/>
    <cellStyle name="Percent 5 15 4 3" xfId="34693" xr:uid="{00000000-0005-0000-0000-0000AACD0000}"/>
    <cellStyle name="Percent 5 15 5" xfId="19545" xr:uid="{00000000-0005-0000-0000-0000ABCD0000}"/>
    <cellStyle name="Percent 5 15 5 2" xfId="45513" xr:uid="{00000000-0005-0000-0000-0000ACCD0000}"/>
    <cellStyle name="Percent 5 15 6" xfId="15217" xr:uid="{00000000-0005-0000-0000-0000ADCD0000}"/>
    <cellStyle name="Percent 5 15 6 2" xfId="41185" xr:uid="{00000000-0005-0000-0000-0000AECD0000}"/>
    <cellStyle name="Percent 5 15 7" xfId="4397" xr:uid="{00000000-0005-0000-0000-0000AFCD0000}"/>
    <cellStyle name="Percent 5 15 8" xfId="30365" xr:uid="{00000000-0005-0000-0000-0000B0CD0000}"/>
    <cellStyle name="Percent 5 15 9" xfId="56847" xr:uid="{00000000-0005-0000-0000-0000B1CD0000}"/>
    <cellStyle name="Percent 5 16" xfId="5479" xr:uid="{00000000-0005-0000-0000-0000B2CD0000}"/>
    <cellStyle name="Percent 5 16 2" xfId="11971" xr:uid="{00000000-0005-0000-0000-0000B3CD0000}"/>
    <cellStyle name="Percent 5 16 2 2" xfId="27119" xr:uid="{00000000-0005-0000-0000-0000B4CD0000}"/>
    <cellStyle name="Percent 5 16 2 2 2" xfId="53087" xr:uid="{00000000-0005-0000-0000-0000B5CD0000}"/>
    <cellStyle name="Percent 5 16 2 3" xfId="37939" xr:uid="{00000000-0005-0000-0000-0000B6CD0000}"/>
    <cellStyle name="Percent 5 16 3" xfId="20627" xr:uid="{00000000-0005-0000-0000-0000B7CD0000}"/>
    <cellStyle name="Percent 5 16 3 2" xfId="46595" xr:uid="{00000000-0005-0000-0000-0000B8CD0000}"/>
    <cellStyle name="Percent 5 16 4" xfId="16299" xr:uid="{00000000-0005-0000-0000-0000B9CD0000}"/>
    <cellStyle name="Percent 5 16 4 2" xfId="42267" xr:uid="{00000000-0005-0000-0000-0000BACD0000}"/>
    <cellStyle name="Percent 5 16 5" xfId="31447" xr:uid="{00000000-0005-0000-0000-0000BBCD0000}"/>
    <cellStyle name="Percent 5 16 6" xfId="57929" xr:uid="{00000000-0005-0000-0000-0000BCCD0000}"/>
    <cellStyle name="Percent 5 17" xfId="9807" xr:uid="{00000000-0005-0000-0000-0000BDCD0000}"/>
    <cellStyle name="Percent 5 17 2" xfId="24955" xr:uid="{00000000-0005-0000-0000-0000BECD0000}"/>
    <cellStyle name="Percent 5 17 2 2" xfId="50923" xr:uid="{00000000-0005-0000-0000-0000BFCD0000}"/>
    <cellStyle name="Percent 5 17 3" xfId="35775" xr:uid="{00000000-0005-0000-0000-0000C0CD0000}"/>
    <cellStyle name="Percent 5 18" xfId="7643" xr:uid="{00000000-0005-0000-0000-0000C1CD0000}"/>
    <cellStyle name="Percent 5 18 2" xfId="22791" xr:uid="{00000000-0005-0000-0000-0000C2CD0000}"/>
    <cellStyle name="Percent 5 18 2 2" xfId="48759" xr:uid="{00000000-0005-0000-0000-0000C3CD0000}"/>
    <cellStyle name="Percent 5 18 3" xfId="33611" xr:uid="{00000000-0005-0000-0000-0000C4CD0000}"/>
    <cellStyle name="Percent 5 19" xfId="18463" xr:uid="{00000000-0005-0000-0000-0000C5CD0000}"/>
    <cellStyle name="Percent 5 19 2" xfId="44431" xr:uid="{00000000-0005-0000-0000-0000C6CD0000}"/>
    <cellStyle name="Percent 5 2" xfId="604" xr:uid="{00000000-0005-0000-0000-0000C7CD0000}"/>
    <cellStyle name="Percent 5 2 10" xfId="3320" xr:uid="{00000000-0005-0000-0000-0000C8CD0000}"/>
    <cellStyle name="Percent 5 2 11" xfId="29288" xr:uid="{00000000-0005-0000-0000-0000C9CD0000}"/>
    <cellStyle name="Percent 5 2 12" xfId="55230" xr:uid="{00000000-0005-0000-0000-0000CACD0000}"/>
    <cellStyle name="Percent 5 2 13" xfId="55770" xr:uid="{00000000-0005-0000-0000-0000CBCD0000}"/>
    <cellStyle name="Percent 5 2 14" xfId="723" xr:uid="{00000000-0005-0000-0000-0000CCCD0000}"/>
    <cellStyle name="Percent 5 2 2" xfId="605" xr:uid="{00000000-0005-0000-0000-0000CDCD0000}"/>
    <cellStyle name="Percent 5 2 2 10" xfId="29289" xr:uid="{00000000-0005-0000-0000-0000CECD0000}"/>
    <cellStyle name="Percent 5 2 2 11" xfId="55231" xr:uid="{00000000-0005-0000-0000-0000CFCD0000}"/>
    <cellStyle name="Percent 5 2 2 12" xfId="55771" xr:uid="{00000000-0005-0000-0000-0000D0CD0000}"/>
    <cellStyle name="Percent 5 2 2 13" xfId="1213" xr:uid="{00000000-0005-0000-0000-0000D1CD0000}"/>
    <cellStyle name="Percent 5 2 2 2" xfId="1698" xr:uid="{00000000-0005-0000-0000-0000D2CD0000}"/>
    <cellStyle name="Percent 5 2 2 2 10" xfId="56312" xr:uid="{00000000-0005-0000-0000-0000D3CD0000}"/>
    <cellStyle name="Percent 5 2 2 2 2" xfId="2780" xr:uid="{00000000-0005-0000-0000-0000D4CD0000}"/>
    <cellStyle name="Percent 5 2 2 2 2 2" xfId="7108" xr:uid="{00000000-0005-0000-0000-0000D5CD0000}"/>
    <cellStyle name="Percent 5 2 2 2 2 2 2" xfId="13600" xr:uid="{00000000-0005-0000-0000-0000D6CD0000}"/>
    <cellStyle name="Percent 5 2 2 2 2 2 2 2" xfId="28748" xr:uid="{00000000-0005-0000-0000-0000D7CD0000}"/>
    <cellStyle name="Percent 5 2 2 2 2 2 2 2 2" xfId="54716" xr:uid="{00000000-0005-0000-0000-0000D8CD0000}"/>
    <cellStyle name="Percent 5 2 2 2 2 2 2 3" xfId="39568" xr:uid="{00000000-0005-0000-0000-0000D9CD0000}"/>
    <cellStyle name="Percent 5 2 2 2 2 2 3" xfId="22256" xr:uid="{00000000-0005-0000-0000-0000DACD0000}"/>
    <cellStyle name="Percent 5 2 2 2 2 2 3 2" xfId="48224" xr:uid="{00000000-0005-0000-0000-0000DBCD0000}"/>
    <cellStyle name="Percent 5 2 2 2 2 2 4" xfId="17928" xr:uid="{00000000-0005-0000-0000-0000DCCD0000}"/>
    <cellStyle name="Percent 5 2 2 2 2 2 4 2" xfId="43896" xr:uid="{00000000-0005-0000-0000-0000DDCD0000}"/>
    <cellStyle name="Percent 5 2 2 2 2 2 5" xfId="33076" xr:uid="{00000000-0005-0000-0000-0000DECD0000}"/>
    <cellStyle name="Percent 5 2 2 2 2 2 6" xfId="59558" xr:uid="{00000000-0005-0000-0000-0000DFCD0000}"/>
    <cellStyle name="Percent 5 2 2 2 2 3" xfId="11436" xr:uid="{00000000-0005-0000-0000-0000E0CD0000}"/>
    <cellStyle name="Percent 5 2 2 2 2 3 2" xfId="26584" xr:uid="{00000000-0005-0000-0000-0000E1CD0000}"/>
    <cellStyle name="Percent 5 2 2 2 2 3 2 2" xfId="52552" xr:uid="{00000000-0005-0000-0000-0000E2CD0000}"/>
    <cellStyle name="Percent 5 2 2 2 2 3 3" xfId="37404" xr:uid="{00000000-0005-0000-0000-0000E3CD0000}"/>
    <cellStyle name="Percent 5 2 2 2 2 4" xfId="9272" xr:uid="{00000000-0005-0000-0000-0000E4CD0000}"/>
    <cellStyle name="Percent 5 2 2 2 2 4 2" xfId="24420" xr:uid="{00000000-0005-0000-0000-0000E5CD0000}"/>
    <cellStyle name="Percent 5 2 2 2 2 4 2 2" xfId="50388" xr:uid="{00000000-0005-0000-0000-0000E6CD0000}"/>
    <cellStyle name="Percent 5 2 2 2 2 4 3" xfId="35240" xr:uid="{00000000-0005-0000-0000-0000E7CD0000}"/>
    <cellStyle name="Percent 5 2 2 2 2 5" xfId="20092" xr:uid="{00000000-0005-0000-0000-0000E8CD0000}"/>
    <cellStyle name="Percent 5 2 2 2 2 5 2" xfId="46060" xr:uid="{00000000-0005-0000-0000-0000E9CD0000}"/>
    <cellStyle name="Percent 5 2 2 2 2 6" xfId="15764" xr:uid="{00000000-0005-0000-0000-0000EACD0000}"/>
    <cellStyle name="Percent 5 2 2 2 2 6 2" xfId="41732" xr:uid="{00000000-0005-0000-0000-0000EBCD0000}"/>
    <cellStyle name="Percent 5 2 2 2 2 7" xfId="4944" xr:uid="{00000000-0005-0000-0000-0000ECCD0000}"/>
    <cellStyle name="Percent 5 2 2 2 2 8" xfId="30912" xr:uid="{00000000-0005-0000-0000-0000EDCD0000}"/>
    <cellStyle name="Percent 5 2 2 2 2 9" xfId="57394" xr:uid="{00000000-0005-0000-0000-0000EECD0000}"/>
    <cellStyle name="Percent 5 2 2 2 3" xfId="6026" xr:uid="{00000000-0005-0000-0000-0000EFCD0000}"/>
    <cellStyle name="Percent 5 2 2 2 3 2" xfId="12518" xr:uid="{00000000-0005-0000-0000-0000F0CD0000}"/>
    <cellStyle name="Percent 5 2 2 2 3 2 2" xfId="27666" xr:uid="{00000000-0005-0000-0000-0000F1CD0000}"/>
    <cellStyle name="Percent 5 2 2 2 3 2 2 2" xfId="53634" xr:uid="{00000000-0005-0000-0000-0000F2CD0000}"/>
    <cellStyle name="Percent 5 2 2 2 3 2 3" xfId="38486" xr:uid="{00000000-0005-0000-0000-0000F3CD0000}"/>
    <cellStyle name="Percent 5 2 2 2 3 3" xfId="21174" xr:uid="{00000000-0005-0000-0000-0000F4CD0000}"/>
    <cellStyle name="Percent 5 2 2 2 3 3 2" xfId="47142" xr:uid="{00000000-0005-0000-0000-0000F5CD0000}"/>
    <cellStyle name="Percent 5 2 2 2 3 4" xfId="16846" xr:uid="{00000000-0005-0000-0000-0000F6CD0000}"/>
    <cellStyle name="Percent 5 2 2 2 3 4 2" xfId="42814" xr:uid="{00000000-0005-0000-0000-0000F7CD0000}"/>
    <cellStyle name="Percent 5 2 2 2 3 5" xfId="31994" xr:uid="{00000000-0005-0000-0000-0000F8CD0000}"/>
    <cellStyle name="Percent 5 2 2 2 3 6" xfId="58476" xr:uid="{00000000-0005-0000-0000-0000F9CD0000}"/>
    <cellStyle name="Percent 5 2 2 2 4" xfId="10354" xr:uid="{00000000-0005-0000-0000-0000FACD0000}"/>
    <cellStyle name="Percent 5 2 2 2 4 2" xfId="25502" xr:uid="{00000000-0005-0000-0000-0000FBCD0000}"/>
    <cellStyle name="Percent 5 2 2 2 4 2 2" xfId="51470" xr:uid="{00000000-0005-0000-0000-0000FCCD0000}"/>
    <cellStyle name="Percent 5 2 2 2 4 3" xfId="36322" xr:uid="{00000000-0005-0000-0000-0000FDCD0000}"/>
    <cellStyle name="Percent 5 2 2 2 5" xfId="8190" xr:uid="{00000000-0005-0000-0000-0000FECD0000}"/>
    <cellStyle name="Percent 5 2 2 2 5 2" xfId="23338" xr:uid="{00000000-0005-0000-0000-0000FFCD0000}"/>
    <cellStyle name="Percent 5 2 2 2 5 2 2" xfId="49306" xr:uid="{00000000-0005-0000-0000-000000CE0000}"/>
    <cellStyle name="Percent 5 2 2 2 5 3" xfId="34158" xr:uid="{00000000-0005-0000-0000-000001CE0000}"/>
    <cellStyle name="Percent 5 2 2 2 6" xfId="19010" xr:uid="{00000000-0005-0000-0000-000002CE0000}"/>
    <cellStyle name="Percent 5 2 2 2 6 2" xfId="44978" xr:uid="{00000000-0005-0000-0000-000003CE0000}"/>
    <cellStyle name="Percent 5 2 2 2 7" xfId="14682" xr:uid="{00000000-0005-0000-0000-000004CE0000}"/>
    <cellStyle name="Percent 5 2 2 2 7 2" xfId="40650" xr:uid="{00000000-0005-0000-0000-000005CE0000}"/>
    <cellStyle name="Percent 5 2 2 2 8" xfId="3862" xr:uid="{00000000-0005-0000-0000-000006CE0000}"/>
    <cellStyle name="Percent 5 2 2 2 9" xfId="29830" xr:uid="{00000000-0005-0000-0000-000007CE0000}"/>
    <cellStyle name="Percent 5 2 2 3" xfId="2239" xr:uid="{00000000-0005-0000-0000-000008CE0000}"/>
    <cellStyle name="Percent 5 2 2 3 2" xfId="6567" xr:uid="{00000000-0005-0000-0000-000009CE0000}"/>
    <cellStyle name="Percent 5 2 2 3 2 2" xfId="13059" xr:uid="{00000000-0005-0000-0000-00000ACE0000}"/>
    <cellStyle name="Percent 5 2 2 3 2 2 2" xfId="28207" xr:uid="{00000000-0005-0000-0000-00000BCE0000}"/>
    <cellStyle name="Percent 5 2 2 3 2 2 2 2" xfId="54175" xr:uid="{00000000-0005-0000-0000-00000CCE0000}"/>
    <cellStyle name="Percent 5 2 2 3 2 2 3" xfId="39027" xr:uid="{00000000-0005-0000-0000-00000DCE0000}"/>
    <cellStyle name="Percent 5 2 2 3 2 3" xfId="21715" xr:uid="{00000000-0005-0000-0000-00000ECE0000}"/>
    <cellStyle name="Percent 5 2 2 3 2 3 2" xfId="47683" xr:uid="{00000000-0005-0000-0000-00000FCE0000}"/>
    <cellStyle name="Percent 5 2 2 3 2 4" xfId="17387" xr:uid="{00000000-0005-0000-0000-000010CE0000}"/>
    <cellStyle name="Percent 5 2 2 3 2 4 2" xfId="43355" xr:uid="{00000000-0005-0000-0000-000011CE0000}"/>
    <cellStyle name="Percent 5 2 2 3 2 5" xfId="32535" xr:uid="{00000000-0005-0000-0000-000012CE0000}"/>
    <cellStyle name="Percent 5 2 2 3 2 6" xfId="59017" xr:uid="{00000000-0005-0000-0000-000013CE0000}"/>
    <cellStyle name="Percent 5 2 2 3 3" xfId="10895" xr:uid="{00000000-0005-0000-0000-000014CE0000}"/>
    <cellStyle name="Percent 5 2 2 3 3 2" xfId="26043" xr:uid="{00000000-0005-0000-0000-000015CE0000}"/>
    <cellStyle name="Percent 5 2 2 3 3 2 2" xfId="52011" xr:uid="{00000000-0005-0000-0000-000016CE0000}"/>
    <cellStyle name="Percent 5 2 2 3 3 3" xfId="36863" xr:uid="{00000000-0005-0000-0000-000017CE0000}"/>
    <cellStyle name="Percent 5 2 2 3 4" xfId="8731" xr:uid="{00000000-0005-0000-0000-000018CE0000}"/>
    <cellStyle name="Percent 5 2 2 3 4 2" xfId="23879" xr:uid="{00000000-0005-0000-0000-000019CE0000}"/>
    <cellStyle name="Percent 5 2 2 3 4 2 2" xfId="49847" xr:uid="{00000000-0005-0000-0000-00001ACE0000}"/>
    <cellStyle name="Percent 5 2 2 3 4 3" xfId="34699" xr:uid="{00000000-0005-0000-0000-00001BCE0000}"/>
    <cellStyle name="Percent 5 2 2 3 5" xfId="19551" xr:uid="{00000000-0005-0000-0000-00001CCE0000}"/>
    <cellStyle name="Percent 5 2 2 3 5 2" xfId="45519" xr:uid="{00000000-0005-0000-0000-00001DCE0000}"/>
    <cellStyle name="Percent 5 2 2 3 6" xfId="15223" xr:uid="{00000000-0005-0000-0000-00001ECE0000}"/>
    <cellStyle name="Percent 5 2 2 3 6 2" xfId="41191" xr:uid="{00000000-0005-0000-0000-00001FCE0000}"/>
    <cellStyle name="Percent 5 2 2 3 7" xfId="4403" xr:uid="{00000000-0005-0000-0000-000020CE0000}"/>
    <cellStyle name="Percent 5 2 2 3 8" xfId="30371" xr:uid="{00000000-0005-0000-0000-000021CE0000}"/>
    <cellStyle name="Percent 5 2 2 3 9" xfId="56853" xr:uid="{00000000-0005-0000-0000-000022CE0000}"/>
    <cellStyle name="Percent 5 2 2 4" xfId="5485" xr:uid="{00000000-0005-0000-0000-000023CE0000}"/>
    <cellStyle name="Percent 5 2 2 4 2" xfId="11977" xr:uid="{00000000-0005-0000-0000-000024CE0000}"/>
    <cellStyle name="Percent 5 2 2 4 2 2" xfId="27125" xr:uid="{00000000-0005-0000-0000-000025CE0000}"/>
    <cellStyle name="Percent 5 2 2 4 2 2 2" xfId="53093" xr:uid="{00000000-0005-0000-0000-000026CE0000}"/>
    <cellStyle name="Percent 5 2 2 4 2 3" xfId="37945" xr:uid="{00000000-0005-0000-0000-000027CE0000}"/>
    <cellStyle name="Percent 5 2 2 4 3" xfId="20633" xr:uid="{00000000-0005-0000-0000-000028CE0000}"/>
    <cellStyle name="Percent 5 2 2 4 3 2" xfId="46601" xr:uid="{00000000-0005-0000-0000-000029CE0000}"/>
    <cellStyle name="Percent 5 2 2 4 4" xfId="16305" xr:uid="{00000000-0005-0000-0000-00002ACE0000}"/>
    <cellStyle name="Percent 5 2 2 4 4 2" xfId="42273" xr:uid="{00000000-0005-0000-0000-00002BCE0000}"/>
    <cellStyle name="Percent 5 2 2 4 5" xfId="31453" xr:uid="{00000000-0005-0000-0000-00002CCE0000}"/>
    <cellStyle name="Percent 5 2 2 4 6" xfId="57935" xr:uid="{00000000-0005-0000-0000-00002DCE0000}"/>
    <cellStyle name="Percent 5 2 2 5" xfId="9813" xr:uid="{00000000-0005-0000-0000-00002ECE0000}"/>
    <cellStyle name="Percent 5 2 2 5 2" xfId="24961" xr:uid="{00000000-0005-0000-0000-00002FCE0000}"/>
    <cellStyle name="Percent 5 2 2 5 2 2" xfId="50929" xr:uid="{00000000-0005-0000-0000-000030CE0000}"/>
    <cellStyle name="Percent 5 2 2 5 3" xfId="35781" xr:uid="{00000000-0005-0000-0000-000031CE0000}"/>
    <cellStyle name="Percent 5 2 2 6" xfId="7649" xr:uid="{00000000-0005-0000-0000-000032CE0000}"/>
    <cellStyle name="Percent 5 2 2 6 2" xfId="22797" xr:uid="{00000000-0005-0000-0000-000033CE0000}"/>
    <cellStyle name="Percent 5 2 2 6 2 2" xfId="48765" xr:uid="{00000000-0005-0000-0000-000034CE0000}"/>
    <cellStyle name="Percent 5 2 2 6 3" xfId="33617" xr:uid="{00000000-0005-0000-0000-000035CE0000}"/>
    <cellStyle name="Percent 5 2 2 7" xfId="18469" xr:uid="{00000000-0005-0000-0000-000036CE0000}"/>
    <cellStyle name="Percent 5 2 2 7 2" xfId="44437" xr:uid="{00000000-0005-0000-0000-000037CE0000}"/>
    <cellStyle name="Percent 5 2 2 8" xfId="14141" xr:uid="{00000000-0005-0000-0000-000038CE0000}"/>
    <cellStyle name="Percent 5 2 2 8 2" xfId="40109" xr:uid="{00000000-0005-0000-0000-000039CE0000}"/>
    <cellStyle name="Percent 5 2 2 9" xfId="3321" xr:uid="{00000000-0005-0000-0000-00003ACE0000}"/>
    <cellStyle name="Percent 5 2 3" xfId="1697" xr:uid="{00000000-0005-0000-0000-00003BCE0000}"/>
    <cellStyle name="Percent 5 2 3 10" xfId="56311" xr:uid="{00000000-0005-0000-0000-00003CCE0000}"/>
    <cellStyle name="Percent 5 2 3 2" xfId="2779" xr:uid="{00000000-0005-0000-0000-00003DCE0000}"/>
    <cellStyle name="Percent 5 2 3 2 2" xfId="7107" xr:uid="{00000000-0005-0000-0000-00003ECE0000}"/>
    <cellStyle name="Percent 5 2 3 2 2 2" xfId="13599" xr:uid="{00000000-0005-0000-0000-00003FCE0000}"/>
    <cellStyle name="Percent 5 2 3 2 2 2 2" xfId="28747" xr:uid="{00000000-0005-0000-0000-000040CE0000}"/>
    <cellStyle name="Percent 5 2 3 2 2 2 2 2" xfId="54715" xr:uid="{00000000-0005-0000-0000-000041CE0000}"/>
    <cellStyle name="Percent 5 2 3 2 2 2 3" xfId="39567" xr:uid="{00000000-0005-0000-0000-000042CE0000}"/>
    <cellStyle name="Percent 5 2 3 2 2 3" xfId="22255" xr:uid="{00000000-0005-0000-0000-000043CE0000}"/>
    <cellStyle name="Percent 5 2 3 2 2 3 2" xfId="48223" xr:uid="{00000000-0005-0000-0000-000044CE0000}"/>
    <cellStyle name="Percent 5 2 3 2 2 4" xfId="17927" xr:uid="{00000000-0005-0000-0000-000045CE0000}"/>
    <cellStyle name="Percent 5 2 3 2 2 4 2" xfId="43895" xr:uid="{00000000-0005-0000-0000-000046CE0000}"/>
    <cellStyle name="Percent 5 2 3 2 2 5" xfId="33075" xr:uid="{00000000-0005-0000-0000-000047CE0000}"/>
    <cellStyle name="Percent 5 2 3 2 2 6" xfId="59557" xr:uid="{00000000-0005-0000-0000-000048CE0000}"/>
    <cellStyle name="Percent 5 2 3 2 3" xfId="11435" xr:uid="{00000000-0005-0000-0000-000049CE0000}"/>
    <cellStyle name="Percent 5 2 3 2 3 2" xfId="26583" xr:uid="{00000000-0005-0000-0000-00004ACE0000}"/>
    <cellStyle name="Percent 5 2 3 2 3 2 2" xfId="52551" xr:uid="{00000000-0005-0000-0000-00004BCE0000}"/>
    <cellStyle name="Percent 5 2 3 2 3 3" xfId="37403" xr:uid="{00000000-0005-0000-0000-00004CCE0000}"/>
    <cellStyle name="Percent 5 2 3 2 4" xfId="9271" xr:uid="{00000000-0005-0000-0000-00004DCE0000}"/>
    <cellStyle name="Percent 5 2 3 2 4 2" xfId="24419" xr:uid="{00000000-0005-0000-0000-00004ECE0000}"/>
    <cellStyle name="Percent 5 2 3 2 4 2 2" xfId="50387" xr:uid="{00000000-0005-0000-0000-00004FCE0000}"/>
    <cellStyle name="Percent 5 2 3 2 4 3" xfId="35239" xr:uid="{00000000-0005-0000-0000-000050CE0000}"/>
    <cellStyle name="Percent 5 2 3 2 5" xfId="20091" xr:uid="{00000000-0005-0000-0000-000051CE0000}"/>
    <cellStyle name="Percent 5 2 3 2 5 2" xfId="46059" xr:uid="{00000000-0005-0000-0000-000052CE0000}"/>
    <cellStyle name="Percent 5 2 3 2 6" xfId="15763" xr:uid="{00000000-0005-0000-0000-000053CE0000}"/>
    <cellStyle name="Percent 5 2 3 2 6 2" xfId="41731" xr:uid="{00000000-0005-0000-0000-000054CE0000}"/>
    <cellStyle name="Percent 5 2 3 2 7" xfId="4943" xr:uid="{00000000-0005-0000-0000-000055CE0000}"/>
    <cellStyle name="Percent 5 2 3 2 8" xfId="30911" xr:uid="{00000000-0005-0000-0000-000056CE0000}"/>
    <cellStyle name="Percent 5 2 3 2 9" xfId="57393" xr:uid="{00000000-0005-0000-0000-000057CE0000}"/>
    <cellStyle name="Percent 5 2 3 3" xfId="6025" xr:uid="{00000000-0005-0000-0000-000058CE0000}"/>
    <cellStyle name="Percent 5 2 3 3 2" xfId="12517" xr:uid="{00000000-0005-0000-0000-000059CE0000}"/>
    <cellStyle name="Percent 5 2 3 3 2 2" xfId="27665" xr:uid="{00000000-0005-0000-0000-00005ACE0000}"/>
    <cellStyle name="Percent 5 2 3 3 2 2 2" xfId="53633" xr:uid="{00000000-0005-0000-0000-00005BCE0000}"/>
    <cellStyle name="Percent 5 2 3 3 2 3" xfId="38485" xr:uid="{00000000-0005-0000-0000-00005CCE0000}"/>
    <cellStyle name="Percent 5 2 3 3 3" xfId="21173" xr:uid="{00000000-0005-0000-0000-00005DCE0000}"/>
    <cellStyle name="Percent 5 2 3 3 3 2" xfId="47141" xr:uid="{00000000-0005-0000-0000-00005ECE0000}"/>
    <cellStyle name="Percent 5 2 3 3 4" xfId="16845" xr:uid="{00000000-0005-0000-0000-00005FCE0000}"/>
    <cellStyle name="Percent 5 2 3 3 4 2" xfId="42813" xr:uid="{00000000-0005-0000-0000-000060CE0000}"/>
    <cellStyle name="Percent 5 2 3 3 5" xfId="31993" xr:uid="{00000000-0005-0000-0000-000061CE0000}"/>
    <cellStyle name="Percent 5 2 3 3 6" xfId="58475" xr:uid="{00000000-0005-0000-0000-000062CE0000}"/>
    <cellStyle name="Percent 5 2 3 4" xfId="10353" xr:uid="{00000000-0005-0000-0000-000063CE0000}"/>
    <cellStyle name="Percent 5 2 3 4 2" xfId="25501" xr:uid="{00000000-0005-0000-0000-000064CE0000}"/>
    <cellStyle name="Percent 5 2 3 4 2 2" xfId="51469" xr:uid="{00000000-0005-0000-0000-000065CE0000}"/>
    <cellStyle name="Percent 5 2 3 4 3" xfId="36321" xr:uid="{00000000-0005-0000-0000-000066CE0000}"/>
    <cellStyle name="Percent 5 2 3 5" xfId="8189" xr:uid="{00000000-0005-0000-0000-000067CE0000}"/>
    <cellStyle name="Percent 5 2 3 5 2" xfId="23337" xr:uid="{00000000-0005-0000-0000-000068CE0000}"/>
    <cellStyle name="Percent 5 2 3 5 2 2" xfId="49305" xr:uid="{00000000-0005-0000-0000-000069CE0000}"/>
    <cellStyle name="Percent 5 2 3 5 3" xfId="34157" xr:uid="{00000000-0005-0000-0000-00006ACE0000}"/>
    <cellStyle name="Percent 5 2 3 6" xfId="19009" xr:uid="{00000000-0005-0000-0000-00006BCE0000}"/>
    <cellStyle name="Percent 5 2 3 6 2" xfId="44977" xr:uid="{00000000-0005-0000-0000-00006CCE0000}"/>
    <cellStyle name="Percent 5 2 3 7" xfId="14681" xr:uid="{00000000-0005-0000-0000-00006DCE0000}"/>
    <cellStyle name="Percent 5 2 3 7 2" xfId="40649" xr:uid="{00000000-0005-0000-0000-00006ECE0000}"/>
    <cellStyle name="Percent 5 2 3 8" xfId="3861" xr:uid="{00000000-0005-0000-0000-00006FCE0000}"/>
    <cellStyle name="Percent 5 2 3 9" xfId="29829" xr:uid="{00000000-0005-0000-0000-000070CE0000}"/>
    <cellStyle name="Percent 5 2 4" xfId="2238" xr:uid="{00000000-0005-0000-0000-000071CE0000}"/>
    <cellStyle name="Percent 5 2 4 2" xfId="6566" xr:uid="{00000000-0005-0000-0000-000072CE0000}"/>
    <cellStyle name="Percent 5 2 4 2 2" xfId="13058" xr:uid="{00000000-0005-0000-0000-000073CE0000}"/>
    <cellStyle name="Percent 5 2 4 2 2 2" xfId="28206" xr:uid="{00000000-0005-0000-0000-000074CE0000}"/>
    <cellStyle name="Percent 5 2 4 2 2 2 2" xfId="54174" xr:uid="{00000000-0005-0000-0000-000075CE0000}"/>
    <cellStyle name="Percent 5 2 4 2 2 3" xfId="39026" xr:uid="{00000000-0005-0000-0000-000076CE0000}"/>
    <cellStyle name="Percent 5 2 4 2 3" xfId="21714" xr:uid="{00000000-0005-0000-0000-000077CE0000}"/>
    <cellStyle name="Percent 5 2 4 2 3 2" xfId="47682" xr:uid="{00000000-0005-0000-0000-000078CE0000}"/>
    <cellStyle name="Percent 5 2 4 2 4" xfId="17386" xr:uid="{00000000-0005-0000-0000-000079CE0000}"/>
    <cellStyle name="Percent 5 2 4 2 4 2" xfId="43354" xr:uid="{00000000-0005-0000-0000-00007ACE0000}"/>
    <cellStyle name="Percent 5 2 4 2 5" xfId="32534" xr:uid="{00000000-0005-0000-0000-00007BCE0000}"/>
    <cellStyle name="Percent 5 2 4 2 6" xfId="59016" xr:uid="{00000000-0005-0000-0000-00007CCE0000}"/>
    <cellStyle name="Percent 5 2 4 3" xfId="10894" xr:uid="{00000000-0005-0000-0000-00007DCE0000}"/>
    <cellStyle name="Percent 5 2 4 3 2" xfId="26042" xr:uid="{00000000-0005-0000-0000-00007ECE0000}"/>
    <cellStyle name="Percent 5 2 4 3 2 2" xfId="52010" xr:uid="{00000000-0005-0000-0000-00007FCE0000}"/>
    <cellStyle name="Percent 5 2 4 3 3" xfId="36862" xr:uid="{00000000-0005-0000-0000-000080CE0000}"/>
    <cellStyle name="Percent 5 2 4 4" xfId="8730" xr:uid="{00000000-0005-0000-0000-000081CE0000}"/>
    <cellStyle name="Percent 5 2 4 4 2" xfId="23878" xr:uid="{00000000-0005-0000-0000-000082CE0000}"/>
    <cellStyle name="Percent 5 2 4 4 2 2" xfId="49846" xr:uid="{00000000-0005-0000-0000-000083CE0000}"/>
    <cellStyle name="Percent 5 2 4 4 3" xfId="34698" xr:uid="{00000000-0005-0000-0000-000084CE0000}"/>
    <cellStyle name="Percent 5 2 4 5" xfId="19550" xr:uid="{00000000-0005-0000-0000-000085CE0000}"/>
    <cellStyle name="Percent 5 2 4 5 2" xfId="45518" xr:uid="{00000000-0005-0000-0000-000086CE0000}"/>
    <cellStyle name="Percent 5 2 4 6" xfId="15222" xr:uid="{00000000-0005-0000-0000-000087CE0000}"/>
    <cellStyle name="Percent 5 2 4 6 2" xfId="41190" xr:uid="{00000000-0005-0000-0000-000088CE0000}"/>
    <cellStyle name="Percent 5 2 4 7" xfId="4402" xr:uid="{00000000-0005-0000-0000-000089CE0000}"/>
    <cellStyle name="Percent 5 2 4 8" xfId="30370" xr:uid="{00000000-0005-0000-0000-00008ACE0000}"/>
    <cellStyle name="Percent 5 2 4 9" xfId="56852" xr:uid="{00000000-0005-0000-0000-00008BCE0000}"/>
    <cellStyle name="Percent 5 2 5" xfId="5484" xr:uid="{00000000-0005-0000-0000-00008CCE0000}"/>
    <cellStyle name="Percent 5 2 5 2" xfId="11976" xr:uid="{00000000-0005-0000-0000-00008DCE0000}"/>
    <cellStyle name="Percent 5 2 5 2 2" xfId="27124" xr:uid="{00000000-0005-0000-0000-00008ECE0000}"/>
    <cellStyle name="Percent 5 2 5 2 2 2" xfId="53092" xr:uid="{00000000-0005-0000-0000-00008FCE0000}"/>
    <cellStyle name="Percent 5 2 5 2 3" xfId="37944" xr:uid="{00000000-0005-0000-0000-000090CE0000}"/>
    <cellStyle name="Percent 5 2 5 3" xfId="20632" xr:uid="{00000000-0005-0000-0000-000091CE0000}"/>
    <cellStyle name="Percent 5 2 5 3 2" xfId="46600" xr:uid="{00000000-0005-0000-0000-000092CE0000}"/>
    <cellStyle name="Percent 5 2 5 4" xfId="16304" xr:uid="{00000000-0005-0000-0000-000093CE0000}"/>
    <cellStyle name="Percent 5 2 5 4 2" xfId="42272" xr:uid="{00000000-0005-0000-0000-000094CE0000}"/>
    <cellStyle name="Percent 5 2 5 5" xfId="31452" xr:uid="{00000000-0005-0000-0000-000095CE0000}"/>
    <cellStyle name="Percent 5 2 5 6" xfId="57934" xr:uid="{00000000-0005-0000-0000-000096CE0000}"/>
    <cellStyle name="Percent 5 2 6" xfId="9812" xr:uid="{00000000-0005-0000-0000-000097CE0000}"/>
    <cellStyle name="Percent 5 2 6 2" xfId="24960" xr:uid="{00000000-0005-0000-0000-000098CE0000}"/>
    <cellStyle name="Percent 5 2 6 2 2" xfId="50928" xr:uid="{00000000-0005-0000-0000-000099CE0000}"/>
    <cellStyle name="Percent 5 2 6 3" xfId="35780" xr:uid="{00000000-0005-0000-0000-00009ACE0000}"/>
    <cellStyle name="Percent 5 2 7" xfId="7648" xr:uid="{00000000-0005-0000-0000-00009BCE0000}"/>
    <cellStyle name="Percent 5 2 7 2" xfId="22796" xr:uid="{00000000-0005-0000-0000-00009CCE0000}"/>
    <cellStyle name="Percent 5 2 7 2 2" xfId="48764" xr:uid="{00000000-0005-0000-0000-00009DCE0000}"/>
    <cellStyle name="Percent 5 2 7 3" xfId="33616" xr:uid="{00000000-0005-0000-0000-00009ECE0000}"/>
    <cellStyle name="Percent 5 2 8" xfId="18468" xr:uid="{00000000-0005-0000-0000-00009FCE0000}"/>
    <cellStyle name="Percent 5 2 8 2" xfId="44436" xr:uid="{00000000-0005-0000-0000-0000A0CE0000}"/>
    <cellStyle name="Percent 5 2 9" xfId="14140" xr:uid="{00000000-0005-0000-0000-0000A1CE0000}"/>
    <cellStyle name="Percent 5 2 9 2" xfId="40108" xr:uid="{00000000-0005-0000-0000-0000A2CE0000}"/>
    <cellStyle name="Percent 5 20" xfId="14135" xr:uid="{00000000-0005-0000-0000-0000A3CE0000}"/>
    <cellStyle name="Percent 5 20 2" xfId="40103" xr:uid="{00000000-0005-0000-0000-0000A4CE0000}"/>
    <cellStyle name="Percent 5 21" xfId="3315" xr:uid="{00000000-0005-0000-0000-0000A5CE0000}"/>
    <cellStyle name="Percent 5 22" xfId="29283" xr:uid="{00000000-0005-0000-0000-0000A6CE0000}"/>
    <cellStyle name="Percent 5 23" xfId="55225" xr:uid="{00000000-0005-0000-0000-0000A7CE0000}"/>
    <cellStyle name="Percent 5 24" xfId="55765" xr:uid="{00000000-0005-0000-0000-0000A8CE0000}"/>
    <cellStyle name="Percent 5 25" xfId="683" xr:uid="{00000000-0005-0000-0000-0000A9CE0000}"/>
    <cellStyle name="Percent 5 3" xfId="606" xr:uid="{00000000-0005-0000-0000-0000AACE0000}"/>
    <cellStyle name="Percent 5 3 10" xfId="29290" xr:uid="{00000000-0005-0000-0000-0000ABCE0000}"/>
    <cellStyle name="Percent 5 3 11" xfId="55232" xr:uid="{00000000-0005-0000-0000-0000ACCE0000}"/>
    <cellStyle name="Percent 5 3 12" xfId="55772" xr:uid="{00000000-0005-0000-0000-0000ADCE0000}"/>
    <cellStyle name="Percent 5 3 13" xfId="763" xr:uid="{00000000-0005-0000-0000-0000AECE0000}"/>
    <cellStyle name="Percent 5 3 2" xfId="1699" xr:uid="{00000000-0005-0000-0000-0000AFCE0000}"/>
    <cellStyle name="Percent 5 3 2 10" xfId="56313" xr:uid="{00000000-0005-0000-0000-0000B0CE0000}"/>
    <cellStyle name="Percent 5 3 2 2" xfId="2781" xr:uid="{00000000-0005-0000-0000-0000B1CE0000}"/>
    <cellStyle name="Percent 5 3 2 2 2" xfId="7109" xr:uid="{00000000-0005-0000-0000-0000B2CE0000}"/>
    <cellStyle name="Percent 5 3 2 2 2 2" xfId="13601" xr:uid="{00000000-0005-0000-0000-0000B3CE0000}"/>
    <cellStyle name="Percent 5 3 2 2 2 2 2" xfId="28749" xr:uid="{00000000-0005-0000-0000-0000B4CE0000}"/>
    <cellStyle name="Percent 5 3 2 2 2 2 2 2" xfId="54717" xr:uid="{00000000-0005-0000-0000-0000B5CE0000}"/>
    <cellStyle name="Percent 5 3 2 2 2 2 3" xfId="39569" xr:uid="{00000000-0005-0000-0000-0000B6CE0000}"/>
    <cellStyle name="Percent 5 3 2 2 2 3" xfId="22257" xr:uid="{00000000-0005-0000-0000-0000B7CE0000}"/>
    <cellStyle name="Percent 5 3 2 2 2 3 2" xfId="48225" xr:uid="{00000000-0005-0000-0000-0000B8CE0000}"/>
    <cellStyle name="Percent 5 3 2 2 2 4" xfId="17929" xr:uid="{00000000-0005-0000-0000-0000B9CE0000}"/>
    <cellStyle name="Percent 5 3 2 2 2 4 2" xfId="43897" xr:uid="{00000000-0005-0000-0000-0000BACE0000}"/>
    <cellStyle name="Percent 5 3 2 2 2 5" xfId="33077" xr:uid="{00000000-0005-0000-0000-0000BBCE0000}"/>
    <cellStyle name="Percent 5 3 2 2 2 6" xfId="59559" xr:uid="{00000000-0005-0000-0000-0000BCCE0000}"/>
    <cellStyle name="Percent 5 3 2 2 3" xfId="11437" xr:uid="{00000000-0005-0000-0000-0000BDCE0000}"/>
    <cellStyle name="Percent 5 3 2 2 3 2" xfId="26585" xr:uid="{00000000-0005-0000-0000-0000BECE0000}"/>
    <cellStyle name="Percent 5 3 2 2 3 2 2" xfId="52553" xr:uid="{00000000-0005-0000-0000-0000BFCE0000}"/>
    <cellStyle name="Percent 5 3 2 2 3 3" xfId="37405" xr:uid="{00000000-0005-0000-0000-0000C0CE0000}"/>
    <cellStyle name="Percent 5 3 2 2 4" xfId="9273" xr:uid="{00000000-0005-0000-0000-0000C1CE0000}"/>
    <cellStyle name="Percent 5 3 2 2 4 2" xfId="24421" xr:uid="{00000000-0005-0000-0000-0000C2CE0000}"/>
    <cellStyle name="Percent 5 3 2 2 4 2 2" xfId="50389" xr:uid="{00000000-0005-0000-0000-0000C3CE0000}"/>
    <cellStyle name="Percent 5 3 2 2 4 3" xfId="35241" xr:uid="{00000000-0005-0000-0000-0000C4CE0000}"/>
    <cellStyle name="Percent 5 3 2 2 5" xfId="20093" xr:uid="{00000000-0005-0000-0000-0000C5CE0000}"/>
    <cellStyle name="Percent 5 3 2 2 5 2" xfId="46061" xr:uid="{00000000-0005-0000-0000-0000C6CE0000}"/>
    <cellStyle name="Percent 5 3 2 2 6" xfId="15765" xr:uid="{00000000-0005-0000-0000-0000C7CE0000}"/>
    <cellStyle name="Percent 5 3 2 2 6 2" xfId="41733" xr:uid="{00000000-0005-0000-0000-0000C8CE0000}"/>
    <cellStyle name="Percent 5 3 2 2 7" xfId="4945" xr:uid="{00000000-0005-0000-0000-0000C9CE0000}"/>
    <cellStyle name="Percent 5 3 2 2 8" xfId="30913" xr:uid="{00000000-0005-0000-0000-0000CACE0000}"/>
    <cellStyle name="Percent 5 3 2 2 9" xfId="57395" xr:uid="{00000000-0005-0000-0000-0000CBCE0000}"/>
    <cellStyle name="Percent 5 3 2 3" xfId="6027" xr:uid="{00000000-0005-0000-0000-0000CCCE0000}"/>
    <cellStyle name="Percent 5 3 2 3 2" xfId="12519" xr:uid="{00000000-0005-0000-0000-0000CDCE0000}"/>
    <cellStyle name="Percent 5 3 2 3 2 2" xfId="27667" xr:uid="{00000000-0005-0000-0000-0000CECE0000}"/>
    <cellStyle name="Percent 5 3 2 3 2 2 2" xfId="53635" xr:uid="{00000000-0005-0000-0000-0000CFCE0000}"/>
    <cellStyle name="Percent 5 3 2 3 2 3" xfId="38487" xr:uid="{00000000-0005-0000-0000-0000D0CE0000}"/>
    <cellStyle name="Percent 5 3 2 3 3" xfId="21175" xr:uid="{00000000-0005-0000-0000-0000D1CE0000}"/>
    <cellStyle name="Percent 5 3 2 3 3 2" xfId="47143" xr:uid="{00000000-0005-0000-0000-0000D2CE0000}"/>
    <cellStyle name="Percent 5 3 2 3 4" xfId="16847" xr:uid="{00000000-0005-0000-0000-0000D3CE0000}"/>
    <cellStyle name="Percent 5 3 2 3 4 2" xfId="42815" xr:uid="{00000000-0005-0000-0000-0000D4CE0000}"/>
    <cellStyle name="Percent 5 3 2 3 5" xfId="31995" xr:uid="{00000000-0005-0000-0000-0000D5CE0000}"/>
    <cellStyle name="Percent 5 3 2 3 6" xfId="58477" xr:uid="{00000000-0005-0000-0000-0000D6CE0000}"/>
    <cellStyle name="Percent 5 3 2 4" xfId="10355" xr:uid="{00000000-0005-0000-0000-0000D7CE0000}"/>
    <cellStyle name="Percent 5 3 2 4 2" xfId="25503" xr:uid="{00000000-0005-0000-0000-0000D8CE0000}"/>
    <cellStyle name="Percent 5 3 2 4 2 2" xfId="51471" xr:uid="{00000000-0005-0000-0000-0000D9CE0000}"/>
    <cellStyle name="Percent 5 3 2 4 3" xfId="36323" xr:uid="{00000000-0005-0000-0000-0000DACE0000}"/>
    <cellStyle name="Percent 5 3 2 5" xfId="8191" xr:uid="{00000000-0005-0000-0000-0000DBCE0000}"/>
    <cellStyle name="Percent 5 3 2 5 2" xfId="23339" xr:uid="{00000000-0005-0000-0000-0000DCCE0000}"/>
    <cellStyle name="Percent 5 3 2 5 2 2" xfId="49307" xr:uid="{00000000-0005-0000-0000-0000DDCE0000}"/>
    <cellStyle name="Percent 5 3 2 5 3" xfId="34159" xr:uid="{00000000-0005-0000-0000-0000DECE0000}"/>
    <cellStyle name="Percent 5 3 2 6" xfId="19011" xr:uid="{00000000-0005-0000-0000-0000DFCE0000}"/>
    <cellStyle name="Percent 5 3 2 6 2" xfId="44979" xr:uid="{00000000-0005-0000-0000-0000E0CE0000}"/>
    <cellStyle name="Percent 5 3 2 7" xfId="14683" xr:uid="{00000000-0005-0000-0000-0000E1CE0000}"/>
    <cellStyle name="Percent 5 3 2 7 2" xfId="40651" xr:uid="{00000000-0005-0000-0000-0000E2CE0000}"/>
    <cellStyle name="Percent 5 3 2 8" xfId="3863" xr:uid="{00000000-0005-0000-0000-0000E3CE0000}"/>
    <cellStyle name="Percent 5 3 2 9" xfId="29831" xr:uid="{00000000-0005-0000-0000-0000E4CE0000}"/>
    <cellStyle name="Percent 5 3 3" xfId="2240" xr:uid="{00000000-0005-0000-0000-0000E5CE0000}"/>
    <cellStyle name="Percent 5 3 3 2" xfId="6568" xr:uid="{00000000-0005-0000-0000-0000E6CE0000}"/>
    <cellStyle name="Percent 5 3 3 2 2" xfId="13060" xr:uid="{00000000-0005-0000-0000-0000E7CE0000}"/>
    <cellStyle name="Percent 5 3 3 2 2 2" xfId="28208" xr:uid="{00000000-0005-0000-0000-0000E8CE0000}"/>
    <cellStyle name="Percent 5 3 3 2 2 2 2" xfId="54176" xr:uid="{00000000-0005-0000-0000-0000E9CE0000}"/>
    <cellStyle name="Percent 5 3 3 2 2 3" xfId="39028" xr:uid="{00000000-0005-0000-0000-0000EACE0000}"/>
    <cellStyle name="Percent 5 3 3 2 3" xfId="21716" xr:uid="{00000000-0005-0000-0000-0000EBCE0000}"/>
    <cellStyle name="Percent 5 3 3 2 3 2" xfId="47684" xr:uid="{00000000-0005-0000-0000-0000ECCE0000}"/>
    <cellStyle name="Percent 5 3 3 2 4" xfId="17388" xr:uid="{00000000-0005-0000-0000-0000EDCE0000}"/>
    <cellStyle name="Percent 5 3 3 2 4 2" xfId="43356" xr:uid="{00000000-0005-0000-0000-0000EECE0000}"/>
    <cellStyle name="Percent 5 3 3 2 5" xfId="32536" xr:uid="{00000000-0005-0000-0000-0000EFCE0000}"/>
    <cellStyle name="Percent 5 3 3 2 6" xfId="59018" xr:uid="{00000000-0005-0000-0000-0000F0CE0000}"/>
    <cellStyle name="Percent 5 3 3 3" xfId="10896" xr:uid="{00000000-0005-0000-0000-0000F1CE0000}"/>
    <cellStyle name="Percent 5 3 3 3 2" xfId="26044" xr:uid="{00000000-0005-0000-0000-0000F2CE0000}"/>
    <cellStyle name="Percent 5 3 3 3 2 2" xfId="52012" xr:uid="{00000000-0005-0000-0000-0000F3CE0000}"/>
    <cellStyle name="Percent 5 3 3 3 3" xfId="36864" xr:uid="{00000000-0005-0000-0000-0000F4CE0000}"/>
    <cellStyle name="Percent 5 3 3 4" xfId="8732" xr:uid="{00000000-0005-0000-0000-0000F5CE0000}"/>
    <cellStyle name="Percent 5 3 3 4 2" xfId="23880" xr:uid="{00000000-0005-0000-0000-0000F6CE0000}"/>
    <cellStyle name="Percent 5 3 3 4 2 2" xfId="49848" xr:uid="{00000000-0005-0000-0000-0000F7CE0000}"/>
    <cellStyle name="Percent 5 3 3 4 3" xfId="34700" xr:uid="{00000000-0005-0000-0000-0000F8CE0000}"/>
    <cellStyle name="Percent 5 3 3 5" xfId="19552" xr:uid="{00000000-0005-0000-0000-0000F9CE0000}"/>
    <cellStyle name="Percent 5 3 3 5 2" xfId="45520" xr:uid="{00000000-0005-0000-0000-0000FACE0000}"/>
    <cellStyle name="Percent 5 3 3 6" xfId="15224" xr:uid="{00000000-0005-0000-0000-0000FBCE0000}"/>
    <cellStyle name="Percent 5 3 3 6 2" xfId="41192" xr:uid="{00000000-0005-0000-0000-0000FCCE0000}"/>
    <cellStyle name="Percent 5 3 3 7" xfId="4404" xr:uid="{00000000-0005-0000-0000-0000FDCE0000}"/>
    <cellStyle name="Percent 5 3 3 8" xfId="30372" xr:uid="{00000000-0005-0000-0000-0000FECE0000}"/>
    <cellStyle name="Percent 5 3 3 9" xfId="56854" xr:uid="{00000000-0005-0000-0000-0000FFCE0000}"/>
    <cellStyle name="Percent 5 3 4" xfId="5486" xr:uid="{00000000-0005-0000-0000-000000CF0000}"/>
    <cellStyle name="Percent 5 3 4 2" xfId="11978" xr:uid="{00000000-0005-0000-0000-000001CF0000}"/>
    <cellStyle name="Percent 5 3 4 2 2" xfId="27126" xr:uid="{00000000-0005-0000-0000-000002CF0000}"/>
    <cellStyle name="Percent 5 3 4 2 2 2" xfId="53094" xr:uid="{00000000-0005-0000-0000-000003CF0000}"/>
    <cellStyle name="Percent 5 3 4 2 3" xfId="37946" xr:uid="{00000000-0005-0000-0000-000004CF0000}"/>
    <cellStyle name="Percent 5 3 4 3" xfId="20634" xr:uid="{00000000-0005-0000-0000-000005CF0000}"/>
    <cellStyle name="Percent 5 3 4 3 2" xfId="46602" xr:uid="{00000000-0005-0000-0000-000006CF0000}"/>
    <cellStyle name="Percent 5 3 4 4" xfId="16306" xr:uid="{00000000-0005-0000-0000-000007CF0000}"/>
    <cellStyle name="Percent 5 3 4 4 2" xfId="42274" xr:uid="{00000000-0005-0000-0000-000008CF0000}"/>
    <cellStyle name="Percent 5 3 4 5" xfId="31454" xr:uid="{00000000-0005-0000-0000-000009CF0000}"/>
    <cellStyle name="Percent 5 3 4 6" xfId="57936" xr:uid="{00000000-0005-0000-0000-00000ACF0000}"/>
    <cellStyle name="Percent 5 3 5" xfId="9814" xr:uid="{00000000-0005-0000-0000-00000BCF0000}"/>
    <cellStyle name="Percent 5 3 5 2" xfId="24962" xr:uid="{00000000-0005-0000-0000-00000CCF0000}"/>
    <cellStyle name="Percent 5 3 5 2 2" xfId="50930" xr:uid="{00000000-0005-0000-0000-00000DCF0000}"/>
    <cellStyle name="Percent 5 3 5 3" xfId="35782" xr:uid="{00000000-0005-0000-0000-00000ECF0000}"/>
    <cellStyle name="Percent 5 3 6" xfId="7650" xr:uid="{00000000-0005-0000-0000-00000FCF0000}"/>
    <cellStyle name="Percent 5 3 6 2" xfId="22798" xr:uid="{00000000-0005-0000-0000-000010CF0000}"/>
    <cellStyle name="Percent 5 3 6 2 2" xfId="48766" xr:uid="{00000000-0005-0000-0000-000011CF0000}"/>
    <cellStyle name="Percent 5 3 6 3" xfId="33618" xr:uid="{00000000-0005-0000-0000-000012CF0000}"/>
    <cellStyle name="Percent 5 3 7" xfId="18470" xr:uid="{00000000-0005-0000-0000-000013CF0000}"/>
    <cellStyle name="Percent 5 3 7 2" xfId="44438" xr:uid="{00000000-0005-0000-0000-000014CF0000}"/>
    <cellStyle name="Percent 5 3 8" xfId="14142" xr:uid="{00000000-0005-0000-0000-000015CF0000}"/>
    <cellStyle name="Percent 5 3 8 2" xfId="40110" xr:uid="{00000000-0005-0000-0000-000016CF0000}"/>
    <cellStyle name="Percent 5 3 9" xfId="3322" xr:uid="{00000000-0005-0000-0000-000017CF0000}"/>
    <cellStyle name="Percent 5 4" xfId="607" xr:uid="{00000000-0005-0000-0000-000018CF0000}"/>
    <cellStyle name="Percent 5 4 10" xfId="29291" xr:uid="{00000000-0005-0000-0000-000019CF0000}"/>
    <cellStyle name="Percent 5 4 11" xfId="55233" xr:uid="{00000000-0005-0000-0000-00001ACF0000}"/>
    <cellStyle name="Percent 5 4 12" xfId="55773" xr:uid="{00000000-0005-0000-0000-00001BCF0000}"/>
    <cellStyle name="Percent 5 4 13" xfId="803" xr:uid="{00000000-0005-0000-0000-00001CCF0000}"/>
    <cellStyle name="Percent 5 4 2" xfId="1700" xr:uid="{00000000-0005-0000-0000-00001DCF0000}"/>
    <cellStyle name="Percent 5 4 2 10" xfId="56314" xr:uid="{00000000-0005-0000-0000-00001ECF0000}"/>
    <cellStyle name="Percent 5 4 2 2" xfId="2782" xr:uid="{00000000-0005-0000-0000-00001FCF0000}"/>
    <cellStyle name="Percent 5 4 2 2 2" xfId="7110" xr:uid="{00000000-0005-0000-0000-000020CF0000}"/>
    <cellStyle name="Percent 5 4 2 2 2 2" xfId="13602" xr:uid="{00000000-0005-0000-0000-000021CF0000}"/>
    <cellStyle name="Percent 5 4 2 2 2 2 2" xfId="28750" xr:uid="{00000000-0005-0000-0000-000022CF0000}"/>
    <cellStyle name="Percent 5 4 2 2 2 2 2 2" xfId="54718" xr:uid="{00000000-0005-0000-0000-000023CF0000}"/>
    <cellStyle name="Percent 5 4 2 2 2 2 3" xfId="39570" xr:uid="{00000000-0005-0000-0000-000024CF0000}"/>
    <cellStyle name="Percent 5 4 2 2 2 3" xfId="22258" xr:uid="{00000000-0005-0000-0000-000025CF0000}"/>
    <cellStyle name="Percent 5 4 2 2 2 3 2" xfId="48226" xr:uid="{00000000-0005-0000-0000-000026CF0000}"/>
    <cellStyle name="Percent 5 4 2 2 2 4" xfId="17930" xr:uid="{00000000-0005-0000-0000-000027CF0000}"/>
    <cellStyle name="Percent 5 4 2 2 2 4 2" xfId="43898" xr:uid="{00000000-0005-0000-0000-000028CF0000}"/>
    <cellStyle name="Percent 5 4 2 2 2 5" xfId="33078" xr:uid="{00000000-0005-0000-0000-000029CF0000}"/>
    <cellStyle name="Percent 5 4 2 2 2 6" xfId="59560" xr:uid="{00000000-0005-0000-0000-00002ACF0000}"/>
    <cellStyle name="Percent 5 4 2 2 3" xfId="11438" xr:uid="{00000000-0005-0000-0000-00002BCF0000}"/>
    <cellStyle name="Percent 5 4 2 2 3 2" xfId="26586" xr:uid="{00000000-0005-0000-0000-00002CCF0000}"/>
    <cellStyle name="Percent 5 4 2 2 3 2 2" xfId="52554" xr:uid="{00000000-0005-0000-0000-00002DCF0000}"/>
    <cellStyle name="Percent 5 4 2 2 3 3" xfId="37406" xr:uid="{00000000-0005-0000-0000-00002ECF0000}"/>
    <cellStyle name="Percent 5 4 2 2 4" xfId="9274" xr:uid="{00000000-0005-0000-0000-00002FCF0000}"/>
    <cellStyle name="Percent 5 4 2 2 4 2" xfId="24422" xr:uid="{00000000-0005-0000-0000-000030CF0000}"/>
    <cellStyle name="Percent 5 4 2 2 4 2 2" xfId="50390" xr:uid="{00000000-0005-0000-0000-000031CF0000}"/>
    <cellStyle name="Percent 5 4 2 2 4 3" xfId="35242" xr:uid="{00000000-0005-0000-0000-000032CF0000}"/>
    <cellStyle name="Percent 5 4 2 2 5" xfId="20094" xr:uid="{00000000-0005-0000-0000-000033CF0000}"/>
    <cellStyle name="Percent 5 4 2 2 5 2" xfId="46062" xr:uid="{00000000-0005-0000-0000-000034CF0000}"/>
    <cellStyle name="Percent 5 4 2 2 6" xfId="15766" xr:uid="{00000000-0005-0000-0000-000035CF0000}"/>
    <cellStyle name="Percent 5 4 2 2 6 2" xfId="41734" xr:uid="{00000000-0005-0000-0000-000036CF0000}"/>
    <cellStyle name="Percent 5 4 2 2 7" xfId="4946" xr:uid="{00000000-0005-0000-0000-000037CF0000}"/>
    <cellStyle name="Percent 5 4 2 2 8" xfId="30914" xr:uid="{00000000-0005-0000-0000-000038CF0000}"/>
    <cellStyle name="Percent 5 4 2 2 9" xfId="57396" xr:uid="{00000000-0005-0000-0000-000039CF0000}"/>
    <cellStyle name="Percent 5 4 2 3" xfId="6028" xr:uid="{00000000-0005-0000-0000-00003ACF0000}"/>
    <cellStyle name="Percent 5 4 2 3 2" xfId="12520" xr:uid="{00000000-0005-0000-0000-00003BCF0000}"/>
    <cellStyle name="Percent 5 4 2 3 2 2" xfId="27668" xr:uid="{00000000-0005-0000-0000-00003CCF0000}"/>
    <cellStyle name="Percent 5 4 2 3 2 2 2" xfId="53636" xr:uid="{00000000-0005-0000-0000-00003DCF0000}"/>
    <cellStyle name="Percent 5 4 2 3 2 3" xfId="38488" xr:uid="{00000000-0005-0000-0000-00003ECF0000}"/>
    <cellStyle name="Percent 5 4 2 3 3" xfId="21176" xr:uid="{00000000-0005-0000-0000-00003FCF0000}"/>
    <cellStyle name="Percent 5 4 2 3 3 2" xfId="47144" xr:uid="{00000000-0005-0000-0000-000040CF0000}"/>
    <cellStyle name="Percent 5 4 2 3 4" xfId="16848" xr:uid="{00000000-0005-0000-0000-000041CF0000}"/>
    <cellStyle name="Percent 5 4 2 3 4 2" xfId="42816" xr:uid="{00000000-0005-0000-0000-000042CF0000}"/>
    <cellStyle name="Percent 5 4 2 3 5" xfId="31996" xr:uid="{00000000-0005-0000-0000-000043CF0000}"/>
    <cellStyle name="Percent 5 4 2 3 6" xfId="58478" xr:uid="{00000000-0005-0000-0000-000044CF0000}"/>
    <cellStyle name="Percent 5 4 2 4" xfId="10356" xr:uid="{00000000-0005-0000-0000-000045CF0000}"/>
    <cellStyle name="Percent 5 4 2 4 2" xfId="25504" xr:uid="{00000000-0005-0000-0000-000046CF0000}"/>
    <cellStyle name="Percent 5 4 2 4 2 2" xfId="51472" xr:uid="{00000000-0005-0000-0000-000047CF0000}"/>
    <cellStyle name="Percent 5 4 2 4 3" xfId="36324" xr:uid="{00000000-0005-0000-0000-000048CF0000}"/>
    <cellStyle name="Percent 5 4 2 5" xfId="8192" xr:uid="{00000000-0005-0000-0000-000049CF0000}"/>
    <cellStyle name="Percent 5 4 2 5 2" xfId="23340" xr:uid="{00000000-0005-0000-0000-00004ACF0000}"/>
    <cellStyle name="Percent 5 4 2 5 2 2" xfId="49308" xr:uid="{00000000-0005-0000-0000-00004BCF0000}"/>
    <cellStyle name="Percent 5 4 2 5 3" xfId="34160" xr:uid="{00000000-0005-0000-0000-00004CCF0000}"/>
    <cellStyle name="Percent 5 4 2 6" xfId="19012" xr:uid="{00000000-0005-0000-0000-00004DCF0000}"/>
    <cellStyle name="Percent 5 4 2 6 2" xfId="44980" xr:uid="{00000000-0005-0000-0000-00004ECF0000}"/>
    <cellStyle name="Percent 5 4 2 7" xfId="14684" xr:uid="{00000000-0005-0000-0000-00004FCF0000}"/>
    <cellStyle name="Percent 5 4 2 7 2" xfId="40652" xr:uid="{00000000-0005-0000-0000-000050CF0000}"/>
    <cellStyle name="Percent 5 4 2 8" xfId="3864" xr:uid="{00000000-0005-0000-0000-000051CF0000}"/>
    <cellStyle name="Percent 5 4 2 9" xfId="29832" xr:uid="{00000000-0005-0000-0000-000052CF0000}"/>
    <cellStyle name="Percent 5 4 3" xfId="2241" xr:uid="{00000000-0005-0000-0000-000053CF0000}"/>
    <cellStyle name="Percent 5 4 3 2" xfId="6569" xr:uid="{00000000-0005-0000-0000-000054CF0000}"/>
    <cellStyle name="Percent 5 4 3 2 2" xfId="13061" xr:uid="{00000000-0005-0000-0000-000055CF0000}"/>
    <cellStyle name="Percent 5 4 3 2 2 2" xfId="28209" xr:uid="{00000000-0005-0000-0000-000056CF0000}"/>
    <cellStyle name="Percent 5 4 3 2 2 2 2" xfId="54177" xr:uid="{00000000-0005-0000-0000-000057CF0000}"/>
    <cellStyle name="Percent 5 4 3 2 2 3" xfId="39029" xr:uid="{00000000-0005-0000-0000-000058CF0000}"/>
    <cellStyle name="Percent 5 4 3 2 3" xfId="21717" xr:uid="{00000000-0005-0000-0000-000059CF0000}"/>
    <cellStyle name="Percent 5 4 3 2 3 2" xfId="47685" xr:uid="{00000000-0005-0000-0000-00005ACF0000}"/>
    <cellStyle name="Percent 5 4 3 2 4" xfId="17389" xr:uid="{00000000-0005-0000-0000-00005BCF0000}"/>
    <cellStyle name="Percent 5 4 3 2 4 2" xfId="43357" xr:uid="{00000000-0005-0000-0000-00005CCF0000}"/>
    <cellStyle name="Percent 5 4 3 2 5" xfId="32537" xr:uid="{00000000-0005-0000-0000-00005DCF0000}"/>
    <cellStyle name="Percent 5 4 3 2 6" xfId="59019" xr:uid="{00000000-0005-0000-0000-00005ECF0000}"/>
    <cellStyle name="Percent 5 4 3 3" xfId="10897" xr:uid="{00000000-0005-0000-0000-00005FCF0000}"/>
    <cellStyle name="Percent 5 4 3 3 2" xfId="26045" xr:uid="{00000000-0005-0000-0000-000060CF0000}"/>
    <cellStyle name="Percent 5 4 3 3 2 2" xfId="52013" xr:uid="{00000000-0005-0000-0000-000061CF0000}"/>
    <cellStyle name="Percent 5 4 3 3 3" xfId="36865" xr:uid="{00000000-0005-0000-0000-000062CF0000}"/>
    <cellStyle name="Percent 5 4 3 4" xfId="8733" xr:uid="{00000000-0005-0000-0000-000063CF0000}"/>
    <cellStyle name="Percent 5 4 3 4 2" xfId="23881" xr:uid="{00000000-0005-0000-0000-000064CF0000}"/>
    <cellStyle name="Percent 5 4 3 4 2 2" xfId="49849" xr:uid="{00000000-0005-0000-0000-000065CF0000}"/>
    <cellStyle name="Percent 5 4 3 4 3" xfId="34701" xr:uid="{00000000-0005-0000-0000-000066CF0000}"/>
    <cellStyle name="Percent 5 4 3 5" xfId="19553" xr:uid="{00000000-0005-0000-0000-000067CF0000}"/>
    <cellStyle name="Percent 5 4 3 5 2" xfId="45521" xr:uid="{00000000-0005-0000-0000-000068CF0000}"/>
    <cellStyle name="Percent 5 4 3 6" xfId="15225" xr:uid="{00000000-0005-0000-0000-000069CF0000}"/>
    <cellStyle name="Percent 5 4 3 6 2" xfId="41193" xr:uid="{00000000-0005-0000-0000-00006ACF0000}"/>
    <cellStyle name="Percent 5 4 3 7" xfId="4405" xr:uid="{00000000-0005-0000-0000-00006BCF0000}"/>
    <cellStyle name="Percent 5 4 3 8" xfId="30373" xr:uid="{00000000-0005-0000-0000-00006CCF0000}"/>
    <cellStyle name="Percent 5 4 3 9" xfId="56855" xr:uid="{00000000-0005-0000-0000-00006DCF0000}"/>
    <cellStyle name="Percent 5 4 4" xfId="5487" xr:uid="{00000000-0005-0000-0000-00006ECF0000}"/>
    <cellStyle name="Percent 5 4 4 2" xfId="11979" xr:uid="{00000000-0005-0000-0000-00006FCF0000}"/>
    <cellStyle name="Percent 5 4 4 2 2" xfId="27127" xr:uid="{00000000-0005-0000-0000-000070CF0000}"/>
    <cellStyle name="Percent 5 4 4 2 2 2" xfId="53095" xr:uid="{00000000-0005-0000-0000-000071CF0000}"/>
    <cellStyle name="Percent 5 4 4 2 3" xfId="37947" xr:uid="{00000000-0005-0000-0000-000072CF0000}"/>
    <cellStyle name="Percent 5 4 4 3" xfId="20635" xr:uid="{00000000-0005-0000-0000-000073CF0000}"/>
    <cellStyle name="Percent 5 4 4 3 2" xfId="46603" xr:uid="{00000000-0005-0000-0000-000074CF0000}"/>
    <cellStyle name="Percent 5 4 4 4" xfId="16307" xr:uid="{00000000-0005-0000-0000-000075CF0000}"/>
    <cellStyle name="Percent 5 4 4 4 2" xfId="42275" xr:uid="{00000000-0005-0000-0000-000076CF0000}"/>
    <cellStyle name="Percent 5 4 4 5" xfId="31455" xr:uid="{00000000-0005-0000-0000-000077CF0000}"/>
    <cellStyle name="Percent 5 4 4 6" xfId="57937" xr:uid="{00000000-0005-0000-0000-000078CF0000}"/>
    <cellStyle name="Percent 5 4 5" xfId="9815" xr:uid="{00000000-0005-0000-0000-000079CF0000}"/>
    <cellStyle name="Percent 5 4 5 2" xfId="24963" xr:uid="{00000000-0005-0000-0000-00007ACF0000}"/>
    <cellStyle name="Percent 5 4 5 2 2" xfId="50931" xr:uid="{00000000-0005-0000-0000-00007BCF0000}"/>
    <cellStyle name="Percent 5 4 5 3" xfId="35783" xr:uid="{00000000-0005-0000-0000-00007CCF0000}"/>
    <cellStyle name="Percent 5 4 6" xfId="7651" xr:uid="{00000000-0005-0000-0000-00007DCF0000}"/>
    <cellStyle name="Percent 5 4 6 2" xfId="22799" xr:uid="{00000000-0005-0000-0000-00007ECF0000}"/>
    <cellStyle name="Percent 5 4 6 2 2" xfId="48767" xr:uid="{00000000-0005-0000-0000-00007FCF0000}"/>
    <cellStyle name="Percent 5 4 6 3" xfId="33619" xr:uid="{00000000-0005-0000-0000-000080CF0000}"/>
    <cellStyle name="Percent 5 4 7" xfId="18471" xr:uid="{00000000-0005-0000-0000-000081CF0000}"/>
    <cellStyle name="Percent 5 4 7 2" xfId="44439" xr:uid="{00000000-0005-0000-0000-000082CF0000}"/>
    <cellStyle name="Percent 5 4 8" xfId="14143" xr:uid="{00000000-0005-0000-0000-000083CF0000}"/>
    <cellStyle name="Percent 5 4 8 2" xfId="40111" xr:uid="{00000000-0005-0000-0000-000084CF0000}"/>
    <cellStyle name="Percent 5 4 9" xfId="3323" xr:uid="{00000000-0005-0000-0000-000085CF0000}"/>
    <cellStyle name="Percent 5 5" xfId="608" xr:uid="{00000000-0005-0000-0000-000086CF0000}"/>
    <cellStyle name="Percent 5 5 10" xfId="29292" xr:uid="{00000000-0005-0000-0000-000087CF0000}"/>
    <cellStyle name="Percent 5 5 11" xfId="55234" xr:uid="{00000000-0005-0000-0000-000088CF0000}"/>
    <cellStyle name="Percent 5 5 12" xfId="55774" xr:uid="{00000000-0005-0000-0000-000089CF0000}"/>
    <cellStyle name="Percent 5 5 13" xfId="843" xr:uid="{00000000-0005-0000-0000-00008ACF0000}"/>
    <cellStyle name="Percent 5 5 2" xfId="1701" xr:uid="{00000000-0005-0000-0000-00008BCF0000}"/>
    <cellStyle name="Percent 5 5 2 10" xfId="56315" xr:uid="{00000000-0005-0000-0000-00008CCF0000}"/>
    <cellStyle name="Percent 5 5 2 2" xfId="2783" xr:uid="{00000000-0005-0000-0000-00008DCF0000}"/>
    <cellStyle name="Percent 5 5 2 2 2" xfId="7111" xr:uid="{00000000-0005-0000-0000-00008ECF0000}"/>
    <cellStyle name="Percent 5 5 2 2 2 2" xfId="13603" xr:uid="{00000000-0005-0000-0000-00008FCF0000}"/>
    <cellStyle name="Percent 5 5 2 2 2 2 2" xfId="28751" xr:uid="{00000000-0005-0000-0000-000090CF0000}"/>
    <cellStyle name="Percent 5 5 2 2 2 2 2 2" xfId="54719" xr:uid="{00000000-0005-0000-0000-000091CF0000}"/>
    <cellStyle name="Percent 5 5 2 2 2 2 3" xfId="39571" xr:uid="{00000000-0005-0000-0000-000092CF0000}"/>
    <cellStyle name="Percent 5 5 2 2 2 3" xfId="22259" xr:uid="{00000000-0005-0000-0000-000093CF0000}"/>
    <cellStyle name="Percent 5 5 2 2 2 3 2" xfId="48227" xr:uid="{00000000-0005-0000-0000-000094CF0000}"/>
    <cellStyle name="Percent 5 5 2 2 2 4" xfId="17931" xr:uid="{00000000-0005-0000-0000-000095CF0000}"/>
    <cellStyle name="Percent 5 5 2 2 2 4 2" xfId="43899" xr:uid="{00000000-0005-0000-0000-000096CF0000}"/>
    <cellStyle name="Percent 5 5 2 2 2 5" xfId="33079" xr:uid="{00000000-0005-0000-0000-000097CF0000}"/>
    <cellStyle name="Percent 5 5 2 2 2 6" xfId="59561" xr:uid="{00000000-0005-0000-0000-000098CF0000}"/>
    <cellStyle name="Percent 5 5 2 2 3" xfId="11439" xr:uid="{00000000-0005-0000-0000-000099CF0000}"/>
    <cellStyle name="Percent 5 5 2 2 3 2" xfId="26587" xr:uid="{00000000-0005-0000-0000-00009ACF0000}"/>
    <cellStyle name="Percent 5 5 2 2 3 2 2" xfId="52555" xr:uid="{00000000-0005-0000-0000-00009BCF0000}"/>
    <cellStyle name="Percent 5 5 2 2 3 3" xfId="37407" xr:uid="{00000000-0005-0000-0000-00009CCF0000}"/>
    <cellStyle name="Percent 5 5 2 2 4" xfId="9275" xr:uid="{00000000-0005-0000-0000-00009DCF0000}"/>
    <cellStyle name="Percent 5 5 2 2 4 2" xfId="24423" xr:uid="{00000000-0005-0000-0000-00009ECF0000}"/>
    <cellStyle name="Percent 5 5 2 2 4 2 2" xfId="50391" xr:uid="{00000000-0005-0000-0000-00009FCF0000}"/>
    <cellStyle name="Percent 5 5 2 2 4 3" xfId="35243" xr:uid="{00000000-0005-0000-0000-0000A0CF0000}"/>
    <cellStyle name="Percent 5 5 2 2 5" xfId="20095" xr:uid="{00000000-0005-0000-0000-0000A1CF0000}"/>
    <cellStyle name="Percent 5 5 2 2 5 2" xfId="46063" xr:uid="{00000000-0005-0000-0000-0000A2CF0000}"/>
    <cellStyle name="Percent 5 5 2 2 6" xfId="15767" xr:uid="{00000000-0005-0000-0000-0000A3CF0000}"/>
    <cellStyle name="Percent 5 5 2 2 6 2" xfId="41735" xr:uid="{00000000-0005-0000-0000-0000A4CF0000}"/>
    <cellStyle name="Percent 5 5 2 2 7" xfId="4947" xr:uid="{00000000-0005-0000-0000-0000A5CF0000}"/>
    <cellStyle name="Percent 5 5 2 2 8" xfId="30915" xr:uid="{00000000-0005-0000-0000-0000A6CF0000}"/>
    <cellStyle name="Percent 5 5 2 2 9" xfId="57397" xr:uid="{00000000-0005-0000-0000-0000A7CF0000}"/>
    <cellStyle name="Percent 5 5 2 3" xfId="6029" xr:uid="{00000000-0005-0000-0000-0000A8CF0000}"/>
    <cellStyle name="Percent 5 5 2 3 2" xfId="12521" xr:uid="{00000000-0005-0000-0000-0000A9CF0000}"/>
    <cellStyle name="Percent 5 5 2 3 2 2" xfId="27669" xr:uid="{00000000-0005-0000-0000-0000AACF0000}"/>
    <cellStyle name="Percent 5 5 2 3 2 2 2" xfId="53637" xr:uid="{00000000-0005-0000-0000-0000ABCF0000}"/>
    <cellStyle name="Percent 5 5 2 3 2 3" xfId="38489" xr:uid="{00000000-0005-0000-0000-0000ACCF0000}"/>
    <cellStyle name="Percent 5 5 2 3 3" xfId="21177" xr:uid="{00000000-0005-0000-0000-0000ADCF0000}"/>
    <cellStyle name="Percent 5 5 2 3 3 2" xfId="47145" xr:uid="{00000000-0005-0000-0000-0000AECF0000}"/>
    <cellStyle name="Percent 5 5 2 3 4" xfId="16849" xr:uid="{00000000-0005-0000-0000-0000AFCF0000}"/>
    <cellStyle name="Percent 5 5 2 3 4 2" xfId="42817" xr:uid="{00000000-0005-0000-0000-0000B0CF0000}"/>
    <cellStyle name="Percent 5 5 2 3 5" xfId="31997" xr:uid="{00000000-0005-0000-0000-0000B1CF0000}"/>
    <cellStyle name="Percent 5 5 2 3 6" xfId="58479" xr:uid="{00000000-0005-0000-0000-0000B2CF0000}"/>
    <cellStyle name="Percent 5 5 2 4" xfId="10357" xr:uid="{00000000-0005-0000-0000-0000B3CF0000}"/>
    <cellStyle name="Percent 5 5 2 4 2" xfId="25505" xr:uid="{00000000-0005-0000-0000-0000B4CF0000}"/>
    <cellStyle name="Percent 5 5 2 4 2 2" xfId="51473" xr:uid="{00000000-0005-0000-0000-0000B5CF0000}"/>
    <cellStyle name="Percent 5 5 2 4 3" xfId="36325" xr:uid="{00000000-0005-0000-0000-0000B6CF0000}"/>
    <cellStyle name="Percent 5 5 2 5" xfId="8193" xr:uid="{00000000-0005-0000-0000-0000B7CF0000}"/>
    <cellStyle name="Percent 5 5 2 5 2" xfId="23341" xr:uid="{00000000-0005-0000-0000-0000B8CF0000}"/>
    <cellStyle name="Percent 5 5 2 5 2 2" xfId="49309" xr:uid="{00000000-0005-0000-0000-0000B9CF0000}"/>
    <cellStyle name="Percent 5 5 2 5 3" xfId="34161" xr:uid="{00000000-0005-0000-0000-0000BACF0000}"/>
    <cellStyle name="Percent 5 5 2 6" xfId="19013" xr:uid="{00000000-0005-0000-0000-0000BBCF0000}"/>
    <cellStyle name="Percent 5 5 2 6 2" xfId="44981" xr:uid="{00000000-0005-0000-0000-0000BCCF0000}"/>
    <cellStyle name="Percent 5 5 2 7" xfId="14685" xr:uid="{00000000-0005-0000-0000-0000BDCF0000}"/>
    <cellStyle name="Percent 5 5 2 7 2" xfId="40653" xr:uid="{00000000-0005-0000-0000-0000BECF0000}"/>
    <cellStyle name="Percent 5 5 2 8" xfId="3865" xr:uid="{00000000-0005-0000-0000-0000BFCF0000}"/>
    <cellStyle name="Percent 5 5 2 9" xfId="29833" xr:uid="{00000000-0005-0000-0000-0000C0CF0000}"/>
    <cellStyle name="Percent 5 5 3" xfId="2242" xr:uid="{00000000-0005-0000-0000-0000C1CF0000}"/>
    <cellStyle name="Percent 5 5 3 2" xfId="6570" xr:uid="{00000000-0005-0000-0000-0000C2CF0000}"/>
    <cellStyle name="Percent 5 5 3 2 2" xfId="13062" xr:uid="{00000000-0005-0000-0000-0000C3CF0000}"/>
    <cellStyle name="Percent 5 5 3 2 2 2" xfId="28210" xr:uid="{00000000-0005-0000-0000-0000C4CF0000}"/>
    <cellStyle name="Percent 5 5 3 2 2 2 2" xfId="54178" xr:uid="{00000000-0005-0000-0000-0000C5CF0000}"/>
    <cellStyle name="Percent 5 5 3 2 2 3" xfId="39030" xr:uid="{00000000-0005-0000-0000-0000C6CF0000}"/>
    <cellStyle name="Percent 5 5 3 2 3" xfId="21718" xr:uid="{00000000-0005-0000-0000-0000C7CF0000}"/>
    <cellStyle name="Percent 5 5 3 2 3 2" xfId="47686" xr:uid="{00000000-0005-0000-0000-0000C8CF0000}"/>
    <cellStyle name="Percent 5 5 3 2 4" xfId="17390" xr:uid="{00000000-0005-0000-0000-0000C9CF0000}"/>
    <cellStyle name="Percent 5 5 3 2 4 2" xfId="43358" xr:uid="{00000000-0005-0000-0000-0000CACF0000}"/>
    <cellStyle name="Percent 5 5 3 2 5" xfId="32538" xr:uid="{00000000-0005-0000-0000-0000CBCF0000}"/>
    <cellStyle name="Percent 5 5 3 2 6" xfId="59020" xr:uid="{00000000-0005-0000-0000-0000CCCF0000}"/>
    <cellStyle name="Percent 5 5 3 3" xfId="10898" xr:uid="{00000000-0005-0000-0000-0000CDCF0000}"/>
    <cellStyle name="Percent 5 5 3 3 2" xfId="26046" xr:uid="{00000000-0005-0000-0000-0000CECF0000}"/>
    <cellStyle name="Percent 5 5 3 3 2 2" xfId="52014" xr:uid="{00000000-0005-0000-0000-0000CFCF0000}"/>
    <cellStyle name="Percent 5 5 3 3 3" xfId="36866" xr:uid="{00000000-0005-0000-0000-0000D0CF0000}"/>
    <cellStyle name="Percent 5 5 3 4" xfId="8734" xr:uid="{00000000-0005-0000-0000-0000D1CF0000}"/>
    <cellStyle name="Percent 5 5 3 4 2" xfId="23882" xr:uid="{00000000-0005-0000-0000-0000D2CF0000}"/>
    <cellStyle name="Percent 5 5 3 4 2 2" xfId="49850" xr:uid="{00000000-0005-0000-0000-0000D3CF0000}"/>
    <cellStyle name="Percent 5 5 3 4 3" xfId="34702" xr:uid="{00000000-0005-0000-0000-0000D4CF0000}"/>
    <cellStyle name="Percent 5 5 3 5" xfId="19554" xr:uid="{00000000-0005-0000-0000-0000D5CF0000}"/>
    <cellStyle name="Percent 5 5 3 5 2" xfId="45522" xr:uid="{00000000-0005-0000-0000-0000D6CF0000}"/>
    <cellStyle name="Percent 5 5 3 6" xfId="15226" xr:uid="{00000000-0005-0000-0000-0000D7CF0000}"/>
    <cellStyle name="Percent 5 5 3 6 2" xfId="41194" xr:uid="{00000000-0005-0000-0000-0000D8CF0000}"/>
    <cellStyle name="Percent 5 5 3 7" xfId="4406" xr:uid="{00000000-0005-0000-0000-0000D9CF0000}"/>
    <cellStyle name="Percent 5 5 3 8" xfId="30374" xr:uid="{00000000-0005-0000-0000-0000DACF0000}"/>
    <cellStyle name="Percent 5 5 3 9" xfId="56856" xr:uid="{00000000-0005-0000-0000-0000DBCF0000}"/>
    <cellStyle name="Percent 5 5 4" xfId="5488" xr:uid="{00000000-0005-0000-0000-0000DCCF0000}"/>
    <cellStyle name="Percent 5 5 4 2" xfId="11980" xr:uid="{00000000-0005-0000-0000-0000DDCF0000}"/>
    <cellStyle name="Percent 5 5 4 2 2" xfId="27128" xr:uid="{00000000-0005-0000-0000-0000DECF0000}"/>
    <cellStyle name="Percent 5 5 4 2 2 2" xfId="53096" xr:uid="{00000000-0005-0000-0000-0000DFCF0000}"/>
    <cellStyle name="Percent 5 5 4 2 3" xfId="37948" xr:uid="{00000000-0005-0000-0000-0000E0CF0000}"/>
    <cellStyle name="Percent 5 5 4 3" xfId="20636" xr:uid="{00000000-0005-0000-0000-0000E1CF0000}"/>
    <cellStyle name="Percent 5 5 4 3 2" xfId="46604" xr:uid="{00000000-0005-0000-0000-0000E2CF0000}"/>
    <cellStyle name="Percent 5 5 4 4" xfId="16308" xr:uid="{00000000-0005-0000-0000-0000E3CF0000}"/>
    <cellStyle name="Percent 5 5 4 4 2" xfId="42276" xr:uid="{00000000-0005-0000-0000-0000E4CF0000}"/>
    <cellStyle name="Percent 5 5 4 5" xfId="31456" xr:uid="{00000000-0005-0000-0000-0000E5CF0000}"/>
    <cellStyle name="Percent 5 5 4 6" xfId="57938" xr:uid="{00000000-0005-0000-0000-0000E6CF0000}"/>
    <cellStyle name="Percent 5 5 5" xfId="9816" xr:uid="{00000000-0005-0000-0000-0000E7CF0000}"/>
    <cellStyle name="Percent 5 5 5 2" xfId="24964" xr:uid="{00000000-0005-0000-0000-0000E8CF0000}"/>
    <cellStyle name="Percent 5 5 5 2 2" xfId="50932" xr:uid="{00000000-0005-0000-0000-0000E9CF0000}"/>
    <cellStyle name="Percent 5 5 5 3" xfId="35784" xr:uid="{00000000-0005-0000-0000-0000EACF0000}"/>
    <cellStyle name="Percent 5 5 6" xfId="7652" xr:uid="{00000000-0005-0000-0000-0000EBCF0000}"/>
    <cellStyle name="Percent 5 5 6 2" xfId="22800" xr:uid="{00000000-0005-0000-0000-0000ECCF0000}"/>
    <cellStyle name="Percent 5 5 6 2 2" xfId="48768" xr:uid="{00000000-0005-0000-0000-0000EDCF0000}"/>
    <cellStyle name="Percent 5 5 6 3" xfId="33620" xr:uid="{00000000-0005-0000-0000-0000EECF0000}"/>
    <cellStyle name="Percent 5 5 7" xfId="18472" xr:uid="{00000000-0005-0000-0000-0000EFCF0000}"/>
    <cellStyle name="Percent 5 5 7 2" xfId="44440" xr:uid="{00000000-0005-0000-0000-0000F0CF0000}"/>
    <cellStyle name="Percent 5 5 8" xfId="14144" xr:uid="{00000000-0005-0000-0000-0000F1CF0000}"/>
    <cellStyle name="Percent 5 5 8 2" xfId="40112" xr:uid="{00000000-0005-0000-0000-0000F2CF0000}"/>
    <cellStyle name="Percent 5 5 9" xfId="3324" xr:uid="{00000000-0005-0000-0000-0000F3CF0000}"/>
    <cellStyle name="Percent 5 6" xfId="609" xr:uid="{00000000-0005-0000-0000-0000F4CF0000}"/>
    <cellStyle name="Percent 5 6 10" xfId="29293" xr:uid="{00000000-0005-0000-0000-0000F5CF0000}"/>
    <cellStyle name="Percent 5 6 11" xfId="55235" xr:uid="{00000000-0005-0000-0000-0000F6CF0000}"/>
    <cellStyle name="Percent 5 6 12" xfId="55775" xr:uid="{00000000-0005-0000-0000-0000F7CF0000}"/>
    <cellStyle name="Percent 5 6 13" xfId="883" xr:uid="{00000000-0005-0000-0000-0000F8CF0000}"/>
    <cellStyle name="Percent 5 6 2" xfId="1702" xr:uid="{00000000-0005-0000-0000-0000F9CF0000}"/>
    <cellStyle name="Percent 5 6 2 10" xfId="56316" xr:uid="{00000000-0005-0000-0000-0000FACF0000}"/>
    <cellStyle name="Percent 5 6 2 2" xfId="2784" xr:uid="{00000000-0005-0000-0000-0000FBCF0000}"/>
    <cellStyle name="Percent 5 6 2 2 2" xfId="7112" xr:uid="{00000000-0005-0000-0000-0000FCCF0000}"/>
    <cellStyle name="Percent 5 6 2 2 2 2" xfId="13604" xr:uid="{00000000-0005-0000-0000-0000FDCF0000}"/>
    <cellStyle name="Percent 5 6 2 2 2 2 2" xfId="28752" xr:uid="{00000000-0005-0000-0000-0000FECF0000}"/>
    <cellStyle name="Percent 5 6 2 2 2 2 2 2" xfId="54720" xr:uid="{00000000-0005-0000-0000-0000FFCF0000}"/>
    <cellStyle name="Percent 5 6 2 2 2 2 3" xfId="39572" xr:uid="{00000000-0005-0000-0000-000000D00000}"/>
    <cellStyle name="Percent 5 6 2 2 2 3" xfId="22260" xr:uid="{00000000-0005-0000-0000-000001D00000}"/>
    <cellStyle name="Percent 5 6 2 2 2 3 2" xfId="48228" xr:uid="{00000000-0005-0000-0000-000002D00000}"/>
    <cellStyle name="Percent 5 6 2 2 2 4" xfId="17932" xr:uid="{00000000-0005-0000-0000-000003D00000}"/>
    <cellStyle name="Percent 5 6 2 2 2 4 2" xfId="43900" xr:uid="{00000000-0005-0000-0000-000004D00000}"/>
    <cellStyle name="Percent 5 6 2 2 2 5" xfId="33080" xr:uid="{00000000-0005-0000-0000-000005D00000}"/>
    <cellStyle name="Percent 5 6 2 2 2 6" xfId="59562" xr:uid="{00000000-0005-0000-0000-000006D00000}"/>
    <cellStyle name="Percent 5 6 2 2 3" xfId="11440" xr:uid="{00000000-0005-0000-0000-000007D00000}"/>
    <cellStyle name="Percent 5 6 2 2 3 2" xfId="26588" xr:uid="{00000000-0005-0000-0000-000008D00000}"/>
    <cellStyle name="Percent 5 6 2 2 3 2 2" xfId="52556" xr:uid="{00000000-0005-0000-0000-000009D00000}"/>
    <cellStyle name="Percent 5 6 2 2 3 3" xfId="37408" xr:uid="{00000000-0005-0000-0000-00000AD00000}"/>
    <cellStyle name="Percent 5 6 2 2 4" xfId="9276" xr:uid="{00000000-0005-0000-0000-00000BD00000}"/>
    <cellStyle name="Percent 5 6 2 2 4 2" xfId="24424" xr:uid="{00000000-0005-0000-0000-00000CD00000}"/>
    <cellStyle name="Percent 5 6 2 2 4 2 2" xfId="50392" xr:uid="{00000000-0005-0000-0000-00000DD00000}"/>
    <cellStyle name="Percent 5 6 2 2 4 3" xfId="35244" xr:uid="{00000000-0005-0000-0000-00000ED00000}"/>
    <cellStyle name="Percent 5 6 2 2 5" xfId="20096" xr:uid="{00000000-0005-0000-0000-00000FD00000}"/>
    <cellStyle name="Percent 5 6 2 2 5 2" xfId="46064" xr:uid="{00000000-0005-0000-0000-000010D00000}"/>
    <cellStyle name="Percent 5 6 2 2 6" xfId="15768" xr:uid="{00000000-0005-0000-0000-000011D00000}"/>
    <cellStyle name="Percent 5 6 2 2 6 2" xfId="41736" xr:uid="{00000000-0005-0000-0000-000012D00000}"/>
    <cellStyle name="Percent 5 6 2 2 7" xfId="4948" xr:uid="{00000000-0005-0000-0000-000013D00000}"/>
    <cellStyle name="Percent 5 6 2 2 8" xfId="30916" xr:uid="{00000000-0005-0000-0000-000014D00000}"/>
    <cellStyle name="Percent 5 6 2 2 9" xfId="57398" xr:uid="{00000000-0005-0000-0000-000015D00000}"/>
    <cellStyle name="Percent 5 6 2 3" xfId="6030" xr:uid="{00000000-0005-0000-0000-000016D00000}"/>
    <cellStyle name="Percent 5 6 2 3 2" xfId="12522" xr:uid="{00000000-0005-0000-0000-000017D00000}"/>
    <cellStyle name="Percent 5 6 2 3 2 2" xfId="27670" xr:uid="{00000000-0005-0000-0000-000018D00000}"/>
    <cellStyle name="Percent 5 6 2 3 2 2 2" xfId="53638" xr:uid="{00000000-0005-0000-0000-000019D00000}"/>
    <cellStyle name="Percent 5 6 2 3 2 3" xfId="38490" xr:uid="{00000000-0005-0000-0000-00001AD00000}"/>
    <cellStyle name="Percent 5 6 2 3 3" xfId="21178" xr:uid="{00000000-0005-0000-0000-00001BD00000}"/>
    <cellStyle name="Percent 5 6 2 3 3 2" xfId="47146" xr:uid="{00000000-0005-0000-0000-00001CD00000}"/>
    <cellStyle name="Percent 5 6 2 3 4" xfId="16850" xr:uid="{00000000-0005-0000-0000-00001DD00000}"/>
    <cellStyle name="Percent 5 6 2 3 4 2" xfId="42818" xr:uid="{00000000-0005-0000-0000-00001ED00000}"/>
    <cellStyle name="Percent 5 6 2 3 5" xfId="31998" xr:uid="{00000000-0005-0000-0000-00001FD00000}"/>
    <cellStyle name="Percent 5 6 2 3 6" xfId="58480" xr:uid="{00000000-0005-0000-0000-000020D00000}"/>
    <cellStyle name="Percent 5 6 2 4" xfId="10358" xr:uid="{00000000-0005-0000-0000-000021D00000}"/>
    <cellStyle name="Percent 5 6 2 4 2" xfId="25506" xr:uid="{00000000-0005-0000-0000-000022D00000}"/>
    <cellStyle name="Percent 5 6 2 4 2 2" xfId="51474" xr:uid="{00000000-0005-0000-0000-000023D00000}"/>
    <cellStyle name="Percent 5 6 2 4 3" xfId="36326" xr:uid="{00000000-0005-0000-0000-000024D00000}"/>
    <cellStyle name="Percent 5 6 2 5" xfId="8194" xr:uid="{00000000-0005-0000-0000-000025D00000}"/>
    <cellStyle name="Percent 5 6 2 5 2" xfId="23342" xr:uid="{00000000-0005-0000-0000-000026D00000}"/>
    <cellStyle name="Percent 5 6 2 5 2 2" xfId="49310" xr:uid="{00000000-0005-0000-0000-000027D00000}"/>
    <cellStyle name="Percent 5 6 2 5 3" xfId="34162" xr:uid="{00000000-0005-0000-0000-000028D00000}"/>
    <cellStyle name="Percent 5 6 2 6" xfId="19014" xr:uid="{00000000-0005-0000-0000-000029D00000}"/>
    <cellStyle name="Percent 5 6 2 6 2" xfId="44982" xr:uid="{00000000-0005-0000-0000-00002AD00000}"/>
    <cellStyle name="Percent 5 6 2 7" xfId="14686" xr:uid="{00000000-0005-0000-0000-00002BD00000}"/>
    <cellStyle name="Percent 5 6 2 7 2" xfId="40654" xr:uid="{00000000-0005-0000-0000-00002CD00000}"/>
    <cellStyle name="Percent 5 6 2 8" xfId="3866" xr:uid="{00000000-0005-0000-0000-00002DD00000}"/>
    <cellStyle name="Percent 5 6 2 9" xfId="29834" xr:uid="{00000000-0005-0000-0000-00002ED00000}"/>
    <cellStyle name="Percent 5 6 3" xfId="2243" xr:uid="{00000000-0005-0000-0000-00002FD00000}"/>
    <cellStyle name="Percent 5 6 3 2" xfId="6571" xr:uid="{00000000-0005-0000-0000-000030D00000}"/>
    <cellStyle name="Percent 5 6 3 2 2" xfId="13063" xr:uid="{00000000-0005-0000-0000-000031D00000}"/>
    <cellStyle name="Percent 5 6 3 2 2 2" xfId="28211" xr:uid="{00000000-0005-0000-0000-000032D00000}"/>
    <cellStyle name="Percent 5 6 3 2 2 2 2" xfId="54179" xr:uid="{00000000-0005-0000-0000-000033D00000}"/>
    <cellStyle name="Percent 5 6 3 2 2 3" xfId="39031" xr:uid="{00000000-0005-0000-0000-000034D00000}"/>
    <cellStyle name="Percent 5 6 3 2 3" xfId="21719" xr:uid="{00000000-0005-0000-0000-000035D00000}"/>
    <cellStyle name="Percent 5 6 3 2 3 2" xfId="47687" xr:uid="{00000000-0005-0000-0000-000036D00000}"/>
    <cellStyle name="Percent 5 6 3 2 4" xfId="17391" xr:uid="{00000000-0005-0000-0000-000037D00000}"/>
    <cellStyle name="Percent 5 6 3 2 4 2" xfId="43359" xr:uid="{00000000-0005-0000-0000-000038D00000}"/>
    <cellStyle name="Percent 5 6 3 2 5" xfId="32539" xr:uid="{00000000-0005-0000-0000-000039D00000}"/>
    <cellStyle name="Percent 5 6 3 2 6" xfId="59021" xr:uid="{00000000-0005-0000-0000-00003AD00000}"/>
    <cellStyle name="Percent 5 6 3 3" xfId="10899" xr:uid="{00000000-0005-0000-0000-00003BD00000}"/>
    <cellStyle name="Percent 5 6 3 3 2" xfId="26047" xr:uid="{00000000-0005-0000-0000-00003CD00000}"/>
    <cellStyle name="Percent 5 6 3 3 2 2" xfId="52015" xr:uid="{00000000-0005-0000-0000-00003DD00000}"/>
    <cellStyle name="Percent 5 6 3 3 3" xfId="36867" xr:uid="{00000000-0005-0000-0000-00003ED00000}"/>
    <cellStyle name="Percent 5 6 3 4" xfId="8735" xr:uid="{00000000-0005-0000-0000-00003FD00000}"/>
    <cellStyle name="Percent 5 6 3 4 2" xfId="23883" xr:uid="{00000000-0005-0000-0000-000040D00000}"/>
    <cellStyle name="Percent 5 6 3 4 2 2" xfId="49851" xr:uid="{00000000-0005-0000-0000-000041D00000}"/>
    <cellStyle name="Percent 5 6 3 4 3" xfId="34703" xr:uid="{00000000-0005-0000-0000-000042D00000}"/>
    <cellStyle name="Percent 5 6 3 5" xfId="19555" xr:uid="{00000000-0005-0000-0000-000043D00000}"/>
    <cellStyle name="Percent 5 6 3 5 2" xfId="45523" xr:uid="{00000000-0005-0000-0000-000044D00000}"/>
    <cellStyle name="Percent 5 6 3 6" xfId="15227" xr:uid="{00000000-0005-0000-0000-000045D00000}"/>
    <cellStyle name="Percent 5 6 3 6 2" xfId="41195" xr:uid="{00000000-0005-0000-0000-000046D00000}"/>
    <cellStyle name="Percent 5 6 3 7" xfId="4407" xr:uid="{00000000-0005-0000-0000-000047D00000}"/>
    <cellStyle name="Percent 5 6 3 8" xfId="30375" xr:uid="{00000000-0005-0000-0000-000048D00000}"/>
    <cellStyle name="Percent 5 6 3 9" xfId="56857" xr:uid="{00000000-0005-0000-0000-000049D00000}"/>
    <cellStyle name="Percent 5 6 4" xfId="5489" xr:uid="{00000000-0005-0000-0000-00004AD00000}"/>
    <cellStyle name="Percent 5 6 4 2" xfId="11981" xr:uid="{00000000-0005-0000-0000-00004BD00000}"/>
    <cellStyle name="Percent 5 6 4 2 2" xfId="27129" xr:uid="{00000000-0005-0000-0000-00004CD00000}"/>
    <cellStyle name="Percent 5 6 4 2 2 2" xfId="53097" xr:uid="{00000000-0005-0000-0000-00004DD00000}"/>
    <cellStyle name="Percent 5 6 4 2 3" xfId="37949" xr:uid="{00000000-0005-0000-0000-00004ED00000}"/>
    <cellStyle name="Percent 5 6 4 3" xfId="20637" xr:uid="{00000000-0005-0000-0000-00004FD00000}"/>
    <cellStyle name="Percent 5 6 4 3 2" xfId="46605" xr:uid="{00000000-0005-0000-0000-000050D00000}"/>
    <cellStyle name="Percent 5 6 4 4" xfId="16309" xr:uid="{00000000-0005-0000-0000-000051D00000}"/>
    <cellStyle name="Percent 5 6 4 4 2" xfId="42277" xr:uid="{00000000-0005-0000-0000-000052D00000}"/>
    <cellStyle name="Percent 5 6 4 5" xfId="31457" xr:uid="{00000000-0005-0000-0000-000053D00000}"/>
    <cellStyle name="Percent 5 6 4 6" xfId="57939" xr:uid="{00000000-0005-0000-0000-000054D00000}"/>
    <cellStyle name="Percent 5 6 5" xfId="9817" xr:uid="{00000000-0005-0000-0000-000055D00000}"/>
    <cellStyle name="Percent 5 6 5 2" xfId="24965" xr:uid="{00000000-0005-0000-0000-000056D00000}"/>
    <cellStyle name="Percent 5 6 5 2 2" xfId="50933" xr:uid="{00000000-0005-0000-0000-000057D00000}"/>
    <cellStyle name="Percent 5 6 5 3" xfId="35785" xr:uid="{00000000-0005-0000-0000-000058D00000}"/>
    <cellStyle name="Percent 5 6 6" xfId="7653" xr:uid="{00000000-0005-0000-0000-000059D00000}"/>
    <cellStyle name="Percent 5 6 6 2" xfId="22801" xr:uid="{00000000-0005-0000-0000-00005AD00000}"/>
    <cellStyle name="Percent 5 6 6 2 2" xfId="48769" xr:uid="{00000000-0005-0000-0000-00005BD00000}"/>
    <cellStyle name="Percent 5 6 6 3" xfId="33621" xr:uid="{00000000-0005-0000-0000-00005CD00000}"/>
    <cellStyle name="Percent 5 6 7" xfId="18473" xr:uid="{00000000-0005-0000-0000-00005DD00000}"/>
    <cellStyle name="Percent 5 6 7 2" xfId="44441" xr:uid="{00000000-0005-0000-0000-00005ED00000}"/>
    <cellStyle name="Percent 5 6 8" xfId="14145" xr:uid="{00000000-0005-0000-0000-00005FD00000}"/>
    <cellStyle name="Percent 5 6 8 2" xfId="40113" xr:uid="{00000000-0005-0000-0000-000060D00000}"/>
    <cellStyle name="Percent 5 6 9" xfId="3325" xr:uid="{00000000-0005-0000-0000-000061D00000}"/>
    <cellStyle name="Percent 5 7" xfId="610" xr:uid="{00000000-0005-0000-0000-000062D00000}"/>
    <cellStyle name="Percent 5 7 10" xfId="29294" xr:uid="{00000000-0005-0000-0000-000063D00000}"/>
    <cellStyle name="Percent 5 7 11" xfId="55236" xr:uid="{00000000-0005-0000-0000-000064D00000}"/>
    <cellStyle name="Percent 5 7 12" xfId="55776" xr:uid="{00000000-0005-0000-0000-000065D00000}"/>
    <cellStyle name="Percent 5 7 13" xfId="923" xr:uid="{00000000-0005-0000-0000-000066D00000}"/>
    <cellStyle name="Percent 5 7 2" xfId="1703" xr:uid="{00000000-0005-0000-0000-000067D00000}"/>
    <cellStyle name="Percent 5 7 2 10" xfId="56317" xr:uid="{00000000-0005-0000-0000-000068D00000}"/>
    <cellStyle name="Percent 5 7 2 2" xfId="2785" xr:uid="{00000000-0005-0000-0000-000069D00000}"/>
    <cellStyle name="Percent 5 7 2 2 2" xfId="7113" xr:uid="{00000000-0005-0000-0000-00006AD00000}"/>
    <cellStyle name="Percent 5 7 2 2 2 2" xfId="13605" xr:uid="{00000000-0005-0000-0000-00006BD00000}"/>
    <cellStyle name="Percent 5 7 2 2 2 2 2" xfId="28753" xr:uid="{00000000-0005-0000-0000-00006CD00000}"/>
    <cellStyle name="Percent 5 7 2 2 2 2 2 2" xfId="54721" xr:uid="{00000000-0005-0000-0000-00006DD00000}"/>
    <cellStyle name="Percent 5 7 2 2 2 2 3" xfId="39573" xr:uid="{00000000-0005-0000-0000-00006ED00000}"/>
    <cellStyle name="Percent 5 7 2 2 2 3" xfId="22261" xr:uid="{00000000-0005-0000-0000-00006FD00000}"/>
    <cellStyle name="Percent 5 7 2 2 2 3 2" xfId="48229" xr:uid="{00000000-0005-0000-0000-000070D00000}"/>
    <cellStyle name="Percent 5 7 2 2 2 4" xfId="17933" xr:uid="{00000000-0005-0000-0000-000071D00000}"/>
    <cellStyle name="Percent 5 7 2 2 2 4 2" xfId="43901" xr:uid="{00000000-0005-0000-0000-000072D00000}"/>
    <cellStyle name="Percent 5 7 2 2 2 5" xfId="33081" xr:uid="{00000000-0005-0000-0000-000073D00000}"/>
    <cellStyle name="Percent 5 7 2 2 2 6" xfId="59563" xr:uid="{00000000-0005-0000-0000-000074D00000}"/>
    <cellStyle name="Percent 5 7 2 2 3" xfId="11441" xr:uid="{00000000-0005-0000-0000-000075D00000}"/>
    <cellStyle name="Percent 5 7 2 2 3 2" xfId="26589" xr:uid="{00000000-0005-0000-0000-000076D00000}"/>
    <cellStyle name="Percent 5 7 2 2 3 2 2" xfId="52557" xr:uid="{00000000-0005-0000-0000-000077D00000}"/>
    <cellStyle name="Percent 5 7 2 2 3 3" xfId="37409" xr:uid="{00000000-0005-0000-0000-000078D00000}"/>
    <cellStyle name="Percent 5 7 2 2 4" xfId="9277" xr:uid="{00000000-0005-0000-0000-000079D00000}"/>
    <cellStyle name="Percent 5 7 2 2 4 2" xfId="24425" xr:uid="{00000000-0005-0000-0000-00007AD00000}"/>
    <cellStyle name="Percent 5 7 2 2 4 2 2" xfId="50393" xr:uid="{00000000-0005-0000-0000-00007BD00000}"/>
    <cellStyle name="Percent 5 7 2 2 4 3" xfId="35245" xr:uid="{00000000-0005-0000-0000-00007CD00000}"/>
    <cellStyle name="Percent 5 7 2 2 5" xfId="20097" xr:uid="{00000000-0005-0000-0000-00007DD00000}"/>
    <cellStyle name="Percent 5 7 2 2 5 2" xfId="46065" xr:uid="{00000000-0005-0000-0000-00007ED00000}"/>
    <cellStyle name="Percent 5 7 2 2 6" xfId="15769" xr:uid="{00000000-0005-0000-0000-00007FD00000}"/>
    <cellStyle name="Percent 5 7 2 2 6 2" xfId="41737" xr:uid="{00000000-0005-0000-0000-000080D00000}"/>
    <cellStyle name="Percent 5 7 2 2 7" xfId="4949" xr:uid="{00000000-0005-0000-0000-000081D00000}"/>
    <cellStyle name="Percent 5 7 2 2 8" xfId="30917" xr:uid="{00000000-0005-0000-0000-000082D00000}"/>
    <cellStyle name="Percent 5 7 2 2 9" xfId="57399" xr:uid="{00000000-0005-0000-0000-000083D00000}"/>
    <cellStyle name="Percent 5 7 2 3" xfId="6031" xr:uid="{00000000-0005-0000-0000-000084D00000}"/>
    <cellStyle name="Percent 5 7 2 3 2" xfId="12523" xr:uid="{00000000-0005-0000-0000-000085D00000}"/>
    <cellStyle name="Percent 5 7 2 3 2 2" xfId="27671" xr:uid="{00000000-0005-0000-0000-000086D00000}"/>
    <cellStyle name="Percent 5 7 2 3 2 2 2" xfId="53639" xr:uid="{00000000-0005-0000-0000-000087D00000}"/>
    <cellStyle name="Percent 5 7 2 3 2 3" xfId="38491" xr:uid="{00000000-0005-0000-0000-000088D00000}"/>
    <cellStyle name="Percent 5 7 2 3 3" xfId="21179" xr:uid="{00000000-0005-0000-0000-000089D00000}"/>
    <cellStyle name="Percent 5 7 2 3 3 2" xfId="47147" xr:uid="{00000000-0005-0000-0000-00008AD00000}"/>
    <cellStyle name="Percent 5 7 2 3 4" xfId="16851" xr:uid="{00000000-0005-0000-0000-00008BD00000}"/>
    <cellStyle name="Percent 5 7 2 3 4 2" xfId="42819" xr:uid="{00000000-0005-0000-0000-00008CD00000}"/>
    <cellStyle name="Percent 5 7 2 3 5" xfId="31999" xr:uid="{00000000-0005-0000-0000-00008DD00000}"/>
    <cellStyle name="Percent 5 7 2 3 6" xfId="58481" xr:uid="{00000000-0005-0000-0000-00008ED00000}"/>
    <cellStyle name="Percent 5 7 2 4" xfId="10359" xr:uid="{00000000-0005-0000-0000-00008FD00000}"/>
    <cellStyle name="Percent 5 7 2 4 2" xfId="25507" xr:uid="{00000000-0005-0000-0000-000090D00000}"/>
    <cellStyle name="Percent 5 7 2 4 2 2" xfId="51475" xr:uid="{00000000-0005-0000-0000-000091D00000}"/>
    <cellStyle name="Percent 5 7 2 4 3" xfId="36327" xr:uid="{00000000-0005-0000-0000-000092D00000}"/>
    <cellStyle name="Percent 5 7 2 5" xfId="8195" xr:uid="{00000000-0005-0000-0000-000093D00000}"/>
    <cellStyle name="Percent 5 7 2 5 2" xfId="23343" xr:uid="{00000000-0005-0000-0000-000094D00000}"/>
    <cellStyle name="Percent 5 7 2 5 2 2" xfId="49311" xr:uid="{00000000-0005-0000-0000-000095D00000}"/>
    <cellStyle name="Percent 5 7 2 5 3" xfId="34163" xr:uid="{00000000-0005-0000-0000-000096D00000}"/>
    <cellStyle name="Percent 5 7 2 6" xfId="19015" xr:uid="{00000000-0005-0000-0000-000097D00000}"/>
    <cellStyle name="Percent 5 7 2 6 2" xfId="44983" xr:uid="{00000000-0005-0000-0000-000098D00000}"/>
    <cellStyle name="Percent 5 7 2 7" xfId="14687" xr:uid="{00000000-0005-0000-0000-000099D00000}"/>
    <cellStyle name="Percent 5 7 2 7 2" xfId="40655" xr:uid="{00000000-0005-0000-0000-00009AD00000}"/>
    <cellStyle name="Percent 5 7 2 8" xfId="3867" xr:uid="{00000000-0005-0000-0000-00009BD00000}"/>
    <cellStyle name="Percent 5 7 2 9" xfId="29835" xr:uid="{00000000-0005-0000-0000-00009CD00000}"/>
    <cellStyle name="Percent 5 7 3" xfId="2244" xr:uid="{00000000-0005-0000-0000-00009DD00000}"/>
    <cellStyle name="Percent 5 7 3 2" xfId="6572" xr:uid="{00000000-0005-0000-0000-00009ED00000}"/>
    <cellStyle name="Percent 5 7 3 2 2" xfId="13064" xr:uid="{00000000-0005-0000-0000-00009FD00000}"/>
    <cellStyle name="Percent 5 7 3 2 2 2" xfId="28212" xr:uid="{00000000-0005-0000-0000-0000A0D00000}"/>
    <cellStyle name="Percent 5 7 3 2 2 2 2" xfId="54180" xr:uid="{00000000-0005-0000-0000-0000A1D00000}"/>
    <cellStyle name="Percent 5 7 3 2 2 3" xfId="39032" xr:uid="{00000000-0005-0000-0000-0000A2D00000}"/>
    <cellStyle name="Percent 5 7 3 2 3" xfId="21720" xr:uid="{00000000-0005-0000-0000-0000A3D00000}"/>
    <cellStyle name="Percent 5 7 3 2 3 2" xfId="47688" xr:uid="{00000000-0005-0000-0000-0000A4D00000}"/>
    <cellStyle name="Percent 5 7 3 2 4" xfId="17392" xr:uid="{00000000-0005-0000-0000-0000A5D00000}"/>
    <cellStyle name="Percent 5 7 3 2 4 2" xfId="43360" xr:uid="{00000000-0005-0000-0000-0000A6D00000}"/>
    <cellStyle name="Percent 5 7 3 2 5" xfId="32540" xr:uid="{00000000-0005-0000-0000-0000A7D00000}"/>
    <cellStyle name="Percent 5 7 3 2 6" xfId="59022" xr:uid="{00000000-0005-0000-0000-0000A8D00000}"/>
    <cellStyle name="Percent 5 7 3 3" xfId="10900" xr:uid="{00000000-0005-0000-0000-0000A9D00000}"/>
    <cellStyle name="Percent 5 7 3 3 2" xfId="26048" xr:uid="{00000000-0005-0000-0000-0000AAD00000}"/>
    <cellStyle name="Percent 5 7 3 3 2 2" xfId="52016" xr:uid="{00000000-0005-0000-0000-0000ABD00000}"/>
    <cellStyle name="Percent 5 7 3 3 3" xfId="36868" xr:uid="{00000000-0005-0000-0000-0000ACD00000}"/>
    <cellStyle name="Percent 5 7 3 4" xfId="8736" xr:uid="{00000000-0005-0000-0000-0000ADD00000}"/>
    <cellStyle name="Percent 5 7 3 4 2" xfId="23884" xr:uid="{00000000-0005-0000-0000-0000AED00000}"/>
    <cellStyle name="Percent 5 7 3 4 2 2" xfId="49852" xr:uid="{00000000-0005-0000-0000-0000AFD00000}"/>
    <cellStyle name="Percent 5 7 3 4 3" xfId="34704" xr:uid="{00000000-0005-0000-0000-0000B0D00000}"/>
    <cellStyle name="Percent 5 7 3 5" xfId="19556" xr:uid="{00000000-0005-0000-0000-0000B1D00000}"/>
    <cellStyle name="Percent 5 7 3 5 2" xfId="45524" xr:uid="{00000000-0005-0000-0000-0000B2D00000}"/>
    <cellStyle name="Percent 5 7 3 6" xfId="15228" xr:uid="{00000000-0005-0000-0000-0000B3D00000}"/>
    <cellStyle name="Percent 5 7 3 6 2" xfId="41196" xr:uid="{00000000-0005-0000-0000-0000B4D00000}"/>
    <cellStyle name="Percent 5 7 3 7" xfId="4408" xr:uid="{00000000-0005-0000-0000-0000B5D00000}"/>
    <cellStyle name="Percent 5 7 3 8" xfId="30376" xr:uid="{00000000-0005-0000-0000-0000B6D00000}"/>
    <cellStyle name="Percent 5 7 3 9" xfId="56858" xr:uid="{00000000-0005-0000-0000-0000B7D00000}"/>
    <cellStyle name="Percent 5 7 4" xfId="5490" xr:uid="{00000000-0005-0000-0000-0000B8D00000}"/>
    <cellStyle name="Percent 5 7 4 2" xfId="11982" xr:uid="{00000000-0005-0000-0000-0000B9D00000}"/>
    <cellStyle name="Percent 5 7 4 2 2" xfId="27130" xr:uid="{00000000-0005-0000-0000-0000BAD00000}"/>
    <cellStyle name="Percent 5 7 4 2 2 2" xfId="53098" xr:uid="{00000000-0005-0000-0000-0000BBD00000}"/>
    <cellStyle name="Percent 5 7 4 2 3" xfId="37950" xr:uid="{00000000-0005-0000-0000-0000BCD00000}"/>
    <cellStyle name="Percent 5 7 4 3" xfId="20638" xr:uid="{00000000-0005-0000-0000-0000BDD00000}"/>
    <cellStyle name="Percent 5 7 4 3 2" xfId="46606" xr:uid="{00000000-0005-0000-0000-0000BED00000}"/>
    <cellStyle name="Percent 5 7 4 4" xfId="16310" xr:uid="{00000000-0005-0000-0000-0000BFD00000}"/>
    <cellStyle name="Percent 5 7 4 4 2" xfId="42278" xr:uid="{00000000-0005-0000-0000-0000C0D00000}"/>
    <cellStyle name="Percent 5 7 4 5" xfId="31458" xr:uid="{00000000-0005-0000-0000-0000C1D00000}"/>
    <cellStyle name="Percent 5 7 4 6" xfId="57940" xr:uid="{00000000-0005-0000-0000-0000C2D00000}"/>
    <cellStyle name="Percent 5 7 5" xfId="9818" xr:uid="{00000000-0005-0000-0000-0000C3D00000}"/>
    <cellStyle name="Percent 5 7 5 2" xfId="24966" xr:uid="{00000000-0005-0000-0000-0000C4D00000}"/>
    <cellStyle name="Percent 5 7 5 2 2" xfId="50934" xr:uid="{00000000-0005-0000-0000-0000C5D00000}"/>
    <cellStyle name="Percent 5 7 5 3" xfId="35786" xr:uid="{00000000-0005-0000-0000-0000C6D00000}"/>
    <cellStyle name="Percent 5 7 6" xfId="7654" xr:uid="{00000000-0005-0000-0000-0000C7D00000}"/>
    <cellStyle name="Percent 5 7 6 2" xfId="22802" xr:uid="{00000000-0005-0000-0000-0000C8D00000}"/>
    <cellStyle name="Percent 5 7 6 2 2" xfId="48770" xr:uid="{00000000-0005-0000-0000-0000C9D00000}"/>
    <cellStyle name="Percent 5 7 6 3" xfId="33622" xr:uid="{00000000-0005-0000-0000-0000CAD00000}"/>
    <cellStyle name="Percent 5 7 7" xfId="18474" xr:uid="{00000000-0005-0000-0000-0000CBD00000}"/>
    <cellStyle name="Percent 5 7 7 2" xfId="44442" xr:uid="{00000000-0005-0000-0000-0000CCD00000}"/>
    <cellStyle name="Percent 5 7 8" xfId="14146" xr:uid="{00000000-0005-0000-0000-0000CDD00000}"/>
    <cellStyle name="Percent 5 7 8 2" xfId="40114" xr:uid="{00000000-0005-0000-0000-0000CED00000}"/>
    <cellStyle name="Percent 5 7 9" xfId="3326" xr:uid="{00000000-0005-0000-0000-0000CFD00000}"/>
    <cellStyle name="Percent 5 8" xfId="611" xr:uid="{00000000-0005-0000-0000-0000D0D00000}"/>
    <cellStyle name="Percent 5 8 10" xfId="29295" xr:uid="{00000000-0005-0000-0000-0000D1D00000}"/>
    <cellStyle name="Percent 5 8 11" xfId="55237" xr:uid="{00000000-0005-0000-0000-0000D2D00000}"/>
    <cellStyle name="Percent 5 8 12" xfId="55777" xr:uid="{00000000-0005-0000-0000-0000D3D00000}"/>
    <cellStyle name="Percent 5 8 13" xfId="963" xr:uid="{00000000-0005-0000-0000-0000D4D00000}"/>
    <cellStyle name="Percent 5 8 2" xfId="1704" xr:uid="{00000000-0005-0000-0000-0000D5D00000}"/>
    <cellStyle name="Percent 5 8 2 10" xfId="56318" xr:uid="{00000000-0005-0000-0000-0000D6D00000}"/>
    <cellStyle name="Percent 5 8 2 2" xfId="2786" xr:uid="{00000000-0005-0000-0000-0000D7D00000}"/>
    <cellStyle name="Percent 5 8 2 2 2" xfId="7114" xr:uid="{00000000-0005-0000-0000-0000D8D00000}"/>
    <cellStyle name="Percent 5 8 2 2 2 2" xfId="13606" xr:uid="{00000000-0005-0000-0000-0000D9D00000}"/>
    <cellStyle name="Percent 5 8 2 2 2 2 2" xfId="28754" xr:uid="{00000000-0005-0000-0000-0000DAD00000}"/>
    <cellStyle name="Percent 5 8 2 2 2 2 2 2" xfId="54722" xr:uid="{00000000-0005-0000-0000-0000DBD00000}"/>
    <cellStyle name="Percent 5 8 2 2 2 2 3" xfId="39574" xr:uid="{00000000-0005-0000-0000-0000DCD00000}"/>
    <cellStyle name="Percent 5 8 2 2 2 3" xfId="22262" xr:uid="{00000000-0005-0000-0000-0000DDD00000}"/>
    <cellStyle name="Percent 5 8 2 2 2 3 2" xfId="48230" xr:uid="{00000000-0005-0000-0000-0000DED00000}"/>
    <cellStyle name="Percent 5 8 2 2 2 4" xfId="17934" xr:uid="{00000000-0005-0000-0000-0000DFD00000}"/>
    <cellStyle name="Percent 5 8 2 2 2 4 2" xfId="43902" xr:uid="{00000000-0005-0000-0000-0000E0D00000}"/>
    <cellStyle name="Percent 5 8 2 2 2 5" xfId="33082" xr:uid="{00000000-0005-0000-0000-0000E1D00000}"/>
    <cellStyle name="Percent 5 8 2 2 2 6" xfId="59564" xr:uid="{00000000-0005-0000-0000-0000E2D00000}"/>
    <cellStyle name="Percent 5 8 2 2 3" xfId="11442" xr:uid="{00000000-0005-0000-0000-0000E3D00000}"/>
    <cellStyle name="Percent 5 8 2 2 3 2" xfId="26590" xr:uid="{00000000-0005-0000-0000-0000E4D00000}"/>
    <cellStyle name="Percent 5 8 2 2 3 2 2" xfId="52558" xr:uid="{00000000-0005-0000-0000-0000E5D00000}"/>
    <cellStyle name="Percent 5 8 2 2 3 3" xfId="37410" xr:uid="{00000000-0005-0000-0000-0000E6D00000}"/>
    <cellStyle name="Percent 5 8 2 2 4" xfId="9278" xr:uid="{00000000-0005-0000-0000-0000E7D00000}"/>
    <cellStyle name="Percent 5 8 2 2 4 2" xfId="24426" xr:uid="{00000000-0005-0000-0000-0000E8D00000}"/>
    <cellStyle name="Percent 5 8 2 2 4 2 2" xfId="50394" xr:uid="{00000000-0005-0000-0000-0000E9D00000}"/>
    <cellStyle name="Percent 5 8 2 2 4 3" xfId="35246" xr:uid="{00000000-0005-0000-0000-0000EAD00000}"/>
    <cellStyle name="Percent 5 8 2 2 5" xfId="20098" xr:uid="{00000000-0005-0000-0000-0000EBD00000}"/>
    <cellStyle name="Percent 5 8 2 2 5 2" xfId="46066" xr:uid="{00000000-0005-0000-0000-0000ECD00000}"/>
    <cellStyle name="Percent 5 8 2 2 6" xfId="15770" xr:uid="{00000000-0005-0000-0000-0000EDD00000}"/>
    <cellStyle name="Percent 5 8 2 2 6 2" xfId="41738" xr:uid="{00000000-0005-0000-0000-0000EED00000}"/>
    <cellStyle name="Percent 5 8 2 2 7" xfId="4950" xr:uid="{00000000-0005-0000-0000-0000EFD00000}"/>
    <cellStyle name="Percent 5 8 2 2 8" xfId="30918" xr:uid="{00000000-0005-0000-0000-0000F0D00000}"/>
    <cellStyle name="Percent 5 8 2 2 9" xfId="57400" xr:uid="{00000000-0005-0000-0000-0000F1D00000}"/>
    <cellStyle name="Percent 5 8 2 3" xfId="6032" xr:uid="{00000000-0005-0000-0000-0000F2D00000}"/>
    <cellStyle name="Percent 5 8 2 3 2" xfId="12524" xr:uid="{00000000-0005-0000-0000-0000F3D00000}"/>
    <cellStyle name="Percent 5 8 2 3 2 2" xfId="27672" xr:uid="{00000000-0005-0000-0000-0000F4D00000}"/>
    <cellStyle name="Percent 5 8 2 3 2 2 2" xfId="53640" xr:uid="{00000000-0005-0000-0000-0000F5D00000}"/>
    <cellStyle name="Percent 5 8 2 3 2 3" xfId="38492" xr:uid="{00000000-0005-0000-0000-0000F6D00000}"/>
    <cellStyle name="Percent 5 8 2 3 3" xfId="21180" xr:uid="{00000000-0005-0000-0000-0000F7D00000}"/>
    <cellStyle name="Percent 5 8 2 3 3 2" xfId="47148" xr:uid="{00000000-0005-0000-0000-0000F8D00000}"/>
    <cellStyle name="Percent 5 8 2 3 4" xfId="16852" xr:uid="{00000000-0005-0000-0000-0000F9D00000}"/>
    <cellStyle name="Percent 5 8 2 3 4 2" xfId="42820" xr:uid="{00000000-0005-0000-0000-0000FAD00000}"/>
    <cellStyle name="Percent 5 8 2 3 5" xfId="32000" xr:uid="{00000000-0005-0000-0000-0000FBD00000}"/>
    <cellStyle name="Percent 5 8 2 3 6" xfId="58482" xr:uid="{00000000-0005-0000-0000-0000FCD00000}"/>
    <cellStyle name="Percent 5 8 2 4" xfId="10360" xr:uid="{00000000-0005-0000-0000-0000FDD00000}"/>
    <cellStyle name="Percent 5 8 2 4 2" xfId="25508" xr:uid="{00000000-0005-0000-0000-0000FED00000}"/>
    <cellStyle name="Percent 5 8 2 4 2 2" xfId="51476" xr:uid="{00000000-0005-0000-0000-0000FFD00000}"/>
    <cellStyle name="Percent 5 8 2 4 3" xfId="36328" xr:uid="{00000000-0005-0000-0000-000000D10000}"/>
    <cellStyle name="Percent 5 8 2 5" xfId="8196" xr:uid="{00000000-0005-0000-0000-000001D10000}"/>
    <cellStyle name="Percent 5 8 2 5 2" xfId="23344" xr:uid="{00000000-0005-0000-0000-000002D10000}"/>
    <cellStyle name="Percent 5 8 2 5 2 2" xfId="49312" xr:uid="{00000000-0005-0000-0000-000003D10000}"/>
    <cellStyle name="Percent 5 8 2 5 3" xfId="34164" xr:uid="{00000000-0005-0000-0000-000004D10000}"/>
    <cellStyle name="Percent 5 8 2 6" xfId="19016" xr:uid="{00000000-0005-0000-0000-000005D10000}"/>
    <cellStyle name="Percent 5 8 2 6 2" xfId="44984" xr:uid="{00000000-0005-0000-0000-000006D10000}"/>
    <cellStyle name="Percent 5 8 2 7" xfId="14688" xr:uid="{00000000-0005-0000-0000-000007D10000}"/>
    <cellStyle name="Percent 5 8 2 7 2" xfId="40656" xr:uid="{00000000-0005-0000-0000-000008D10000}"/>
    <cellStyle name="Percent 5 8 2 8" xfId="3868" xr:uid="{00000000-0005-0000-0000-000009D10000}"/>
    <cellStyle name="Percent 5 8 2 9" xfId="29836" xr:uid="{00000000-0005-0000-0000-00000AD10000}"/>
    <cellStyle name="Percent 5 8 3" xfId="2245" xr:uid="{00000000-0005-0000-0000-00000BD10000}"/>
    <cellStyle name="Percent 5 8 3 2" xfId="6573" xr:uid="{00000000-0005-0000-0000-00000CD10000}"/>
    <cellStyle name="Percent 5 8 3 2 2" xfId="13065" xr:uid="{00000000-0005-0000-0000-00000DD10000}"/>
    <cellStyle name="Percent 5 8 3 2 2 2" xfId="28213" xr:uid="{00000000-0005-0000-0000-00000ED10000}"/>
    <cellStyle name="Percent 5 8 3 2 2 2 2" xfId="54181" xr:uid="{00000000-0005-0000-0000-00000FD10000}"/>
    <cellStyle name="Percent 5 8 3 2 2 3" xfId="39033" xr:uid="{00000000-0005-0000-0000-000010D10000}"/>
    <cellStyle name="Percent 5 8 3 2 3" xfId="21721" xr:uid="{00000000-0005-0000-0000-000011D10000}"/>
    <cellStyle name="Percent 5 8 3 2 3 2" xfId="47689" xr:uid="{00000000-0005-0000-0000-000012D10000}"/>
    <cellStyle name="Percent 5 8 3 2 4" xfId="17393" xr:uid="{00000000-0005-0000-0000-000013D10000}"/>
    <cellStyle name="Percent 5 8 3 2 4 2" xfId="43361" xr:uid="{00000000-0005-0000-0000-000014D10000}"/>
    <cellStyle name="Percent 5 8 3 2 5" xfId="32541" xr:uid="{00000000-0005-0000-0000-000015D10000}"/>
    <cellStyle name="Percent 5 8 3 2 6" xfId="59023" xr:uid="{00000000-0005-0000-0000-000016D10000}"/>
    <cellStyle name="Percent 5 8 3 3" xfId="10901" xr:uid="{00000000-0005-0000-0000-000017D10000}"/>
    <cellStyle name="Percent 5 8 3 3 2" xfId="26049" xr:uid="{00000000-0005-0000-0000-000018D10000}"/>
    <cellStyle name="Percent 5 8 3 3 2 2" xfId="52017" xr:uid="{00000000-0005-0000-0000-000019D10000}"/>
    <cellStyle name="Percent 5 8 3 3 3" xfId="36869" xr:uid="{00000000-0005-0000-0000-00001AD10000}"/>
    <cellStyle name="Percent 5 8 3 4" xfId="8737" xr:uid="{00000000-0005-0000-0000-00001BD10000}"/>
    <cellStyle name="Percent 5 8 3 4 2" xfId="23885" xr:uid="{00000000-0005-0000-0000-00001CD10000}"/>
    <cellStyle name="Percent 5 8 3 4 2 2" xfId="49853" xr:uid="{00000000-0005-0000-0000-00001DD10000}"/>
    <cellStyle name="Percent 5 8 3 4 3" xfId="34705" xr:uid="{00000000-0005-0000-0000-00001ED10000}"/>
    <cellStyle name="Percent 5 8 3 5" xfId="19557" xr:uid="{00000000-0005-0000-0000-00001FD10000}"/>
    <cellStyle name="Percent 5 8 3 5 2" xfId="45525" xr:uid="{00000000-0005-0000-0000-000020D10000}"/>
    <cellStyle name="Percent 5 8 3 6" xfId="15229" xr:uid="{00000000-0005-0000-0000-000021D10000}"/>
    <cellStyle name="Percent 5 8 3 6 2" xfId="41197" xr:uid="{00000000-0005-0000-0000-000022D10000}"/>
    <cellStyle name="Percent 5 8 3 7" xfId="4409" xr:uid="{00000000-0005-0000-0000-000023D10000}"/>
    <cellStyle name="Percent 5 8 3 8" xfId="30377" xr:uid="{00000000-0005-0000-0000-000024D10000}"/>
    <cellStyle name="Percent 5 8 3 9" xfId="56859" xr:uid="{00000000-0005-0000-0000-000025D10000}"/>
    <cellStyle name="Percent 5 8 4" xfId="5491" xr:uid="{00000000-0005-0000-0000-000026D10000}"/>
    <cellStyle name="Percent 5 8 4 2" xfId="11983" xr:uid="{00000000-0005-0000-0000-000027D10000}"/>
    <cellStyle name="Percent 5 8 4 2 2" xfId="27131" xr:uid="{00000000-0005-0000-0000-000028D10000}"/>
    <cellStyle name="Percent 5 8 4 2 2 2" xfId="53099" xr:uid="{00000000-0005-0000-0000-000029D10000}"/>
    <cellStyle name="Percent 5 8 4 2 3" xfId="37951" xr:uid="{00000000-0005-0000-0000-00002AD10000}"/>
    <cellStyle name="Percent 5 8 4 3" xfId="20639" xr:uid="{00000000-0005-0000-0000-00002BD10000}"/>
    <cellStyle name="Percent 5 8 4 3 2" xfId="46607" xr:uid="{00000000-0005-0000-0000-00002CD10000}"/>
    <cellStyle name="Percent 5 8 4 4" xfId="16311" xr:uid="{00000000-0005-0000-0000-00002DD10000}"/>
    <cellStyle name="Percent 5 8 4 4 2" xfId="42279" xr:uid="{00000000-0005-0000-0000-00002ED10000}"/>
    <cellStyle name="Percent 5 8 4 5" xfId="31459" xr:uid="{00000000-0005-0000-0000-00002FD10000}"/>
    <cellStyle name="Percent 5 8 4 6" xfId="57941" xr:uid="{00000000-0005-0000-0000-000030D10000}"/>
    <cellStyle name="Percent 5 8 5" xfId="9819" xr:uid="{00000000-0005-0000-0000-000031D10000}"/>
    <cellStyle name="Percent 5 8 5 2" xfId="24967" xr:uid="{00000000-0005-0000-0000-000032D10000}"/>
    <cellStyle name="Percent 5 8 5 2 2" xfId="50935" xr:uid="{00000000-0005-0000-0000-000033D10000}"/>
    <cellStyle name="Percent 5 8 5 3" xfId="35787" xr:uid="{00000000-0005-0000-0000-000034D10000}"/>
    <cellStyle name="Percent 5 8 6" xfId="7655" xr:uid="{00000000-0005-0000-0000-000035D10000}"/>
    <cellStyle name="Percent 5 8 6 2" xfId="22803" xr:uid="{00000000-0005-0000-0000-000036D10000}"/>
    <cellStyle name="Percent 5 8 6 2 2" xfId="48771" xr:uid="{00000000-0005-0000-0000-000037D10000}"/>
    <cellStyle name="Percent 5 8 6 3" xfId="33623" xr:uid="{00000000-0005-0000-0000-000038D10000}"/>
    <cellStyle name="Percent 5 8 7" xfId="18475" xr:uid="{00000000-0005-0000-0000-000039D10000}"/>
    <cellStyle name="Percent 5 8 7 2" xfId="44443" xr:uid="{00000000-0005-0000-0000-00003AD10000}"/>
    <cellStyle name="Percent 5 8 8" xfId="14147" xr:uid="{00000000-0005-0000-0000-00003BD10000}"/>
    <cellStyle name="Percent 5 8 8 2" xfId="40115" xr:uid="{00000000-0005-0000-0000-00003CD10000}"/>
    <cellStyle name="Percent 5 8 9" xfId="3327" xr:uid="{00000000-0005-0000-0000-00003DD10000}"/>
    <cellStyle name="Percent 5 9" xfId="612" xr:uid="{00000000-0005-0000-0000-00003ED10000}"/>
    <cellStyle name="Percent 5 9 10" xfId="29296" xr:uid="{00000000-0005-0000-0000-00003FD10000}"/>
    <cellStyle name="Percent 5 9 11" xfId="55238" xr:uid="{00000000-0005-0000-0000-000040D10000}"/>
    <cellStyle name="Percent 5 9 12" xfId="55778" xr:uid="{00000000-0005-0000-0000-000041D10000}"/>
    <cellStyle name="Percent 5 9 13" xfId="1003" xr:uid="{00000000-0005-0000-0000-000042D10000}"/>
    <cellStyle name="Percent 5 9 2" xfId="1705" xr:uid="{00000000-0005-0000-0000-000043D10000}"/>
    <cellStyle name="Percent 5 9 2 10" xfId="56319" xr:uid="{00000000-0005-0000-0000-000044D10000}"/>
    <cellStyle name="Percent 5 9 2 2" xfId="2787" xr:uid="{00000000-0005-0000-0000-000045D10000}"/>
    <cellStyle name="Percent 5 9 2 2 2" xfId="7115" xr:uid="{00000000-0005-0000-0000-000046D10000}"/>
    <cellStyle name="Percent 5 9 2 2 2 2" xfId="13607" xr:uid="{00000000-0005-0000-0000-000047D10000}"/>
    <cellStyle name="Percent 5 9 2 2 2 2 2" xfId="28755" xr:uid="{00000000-0005-0000-0000-000048D10000}"/>
    <cellStyle name="Percent 5 9 2 2 2 2 2 2" xfId="54723" xr:uid="{00000000-0005-0000-0000-000049D10000}"/>
    <cellStyle name="Percent 5 9 2 2 2 2 3" xfId="39575" xr:uid="{00000000-0005-0000-0000-00004AD10000}"/>
    <cellStyle name="Percent 5 9 2 2 2 3" xfId="22263" xr:uid="{00000000-0005-0000-0000-00004BD10000}"/>
    <cellStyle name="Percent 5 9 2 2 2 3 2" xfId="48231" xr:uid="{00000000-0005-0000-0000-00004CD10000}"/>
    <cellStyle name="Percent 5 9 2 2 2 4" xfId="17935" xr:uid="{00000000-0005-0000-0000-00004DD10000}"/>
    <cellStyle name="Percent 5 9 2 2 2 4 2" xfId="43903" xr:uid="{00000000-0005-0000-0000-00004ED10000}"/>
    <cellStyle name="Percent 5 9 2 2 2 5" xfId="33083" xr:uid="{00000000-0005-0000-0000-00004FD10000}"/>
    <cellStyle name="Percent 5 9 2 2 2 6" xfId="59565" xr:uid="{00000000-0005-0000-0000-000050D10000}"/>
    <cellStyle name="Percent 5 9 2 2 3" xfId="11443" xr:uid="{00000000-0005-0000-0000-000051D10000}"/>
    <cellStyle name="Percent 5 9 2 2 3 2" xfId="26591" xr:uid="{00000000-0005-0000-0000-000052D10000}"/>
    <cellStyle name="Percent 5 9 2 2 3 2 2" xfId="52559" xr:uid="{00000000-0005-0000-0000-000053D10000}"/>
    <cellStyle name="Percent 5 9 2 2 3 3" xfId="37411" xr:uid="{00000000-0005-0000-0000-000054D10000}"/>
    <cellStyle name="Percent 5 9 2 2 4" xfId="9279" xr:uid="{00000000-0005-0000-0000-000055D10000}"/>
    <cellStyle name="Percent 5 9 2 2 4 2" xfId="24427" xr:uid="{00000000-0005-0000-0000-000056D10000}"/>
    <cellStyle name="Percent 5 9 2 2 4 2 2" xfId="50395" xr:uid="{00000000-0005-0000-0000-000057D10000}"/>
    <cellStyle name="Percent 5 9 2 2 4 3" xfId="35247" xr:uid="{00000000-0005-0000-0000-000058D10000}"/>
    <cellStyle name="Percent 5 9 2 2 5" xfId="20099" xr:uid="{00000000-0005-0000-0000-000059D10000}"/>
    <cellStyle name="Percent 5 9 2 2 5 2" xfId="46067" xr:uid="{00000000-0005-0000-0000-00005AD10000}"/>
    <cellStyle name="Percent 5 9 2 2 6" xfId="15771" xr:uid="{00000000-0005-0000-0000-00005BD10000}"/>
    <cellStyle name="Percent 5 9 2 2 6 2" xfId="41739" xr:uid="{00000000-0005-0000-0000-00005CD10000}"/>
    <cellStyle name="Percent 5 9 2 2 7" xfId="4951" xr:uid="{00000000-0005-0000-0000-00005DD10000}"/>
    <cellStyle name="Percent 5 9 2 2 8" xfId="30919" xr:uid="{00000000-0005-0000-0000-00005ED10000}"/>
    <cellStyle name="Percent 5 9 2 2 9" xfId="57401" xr:uid="{00000000-0005-0000-0000-00005FD10000}"/>
    <cellStyle name="Percent 5 9 2 3" xfId="6033" xr:uid="{00000000-0005-0000-0000-000060D10000}"/>
    <cellStyle name="Percent 5 9 2 3 2" xfId="12525" xr:uid="{00000000-0005-0000-0000-000061D10000}"/>
    <cellStyle name="Percent 5 9 2 3 2 2" xfId="27673" xr:uid="{00000000-0005-0000-0000-000062D10000}"/>
    <cellStyle name="Percent 5 9 2 3 2 2 2" xfId="53641" xr:uid="{00000000-0005-0000-0000-000063D10000}"/>
    <cellStyle name="Percent 5 9 2 3 2 3" xfId="38493" xr:uid="{00000000-0005-0000-0000-000064D10000}"/>
    <cellStyle name="Percent 5 9 2 3 3" xfId="21181" xr:uid="{00000000-0005-0000-0000-000065D10000}"/>
    <cellStyle name="Percent 5 9 2 3 3 2" xfId="47149" xr:uid="{00000000-0005-0000-0000-000066D10000}"/>
    <cellStyle name="Percent 5 9 2 3 4" xfId="16853" xr:uid="{00000000-0005-0000-0000-000067D10000}"/>
    <cellStyle name="Percent 5 9 2 3 4 2" xfId="42821" xr:uid="{00000000-0005-0000-0000-000068D10000}"/>
    <cellStyle name="Percent 5 9 2 3 5" xfId="32001" xr:uid="{00000000-0005-0000-0000-000069D10000}"/>
    <cellStyle name="Percent 5 9 2 3 6" xfId="58483" xr:uid="{00000000-0005-0000-0000-00006AD10000}"/>
    <cellStyle name="Percent 5 9 2 4" xfId="10361" xr:uid="{00000000-0005-0000-0000-00006BD10000}"/>
    <cellStyle name="Percent 5 9 2 4 2" xfId="25509" xr:uid="{00000000-0005-0000-0000-00006CD10000}"/>
    <cellStyle name="Percent 5 9 2 4 2 2" xfId="51477" xr:uid="{00000000-0005-0000-0000-00006DD10000}"/>
    <cellStyle name="Percent 5 9 2 4 3" xfId="36329" xr:uid="{00000000-0005-0000-0000-00006ED10000}"/>
    <cellStyle name="Percent 5 9 2 5" xfId="8197" xr:uid="{00000000-0005-0000-0000-00006FD10000}"/>
    <cellStyle name="Percent 5 9 2 5 2" xfId="23345" xr:uid="{00000000-0005-0000-0000-000070D10000}"/>
    <cellStyle name="Percent 5 9 2 5 2 2" xfId="49313" xr:uid="{00000000-0005-0000-0000-000071D10000}"/>
    <cellStyle name="Percent 5 9 2 5 3" xfId="34165" xr:uid="{00000000-0005-0000-0000-000072D10000}"/>
    <cellStyle name="Percent 5 9 2 6" xfId="19017" xr:uid="{00000000-0005-0000-0000-000073D10000}"/>
    <cellStyle name="Percent 5 9 2 6 2" xfId="44985" xr:uid="{00000000-0005-0000-0000-000074D10000}"/>
    <cellStyle name="Percent 5 9 2 7" xfId="14689" xr:uid="{00000000-0005-0000-0000-000075D10000}"/>
    <cellStyle name="Percent 5 9 2 7 2" xfId="40657" xr:uid="{00000000-0005-0000-0000-000076D10000}"/>
    <cellStyle name="Percent 5 9 2 8" xfId="3869" xr:uid="{00000000-0005-0000-0000-000077D10000}"/>
    <cellStyle name="Percent 5 9 2 9" xfId="29837" xr:uid="{00000000-0005-0000-0000-000078D10000}"/>
    <cellStyle name="Percent 5 9 3" xfId="2246" xr:uid="{00000000-0005-0000-0000-000079D10000}"/>
    <cellStyle name="Percent 5 9 3 2" xfId="6574" xr:uid="{00000000-0005-0000-0000-00007AD10000}"/>
    <cellStyle name="Percent 5 9 3 2 2" xfId="13066" xr:uid="{00000000-0005-0000-0000-00007BD10000}"/>
    <cellStyle name="Percent 5 9 3 2 2 2" xfId="28214" xr:uid="{00000000-0005-0000-0000-00007CD10000}"/>
    <cellStyle name="Percent 5 9 3 2 2 2 2" xfId="54182" xr:uid="{00000000-0005-0000-0000-00007DD10000}"/>
    <cellStyle name="Percent 5 9 3 2 2 3" xfId="39034" xr:uid="{00000000-0005-0000-0000-00007ED10000}"/>
    <cellStyle name="Percent 5 9 3 2 3" xfId="21722" xr:uid="{00000000-0005-0000-0000-00007FD10000}"/>
    <cellStyle name="Percent 5 9 3 2 3 2" xfId="47690" xr:uid="{00000000-0005-0000-0000-000080D10000}"/>
    <cellStyle name="Percent 5 9 3 2 4" xfId="17394" xr:uid="{00000000-0005-0000-0000-000081D10000}"/>
    <cellStyle name="Percent 5 9 3 2 4 2" xfId="43362" xr:uid="{00000000-0005-0000-0000-000082D10000}"/>
    <cellStyle name="Percent 5 9 3 2 5" xfId="32542" xr:uid="{00000000-0005-0000-0000-000083D10000}"/>
    <cellStyle name="Percent 5 9 3 2 6" xfId="59024" xr:uid="{00000000-0005-0000-0000-000084D10000}"/>
    <cellStyle name="Percent 5 9 3 3" xfId="10902" xr:uid="{00000000-0005-0000-0000-000085D10000}"/>
    <cellStyle name="Percent 5 9 3 3 2" xfId="26050" xr:uid="{00000000-0005-0000-0000-000086D10000}"/>
    <cellStyle name="Percent 5 9 3 3 2 2" xfId="52018" xr:uid="{00000000-0005-0000-0000-000087D10000}"/>
    <cellStyle name="Percent 5 9 3 3 3" xfId="36870" xr:uid="{00000000-0005-0000-0000-000088D10000}"/>
    <cellStyle name="Percent 5 9 3 4" xfId="8738" xr:uid="{00000000-0005-0000-0000-000089D10000}"/>
    <cellStyle name="Percent 5 9 3 4 2" xfId="23886" xr:uid="{00000000-0005-0000-0000-00008AD10000}"/>
    <cellStyle name="Percent 5 9 3 4 2 2" xfId="49854" xr:uid="{00000000-0005-0000-0000-00008BD10000}"/>
    <cellStyle name="Percent 5 9 3 4 3" xfId="34706" xr:uid="{00000000-0005-0000-0000-00008CD10000}"/>
    <cellStyle name="Percent 5 9 3 5" xfId="19558" xr:uid="{00000000-0005-0000-0000-00008DD10000}"/>
    <cellStyle name="Percent 5 9 3 5 2" xfId="45526" xr:uid="{00000000-0005-0000-0000-00008ED10000}"/>
    <cellStyle name="Percent 5 9 3 6" xfId="15230" xr:uid="{00000000-0005-0000-0000-00008FD10000}"/>
    <cellStyle name="Percent 5 9 3 6 2" xfId="41198" xr:uid="{00000000-0005-0000-0000-000090D10000}"/>
    <cellStyle name="Percent 5 9 3 7" xfId="4410" xr:uid="{00000000-0005-0000-0000-000091D10000}"/>
    <cellStyle name="Percent 5 9 3 8" xfId="30378" xr:uid="{00000000-0005-0000-0000-000092D10000}"/>
    <cellStyle name="Percent 5 9 3 9" xfId="56860" xr:uid="{00000000-0005-0000-0000-000093D10000}"/>
    <cellStyle name="Percent 5 9 4" xfId="5492" xr:uid="{00000000-0005-0000-0000-000094D10000}"/>
    <cellStyle name="Percent 5 9 4 2" xfId="11984" xr:uid="{00000000-0005-0000-0000-000095D10000}"/>
    <cellStyle name="Percent 5 9 4 2 2" xfId="27132" xr:uid="{00000000-0005-0000-0000-000096D10000}"/>
    <cellStyle name="Percent 5 9 4 2 2 2" xfId="53100" xr:uid="{00000000-0005-0000-0000-000097D10000}"/>
    <cellStyle name="Percent 5 9 4 2 3" xfId="37952" xr:uid="{00000000-0005-0000-0000-000098D10000}"/>
    <cellStyle name="Percent 5 9 4 3" xfId="20640" xr:uid="{00000000-0005-0000-0000-000099D10000}"/>
    <cellStyle name="Percent 5 9 4 3 2" xfId="46608" xr:uid="{00000000-0005-0000-0000-00009AD10000}"/>
    <cellStyle name="Percent 5 9 4 4" xfId="16312" xr:uid="{00000000-0005-0000-0000-00009BD10000}"/>
    <cellStyle name="Percent 5 9 4 4 2" xfId="42280" xr:uid="{00000000-0005-0000-0000-00009CD10000}"/>
    <cellStyle name="Percent 5 9 4 5" xfId="31460" xr:uid="{00000000-0005-0000-0000-00009DD10000}"/>
    <cellStyle name="Percent 5 9 4 6" xfId="57942" xr:uid="{00000000-0005-0000-0000-00009ED10000}"/>
    <cellStyle name="Percent 5 9 5" xfId="9820" xr:uid="{00000000-0005-0000-0000-00009FD10000}"/>
    <cellStyle name="Percent 5 9 5 2" xfId="24968" xr:uid="{00000000-0005-0000-0000-0000A0D10000}"/>
    <cellStyle name="Percent 5 9 5 2 2" xfId="50936" xr:uid="{00000000-0005-0000-0000-0000A1D10000}"/>
    <cellStyle name="Percent 5 9 5 3" xfId="35788" xr:uid="{00000000-0005-0000-0000-0000A2D10000}"/>
    <cellStyle name="Percent 5 9 6" xfId="7656" xr:uid="{00000000-0005-0000-0000-0000A3D10000}"/>
    <cellStyle name="Percent 5 9 6 2" xfId="22804" xr:uid="{00000000-0005-0000-0000-0000A4D10000}"/>
    <cellStyle name="Percent 5 9 6 2 2" xfId="48772" xr:uid="{00000000-0005-0000-0000-0000A5D10000}"/>
    <cellStyle name="Percent 5 9 6 3" xfId="33624" xr:uid="{00000000-0005-0000-0000-0000A6D10000}"/>
    <cellStyle name="Percent 5 9 7" xfId="18476" xr:uid="{00000000-0005-0000-0000-0000A7D10000}"/>
    <cellStyle name="Percent 5 9 7 2" xfId="44444" xr:uid="{00000000-0005-0000-0000-0000A8D10000}"/>
    <cellStyle name="Percent 5 9 8" xfId="14148" xr:uid="{00000000-0005-0000-0000-0000A9D10000}"/>
    <cellStyle name="Percent 5 9 8 2" xfId="40116" xr:uid="{00000000-0005-0000-0000-0000AAD10000}"/>
    <cellStyle name="Percent 5 9 9" xfId="3328" xr:uid="{00000000-0005-0000-0000-0000ABD10000}"/>
    <cellStyle name="Percent 6" xfId="613" xr:uid="{00000000-0005-0000-0000-0000ACD10000}"/>
    <cellStyle name="Percent 6 10" xfId="614" xr:uid="{00000000-0005-0000-0000-0000ADD10000}"/>
    <cellStyle name="Percent 6 10 10" xfId="29298" xr:uid="{00000000-0005-0000-0000-0000AED10000}"/>
    <cellStyle name="Percent 6 10 11" xfId="55240" xr:uid="{00000000-0005-0000-0000-0000AFD10000}"/>
    <cellStyle name="Percent 6 10 12" xfId="55780" xr:uid="{00000000-0005-0000-0000-0000B0D10000}"/>
    <cellStyle name="Percent 6 10 13" xfId="1046" xr:uid="{00000000-0005-0000-0000-0000B1D10000}"/>
    <cellStyle name="Percent 6 10 2" xfId="1707" xr:uid="{00000000-0005-0000-0000-0000B2D10000}"/>
    <cellStyle name="Percent 6 10 2 10" xfId="56321" xr:uid="{00000000-0005-0000-0000-0000B3D10000}"/>
    <cellStyle name="Percent 6 10 2 2" xfId="2789" xr:uid="{00000000-0005-0000-0000-0000B4D10000}"/>
    <cellStyle name="Percent 6 10 2 2 2" xfId="7117" xr:uid="{00000000-0005-0000-0000-0000B5D10000}"/>
    <cellStyle name="Percent 6 10 2 2 2 2" xfId="13609" xr:uid="{00000000-0005-0000-0000-0000B6D10000}"/>
    <cellStyle name="Percent 6 10 2 2 2 2 2" xfId="28757" xr:uid="{00000000-0005-0000-0000-0000B7D10000}"/>
    <cellStyle name="Percent 6 10 2 2 2 2 2 2" xfId="54725" xr:uid="{00000000-0005-0000-0000-0000B8D10000}"/>
    <cellStyle name="Percent 6 10 2 2 2 2 3" xfId="39577" xr:uid="{00000000-0005-0000-0000-0000B9D10000}"/>
    <cellStyle name="Percent 6 10 2 2 2 3" xfId="22265" xr:uid="{00000000-0005-0000-0000-0000BAD10000}"/>
    <cellStyle name="Percent 6 10 2 2 2 3 2" xfId="48233" xr:uid="{00000000-0005-0000-0000-0000BBD10000}"/>
    <cellStyle name="Percent 6 10 2 2 2 4" xfId="17937" xr:uid="{00000000-0005-0000-0000-0000BCD10000}"/>
    <cellStyle name="Percent 6 10 2 2 2 4 2" xfId="43905" xr:uid="{00000000-0005-0000-0000-0000BDD10000}"/>
    <cellStyle name="Percent 6 10 2 2 2 5" xfId="33085" xr:uid="{00000000-0005-0000-0000-0000BED10000}"/>
    <cellStyle name="Percent 6 10 2 2 2 6" xfId="59567" xr:uid="{00000000-0005-0000-0000-0000BFD10000}"/>
    <cellStyle name="Percent 6 10 2 2 3" xfId="11445" xr:uid="{00000000-0005-0000-0000-0000C0D10000}"/>
    <cellStyle name="Percent 6 10 2 2 3 2" xfId="26593" xr:uid="{00000000-0005-0000-0000-0000C1D10000}"/>
    <cellStyle name="Percent 6 10 2 2 3 2 2" xfId="52561" xr:uid="{00000000-0005-0000-0000-0000C2D10000}"/>
    <cellStyle name="Percent 6 10 2 2 3 3" xfId="37413" xr:uid="{00000000-0005-0000-0000-0000C3D10000}"/>
    <cellStyle name="Percent 6 10 2 2 4" xfId="9281" xr:uid="{00000000-0005-0000-0000-0000C4D10000}"/>
    <cellStyle name="Percent 6 10 2 2 4 2" xfId="24429" xr:uid="{00000000-0005-0000-0000-0000C5D10000}"/>
    <cellStyle name="Percent 6 10 2 2 4 2 2" xfId="50397" xr:uid="{00000000-0005-0000-0000-0000C6D10000}"/>
    <cellStyle name="Percent 6 10 2 2 4 3" xfId="35249" xr:uid="{00000000-0005-0000-0000-0000C7D10000}"/>
    <cellStyle name="Percent 6 10 2 2 5" xfId="20101" xr:uid="{00000000-0005-0000-0000-0000C8D10000}"/>
    <cellStyle name="Percent 6 10 2 2 5 2" xfId="46069" xr:uid="{00000000-0005-0000-0000-0000C9D10000}"/>
    <cellStyle name="Percent 6 10 2 2 6" xfId="15773" xr:uid="{00000000-0005-0000-0000-0000CAD10000}"/>
    <cellStyle name="Percent 6 10 2 2 6 2" xfId="41741" xr:uid="{00000000-0005-0000-0000-0000CBD10000}"/>
    <cellStyle name="Percent 6 10 2 2 7" xfId="4953" xr:uid="{00000000-0005-0000-0000-0000CCD10000}"/>
    <cellStyle name="Percent 6 10 2 2 8" xfId="30921" xr:uid="{00000000-0005-0000-0000-0000CDD10000}"/>
    <cellStyle name="Percent 6 10 2 2 9" xfId="57403" xr:uid="{00000000-0005-0000-0000-0000CED10000}"/>
    <cellStyle name="Percent 6 10 2 3" xfId="6035" xr:uid="{00000000-0005-0000-0000-0000CFD10000}"/>
    <cellStyle name="Percent 6 10 2 3 2" xfId="12527" xr:uid="{00000000-0005-0000-0000-0000D0D10000}"/>
    <cellStyle name="Percent 6 10 2 3 2 2" xfId="27675" xr:uid="{00000000-0005-0000-0000-0000D1D10000}"/>
    <cellStyle name="Percent 6 10 2 3 2 2 2" xfId="53643" xr:uid="{00000000-0005-0000-0000-0000D2D10000}"/>
    <cellStyle name="Percent 6 10 2 3 2 3" xfId="38495" xr:uid="{00000000-0005-0000-0000-0000D3D10000}"/>
    <cellStyle name="Percent 6 10 2 3 3" xfId="21183" xr:uid="{00000000-0005-0000-0000-0000D4D10000}"/>
    <cellStyle name="Percent 6 10 2 3 3 2" xfId="47151" xr:uid="{00000000-0005-0000-0000-0000D5D10000}"/>
    <cellStyle name="Percent 6 10 2 3 4" xfId="16855" xr:uid="{00000000-0005-0000-0000-0000D6D10000}"/>
    <cellStyle name="Percent 6 10 2 3 4 2" xfId="42823" xr:uid="{00000000-0005-0000-0000-0000D7D10000}"/>
    <cellStyle name="Percent 6 10 2 3 5" xfId="32003" xr:uid="{00000000-0005-0000-0000-0000D8D10000}"/>
    <cellStyle name="Percent 6 10 2 3 6" xfId="58485" xr:uid="{00000000-0005-0000-0000-0000D9D10000}"/>
    <cellStyle name="Percent 6 10 2 4" xfId="10363" xr:uid="{00000000-0005-0000-0000-0000DAD10000}"/>
    <cellStyle name="Percent 6 10 2 4 2" xfId="25511" xr:uid="{00000000-0005-0000-0000-0000DBD10000}"/>
    <cellStyle name="Percent 6 10 2 4 2 2" xfId="51479" xr:uid="{00000000-0005-0000-0000-0000DCD10000}"/>
    <cellStyle name="Percent 6 10 2 4 3" xfId="36331" xr:uid="{00000000-0005-0000-0000-0000DDD10000}"/>
    <cellStyle name="Percent 6 10 2 5" xfId="8199" xr:uid="{00000000-0005-0000-0000-0000DED10000}"/>
    <cellStyle name="Percent 6 10 2 5 2" xfId="23347" xr:uid="{00000000-0005-0000-0000-0000DFD10000}"/>
    <cellStyle name="Percent 6 10 2 5 2 2" xfId="49315" xr:uid="{00000000-0005-0000-0000-0000E0D10000}"/>
    <cellStyle name="Percent 6 10 2 5 3" xfId="34167" xr:uid="{00000000-0005-0000-0000-0000E1D10000}"/>
    <cellStyle name="Percent 6 10 2 6" xfId="19019" xr:uid="{00000000-0005-0000-0000-0000E2D10000}"/>
    <cellStyle name="Percent 6 10 2 6 2" xfId="44987" xr:uid="{00000000-0005-0000-0000-0000E3D10000}"/>
    <cellStyle name="Percent 6 10 2 7" xfId="14691" xr:uid="{00000000-0005-0000-0000-0000E4D10000}"/>
    <cellStyle name="Percent 6 10 2 7 2" xfId="40659" xr:uid="{00000000-0005-0000-0000-0000E5D10000}"/>
    <cellStyle name="Percent 6 10 2 8" xfId="3871" xr:uid="{00000000-0005-0000-0000-0000E6D10000}"/>
    <cellStyle name="Percent 6 10 2 9" xfId="29839" xr:uid="{00000000-0005-0000-0000-0000E7D10000}"/>
    <cellStyle name="Percent 6 10 3" xfId="2248" xr:uid="{00000000-0005-0000-0000-0000E8D10000}"/>
    <cellStyle name="Percent 6 10 3 2" xfId="6576" xr:uid="{00000000-0005-0000-0000-0000E9D10000}"/>
    <cellStyle name="Percent 6 10 3 2 2" xfId="13068" xr:uid="{00000000-0005-0000-0000-0000EAD10000}"/>
    <cellStyle name="Percent 6 10 3 2 2 2" xfId="28216" xr:uid="{00000000-0005-0000-0000-0000EBD10000}"/>
    <cellStyle name="Percent 6 10 3 2 2 2 2" xfId="54184" xr:uid="{00000000-0005-0000-0000-0000ECD10000}"/>
    <cellStyle name="Percent 6 10 3 2 2 3" xfId="39036" xr:uid="{00000000-0005-0000-0000-0000EDD10000}"/>
    <cellStyle name="Percent 6 10 3 2 3" xfId="21724" xr:uid="{00000000-0005-0000-0000-0000EED10000}"/>
    <cellStyle name="Percent 6 10 3 2 3 2" xfId="47692" xr:uid="{00000000-0005-0000-0000-0000EFD10000}"/>
    <cellStyle name="Percent 6 10 3 2 4" xfId="17396" xr:uid="{00000000-0005-0000-0000-0000F0D10000}"/>
    <cellStyle name="Percent 6 10 3 2 4 2" xfId="43364" xr:uid="{00000000-0005-0000-0000-0000F1D10000}"/>
    <cellStyle name="Percent 6 10 3 2 5" xfId="32544" xr:uid="{00000000-0005-0000-0000-0000F2D10000}"/>
    <cellStyle name="Percent 6 10 3 2 6" xfId="59026" xr:uid="{00000000-0005-0000-0000-0000F3D10000}"/>
    <cellStyle name="Percent 6 10 3 3" xfId="10904" xr:uid="{00000000-0005-0000-0000-0000F4D10000}"/>
    <cellStyle name="Percent 6 10 3 3 2" xfId="26052" xr:uid="{00000000-0005-0000-0000-0000F5D10000}"/>
    <cellStyle name="Percent 6 10 3 3 2 2" xfId="52020" xr:uid="{00000000-0005-0000-0000-0000F6D10000}"/>
    <cellStyle name="Percent 6 10 3 3 3" xfId="36872" xr:uid="{00000000-0005-0000-0000-0000F7D10000}"/>
    <cellStyle name="Percent 6 10 3 4" xfId="8740" xr:uid="{00000000-0005-0000-0000-0000F8D10000}"/>
    <cellStyle name="Percent 6 10 3 4 2" xfId="23888" xr:uid="{00000000-0005-0000-0000-0000F9D10000}"/>
    <cellStyle name="Percent 6 10 3 4 2 2" xfId="49856" xr:uid="{00000000-0005-0000-0000-0000FAD10000}"/>
    <cellStyle name="Percent 6 10 3 4 3" xfId="34708" xr:uid="{00000000-0005-0000-0000-0000FBD10000}"/>
    <cellStyle name="Percent 6 10 3 5" xfId="19560" xr:uid="{00000000-0005-0000-0000-0000FCD10000}"/>
    <cellStyle name="Percent 6 10 3 5 2" xfId="45528" xr:uid="{00000000-0005-0000-0000-0000FDD10000}"/>
    <cellStyle name="Percent 6 10 3 6" xfId="15232" xr:uid="{00000000-0005-0000-0000-0000FED10000}"/>
    <cellStyle name="Percent 6 10 3 6 2" xfId="41200" xr:uid="{00000000-0005-0000-0000-0000FFD10000}"/>
    <cellStyle name="Percent 6 10 3 7" xfId="4412" xr:uid="{00000000-0005-0000-0000-000000D20000}"/>
    <cellStyle name="Percent 6 10 3 8" xfId="30380" xr:uid="{00000000-0005-0000-0000-000001D20000}"/>
    <cellStyle name="Percent 6 10 3 9" xfId="56862" xr:uid="{00000000-0005-0000-0000-000002D20000}"/>
    <cellStyle name="Percent 6 10 4" xfId="5494" xr:uid="{00000000-0005-0000-0000-000003D20000}"/>
    <cellStyle name="Percent 6 10 4 2" xfId="11986" xr:uid="{00000000-0005-0000-0000-000004D20000}"/>
    <cellStyle name="Percent 6 10 4 2 2" xfId="27134" xr:uid="{00000000-0005-0000-0000-000005D20000}"/>
    <cellStyle name="Percent 6 10 4 2 2 2" xfId="53102" xr:uid="{00000000-0005-0000-0000-000006D20000}"/>
    <cellStyle name="Percent 6 10 4 2 3" xfId="37954" xr:uid="{00000000-0005-0000-0000-000007D20000}"/>
    <cellStyle name="Percent 6 10 4 3" xfId="20642" xr:uid="{00000000-0005-0000-0000-000008D20000}"/>
    <cellStyle name="Percent 6 10 4 3 2" xfId="46610" xr:uid="{00000000-0005-0000-0000-000009D20000}"/>
    <cellStyle name="Percent 6 10 4 4" xfId="16314" xr:uid="{00000000-0005-0000-0000-00000AD20000}"/>
    <cellStyle name="Percent 6 10 4 4 2" xfId="42282" xr:uid="{00000000-0005-0000-0000-00000BD20000}"/>
    <cellStyle name="Percent 6 10 4 5" xfId="31462" xr:uid="{00000000-0005-0000-0000-00000CD20000}"/>
    <cellStyle name="Percent 6 10 4 6" xfId="57944" xr:uid="{00000000-0005-0000-0000-00000DD20000}"/>
    <cellStyle name="Percent 6 10 5" xfId="9822" xr:uid="{00000000-0005-0000-0000-00000ED20000}"/>
    <cellStyle name="Percent 6 10 5 2" xfId="24970" xr:uid="{00000000-0005-0000-0000-00000FD20000}"/>
    <cellStyle name="Percent 6 10 5 2 2" xfId="50938" xr:uid="{00000000-0005-0000-0000-000010D20000}"/>
    <cellStyle name="Percent 6 10 5 3" xfId="35790" xr:uid="{00000000-0005-0000-0000-000011D20000}"/>
    <cellStyle name="Percent 6 10 6" xfId="7658" xr:uid="{00000000-0005-0000-0000-000012D20000}"/>
    <cellStyle name="Percent 6 10 6 2" xfId="22806" xr:uid="{00000000-0005-0000-0000-000013D20000}"/>
    <cellStyle name="Percent 6 10 6 2 2" xfId="48774" xr:uid="{00000000-0005-0000-0000-000014D20000}"/>
    <cellStyle name="Percent 6 10 6 3" xfId="33626" xr:uid="{00000000-0005-0000-0000-000015D20000}"/>
    <cellStyle name="Percent 6 10 7" xfId="18478" xr:uid="{00000000-0005-0000-0000-000016D20000}"/>
    <cellStyle name="Percent 6 10 7 2" xfId="44446" xr:uid="{00000000-0005-0000-0000-000017D20000}"/>
    <cellStyle name="Percent 6 10 8" xfId="14150" xr:uid="{00000000-0005-0000-0000-000018D20000}"/>
    <cellStyle name="Percent 6 10 8 2" xfId="40118" xr:uid="{00000000-0005-0000-0000-000019D20000}"/>
    <cellStyle name="Percent 6 10 9" xfId="3330" xr:uid="{00000000-0005-0000-0000-00001AD20000}"/>
    <cellStyle name="Percent 6 11" xfId="615" xr:uid="{00000000-0005-0000-0000-00001BD20000}"/>
    <cellStyle name="Percent 6 11 10" xfId="29299" xr:uid="{00000000-0005-0000-0000-00001CD20000}"/>
    <cellStyle name="Percent 6 11 11" xfId="55241" xr:uid="{00000000-0005-0000-0000-00001DD20000}"/>
    <cellStyle name="Percent 6 11 12" xfId="55781" xr:uid="{00000000-0005-0000-0000-00001ED20000}"/>
    <cellStyle name="Percent 6 11 13" xfId="1086" xr:uid="{00000000-0005-0000-0000-00001FD20000}"/>
    <cellStyle name="Percent 6 11 2" xfId="1708" xr:uid="{00000000-0005-0000-0000-000020D20000}"/>
    <cellStyle name="Percent 6 11 2 10" xfId="56322" xr:uid="{00000000-0005-0000-0000-000021D20000}"/>
    <cellStyle name="Percent 6 11 2 2" xfId="2790" xr:uid="{00000000-0005-0000-0000-000022D20000}"/>
    <cellStyle name="Percent 6 11 2 2 2" xfId="7118" xr:uid="{00000000-0005-0000-0000-000023D20000}"/>
    <cellStyle name="Percent 6 11 2 2 2 2" xfId="13610" xr:uid="{00000000-0005-0000-0000-000024D20000}"/>
    <cellStyle name="Percent 6 11 2 2 2 2 2" xfId="28758" xr:uid="{00000000-0005-0000-0000-000025D20000}"/>
    <cellStyle name="Percent 6 11 2 2 2 2 2 2" xfId="54726" xr:uid="{00000000-0005-0000-0000-000026D20000}"/>
    <cellStyle name="Percent 6 11 2 2 2 2 3" xfId="39578" xr:uid="{00000000-0005-0000-0000-000027D20000}"/>
    <cellStyle name="Percent 6 11 2 2 2 3" xfId="22266" xr:uid="{00000000-0005-0000-0000-000028D20000}"/>
    <cellStyle name="Percent 6 11 2 2 2 3 2" xfId="48234" xr:uid="{00000000-0005-0000-0000-000029D20000}"/>
    <cellStyle name="Percent 6 11 2 2 2 4" xfId="17938" xr:uid="{00000000-0005-0000-0000-00002AD20000}"/>
    <cellStyle name="Percent 6 11 2 2 2 4 2" xfId="43906" xr:uid="{00000000-0005-0000-0000-00002BD20000}"/>
    <cellStyle name="Percent 6 11 2 2 2 5" xfId="33086" xr:uid="{00000000-0005-0000-0000-00002CD20000}"/>
    <cellStyle name="Percent 6 11 2 2 2 6" xfId="59568" xr:uid="{00000000-0005-0000-0000-00002DD20000}"/>
    <cellStyle name="Percent 6 11 2 2 3" xfId="11446" xr:uid="{00000000-0005-0000-0000-00002ED20000}"/>
    <cellStyle name="Percent 6 11 2 2 3 2" xfId="26594" xr:uid="{00000000-0005-0000-0000-00002FD20000}"/>
    <cellStyle name="Percent 6 11 2 2 3 2 2" xfId="52562" xr:uid="{00000000-0005-0000-0000-000030D20000}"/>
    <cellStyle name="Percent 6 11 2 2 3 3" xfId="37414" xr:uid="{00000000-0005-0000-0000-000031D20000}"/>
    <cellStyle name="Percent 6 11 2 2 4" xfId="9282" xr:uid="{00000000-0005-0000-0000-000032D20000}"/>
    <cellStyle name="Percent 6 11 2 2 4 2" xfId="24430" xr:uid="{00000000-0005-0000-0000-000033D20000}"/>
    <cellStyle name="Percent 6 11 2 2 4 2 2" xfId="50398" xr:uid="{00000000-0005-0000-0000-000034D20000}"/>
    <cellStyle name="Percent 6 11 2 2 4 3" xfId="35250" xr:uid="{00000000-0005-0000-0000-000035D20000}"/>
    <cellStyle name="Percent 6 11 2 2 5" xfId="20102" xr:uid="{00000000-0005-0000-0000-000036D20000}"/>
    <cellStyle name="Percent 6 11 2 2 5 2" xfId="46070" xr:uid="{00000000-0005-0000-0000-000037D20000}"/>
    <cellStyle name="Percent 6 11 2 2 6" xfId="15774" xr:uid="{00000000-0005-0000-0000-000038D20000}"/>
    <cellStyle name="Percent 6 11 2 2 6 2" xfId="41742" xr:uid="{00000000-0005-0000-0000-000039D20000}"/>
    <cellStyle name="Percent 6 11 2 2 7" xfId="4954" xr:uid="{00000000-0005-0000-0000-00003AD20000}"/>
    <cellStyle name="Percent 6 11 2 2 8" xfId="30922" xr:uid="{00000000-0005-0000-0000-00003BD20000}"/>
    <cellStyle name="Percent 6 11 2 2 9" xfId="57404" xr:uid="{00000000-0005-0000-0000-00003CD20000}"/>
    <cellStyle name="Percent 6 11 2 3" xfId="6036" xr:uid="{00000000-0005-0000-0000-00003DD20000}"/>
    <cellStyle name="Percent 6 11 2 3 2" xfId="12528" xr:uid="{00000000-0005-0000-0000-00003ED20000}"/>
    <cellStyle name="Percent 6 11 2 3 2 2" xfId="27676" xr:uid="{00000000-0005-0000-0000-00003FD20000}"/>
    <cellStyle name="Percent 6 11 2 3 2 2 2" xfId="53644" xr:uid="{00000000-0005-0000-0000-000040D20000}"/>
    <cellStyle name="Percent 6 11 2 3 2 3" xfId="38496" xr:uid="{00000000-0005-0000-0000-000041D20000}"/>
    <cellStyle name="Percent 6 11 2 3 3" xfId="21184" xr:uid="{00000000-0005-0000-0000-000042D20000}"/>
    <cellStyle name="Percent 6 11 2 3 3 2" xfId="47152" xr:uid="{00000000-0005-0000-0000-000043D20000}"/>
    <cellStyle name="Percent 6 11 2 3 4" xfId="16856" xr:uid="{00000000-0005-0000-0000-000044D20000}"/>
    <cellStyle name="Percent 6 11 2 3 4 2" xfId="42824" xr:uid="{00000000-0005-0000-0000-000045D20000}"/>
    <cellStyle name="Percent 6 11 2 3 5" xfId="32004" xr:uid="{00000000-0005-0000-0000-000046D20000}"/>
    <cellStyle name="Percent 6 11 2 3 6" xfId="58486" xr:uid="{00000000-0005-0000-0000-000047D20000}"/>
    <cellStyle name="Percent 6 11 2 4" xfId="10364" xr:uid="{00000000-0005-0000-0000-000048D20000}"/>
    <cellStyle name="Percent 6 11 2 4 2" xfId="25512" xr:uid="{00000000-0005-0000-0000-000049D20000}"/>
    <cellStyle name="Percent 6 11 2 4 2 2" xfId="51480" xr:uid="{00000000-0005-0000-0000-00004AD20000}"/>
    <cellStyle name="Percent 6 11 2 4 3" xfId="36332" xr:uid="{00000000-0005-0000-0000-00004BD20000}"/>
    <cellStyle name="Percent 6 11 2 5" xfId="8200" xr:uid="{00000000-0005-0000-0000-00004CD20000}"/>
    <cellStyle name="Percent 6 11 2 5 2" xfId="23348" xr:uid="{00000000-0005-0000-0000-00004DD20000}"/>
    <cellStyle name="Percent 6 11 2 5 2 2" xfId="49316" xr:uid="{00000000-0005-0000-0000-00004ED20000}"/>
    <cellStyle name="Percent 6 11 2 5 3" xfId="34168" xr:uid="{00000000-0005-0000-0000-00004FD20000}"/>
    <cellStyle name="Percent 6 11 2 6" xfId="19020" xr:uid="{00000000-0005-0000-0000-000050D20000}"/>
    <cellStyle name="Percent 6 11 2 6 2" xfId="44988" xr:uid="{00000000-0005-0000-0000-000051D20000}"/>
    <cellStyle name="Percent 6 11 2 7" xfId="14692" xr:uid="{00000000-0005-0000-0000-000052D20000}"/>
    <cellStyle name="Percent 6 11 2 7 2" xfId="40660" xr:uid="{00000000-0005-0000-0000-000053D20000}"/>
    <cellStyle name="Percent 6 11 2 8" xfId="3872" xr:uid="{00000000-0005-0000-0000-000054D20000}"/>
    <cellStyle name="Percent 6 11 2 9" xfId="29840" xr:uid="{00000000-0005-0000-0000-000055D20000}"/>
    <cellStyle name="Percent 6 11 3" xfId="2249" xr:uid="{00000000-0005-0000-0000-000056D20000}"/>
    <cellStyle name="Percent 6 11 3 2" xfId="6577" xr:uid="{00000000-0005-0000-0000-000057D20000}"/>
    <cellStyle name="Percent 6 11 3 2 2" xfId="13069" xr:uid="{00000000-0005-0000-0000-000058D20000}"/>
    <cellStyle name="Percent 6 11 3 2 2 2" xfId="28217" xr:uid="{00000000-0005-0000-0000-000059D20000}"/>
    <cellStyle name="Percent 6 11 3 2 2 2 2" xfId="54185" xr:uid="{00000000-0005-0000-0000-00005AD20000}"/>
    <cellStyle name="Percent 6 11 3 2 2 3" xfId="39037" xr:uid="{00000000-0005-0000-0000-00005BD20000}"/>
    <cellStyle name="Percent 6 11 3 2 3" xfId="21725" xr:uid="{00000000-0005-0000-0000-00005CD20000}"/>
    <cellStyle name="Percent 6 11 3 2 3 2" xfId="47693" xr:uid="{00000000-0005-0000-0000-00005DD20000}"/>
    <cellStyle name="Percent 6 11 3 2 4" xfId="17397" xr:uid="{00000000-0005-0000-0000-00005ED20000}"/>
    <cellStyle name="Percent 6 11 3 2 4 2" xfId="43365" xr:uid="{00000000-0005-0000-0000-00005FD20000}"/>
    <cellStyle name="Percent 6 11 3 2 5" xfId="32545" xr:uid="{00000000-0005-0000-0000-000060D20000}"/>
    <cellStyle name="Percent 6 11 3 2 6" xfId="59027" xr:uid="{00000000-0005-0000-0000-000061D20000}"/>
    <cellStyle name="Percent 6 11 3 3" xfId="10905" xr:uid="{00000000-0005-0000-0000-000062D20000}"/>
    <cellStyle name="Percent 6 11 3 3 2" xfId="26053" xr:uid="{00000000-0005-0000-0000-000063D20000}"/>
    <cellStyle name="Percent 6 11 3 3 2 2" xfId="52021" xr:uid="{00000000-0005-0000-0000-000064D20000}"/>
    <cellStyle name="Percent 6 11 3 3 3" xfId="36873" xr:uid="{00000000-0005-0000-0000-000065D20000}"/>
    <cellStyle name="Percent 6 11 3 4" xfId="8741" xr:uid="{00000000-0005-0000-0000-000066D20000}"/>
    <cellStyle name="Percent 6 11 3 4 2" xfId="23889" xr:uid="{00000000-0005-0000-0000-000067D20000}"/>
    <cellStyle name="Percent 6 11 3 4 2 2" xfId="49857" xr:uid="{00000000-0005-0000-0000-000068D20000}"/>
    <cellStyle name="Percent 6 11 3 4 3" xfId="34709" xr:uid="{00000000-0005-0000-0000-000069D20000}"/>
    <cellStyle name="Percent 6 11 3 5" xfId="19561" xr:uid="{00000000-0005-0000-0000-00006AD20000}"/>
    <cellStyle name="Percent 6 11 3 5 2" xfId="45529" xr:uid="{00000000-0005-0000-0000-00006BD20000}"/>
    <cellStyle name="Percent 6 11 3 6" xfId="15233" xr:uid="{00000000-0005-0000-0000-00006CD20000}"/>
    <cellStyle name="Percent 6 11 3 6 2" xfId="41201" xr:uid="{00000000-0005-0000-0000-00006DD20000}"/>
    <cellStyle name="Percent 6 11 3 7" xfId="4413" xr:uid="{00000000-0005-0000-0000-00006ED20000}"/>
    <cellStyle name="Percent 6 11 3 8" xfId="30381" xr:uid="{00000000-0005-0000-0000-00006FD20000}"/>
    <cellStyle name="Percent 6 11 3 9" xfId="56863" xr:uid="{00000000-0005-0000-0000-000070D20000}"/>
    <cellStyle name="Percent 6 11 4" xfId="5495" xr:uid="{00000000-0005-0000-0000-000071D20000}"/>
    <cellStyle name="Percent 6 11 4 2" xfId="11987" xr:uid="{00000000-0005-0000-0000-000072D20000}"/>
    <cellStyle name="Percent 6 11 4 2 2" xfId="27135" xr:uid="{00000000-0005-0000-0000-000073D20000}"/>
    <cellStyle name="Percent 6 11 4 2 2 2" xfId="53103" xr:uid="{00000000-0005-0000-0000-000074D20000}"/>
    <cellStyle name="Percent 6 11 4 2 3" xfId="37955" xr:uid="{00000000-0005-0000-0000-000075D20000}"/>
    <cellStyle name="Percent 6 11 4 3" xfId="20643" xr:uid="{00000000-0005-0000-0000-000076D20000}"/>
    <cellStyle name="Percent 6 11 4 3 2" xfId="46611" xr:uid="{00000000-0005-0000-0000-000077D20000}"/>
    <cellStyle name="Percent 6 11 4 4" xfId="16315" xr:uid="{00000000-0005-0000-0000-000078D20000}"/>
    <cellStyle name="Percent 6 11 4 4 2" xfId="42283" xr:uid="{00000000-0005-0000-0000-000079D20000}"/>
    <cellStyle name="Percent 6 11 4 5" xfId="31463" xr:uid="{00000000-0005-0000-0000-00007AD20000}"/>
    <cellStyle name="Percent 6 11 4 6" xfId="57945" xr:uid="{00000000-0005-0000-0000-00007BD20000}"/>
    <cellStyle name="Percent 6 11 5" xfId="9823" xr:uid="{00000000-0005-0000-0000-00007CD20000}"/>
    <cellStyle name="Percent 6 11 5 2" xfId="24971" xr:uid="{00000000-0005-0000-0000-00007DD20000}"/>
    <cellStyle name="Percent 6 11 5 2 2" xfId="50939" xr:uid="{00000000-0005-0000-0000-00007ED20000}"/>
    <cellStyle name="Percent 6 11 5 3" xfId="35791" xr:uid="{00000000-0005-0000-0000-00007FD20000}"/>
    <cellStyle name="Percent 6 11 6" xfId="7659" xr:uid="{00000000-0005-0000-0000-000080D20000}"/>
    <cellStyle name="Percent 6 11 6 2" xfId="22807" xr:uid="{00000000-0005-0000-0000-000081D20000}"/>
    <cellStyle name="Percent 6 11 6 2 2" xfId="48775" xr:uid="{00000000-0005-0000-0000-000082D20000}"/>
    <cellStyle name="Percent 6 11 6 3" xfId="33627" xr:uid="{00000000-0005-0000-0000-000083D20000}"/>
    <cellStyle name="Percent 6 11 7" xfId="18479" xr:uid="{00000000-0005-0000-0000-000084D20000}"/>
    <cellStyle name="Percent 6 11 7 2" xfId="44447" xr:uid="{00000000-0005-0000-0000-000085D20000}"/>
    <cellStyle name="Percent 6 11 8" xfId="14151" xr:uid="{00000000-0005-0000-0000-000086D20000}"/>
    <cellStyle name="Percent 6 11 8 2" xfId="40119" xr:uid="{00000000-0005-0000-0000-000087D20000}"/>
    <cellStyle name="Percent 6 11 9" xfId="3331" xr:uid="{00000000-0005-0000-0000-000088D20000}"/>
    <cellStyle name="Percent 6 12" xfId="616" xr:uid="{00000000-0005-0000-0000-000089D20000}"/>
    <cellStyle name="Percent 6 12 10" xfId="29300" xr:uid="{00000000-0005-0000-0000-00008AD20000}"/>
    <cellStyle name="Percent 6 12 11" xfId="55242" xr:uid="{00000000-0005-0000-0000-00008BD20000}"/>
    <cellStyle name="Percent 6 12 12" xfId="55782" xr:uid="{00000000-0005-0000-0000-00008CD20000}"/>
    <cellStyle name="Percent 6 12 13" xfId="1126" xr:uid="{00000000-0005-0000-0000-00008DD20000}"/>
    <cellStyle name="Percent 6 12 2" xfId="1709" xr:uid="{00000000-0005-0000-0000-00008ED20000}"/>
    <cellStyle name="Percent 6 12 2 10" xfId="56323" xr:uid="{00000000-0005-0000-0000-00008FD20000}"/>
    <cellStyle name="Percent 6 12 2 2" xfId="2791" xr:uid="{00000000-0005-0000-0000-000090D20000}"/>
    <cellStyle name="Percent 6 12 2 2 2" xfId="7119" xr:uid="{00000000-0005-0000-0000-000091D20000}"/>
    <cellStyle name="Percent 6 12 2 2 2 2" xfId="13611" xr:uid="{00000000-0005-0000-0000-000092D20000}"/>
    <cellStyle name="Percent 6 12 2 2 2 2 2" xfId="28759" xr:uid="{00000000-0005-0000-0000-000093D20000}"/>
    <cellStyle name="Percent 6 12 2 2 2 2 2 2" xfId="54727" xr:uid="{00000000-0005-0000-0000-000094D20000}"/>
    <cellStyle name="Percent 6 12 2 2 2 2 3" xfId="39579" xr:uid="{00000000-0005-0000-0000-000095D20000}"/>
    <cellStyle name="Percent 6 12 2 2 2 3" xfId="22267" xr:uid="{00000000-0005-0000-0000-000096D20000}"/>
    <cellStyle name="Percent 6 12 2 2 2 3 2" xfId="48235" xr:uid="{00000000-0005-0000-0000-000097D20000}"/>
    <cellStyle name="Percent 6 12 2 2 2 4" xfId="17939" xr:uid="{00000000-0005-0000-0000-000098D20000}"/>
    <cellStyle name="Percent 6 12 2 2 2 4 2" xfId="43907" xr:uid="{00000000-0005-0000-0000-000099D20000}"/>
    <cellStyle name="Percent 6 12 2 2 2 5" xfId="33087" xr:uid="{00000000-0005-0000-0000-00009AD20000}"/>
    <cellStyle name="Percent 6 12 2 2 2 6" xfId="59569" xr:uid="{00000000-0005-0000-0000-00009BD20000}"/>
    <cellStyle name="Percent 6 12 2 2 3" xfId="11447" xr:uid="{00000000-0005-0000-0000-00009CD20000}"/>
    <cellStyle name="Percent 6 12 2 2 3 2" xfId="26595" xr:uid="{00000000-0005-0000-0000-00009DD20000}"/>
    <cellStyle name="Percent 6 12 2 2 3 2 2" xfId="52563" xr:uid="{00000000-0005-0000-0000-00009ED20000}"/>
    <cellStyle name="Percent 6 12 2 2 3 3" xfId="37415" xr:uid="{00000000-0005-0000-0000-00009FD20000}"/>
    <cellStyle name="Percent 6 12 2 2 4" xfId="9283" xr:uid="{00000000-0005-0000-0000-0000A0D20000}"/>
    <cellStyle name="Percent 6 12 2 2 4 2" xfId="24431" xr:uid="{00000000-0005-0000-0000-0000A1D20000}"/>
    <cellStyle name="Percent 6 12 2 2 4 2 2" xfId="50399" xr:uid="{00000000-0005-0000-0000-0000A2D20000}"/>
    <cellStyle name="Percent 6 12 2 2 4 3" xfId="35251" xr:uid="{00000000-0005-0000-0000-0000A3D20000}"/>
    <cellStyle name="Percent 6 12 2 2 5" xfId="20103" xr:uid="{00000000-0005-0000-0000-0000A4D20000}"/>
    <cellStyle name="Percent 6 12 2 2 5 2" xfId="46071" xr:uid="{00000000-0005-0000-0000-0000A5D20000}"/>
    <cellStyle name="Percent 6 12 2 2 6" xfId="15775" xr:uid="{00000000-0005-0000-0000-0000A6D20000}"/>
    <cellStyle name="Percent 6 12 2 2 6 2" xfId="41743" xr:uid="{00000000-0005-0000-0000-0000A7D20000}"/>
    <cellStyle name="Percent 6 12 2 2 7" xfId="4955" xr:uid="{00000000-0005-0000-0000-0000A8D20000}"/>
    <cellStyle name="Percent 6 12 2 2 8" xfId="30923" xr:uid="{00000000-0005-0000-0000-0000A9D20000}"/>
    <cellStyle name="Percent 6 12 2 2 9" xfId="57405" xr:uid="{00000000-0005-0000-0000-0000AAD20000}"/>
    <cellStyle name="Percent 6 12 2 3" xfId="6037" xr:uid="{00000000-0005-0000-0000-0000ABD20000}"/>
    <cellStyle name="Percent 6 12 2 3 2" xfId="12529" xr:uid="{00000000-0005-0000-0000-0000ACD20000}"/>
    <cellStyle name="Percent 6 12 2 3 2 2" xfId="27677" xr:uid="{00000000-0005-0000-0000-0000ADD20000}"/>
    <cellStyle name="Percent 6 12 2 3 2 2 2" xfId="53645" xr:uid="{00000000-0005-0000-0000-0000AED20000}"/>
    <cellStyle name="Percent 6 12 2 3 2 3" xfId="38497" xr:uid="{00000000-0005-0000-0000-0000AFD20000}"/>
    <cellStyle name="Percent 6 12 2 3 3" xfId="21185" xr:uid="{00000000-0005-0000-0000-0000B0D20000}"/>
    <cellStyle name="Percent 6 12 2 3 3 2" xfId="47153" xr:uid="{00000000-0005-0000-0000-0000B1D20000}"/>
    <cellStyle name="Percent 6 12 2 3 4" xfId="16857" xr:uid="{00000000-0005-0000-0000-0000B2D20000}"/>
    <cellStyle name="Percent 6 12 2 3 4 2" xfId="42825" xr:uid="{00000000-0005-0000-0000-0000B3D20000}"/>
    <cellStyle name="Percent 6 12 2 3 5" xfId="32005" xr:uid="{00000000-0005-0000-0000-0000B4D20000}"/>
    <cellStyle name="Percent 6 12 2 3 6" xfId="58487" xr:uid="{00000000-0005-0000-0000-0000B5D20000}"/>
    <cellStyle name="Percent 6 12 2 4" xfId="10365" xr:uid="{00000000-0005-0000-0000-0000B6D20000}"/>
    <cellStyle name="Percent 6 12 2 4 2" xfId="25513" xr:uid="{00000000-0005-0000-0000-0000B7D20000}"/>
    <cellStyle name="Percent 6 12 2 4 2 2" xfId="51481" xr:uid="{00000000-0005-0000-0000-0000B8D20000}"/>
    <cellStyle name="Percent 6 12 2 4 3" xfId="36333" xr:uid="{00000000-0005-0000-0000-0000B9D20000}"/>
    <cellStyle name="Percent 6 12 2 5" xfId="8201" xr:uid="{00000000-0005-0000-0000-0000BAD20000}"/>
    <cellStyle name="Percent 6 12 2 5 2" xfId="23349" xr:uid="{00000000-0005-0000-0000-0000BBD20000}"/>
    <cellStyle name="Percent 6 12 2 5 2 2" xfId="49317" xr:uid="{00000000-0005-0000-0000-0000BCD20000}"/>
    <cellStyle name="Percent 6 12 2 5 3" xfId="34169" xr:uid="{00000000-0005-0000-0000-0000BDD20000}"/>
    <cellStyle name="Percent 6 12 2 6" xfId="19021" xr:uid="{00000000-0005-0000-0000-0000BED20000}"/>
    <cellStyle name="Percent 6 12 2 6 2" xfId="44989" xr:uid="{00000000-0005-0000-0000-0000BFD20000}"/>
    <cellStyle name="Percent 6 12 2 7" xfId="14693" xr:uid="{00000000-0005-0000-0000-0000C0D20000}"/>
    <cellStyle name="Percent 6 12 2 7 2" xfId="40661" xr:uid="{00000000-0005-0000-0000-0000C1D20000}"/>
    <cellStyle name="Percent 6 12 2 8" xfId="3873" xr:uid="{00000000-0005-0000-0000-0000C2D20000}"/>
    <cellStyle name="Percent 6 12 2 9" xfId="29841" xr:uid="{00000000-0005-0000-0000-0000C3D20000}"/>
    <cellStyle name="Percent 6 12 3" xfId="2250" xr:uid="{00000000-0005-0000-0000-0000C4D20000}"/>
    <cellStyle name="Percent 6 12 3 2" xfId="6578" xr:uid="{00000000-0005-0000-0000-0000C5D20000}"/>
    <cellStyle name="Percent 6 12 3 2 2" xfId="13070" xr:uid="{00000000-0005-0000-0000-0000C6D20000}"/>
    <cellStyle name="Percent 6 12 3 2 2 2" xfId="28218" xr:uid="{00000000-0005-0000-0000-0000C7D20000}"/>
    <cellStyle name="Percent 6 12 3 2 2 2 2" xfId="54186" xr:uid="{00000000-0005-0000-0000-0000C8D20000}"/>
    <cellStyle name="Percent 6 12 3 2 2 3" xfId="39038" xr:uid="{00000000-0005-0000-0000-0000C9D20000}"/>
    <cellStyle name="Percent 6 12 3 2 3" xfId="21726" xr:uid="{00000000-0005-0000-0000-0000CAD20000}"/>
    <cellStyle name="Percent 6 12 3 2 3 2" xfId="47694" xr:uid="{00000000-0005-0000-0000-0000CBD20000}"/>
    <cellStyle name="Percent 6 12 3 2 4" xfId="17398" xr:uid="{00000000-0005-0000-0000-0000CCD20000}"/>
    <cellStyle name="Percent 6 12 3 2 4 2" xfId="43366" xr:uid="{00000000-0005-0000-0000-0000CDD20000}"/>
    <cellStyle name="Percent 6 12 3 2 5" xfId="32546" xr:uid="{00000000-0005-0000-0000-0000CED20000}"/>
    <cellStyle name="Percent 6 12 3 2 6" xfId="59028" xr:uid="{00000000-0005-0000-0000-0000CFD20000}"/>
    <cellStyle name="Percent 6 12 3 3" xfId="10906" xr:uid="{00000000-0005-0000-0000-0000D0D20000}"/>
    <cellStyle name="Percent 6 12 3 3 2" xfId="26054" xr:uid="{00000000-0005-0000-0000-0000D1D20000}"/>
    <cellStyle name="Percent 6 12 3 3 2 2" xfId="52022" xr:uid="{00000000-0005-0000-0000-0000D2D20000}"/>
    <cellStyle name="Percent 6 12 3 3 3" xfId="36874" xr:uid="{00000000-0005-0000-0000-0000D3D20000}"/>
    <cellStyle name="Percent 6 12 3 4" xfId="8742" xr:uid="{00000000-0005-0000-0000-0000D4D20000}"/>
    <cellStyle name="Percent 6 12 3 4 2" xfId="23890" xr:uid="{00000000-0005-0000-0000-0000D5D20000}"/>
    <cellStyle name="Percent 6 12 3 4 2 2" xfId="49858" xr:uid="{00000000-0005-0000-0000-0000D6D20000}"/>
    <cellStyle name="Percent 6 12 3 4 3" xfId="34710" xr:uid="{00000000-0005-0000-0000-0000D7D20000}"/>
    <cellStyle name="Percent 6 12 3 5" xfId="19562" xr:uid="{00000000-0005-0000-0000-0000D8D20000}"/>
    <cellStyle name="Percent 6 12 3 5 2" xfId="45530" xr:uid="{00000000-0005-0000-0000-0000D9D20000}"/>
    <cellStyle name="Percent 6 12 3 6" xfId="15234" xr:uid="{00000000-0005-0000-0000-0000DAD20000}"/>
    <cellStyle name="Percent 6 12 3 6 2" xfId="41202" xr:uid="{00000000-0005-0000-0000-0000DBD20000}"/>
    <cellStyle name="Percent 6 12 3 7" xfId="4414" xr:uid="{00000000-0005-0000-0000-0000DCD20000}"/>
    <cellStyle name="Percent 6 12 3 8" xfId="30382" xr:uid="{00000000-0005-0000-0000-0000DDD20000}"/>
    <cellStyle name="Percent 6 12 3 9" xfId="56864" xr:uid="{00000000-0005-0000-0000-0000DED20000}"/>
    <cellStyle name="Percent 6 12 4" xfId="5496" xr:uid="{00000000-0005-0000-0000-0000DFD20000}"/>
    <cellStyle name="Percent 6 12 4 2" xfId="11988" xr:uid="{00000000-0005-0000-0000-0000E0D20000}"/>
    <cellStyle name="Percent 6 12 4 2 2" xfId="27136" xr:uid="{00000000-0005-0000-0000-0000E1D20000}"/>
    <cellStyle name="Percent 6 12 4 2 2 2" xfId="53104" xr:uid="{00000000-0005-0000-0000-0000E2D20000}"/>
    <cellStyle name="Percent 6 12 4 2 3" xfId="37956" xr:uid="{00000000-0005-0000-0000-0000E3D20000}"/>
    <cellStyle name="Percent 6 12 4 3" xfId="20644" xr:uid="{00000000-0005-0000-0000-0000E4D20000}"/>
    <cellStyle name="Percent 6 12 4 3 2" xfId="46612" xr:uid="{00000000-0005-0000-0000-0000E5D20000}"/>
    <cellStyle name="Percent 6 12 4 4" xfId="16316" xr:uid="{00000000-0005-0000-0000-0000E6D20000}"/>
    <cellStyle name="Percent 6 12 4 4 2" xfId="42284" xr:uid="{00000000-0005-0000-0000-0000E7D20000}"/>
    <cellStyle name="Percent 6 12 4 5" xfId="31464" xr:uid="{00000000-0005-0000-0000-0000E8D20000}"/>
    <cellStyle name="Percent 6 12 4 6" xfId="57946" xr:uid="{00000000-0005-0000-0000-0000E9D20000}"/>
    <cellStyle name="Percent 6 12 5" xfId="9824" xr:uid="{00000000-0005-0000-0000-0000EAD20000}"/>
    <cellStyle name="Percent 6 12 5 2" xfId="24972" xr:uid="{00000000-0005-0000-0000-0000EBD20000}"/>
    <cellStyle name="Percent 6 12 5 2 2" xfId="50940" xr:uid="{00000000-0005-0000-0000-0000ECD20000}"/>
    <cellStyle name="Percent 6 12 5 3" xfId="35792" xr:uid="{00000000-0005-0000-0000-0000EDD20000}"/>
    <cellStyle name="Percent 6 12 6" xfId="7660" xr:uid="{00000000-0005-0000-0000-0000EED20000}"/>
    <cellStyle name="Percent 6 12 6 2" xfId="22808" xr:uid="{00000000-0005-0000-0000-0000EFD20000}"/>
    <cellStyle name="Percent 6 12 6 2 2" xfId="48776" xr:uid="{00000000-0005-0000-0000-0000F0D20000}"/>
    <cellStyle name="Percent 6 12 6 3" xfId="33628" xr:uid="{00000000-0005-0000-0000-0000F1D20000}"/>
    <cellStyle name="Percent 6 12 7" xfId="18480" xr:uid="{00000000-0005-0000-0000-0000F2D20000}"/>
    <cellStyle name="Percent 6 12 7 2" xfId="44448" xr:uid="{00000000-0005-0000-0000-0000F3D20000}"/>
    <cellStyle name="Percent 6 12 8" xfId="14152" xr:uid="{00000000-0005-0000-0000-0000F4D20000}"/>
    <cellStyle name="Percent 6 12 8 2" xfId="40120" xr:uid="{00000000-0005-0000-0000-0000F5D20000}"/>
    <cellStyle name="Percent 6 12 9" xfId="3332" xr:uid="{00000000-0005-0000-0000-0000F6D20000}"/>
    <cellStyle name="Percent 6 13" xfId="617" xr:uid="{00000000-0005-0000-0000-0000F7D20000}"/>
    <cellStyle name="Percent 6 13 10" xfId="29301" xr:uid="{00000000-0005-0000-0000-0000F8D20000}"/>
    <cellStyle name="Percent 6 13 11" xfId="55243" xr:uid="{00000000-0005-0000-0000-0000F9D20000}"/>
    <cellStyle name="Percent 6 13 12" xfId="55783" xr:uid="{00000000-0005-0000-0000-0000FAD20000}"/>
    <cellStyle name="Percent 6 13 13" xfId="1166" xr:uid="{00000000-0005-0000-0000-0000FBD20000}"/>
    <cellStyle name="Percent 6 13 2" xfId="1710" xr:uid="{00000000-0005-0000-0000-0000FCD20000}"/>
    <cellStyle name="Percent 6 13 2 10" xfId="56324" xr:uid="{00000000-0005-0000-0000-0000FDD20000}"/>
    <cellStyle name="Percent 6 13 2 2" xfId="2792" xr:uid="{00000000-0005-0000-0000-0000FED20000}"/>
    <cellStyle name="Percent 6 13 2 2 2" xfId="7120" xr:uid="{00000000-0005-0000-0000-0000FFD20000}"/>
    <cellStyle name="Percent 6 13 2 2 2 2" xfId="13612" xr:uid="{00000000-0005-0000-0000-000000D30000}"/>
    <cellStyle name="Percent 6 13 2 2 2 2 2" xfId="28760" xr:uid="{00000000-0005-0000-0000-000001D30000}"/>
    <cellStyle name="Percent 6 13 2 2 2 2 2 2" xfId="54728" xr:uid="{00000000-0005-0000-0000-000002D30000}"/>
    <cellStyle name="Percent 6 13 2 2 2 2 3" xfId="39580" xr:uid="{00000000-0005-0000-0000-000003D30000}"/>
    <cellStyle name="Percent 6 13 2 2 2 3" xfId="22268" xr:uid="{00000000-0005-0000-0000-000004D30000}"/>
    <cellStyle name="Percent 6 13 2 2 2 3 2" xfId="48236" xr:uid="{00000000-0005-0000-0000-000005D30000}"/>
    <cellStyle name="Percent 6 13 2 2 2 4" xfId="17940" xr:uid="{00000000-0005-0000-0000-000006D30000}"/>
    <cellStyle name="Percent 6 13 2 2 2 4 2" xfId="43908" xr:uid="{00000000-0005-0000-0000-000007D30000}"/>
    <cellStyle name="Percent 6 13 2 2 2 5" xfId="33088" xr:uid="{00000000-0005-0000-0000-000008D30000}"/>
    <cellStyle name="Percent 6 13 2 2 2 6" xfId="59570" xr:uid="{00000000-0005-0000-0000-000009D30000}"/>
    <cellStyle name="Percent 6 13 2 2 3" xfId="11448" xr:uid="{00000000-0005-0000-0000-00000AD30000}"/>
    <cellStyle name="Percent 6 13 2 2 3 2" xfId="26596" xr:uid="{00000000-0005-0000-0000-00000BD30000}"/>
    <cellStyle name="Percent 6 13 2 2 3 2 2" xfId="52564" xr:uid="{00000000-0005-0000-0000-00000CD30000}"/>
    <cellStyle name="Percent 6 13 2 2 3 3" xfId="37416" xr:uid="{00000000-0005-0000-0000-00000DD30000}"/>
    <cellStyle name="Percent 6 13 2 2 4" xfId="9284" xr:uid="{00000000-0005-0000-0000-00000ED30000}"/>
    <cellStyle name="Percent 6 13 2 2 4 2" xfId="24432" xr:uid="{00000000-0005-0000-0000-00000FD30000}"/>
    <cellStyle name="Percent 6 13 2 2 4 2 2" xfId="50400" xr:uid="{00000000-0005-0000-0000-000010D30000}"/>
    <cellStyle name="Percent 6 13 2 2 4 3" xfId="35252" xr:uid="{00000000-0005-0000-0000-000011D30000}"/>
    <cellStyle name="Percent 6 13 2 2 5" xfId="20104" xr:uid="{00000000-0005-0000-0000-000012D30000}"/>
    <cellStyle name="Percent 6 13 2 2 5 2" xfId="46072" xr:uid="{00000000-0005-0000-0000-000013D30000}"/>
    <cellStyle name="Percent 6 13 2 2 6" xfId="15776" xr:uid="{00000000-0005-0000-0000-000014D30000}"/>
    <cellStyle name="Percent 6 13 2 2 6 2" xfId="41744" xr:uid="{00000000-0005-0000-0000-000015D30000}"/>
    <cellStyle name="Percent 6 13 2 2 7" xfId="4956" xr:uid="{00000000-0005-0000-0000-000016D30000}"/>
    <cellStyle name="Percent 6 13 2 2 8" xfId="30924" xr:uid="{00000000-0005-0000-0000-000017D30000}"/>
    <cellStyle name="Percent 6 13 2 2 9" xfId="57406" xr:uid="{00000000-0005-0000-0000-000018D30000}"/>
    <cellStyle name="Percent 6 13 2 3" xfId="6038" xr:uid="{00000000-0005-0000-0000-000019D30000}"/>
    <cellStyle name="Percent 6 13 2 3 2" xfId="12530" xr:uid="{00000000-0005-0000-0000-00001AD30000}"/>
    <cellStyle name="Percent 6 13 2 3 2 2" xfId="27678" xr:uid="{00000000-0005-0000-0000-00001BD30000}"/>
    <cellStyle name="Percent 6 13 2 3 2 2 2" xfId="53646" xr:uid="{00000000-0005-0000-0000-00001CD30000}"/>
    <cellStyle name="Percent 6 13 2 3 2 3" xfId="38498" xr:uid="{00000000-0005-0000-0000-00001DD30000}"/>
    <cellStyle name="Percent 6 13 2 3 3" xfId="21186" xr:uid="{00000000-0005-0000-0000-00001ED30000}"/>
    <cellStyle name="Percent 6 13 2 3 3 2" xfId="47154" xr:uid="{00000000-0005-0000-0000-00001FD30000}"/>
    <cellStyle name="Percent 6 13 2 3 4" xfId="16858" xr:uid="{00000000-0005-0000-0000-000020D30000}"/>
    <cellStyle name="Percent 6 13 2 3 4 2" xfId="42826" xr:uid="{00000000-0005-0000-0000-000021D30000}"/>
    <cellStyle name="Percent 6 13 2 3 5" xfId="32006" xr:uid="{00000000-0005-0000-0000-000022D30000}"/>
    <cellStyle name="Percent 6 13 2 3 6" xfId="58488" xr:uid="{00000000-0005-0000-0000-000023D30000}"/>
    <cellStyle name="Percent 6 13 2 4" xfId="10366" xr:uid="{00000000-0005-0000-0000-000024D30000}"/>
    <cellStyle name="Percent 6 13 2 4 2" xfId="25514" xr:uid="{00000000-0005-0000-0000-000025D30000}"/>
    <cellStyle name="Percent 6 13 2 4 2 2" xfId="51482" xr:uid="{00000000-0005-0000-0000-000026D30000}"/>
    <cellStyle name="Percent 6 13 2 4 3" xfId="36334" xr:uid="{00000000-0005-0000-0000-000027D30000}"/>
    <cellStyle name="Percent 6 13 2 5" xfId="8202" xr:uid="{00000000-0005-0000-0000-000028D30000}"/>
    <cellStyle name="Percent 6 13 2 5 2" xfId="23350" xr:uid="{00000000-0005-0000-0000-000029D30000}"/>
    <cellStyle name="Percent 6 13 2 5 2 2" xfId="49318" xr:uid="{00000000-0005-0000-0000-00002AD30000}"/>
    <cellStyle name="Percent 6 13 2 5 3" xfId="34170" xr:uid="{00000000-0005-0000-0000-00002BD30000}"/>
    <cellStyle name="Percent 6 13 2 6" xfId="19022" xr:uid="{00000000-0005-0000-0000-00002CD30000}"/>
    <cellStyle name="Percent 6 13 2 6 2" xfId="44990" xr:uid="{00000000-0005-0000-0000-00002DD30000}"/>
    <cellStyle name="Percent 6 13 2 7" xfId="14694" xr:uid="{00000000-0005-0000-0000-00002ED30000}"/>
    <cellStyle name="Percent 6 13 2 7 2" xfId="40662" xr:uid="{00000000-0005-0000-0000-00002FD30000}"/>
    <cellStyle name="Percent 6 13 2 8" xfId="3874" xr:uid="{00000000-0005-0000-0000-000030D30000}"/>
    <cellStyle name="Percent 6 13 2 9" xfId="29842" xr:uid="{00000000-0005-0000-0000-000031D30000}"/>
    <cellStyle name="Percent 6 13 3" xfId="2251" xr:uid="{00000000-0005-0000-0000-000032D30000}"/>
    <cellStyle name="Percent 6 13 3 2" xfId="6579" xr:uid="{00000000-0005-0000-0000-000033D30000}"/>
    <cellStyle name="Percent 6 13 3 2 2" xfId="13071" xr:uid="{00000000-0005-0000-0000-000034D30000}"/>
    <cellStyle name="Percent 6 13 3 2 2 2" xfId="28219" xr:uid="{00000000-0005-0000-0000-000035D30000}"/>
    <cellStyle name="Percent 6 13 3 2 2 2 2" xfId="54187" xr:uid="{00000000-0005-0000-0000-000036D30000}"/>
    <cellStyle name="Percent 6 13 3 2 2 3" xfId="39039" xr:uid="{00000000-0005-0000-0000-000037D30000}"/>
    <cellStyle name="Percent 6 13 3 2 3" xfId="21727" xr:uid="{00000000-0005-0000-0000-000038D30000}"/>
    <cellStyle name="Percent 6 13 3 2 3 2" xfId="47695" xr:uid="{00000000-0005-0000-0000-000039D30000}"/>
    <cellStyle name="Percent 6 13 3 2 4" xfId="17399" xr:uid="{00000000-0005-0000-0000-00003AD30000}"/>
    <cellStyle name="Percent 6 13 3 2 4 2" xfId="43367" xr:uid="{00000000-0005-0000-0000-00003BD30000}"/>
    <cellStyle name="Percent 6 13 3 2 5" xfId="32547" xr:uid="{00000000-0005-0000-0000-00003CD30000}"/>
    <cellStyle name="Percent 6 13 3 2 6" xfId="59029" xr:uid="{00000000-0005-0000-0000-00003DD30000}"/>
    <cellStyle name="Percent 6 13 3 3" xfId="10907" xr:uid="{00000000-0005-0000-0000-00003ED30000}"/>
    <cellStyle name="Percent 6 13 3 3 2" xfId="26055" xr:uid="{00000000-0005-0000-0000-00003FD30000}"/>
    <cellStyle name="Percent 6 13 3 3 2 2" xfId="52023" xr:uid="{00000000-0005-0000-0000-000040D30000}"/>
    <cellStyle name="Percent 6 13 3 3 3" xfId="36875" xr:uid="{00000000-0005-0000-0000-000041D30000}"/>
    <cellStyle name="Percent 6 13 3 4" xfId="8743" xr:uid="{00000000-0005-0000-0000-000042D30000}"/>
    <cellStyle name="Percent 6 13 3 4 2" xfId="23891" xr:uid="{00000000-0005-0000-0000-000043D30000}"/>
    <cellStyle name="Percent 6 13 3 4 2 2" xfId="49859" xr:uid="{00000000-0005-0000-0000-000044D30000}"/>
    <cellStyle name="Percent 6 13 3 4 3" xfId="34711" xr:uid="{00000000-0005-0000-0000-000045D30000}"/>
    <cellStyle name="Percent 6 13 3 5" xfId="19563" xr:uid="{00000000-0005-0000-0000-000046D30000}"/>
    <cellStyle name="Percent 6 13 3 5 2" xfId="45531" xr:uid="{00000000-0005-0000-0000-000047D30000}"/>
    <cellStyle name="Percent 6 13 3 6" xfId="15235" xr:uid="{00000000-0005-0000-0000-000048D30000}"/>
    <cellStyle name="Percent 6 13 3 6 2" xfId="41203" xr:uid="{00000000-0005-0000-0000-000049D30000}"/>
    <cellStyle name="Percent 6 13 3 7" xfId="4415" xr:uid="{00000000-0005-0000-0000-00004AD30000}"/>
    <cellStyle name="Percent 6 13 3 8" xfId="30383" xr:uid="{00000000-0005-0000-0000-00004BD30000}"/>
    <cellStyle name="Percent 6 13 3 9" xfId="56865" xr:uid="{00000000-0005-0000-0000-00004CD30000}"/>
    <cellStyle name="Percent 6 13 4" xfId="5497" xr:uid="{00000000-0005-0000-0000-00004DD30000}"/>
    <cellStyle name="Percent 6 13 4 2" xfId="11989" xr:uid="{00000000-0005-0000-0000-00004ED30000}"/>
    <cellStyle name="Percent 6 13 4 2 2" xfId="27137" xr:uid="{00000000-0005-0000-0000-00004FD30000}"/>
    <cellStyle name="Percent 6 13 4 2 2 2" xfId="53105" xr:uid="{00000000-0005-0000-0000-000050D30000}"/>
    <cellStyle name="Percent 6 13 4 2 3" xfId="37957" xr:uid="{00000000-0005-0000-0000-000051D30000}"/>
    <cellStyle name="Percent 6 13 4 3" xfId="20645" xr:uid="{00000000-0005-0000-0000-000052D30000}"/>
    <cellStyle name="Percent 6 13 4 3 2" xfId="46613" xr:uid="{00000000-0005-0000-0000-000053D30000}"/>
    <cellStyle name="Percent 6 13 4 4" xfId="16317" xr:uid="{00000000-0005-0000-0000-000054D30000}"/>
    <cellStyle name="Percent 6 13 4 4 2" xfId="42285" xr:uid="{00000000-0005-0000-0000-000055D30000}"/>
    <cellStyle name="Percent 6 13 4 5" xfId="31465" xr:uid="{00000000-0005-0000-0000-000056D30000}"/>
    <cellStyle name="Percent 6 13 4 6" xfId="57947" xr:uid="{00000000-0005-0000-0000-000057D30000}"/>
    <cellStyle name="Percent 6 13 5" xfId="9825" xr:uid="{00000000-0005-0000-0000-000058D30000}"/>
    <cellStyle name="Percent 6 13 5 2" xfId="24973" xr:uid="{00000000-0005-0000-0000-000059D30000}"/>
    <cellStyle name="Percent 6 13 5 2 2" xfId="50941" xr:uid="{00000000-0005-0000-0000-00005AD30000}"/>
    <cellStyle name="Percent 6 13 5 3" xfId="35793" xr:uid="{00000000-0005-0000-0000-00005BD30000}"/>
    <cellStyle name="Percent 6 13 6" xfId="7661" xr:uid="{00000000-0005-0000-0000-00005CD30000}"/>
    <cellStyle name="Percent 6 13 6 2" xfId="22809" xr:uid="{00000000-0005-0000-0000-00005DD30000}"/>
    <cellStyle name="Percent 6 13 6 2 2" xfId="48777" xr:uid="{00000000-0005-0000-0000-00005ED30000}"/>
    <cellStyle name="Percent 6 13 6 3" xfId="33629" xr:uid="{00000000-0005-0000-0000-00005FD30000}"/>
    <cellStyle name="Percent 6 13 7" xfId="18481" xr:uid="{00000000-0005-0000-0000-000060D30000}"/>
    <cellStyle name="Percent 6 13 7 2" xfId="44449" xr:uid="{00000000-0005-0000-0000-000061D30000}"/>
    <cellStyle name="Percent 6 13 8" xfId="14153" xr:uid="{00000000-0005-0000-0000-000062D30000}"/>
    <cellStyle name="Percent 6 13 8 2" xfId="40121" xr:uid="{00000000-0005-0000-0000-000063D30000}"/>
    <cellStyle name="Percent 6 13 9" xfId="3333" xr:uid="{00000000-0005-0000-0000-000064D30000}"/>
    <cellStyle name="Percent 6 14" xfId="1706" xr:uid="{00000000-0005-0000-0000-000065D30000}"/>
    <cellStyle name="Percent 6 14 10" xfId="56320" xr:uid="{00000000-0005-0000-0000-000066D30000}"/>
    <cellStyle name="Percent 6 14 2" xfId="2788" xr:uid="{00000000-0005-0000-0000-000067D30000}"/>
    <cellStyle name="Percent 6 14 2 2" xfId="7116" xr:uid="{00000000-0005-0000-0000-000068D30000}"/>
    <cellStyle name="Percent 6 14 2 2 2" xfId="13608" xr:uid="{00000000-0005-0000-0000-000069D30000}"/>
    <cellStyle name="Percent 6 14 2 2 2 2" xfId="28756" xr:uid="{00000000-0005-0000-0000-00006AD30000}"/>
    <cellStyle name="Percent 6 14 2 2 2 2 2" xfId="54724" xr:uid="{00000000-0005-0000-0000-00006BD30000}"/>
    <cellStyle name="Percent 6 14 2 2 2 3" xfId="39576" xr:uid="{00000000-0005-0000-0000-00006CD30000}"/>
    <cellStyle name="Percent 6 14 2 2 3" xfId="22264" xr:uid="{00000000-0005-0000-0000-00006DD30000}"/>
    <cellStyle name="Percent 6 14 2 2 3 2" xfId="48232" xr:uid="{00000000-0005-0000-0000-00006ED30000}"/>
    <cellStyle name="Percent 6 14 2 2 4" xfId="17936" xr:uid="{00000000-0005-0000-0000-00006FD30000}"/>
    <cellStyle name="Percent 6 14 2 2 4 2" xfId="43904" xr:uid="{00000000-0005-0000-0000-000070D30000}"/>
    <cellStyle name="Percent 6 14 2 2 5" xfId="33084" xr:uid="{00000000-0005-0000-0000-000071D30000}"/>
    <cellStyle name="Percent 6 14 2 2 6" xfId="59566" xr:uid="{00000000-0005-0000-0000-000072D30000}"/>
    <cellStyle name="Percent 6 14 2 3" xfId="11444" xr:uid="{00000000-0005-0000-0000-000073D30000}"/>
    <cellStyle name="Percent 6 14 2 3 2" xfId="26592" xr:uid="{00000000-0005-0000-0000-000074D30000}"/>
    <cellStyle name="Percent 6 14 2 3 2 2" xfId="52560" xr:uid="{00000000-0005-0000-0000-000075D30000}"/>
    <cellStyle name="Percent 6 14 2 3 3" xfId="37412" xr:uid="{00000000-0005-0000-0000-000076D30000}"/>
    <cellStyle name="Percent 6 14 2 4" xfId="9280" xr:uid="{00000000-0005-0000-0000-000077D30000}"/>
    <cellStyle name="Percent 6 14 2 4 2" xfId="24428" xr:uid="{00000000-0005-0000-0000-000078D30000}"/>
    <cellStyle name="Percent 6 14 2 4 2 2" xfId="50396" xr:uid="{00000000-0005-0000-0000-000079D30000}"/>
    <cellStyle name="Percent 6 14 2 4 3" xfId="35248" xr:uid="{00000000-0005-0000-0000-00007AD30000}"/>
    <cellStyle name="Percent 6 14 2 5" xfId="20100" xr:uid="{00000000-0005-0000-0000-00007BD30000}"/>
    <cellStyle name="Percent 6 14 2 5 2" xfId="46068" xr:uid="{00000000-0005-0000-0000-00007CD30000}"/>
    <cellStyle name="Percent 6 14 2 6" xfId="15772" xr:uid="{00000000-0005-0000-0000-00007DD30000}"/>
    <cellStyle name="Percent 6 14 2 6 2" xfId="41740" xr:uid="{00000000-0005-0000-0000-00007ED30000}"/>
    <cellStyle name="Percent 6 14 2 7" xfId="4952" xr:uid="{00000000-0005-0000-0000-00007FD30000}"/>
    <cellStyle name="Percent 6 14 2 8" xfId="30920" xr:uid="{00000000-0005-0000-0000-000080D30000}"/>
    <cellStyle name="Percent 6 14 2 9" xfId="57402" xr:uid="{00000000-0005-0000-0000-000081D30000}"/>
    <cellStyle name="Percent 6 14 3" xfId="6034" xr:uid="{00000000-0005-0000-0000-000082D30000}"/>
    <cellStyle name="Percent 6 14 3 2" xfId="12526" xr:uid="{00000000-0005-0000-0000-000083D30000}"/>
    <cellStyle name="Percent 6 14 3 2 2" xfId="27674" xr:uid="{00000000-0005-0000-0000-000084D30000}"/>
    <cellStyle name="Percent 6 14 3 2 2 2" xfId="53642" xr:uid="{00000000-0005-0000-0000-000085D30000}"/>
    <cellStyle name="Percent 6 14 3 2 3" xfId="38494" xr:uid="{00000000-0005-0000-0000-000086D30000}"/>
    <cellStyle name="Percent 6 14 3 3" xfId="21182" xr:uid="{00000000-0005-0000-0000-000087D30000}"/>
    <cellStyle name="Percent 6 14 3 3 2" xfId="47150" xr:uid="{00000000-0005-0000-0000-000088D30000}"/>
    <cellStyle name="Percent 6 14 3 4" xfId="16854" xr:uid="{00000000-0005-0000-0000-000089D30000}"/>
    <cellStyle name="Percent 6 14 3 4 2" xfId="42822" xr:uid="{00000000-0005-0000-0000-00008AD30000}"/>
    <cellStyle name="Percent 6 14 3 5" xfId="32002" xr:uid="{00000000-0005-0000-0000-00008BD30000}"/>
    <cellStyle name="Percent 6 14 3 6" xfId="58484" xr:uid="{00000000-0005-0000-0000-00008CD30000}"/>
    <cellStyle name="Percent 6 14 4" xfId="10362" xr:uid="{00000000-0005-0000-0000-00008DD30000}"/>
    <cellStyle name="Percent 6 14 4 2" xfId="25510" xr:uid="{00000000-0005-0000-0000-00008ED30000}"/>
    <cellStyle name="Percent 6 14 4 2 2" xfId="51478" xr:uid="{00000000-0005-0000-0000-00008FD30000}"/>
    <cellStyle name="Percent 6 14 4 3" xfId="36330" xr:uid="{00000000-0005-0000-0000-000090D30000}"/>
    <cellStyle name="Percent 6 14 5" xfId="8198" xr:uid="{00000000-0005-0000-0000-000091D30000}"/>
    <cellStyle name="Percent 6 14 5 2" xfId="23346" xr:uid="{00000000-0005-0000-0000-000092D30000}"/>
    <cellStyle name="Percent 6 14 5 2 2" xfId="49314" xr:uid="{00000000-0005-0000-0000-000093D30000}"/>
    <cellStyle name="Percent 6 14 5 3" xfId="34166" xr:uid="{00000000-0005-0000-0000-000094D30000}"/>
    <cellStyle name="Percent 6 14 6" xfId="19018" xr:uid="{00000000-0005-0000-0000-000095D30000}"/>
    <cellStyle name="Percent 6 14 6 2" xfId="44986" xr:uid="{00000000-0005-0000-0000-000096D30000}"/>
    <cellStyle name="Percent 6 14 7" xfId="14690" xr:uid="{00000000-0005-0000-0000-000097D30000}"/>
    <cellStyle name="Percent 6 14 7 2" xfId="40658" xr:uid="{00000000-0005-0000-0000-000098D30000}"/>
    <cellStyle name="Percent 6 14 8" xfId="3870" xr:uid="{00000000-0005-0000-0000-000099D30000}"/>
    <cellStyle name="Percent 6 14 9" xfId="29838" xr:uid="{00000000-0005-0000-0000-00009AD30000}"/>
    <cellStyle name="Percent 6 15" xfId="2247" xr:uid="{00000000-0005-0000-0000-00009BD30000}"/>
    <cellStyle name="Percent 6 15 2" xfId="6575" xr:uid="{00000000-0005-0000-0000-00009CD30000}"/>
    <cellStyle name="Percent 6 15 2 2" xfId="13067" xr:uid="{00000000-0005-0000-0000-00009DD30000}"/>
    <cellStyle name="Percent 6 15 2 2 2" xfId="28215" xr:uid="{00000000-0005-0000-0000-00009ED30000}"/>
    <cellStyle name="Percent 6 15 2 2 2 2" xfId="54183" xr:uid="{00000000-0005-0000-0000-00009FD30000}"/>
    <cellStyle name="Percent 6 15 2 2 3" xfId="39035" xr:uid="{00000000-0005-0000-0000-0000A0D30000}"/>
    <cellStyle name="Percent 6 15 2 3" xfId="21723" xr:uid="{00000000-0005-0000-0000-0000A1D30000}"/>
    <cellStyle name="Percent 6 15 2 3 2" xfId="47691" xr:uid="{00000000-0005-0000-0000-0000A2D30000}"/>
    <cellStyle name="Percent 6 15 2 4" xfId="17395" xr:uid="{00000000-0005-0000-0000-0000A3D30000}"/>
    <cellStyle name="Percent 6 15 2 4 2" xfId="43363" xr:uid="{00000000-0005-0000-0000-0000A4D30000}"/>
    <cellStyle name="Percent 6 15 2 5" xfId="32543" xr:uid="{00000000-0005-0000-0000-0000A5D30000}"/>
    <cellStyle name="Percent 6 15 2 6" xfId="59025" xr:uid="{00000000-0005-0000-0000-0000A6D30000}"/>
    <cellStyle name="Percent 6 15 3" xfId="10903" xr:uid="{00000000-0005-0000-0000-0000A7D30000}"/>
    <cellStyle name="Percent 6 15 3 2" xfId="26051" xr:uid="{00000000-0005-0000-0000-0000A8D30000}"/>
    <cellStyle name="Percent 6 15 3 2 2" xfId="52019" xr:uid="{00000000-0005-0000-0000-0000A9D30000}"/>
    <cellStyle name="Percent 6 15 3 3" xfId="36871" xr:uid="{00000000-0005-0000-0000-0000AAD30000}"/>
    <cellStyle name="Percent 6 15 4" xfId="8739" xr:uid="{00000000-0005-0000-0000-0000ABD30000}"/>
    <cellStyle name="Percent 6 15 4 2" xfId="23887" xr:uid="{00000000-0005-0000-0000-0000ACD30000}"/>
    <cellStyle name="Percent 6 15 4 2 2" xfId="49855" xr:uid="{00000000-0005-0000-0000-0000ADD30000}"/>
    <cellStyle name="Percent 6 15 4 3" xfId="34707" xr:uid="{00000000-0005-0000-0000-0000AED30000}"/>
    <cellStyle name="Percent 6 15 5" xfId="19559" xr:uid="{00000000-0005-0000-0000-0000AFD30000}"/>
    <cellStyle name="Percent 6 15 5 2" xfId="45527" xr:uid="{00000000-0005-0000-0000-0000B0D30000}"/>
    <cellStyle name="Percent 6 15 6" xfId="15231" xr:uid="{00000000-0005-0000-0000-0000B1D30000}"/>
    <cellStyle name="Percent 6 15 6 2" xfId="41199" xr:uid="{00000000-0005-0000-0000-0000B2D30000}"/>
    <cellStyle name="Percent 6 15 7" xfId="4411" xr:uid="{00000000-0005-0000-0000-0000B3D30000}"/>
    <cellStyle name="Percent 6 15 8" xfId="30379" xr:uid="{00000000-0005-0000-0000-0000B4D30000}"/>
    <cellStyle name="Percent 6 15 9" xfId="56861" xr:uid="{00000000-0005-0000-0000-0000B5D30000}"/>
    <cellStyle name="Percent 6 16" xfId="5493" xr:uid="{00000000-0005-0000-0000-0000B6D30000}"/>
    <cellStyle name="Percent 6 16 2" xfId="11985" xr:uid="{00000000-0005-0000-0000-0000B7D30000}"/>
    <cellStyle name="Percent 6 16 2 2" xfId="27133" xr:uid="{00000000-0005-0000-0000-0000B8D30000}"/>
    <cellStyle name="Percent 6 16 2 2 2" xfId="53101" xr:uid="{00000000-0005-0000-0000-0000B9D30000}"/>
    <cellStyle name="Percent 6 16 2 3" xfId="37953" xr:uid="{00000000-0005-0000-0000-0000BAD30000}"/>
    <cellStyle name="Percent 6 16 3" xfId="20641" xr:uid="{00000000-0005-0000-0000-0000BBD30000}"/>
    <cellStyle name="Percent 6 16 3 2" xfId="46609" xr:uid="{00000000-0005-0000-0000-0000BCD30000}"/>
    <cellStyle name="Percent 6 16 4" xfId="16313" xr:uid="{00000000-0005-0000-0000-0000BDD30000}"/>
    <cellStyle name="Percent 6 16 4 2" xfId="42281" xr:uid="{00000000-0005-0000-0000-0000BED30000}"/>
    <cellStyle name="Percent 6 16 5" xfId="31461" xr:uid="{00000000-0005-0000-0000-0000BFD30000}"/>
    <cellStyle name="Percent 6 16 6" xfId="57943" xr:uid="{00000000-0005-0000-0000-0000C0D30000}"/>
    <cellStyle name="Percent 6 17" xfId="9821" xr:uid="{00000000-0005-0000-0000-0000C1D30000}"/>
    <cellStyle name="Percent 6 17 2" xfId="24969" xr:uid="{00000000-0005-0000-0000-0000C2D30000}"/>
    <cellStyle name="Percent 6 17 2 2" xfId="50937" xr:uid="{00000000-0005-0000-0000-0000C3D30000}"/>
    <cellStyle name="Percent 6 17 3" xfId="35789" xr:uid="{00000000-0005-0000-0000-0000C4D30000}"/>
    <cellStyle name="Percent 6 18" xfId="7657" xr:uid="{00000000-0005-0000-0000-0000C5D30000}"/>
    <cellStyle name="Percent 6 18 2" xfId="22805" xr:uid="{00000000-0005-0000-0000-0000C6D30000}"/>
    <cellStyle name="Percent 6 18 2 2" xfId="48773" xr:uid="{00000000-0005-0000-0000-0000C7D30000}"/>
    <cellStyle name="Percent 6 18 3" xfId="33625" xr:uid="{00000000-0005-0000-0000-0000C8D30000}"/>
    <cellStyle name="Percent 6 19" xfId="18477" xr:uid="{00000000-0005-0000-0000-0000C9D30000}"/>
    <cellStyle name="Percent 6 19 2" xfId="44445" xr:uid="{00000000-0005-0000-0000-0000CAD30000}"/>
    <cellStyle name="Percent 6 2" xfId="618" xr:uid="{00000000-0005-0000-0000-0000CBD30000}"/>
    <cellStyle name="Percent 6 2 10" xfId="3334" xr:uid="{00000000-0005-0000-0000-0000CCD30000}"/>
    <cellStyle name="Percent 6 2 11" xfId="29302" xr:uid="{00000000-0005-0000-0000-0000CDD30000}"/>
    <cellStyle name="Percent 6 2 12" xfId="55244" xr:uid="{00000000-0005-0000-0000-0000CED30000}"/>
    <cellStyle name="Percent 6 2 13" xfId="55784" xr:uid="{00000000-0005-0000-0000-0000CFD30000}"/>
    <cellStyle name="Percent 6 2 14" xfId="726" xr:uid="{00000000-0005-0000-0000-0000D0D30000}"/>
    <cellStyle name="Percent 6 2 2" xfId="619" xr:uid="{00000000-0005-0000-0000-0000D1D30000}"/>
    <cellStyle name="Percent 6 2 2 10" xfId="29303" xr:uid="{00000000-0005-0000-0000-0000D2D30000}"/>
    <cellStyle name="Percent 6 2 2 11" xfId="55245" xr:uid="{00000000-0005-0000-0000-0000D3D30000}"/>
    <cellStyle name="Percent 6 2 2 12" xfId="55785" xr:uid="{00000000-0005-0000-0000-0000D4D30000}"/>
    <cellStyle name="Percent 6 2 2 13" xfId="1214" xr:uid="{00000000-0005-0000-0000-0000D5D30000}"/>
    <cellStyle name="Percent 6 2 2 2" xfId="1712" xr:uid="{00000000-0005-0000-0000-0000D6D30000}"/>
    <cellStyle name="Percent 6 2 2 2 10" xfId="56326" xr:uid="{00000000-0005-0000-0000-0000D7D30000}"/>
    <cellStyle name="Percent 6 2 2 2 2" xfId="2794" xr:uid="{00000000-0005-0000-0000-0000D8D30000}"/>
    <cellStyle name="Percent 6 2 2 2 2 2" xfId="7122" xr:uid="{00000000-0005-0000-0000-0000D9D30000}"/>
    <cellStyle name="Percent 6 2 2 2 2 2 2" xfId="13614" xr:uid="{00000000-0005-0000-0000-0000DAD30000}"/>
    <cellStyle name="Percent 6 2 2 2 2 2 2 2" xfId="28762" xr:uid="{00000000-0005-0000-0000-0000DBD30000}"/>
    <cellStyle name="Percent 6 2 2 2 2 2 2 2 2" xfId="54730" xr:uid="{00000000-0005-0000-0000-0000DCD30000}"/>
    <cellStyle name="Percent 6 2 2 2 2 2 2 3" xfId="39582" xr:uid="{00000000-0005-0000-0000-0000DDD30000}"/>
    <cellStyle name="Percent 6 2 2 2 2 2 3" xfId="22270" xr:uid="{00000000-0005-0000-0000-0000DED30000}"/>
    <cellStyle name="Percent 6 2 2 2 2 2 3 2" xfId="48238" xr:uid="{00000000-0005-0000-0000-0000DFD30000}"/>
    <cellStyle name="Percent 6 2 2 2 2 2 4" xfId="17942" xr:uid="{00000000-0005-0000-0000-0000E0D30000}"/>
    <cellStyle name="Percent 6 2 2 2 2 2 4 2" xfId="43910" xr:uid="{00000000-0005-0000-0000-0000E1D30000}"/>
    <cellStyle name="Percent 6 2 2 2 2 2 5" xfId="33090" xr:uid="{00000000-0005-0000-0000-0000E2D30000}"/>
    <cellStyle name="Percent 6 2 2 2 2 2 6" xfId="59572" xr:uid="{00000000-0005-0000-0000-0000E3D30000}"/>
    <cellStyle name="Percent 6 2 2 2 2 3" xfId="11450" xr:uid="{00000000-0005-0000-0000-0000E4D30000}"/>
    <cellStyle name="Percent 6 2 2 2 2 3 2" xfId="26598" xr:uid="{00000000-0005-0000-0000-0000E5D30000}"/>
    <cellStyle name="Percent 6 2 2 2 2 3 2 2" xfId="52566" xr:uid="{00000000-0005-0000-0000-0000E6D30000}"/>
    <cellStyle name="Percent 6 2 2 2 2 3 3" xfId="37418" xr:uid="{00000000-0005-0000-0000-0000E7D30000}"/>
    <cellStyle name="Percent 6 2 2 2 2 4" xfId="9286" xr:uid="{00000000-0005-0000-0000-0000E8D30000}"/>
    <cellStyle name="Percent 6 2 2 2 2 4 2" xfId="24434" xr:uid="{00000000-0005-0000-0000-0000E9D30000}"/>
    <cellStyle name="Percent 6 2 2 2 2 4 2 2" xfId="50402" xr:uid="{00000000-0005-0000-0000-0000EAD30000}"/>
    <cellStyle name="Percent 6 2 2 2 2 4 3" xfId="35254" xr:uid="{00000000-0005-0000-0000-0000EBD30000}"/>
    <cellStyle name="Percent 6 2 2 2 2 5" xfId="20106" xr:uid="{00000000-0005-0000-0000-0000ECD30000}"/>
    <cellStyle name="Percent 6 2 2 2 2 5 2" xfId="46074" xr:uid="{00000000-0005-0000-0000-0000EDD30000}"/>
    <cellStyle name="Percent 6 2 2 2 2 6" xfId="15778" xr:uid="{00000000-0005-0000-0000-0000EED30000}"/>
    <cellStyle name="Percent 6 2 2 2 2 6 2" xfId="41746" xr:uid="{00000000-0005-0000-0000-0000EFD30000}"/>
    <cellStyle name="Percent 6 2 2 2 2 7" xfId="4958" xr:uid="{00000000-0005-0000-0000-0000F0D30000}"/>
    <cellStyle name="Percent 6 2 2 2 2 8" xfId="30926" xr:uid="{00000000-0005-0000-0000-0000F1D30000}"/>
    <cellStyle name="Percent 6 2 2 2 2 9" xfId="57408" xr:uid="{00000000-0005-0000-0000-0000F2D30000}"/>
    <cellStyle name="Percent 6 2 2 2 3" xfId="6040" xr:uid="{00000000-0005-0000-0000-0000F3D30000}"/>
    <cellStyle name="Percent 6 2 2 2 3 2" xfId="12532" xr:uid="{00000000-0005-0000-0000-0000F4D30000}"/>
    <cellStyle name="Percent 6 2 2 2 3 2 2" xfId="27680" xr:uid="{00000000-0005-0000-0000-0000F5D30000}"/>
    <cellStyle name="Percent 6 2 2 2 3 2 2 2" xfId="53648" xr:uid="{00000000-0005-0000-0000-0000F6D30000}"/>
    <cellStyle name="Percent 6 2 2 2 3 2 3" xfId="38500" xr:uid="{00000000-0005-0000-0000-0000F7D30000}"/>
    <cellStyle name="Percent 6 2 2 2 3 3" xfId="21188" xr:uid="{00000000-0005-0000-0000-0000F8D30000}"/>
    <cellStyle name="Percent 6 2 2 2 3 3 2" xfId="47156" xr:uid="{00000000-0005-0000-0000-0000F9D30000}"/>
    <cellStyle name="Percent 6 2 2 2 3 4" xfId="16860" xr:uid="{00000000-0005-0000-0000-0000FAD30000}"/>
    <cellStyle name="Percent 6 2 2 2 3 4 2" xfId="42828" xr:uid="{00000000-0005-0000-0000-0000FBD30000}"/>
    <cellStyle name="Percent 6 2 2 2 3 5" xfId="32008" xr:uid="{00000000-0005-0000-0000-0000FCD30000}"/>
    <cellStyle name="Percent 6 2 2 2 3 6" xfId="58490" xr:uid="{00000000-0005-0000-0000-0000FDD30000}"/>
    <cellStyle name="Percent 6 2 2 2 4" xfId="10368" xr:uid="{00000000-0005-0000-0000-0000FED30000}"/>
    <cellStyle name="Percent 6 2 2 2 4 2" xfId="25516" xr:uid="{00000000-0005-0000-0000-0000FFD30000}"/>
    <cellStyle name="Percent 6 2 2 2 4 2 2" xfId="51484" xr:uid="{00000000-0005-0000-0000-000000D40000}"/>
    <cellStyle name="Percent 6 2 2 2 4 3" xfId="36336" xr:uid="{00000000-0005-0000-0000-000001D40000}"/>
    <cellStyle name="Percent 6 2 2 2 5" xfId="8204" xr:uid="{00000000-0005-0000-0000-000002D40000}"/>
    <cellStyle name="Percent 6 2 2 2 5 2" xfId="23352" xr:uid="{00000000-0005-0000-0000-000003D40000}"/>
    <cellStyle name="Percent 6 2 2 2 5 2 2" xfId="49320" xr:uid="{00000000-0005-0000-0000-000004D40000}"/>
    <cellStyle name="Percent 6 2 2 2 5 3" xfId="34172" xr:uid="{00000000-0005-0000-0000-000005D40000}"/>
    <cellStyle name="Percent 6 2 2 2 6" xfId="19024" xr:uid="{00000000-0005-0000-0000-000006D40000}"/>
    <cellStyle name="Percent 6 2 2 2 6 2" xfId="44992" xr:uid="{00000000-0005-0000-0000-000007D40000}"/>
    <cellStyle name="Percent 6 2 2 2 7" xfId="14696" xr:uid="{00000000-0005-0000-0000-000008D40000}"/>
    <cellStyle name="Percent 6 2 2 2 7 2" xfId="40664" xr:uid="{00000000-0005-0000-0000-000009D40000}"/>
    <cellStyle name="Percent 6 2 2 2 8" xfId="3876" xr:uid="{00000000-0005-0000-0000-00000AD40000}"/>
    <cellStyle name="Percent 6 2 2 2 9" xfId="29844" xr:uid="{00000000-0005-0000-0000-00000BD40000}"/>
    <cellStyle name="Percent 6 2 2 3" xfId="2253" xr:uid="{00000000-0005-0000-0000-00000CD40000}"/>
    <cellStyle name="Percent 6 2 2 3 2" xfId="6581" xr:uid="{00000000-0005-0000-0000-00000DD40000}"/>
    <cellStyle name="Percent 6 2 2 3 2 2" xfId="13073" xr:uid="{00000000-0005-0000-0000-00000ED40000}"/>
    <cellStyle name="Percent 6 2 2 3 2 2 2" xfId="28221" xr:uid="{00000000-0005-0000-0000-00000FD40000}"/>
    <cellStyle name="Percent 6 2 2 3 2 2 2 2" xfId="54189" xr:uid="{00000000-0005-0000-0000-000010D40000}"/>
    <cellStyle name="Percent 6 2 2 3 2 2 3" xfId="39041" xr:uid="{00000000-0005-0000-0000-000011D40000}"/>
    <cellStyle name="Percent 6 2 2 3 2 3" xfId="21729" xr:uid="{00000000-0005-0000-0000-000012D40000}"/>
    <cellStyle name="Percent 6 2 2 3 2 3 2" xfId="47697" xr:uid="{00000000-0005-0000-0000-000013D40000}"/>
    <cellStyle name="Percent 6 2 2 3 2 4" xfId="17401" xr:uid="{00000000-0005-0000-0000-000014D40000}"/>
    <cellStyle name="Percent 6 2 2 3 2 4 2" xfId="43369" xr:uid="{00000000-0005-0000-0000-000015D40000}"/>
    <cellStyle name="Percent 6 2 2 3 2 5" xfId="32549" xr:uid="{00000000-0005-0000-0000-000016D40000}"/>
    <cellStyle name="Percent 6 2 2 3 2 6" xfId="59031" xr:uid="{00000000-0005-0000-0000-000017D40000}"/>
    <cellStyle name="Percent 6 2 2 3 3" xfId="10909" xr:uid="{00000000-0005-0000-0000-000018D40000}"/>
    <cellStyle name="Percent 6 2 2 3 3 2" xfId="26057" xr:uid="{00000000-0005-0000-0000-000019D40000}"/>
    <cellStyle name="Percent 6 2 2 3 3 2 2" xfId="52025" xr:uid="{00000000-0005-0000-0000-00001AD40000}"/>
    <cellStyle name="Percent 6 2 2 3 3 3" xfId="36877" xr:uid="{00000000-0005-0000-0000-00001BD40000}"/>
    <cellStyle name="Percent 6 2 2 3 4" xfId="8745" xr:uid="{00000000-0005-0000-0000-00001CD40000}"/>
    <cellStyle name="Percent 6 2 2 3 4 2" xfId="23893" xr:uid="{00000000-0005-0000-0000-00001DD40000}"/>
    <cellStyle name="Percent 6 2 2 3 4 2 2" xfId="49861" xr:uid="{00000000-0005-0000-0000-00001ED40000}"/>
    <cellStyle name="Percent 6 2 2 3 4 3" xfId="34713" xr:uid="{00000000-0005-0000-0000-00001FD40000}"/>
    <cellStyle name="Percent 6 2 2 3 5" xfId="19565" xr:uid="{00000000-0005-0000-0000-000020D40000}"/>
    <cellStyle name="Percent 6 2 2 3 5 2" xfId="45533" xr:uid="{00000000-0005-0000-0000-000021D40000}"/>
    <cellStyle name="Percent 6 2 2 3 6" xfId="15237" xr:uid="{00000000-0005-0000-0000-000022D40000}"/>
    <cellStyle name="Percent 6 2 2 3 6 2" xfId="41205" xr:uid="{00000000-0005-0000-0000-000023D40000}"/>
    <cellStyle name="Percent 6 2 2 3 7" xfId="4417" xr:uid="{00000000-0005-0000-0000-000024D40000}"/>
    <cellStyle name="Percent 6 2 2 3 8" xfId="30385" xr:uid="{00000000-0005-0000-0000-000025D40000}"/>
    <cellStyle name="Percent 6 2 2 3 9" xfId="56867" xr:uid="{00000000-0005-0000-0000-000026D40000}"/>
    <cellStyle name="Percent 6 2 2 4" xfId="5499" xr:uid="{00000000-0005-0000-0000-000027D40000}"/>
    <cellStyle name="Percent 6 2 2 4 2" xfId="11991" xr:uid="{00000000-0005-0000-0000-000028D40000}"/>
    <cellStyle name="Percent 6 2 2 4 2 2" xfId="27139" xr:uid="{00000000-0005-0000-0000-000029D40000}"/>
    <cellStyle name="Percent 6 2 2 4 2 2 2" xfId="53107" xr:uid="{00000000-0005-0000-0000-00002AD40000}"/>
    <cellStyle name="Percent 6 2 2 4 2 3" xfId="37959" xr:uid="{00000000-0005-0000-0000-00002BD40000}"/>
    <cellStyle name="Percent 6 2 2 4 3" xfId="20647" xr:uid="{00000000-0005-0000-0000-00002CD40000}"/>
    <cellStyle name="Percent 6 2 2 4 3 2" xfId="46615" xr:uid="{00000000-0005-0000-0000-00002DD40000}"/>
    <cellStyle name="Percent 6 2 2 4 4" xfId="16319" xr:uid="{00000000-0005-0000-0000-00002ED40000}"/>
    <cellStyle name="Percent 6 2 2 4 4 2" xfId="42287" xr:uid="{00000000-0005-0000-0000-00002FD40000}"/>
    <cellStyle name="Percent 6 2 2 4 5" xfId="31467" xr:uid="{00000000-0005-0000-0000-000030D40000}"/>
    <cellStyle name="Percent 6 2 2 4 6" xfId="57949" xr:uid="{00000000-0005-0000-0000-000031D40000}"/>
    <cellStyle name="Percent 6 2 2 5" xfId="9827" xr:uid="{00000000-0005-0000-0000-000032D40000}"/>
    <cellStyle name="Percent 6 2 2 5 2" xfId="24975" xr:uid="{00000000-0005-0000-0000-000033D40000}"/>
    <cellStyle name="Percent 6 2 2 5 2 2" xfId="50943" xr:uid="{00000000-0005-0000-0000-000034D40000}"/>
    <cellStyle name="Percent 6 2 2 5 3" xfId="35795" xr:uid="{00000000-0005-0000-0000-000035D40000}"/>
    <cellStyle name="Percent 6 2 2 6" xfId="7663" xr:uid="{00000000-0005-0000-0000-000036D40000}"/>
    <cellStyle name="Percent 6 2 2 6 2" xfId="22811" xr:uid="{00000000-0005-0000-0000-000037D40000}"/>
    <cellStyle name="Percent 6 2 2 6 2 2" xfId="48779" xr:uid="{00000000-0005-0000-0000-000038D40000}"/>
    <cellStyle name="Percent 6 2 2 6 3" xfId="33631" xr:uid="{00000000-0005-0000-0000-000039D40000}"/>
    <cellStyle name="Percent 6 2 2 7" xfId="18483" xr:uid="{00000000-0005-0000-0000-00003AD40000}"/>
    <cellStyle name="Percent 6 2 2 7 2" xfId="44451" xr:uid="{00000000-0005-0000-0000-00003BD40000}"/>
    <cellStyle name="Percent 6 2 2 8" xfId="14155" xr:uid="{00000000-0005-0000-0000-00003CD40000}"/>
    <cellStyle name="Percent 6 2 2 8 2" xfId="40123" xr:uid="{00000000-0005-0000-0000-00003DD40000}"/>
    <cellStyle name="Percent 6 2 2 9" xfId="3335" xr:uid="{00000000-0005-0000-0000-00003ED40000}"/>
    <cellStyle name="Percent 6 2 3" xfId="1711" xr:uid="{00000000-0005-0000-0000-00003FD40000}"/>
    <cellStyle name="Percent 6 2 3 10" xfId="56325" xr:uid="{00000000-0005-0000-0000-000040D40000}"/>
    <cellStyle name="Percent 6 2 3 2" xfId="2793" xr:uid="{00000000-0005-0000-0000-000041D40000}"/>
    <cellStyle name="Percent 6 2 3 2 2" xfId="7121" xr:uid="{00000000-0005-0000-0000-000042D40000}"/>
    <cellStyle name="Percent 6 2 3 2 2 2" xfId="13613" xr:uid="{00000000-0005-0000-0000-000043D40000}"/>
    <cellStyle name="Percent 6 2 3 2 2 2 2" xfId="28761" xr:uid="{00000000-0005-0000-0000-000044D40000}"/>
    <cellStyle name="Percent 6 2 3 2 2 2 2 2" xfId="54729" xr:uid="{00000000-0005-0000-0000-000045D40000}"/>
    <cellStyle name="Percent 6 2 3 2 2 2 3" xfId="39581" xr:uid="{00000000-0005-0000-0000-000046D40000}"/>
    <cellStyle name="Percent 6 2 3 2 2 3" xfId="22269" xr:uid="{00000000-0005-0000-0000-000047D40000}"/>
    <cellStyle name="Percent 6 2 3 2 2 3 2" xfId="48237" xr:uid="{00000000-0005-0000-0000-000048D40000}"/>
    <cellStyle name="Percent 6 2 3 2 2 4" xfId="17941" xr:uid="{00000000-0005-0000-0000-000049D40000}"/>
    <cellStyle name="Percent 6 2 3 2 2 4 2" xfId="43909" xr:uid="{00000000-0005-0000-0000-00004AD40000}"/>
    <cellStyle name="Percent 6 2 3 2 2 5" xfId="33089" xr:uid="{00000000-0005-0000-0000-00004BD40000}"/>
    <cellStyle name="Percent 6 2 3 2 2 6" xfId="59571" xr:uid="{00000000-0005-0000-0000-00004CD40000}"/>
    <cellStyle name="Percent 6 2 3 2 3" xfId="11449" xr:uid="{00000000-0005-0000-0000-00004DD40000}"/>
    <cellStyle name="Percent 6 2 3 2 3 2" xfId="26597" xr:uid="{00000000-0005-0000-0000-00004ED40000}"/>
    <cellStyle name="Percent 6 2 3 2 3 2 2" xfId="52565" xr:uid="{00000000-0005-0000-0000-00004FD40000}"/>
    <cellStyle name="Percent 6 2 3 2 3 3" xfId="37417" xr:uid="{00000000-0005-0000-0000-000050D40000}"/>
    <cellStyle name="Percent 6 2 3 2 4" xfId="9285" xr:uid="{00000000-0005-0000-0000-000051D40000}"/>
    <cellStyle name="Percent 6 2 3 2 4 2" xfId="24433" xr:uid="{00000000-0005-0000-0000-000052D40000}"/>
    <cellStyle name="Percent 6 2 3 2 4 2 2" xfId="50401" xr:uid="{00000000-0005-0000-0000-000053D40000}"/>
    <cellStyle name="Percent 6 2 3 2 4 3" xfId="35253" xr:uid="{00000000-0005-0000-0000-000054D40000}"/>
    <cellStyle name="Percent 6 2 3 2 5" xfId="20105" xr:uid="{00000000-0005-0000-0000-000055D40000}"/>
    <cellStyle name="Percent 6 2 3 2 5 2" xfId="46073" xr:uid="{00000000-0005-0000-0000-000056D40000}"/>
    <cellStyle name="Percent 6 2 3 2 6" xfId="15777" xr:uid="{00000000-0005-0000-0000-000057D40000}"/>
    <cellStyle name="Percent 6 2 3 2 6 2" xfId="41745" xr:uid="{00000000-0005-0000-0000-000058D40000}"/>
    <cellStyle name="Percent 6 2 3 2 7" xfId="4957" xr:uid="{00000000-0005-0000-0000-000059D40000}"/>
    <cellStyle name="Percent 6 2 3 2 8" xfId="30925" xr:uid="{00000000-0005-0000-0000-00005AD40000}"/>
    <cellStyle name="Percent 6 2 3 2 9" xfId="57407" xr:uid="{00000000-0005-0000-0000-00005BD40000}"/>
    <cellStyle name="Percent 6 2 3 3" xfId="6039" xr:uid="{00000000-0005-0000-0000-00005CD40000}"/>
    <cellStyle name="Percent 6 2 3 3 2" xfId="12531" xr:uid="{00000000-0005-0000-0000-00005DD40000}"/>
    <cellStyle name="Percent 6 2 3 3 2 2" xfId="27679" xr:uid="{00000000-0005-0000-0000-00005ED40000}"/>
    <cellStyle name="Percent 6 2 3 3 2 2 2" xfId="53647" xr:uid="{00000000-0005-0000-0000-00005FD40000}"/>
    <cellStyle name="Percent 6 2 3 3 2 3" xfId="38499" xr:uid="{00000000-0005-0000-0000-000060D40000}"/>
    <cellStyle name="Percent 6 2 3 3 3" xfId="21187" xr:uid="{00000000-0005-0000-0000-000061D40000}"/>
    <cellStyle name="Percent 6 2 3 3 3 2" xfId="47155" xr:uid="{00000000-0005-0000-0000-000062D40000}"/>
    <cellStyle name="Percent 6 2 3 3 4" xfId="16859" xr:uid="{00000000-0005-0000-0000-000063D40000}"/>
    <cellStyle name="Percent 6 2 3 3 4 2" xfId="42827" xr:uid="{00000000-0005-0000-0000-000064D40000}"/>
    <cellStyle name="Percent 6 2 3 3 5" xfId="32007" xr:uid="{00000000-0005-0000-0000-000065D40000}"/>
    <cellStyle name="Percent 6 2 3 3 6" xfId="58489" xr:uid="{00000000-0005-0000-0000-000066D40000}"/>
    <cellStyle name="Percent 6 2 3 4" xfId="10367" xr:uid="{00000000-0005-0000-0000-000067D40000}"/>
    <cellStyle name="Percent 6 2 3 4 2" xfId="25515" xr:uid="{00000000-0005-0000-0000-000068D40000}"/>
    <cellStyle name="Percent 6 2 3 4 2 2" xfId="51483" xr:uid="{00000000-0005-0000-0000-000069D40000}"/>
    <cellStyle name="Percent 6 2 3 4 3" xfId="36335" xr:uid="{00000000-0005-0000-0000-00006AD40000}"/>
    <cellStyle name="Percent 6 2 3 5" xfId="8203" xr:uid="{00000000-0005-0000-0000-00006BD40000}"/>
    <cellStyle name="Percent 6 2 3 5 2" xfId="23351" xr:uid="{00000000-0005-0000-0000-00006CD40000}"/>
    <cellStyle name="Percent 6 2 3 5 2 2" xfId="49319" xr:uid="{00000000-0005-0000-0000-00006DD40000}"/>
    <cellStyle name="Percent 6 2 3 5 3" xfId="34171" xr:uid="{00000000-0005-0000-0000-00006ED40000}"/>
    <cellStyle name="Percent 6 2 3 6" xfId="19023" xr:uid="{00000000-0005-0000-0000-00006FD40000}"/>
    <cellStyle name="Percent 6 2 3 6 2" xfId="44991" xr:uid="{00000000-0005-0000-0000-000070D40000}"/>
    <cellStyle name="Percent 6 2 3 7" xfId="14695" xr:uid="{00000000-0005-0000-0000-000071D40000}"/>
    <cellStyle name="Percent 6 2 3 7 2" xfId="40663" xr:uid="{00000000-0005-0000-0000-000072D40000}"/>
    <cellStyle name="Percent 6 2 3 8" xfId="3875" xr:uid="{00000000-0005-0000-0000-000073D40000}"/>
    <cellStyle name="Percent 6 2 3 9" xfId="29843" xr:uid="{00000000-0005-0000-0000-000074D40000}"/>
    <cellStyle name="Percent 6 2 4" xfId="2252" xr:uid="{00000000-0005-0000-0000-000075D40000}"/>
    <cellStyle name="Percent 6 2 4 2" xfId="6580" xr:uid="{00000000-0005-0000-0000-000076D40000}"/>
    <cellStyle name="Percent 6 2 4 2 2" xfId="13072" xr:uid="{00000000-0005-0000-0000-000077D40000}"/>
    <cellStyle name="Percent 6 2 4 2 2 2" xfId="28220" xr:uid="{00000000-0005-0000-0000-000078D40000}"/>
    <cellStyle name="Percent 6 2 4 2 2 2 2" xfId="54188" xr:uid="{00000000-0005-0000-0000-000079D40000}"/>
    <cellStyle name="Percent 6 2 4 2 2 3" xfId="39040" xr:uid="{00000000-0005-0000-0000-00007AD40000}"/>
    <cellStyle name="Percent 6 2 4 2 3" xfId="21728" xr:uid="{00000000-0005-0000-0000-00007BD40000}"/>
    <cellStyle name="Percent 6 2 4 2 3 2" xfId="47696" xr:uid="{00000000-0005-0000-0000-00007CD40000}"/>
    <cellStyle name="Percent 6 2 4 2 4" xfId="17400" xr:uid="{00000000-0005-0000-0000-00007DD40000}"/>
    <cellStyle name="Percent 6 2 4 2 4 2" xfId="43368" xr:uid="{00000000-0005-0000-0000-00007ED40000}"/>
    <cellStyle name="Percent 6 2 4 2 5" xfId="32548" xr:uid="{00000000-0005-0000-0000-00007FD40000}"/>
    <cellStyle name="Percent 6 2 4 2 6" xfId="59030" xr:uid="{00000000-0005-0000-0000-000080D40000}"/>
    <cellStyle name="Percent 6 2 4 3" xfId="10908" xr:uid="{00000000-0005-0000-0000-000081D40000}"/>
    <cellStyle name="Percent 6 2 4 3 2" xfId="26056" xr:uid="{00000000-0005-0000-0000-000082D40000}"/>
    <cellStyle name="Percent 6 2 4 3 2 2" xfId="52024" xr:uid="{00000000-0005-0000-0000-000083D40000}"/>
    <cellStyle name="Percent 6 2 4 3 3" xfId="36876" xr:uid="{00000000-0005-0000-0000-000084D40000}"/>
    <cellStyle name="Percent 6 2 4 4" xfId="8744" xr:uid="{00000000-0005-0000-0000-000085D40000}"/>
    <cellStyle name="Percent 6 2 4 4 2" xfId="23892" xr:uid="{00000000-0005-0000-0000-000086D40000}"/>
    <cellStyle name="Percent 6 2 4 4 2 2" xfId="49860" xr:uid="{00000000-0005-0000-0000-000087D40000}"/>
    <cellStyle name="Percent 6 2 4 4 3" xfId="34712" xr:uid="{00000000-0005-0000-0000-000088D40000}"/>
    <cellStyle name="Percent 6 2 4 5" xfId="19564" xr:uid="{00000000-0005-0000-0000-000089D40000}"/>
    <cellStyle name="Percent 6 2 4 5 2" xfId="45532" xr:uid="{00000000-0005-0000-0000-00008AD40000}"/>
    <cellStyle name="Percent 6 2 4 6" xfId="15236" xr:uid="{00000000-0005-0000-0000-00008BD40000}"/>
    <cellStyle name="Percent 6 2 4 6 2" xfId="41204" xr:uid="{00000000-0005-0000-0000-00008CD40000}"/>
    <cellStyle name="Percent 6 2 4 7" xfId="4416" xr:uid="{00000000-0005-0000-0000-00008DD40000}"/>
    <cellStyle name="Percent 6 2 4 8" xfId="30384" xr:uid="{00000000-0005-0000-0000-00008ED40000}"/>
    <cellStyle name="Percent 6 2 4 9" xfId="56866" xr:uid="{00000000-0005-0000-0000-00008FD40000}"/>
    <cellStyle name="Percent 6 2 5" xfId="5498" xr:uid="{00000000-0005-0000-0000-000090D40000}"/>
    <cellStyle name="Percent 6 2 5 2" xfId="11990" xr:uid="{00000000-0005-0000-0000-000091D40000}"/>
    <cellStyle name="Percent 6 2 5 2 2" xfId="27138" xr:uid="{00000000-0005-0000-0000-000092D40000}"/>
    <cellStyle name="Percent 6 2 5 2 2 2" xfId="53106" xr:uid="{00000000-0005-0000-0000-000093D40000}"/>
    <cellStyle name="Percent 6 2 5 2 3" xfId="37958" xr:uid="{00000000-0005-0000-0000-000094D40000}"/>
    <cellStyle name="Percent 6 2 5 3" xfId="20646" xr:uid="{00000000-0005-0000-0000-000095D40000}"/>
    <cellStyle name="Percent 6 2 5 3 2" xfId="46614" xr:uid="{00000000-0005-0000-0000-000096D40000}"/>
    <cellStyle name="Percent 6 2 5 4" xfId="16318" xr:uid="{00000000-0005-0000-0000-000097D40000}"/>
    <cellStyle name="Percent 6 2 5 4 2" xfId="42286" xr:uid="{00000000-0005-0000-0000-000098D40000}"/>
    <cellStyle name="Percent 6 2 5 5" xfId="31466" xr:uid="{00000000-0005-0000-0000-000099D40000}"/>
    <cellStyle name="Percent 6 2 5 6" xfId="57948" xr:uid="{00000000-0005-0000-0000-00009AD40000}"/>
    <cellStyle name="Percent 6 2 6" xfId="9826" xr:uid="{00000000-0005-0000-0000-00009BD40000}"/>
    <cellStyle name="Percent 6 2 6 2" xfId="24974" xr:uid="{00000000-0005-0000-0000-00009CD40000}"/>
    <cellStyle name="Percent 6 2 6 2 2" xfId="50942" xr:uid="{00000000-0005-0000-0000-00009DD40000}"/>
    <cellStyle name="Percent 6 2 6 3" xfId="35794" xr:uid="{00000000-0005-0000-0000-00009ED40000}"/>
    <cellStyle name="Percent 6 2 7" xfId="7662" xr:uid="{00000000-0005-0000-0000-00009FD40000}"/>
    <cellStyle name="Percent 6 2 7 2" xfId="22810" xr:uid="{00000000-0005-0000-0000-0000A0D40000}"/>
    <cellStyle name="Percent 6 2 7 2 2" xfId="48778" xr:uid="{00000000-0005-0000-0000-0000A1D40000}"/>
    <cellStyle name="Percent 6 2 7 3" xfId="33630" xr:uid="{00000000-0005-0000-0000-0000A2D40000}"/>
    <cellStyle name="Percent 6 2 8" xfId="18482" xr:uid="{00000000-0005-0000-0000-0000A3D40000}"/>
    <cellStyle name="Percent 6 2 8 2" xfId="44450" xr:uid="{00000000-0005-0000-0000-0000A4D40000}"/>
    <cellStyle name="Percent 6 2 9" xfId="14154" xr:uid="{00000000-0005-0000-0000-0000A5D40000}"/>
    <cellStyle name="Percent 6 2 9 2" xfId="40122" xr:uid="{00000000-0005-0000-0000-0000A6D40000}"/>
    <cellStyle name="Percent 6 20" xfId="14149" xr:uid="{00000000-0005-0000-0000-0000A7D40000}"/>
    <cellStyle name="Percent 6 20 2" xfId="40117" xr:uid="{00000000-0005-0000-0000-0000A8D40000}"/>
    <cellStyle name="Percent 6 21" xfId="3329" xr:uid="{00000000-0005-0000-0000-0000A9D40000}"/>
    <cellStyle name="Percent 6 22" xfId="29297" xr:uid="{00000000-0005-0000-0000-0000AAD40000}"/>
    <cellStyle name="Percent 6 23" xfId="55239" xr:uid="{00000000-0005-0000-0000-0000ABD40000}"/>
    <cellStyle name="Percent 6 24" xfId="55779" xr:uid="{00000000-0005-0000-0000-0000ACD40000}"/>
    <cellStyle name="Percent 6 25" xfId="686" xr:uid="{00000000-0005-0000-0000-0000ADD40000}"/>
    <cellStyle name="Percent 6 3" xfId="620" xr:uid="{00000000-0005-0000-0000-0000AED40000}"/>
    <cellStyle name="Percent 6 3 10" xfId="29304" xr:uid="{00000000-0005-0000-0000-0000AFD40000}"/>
    <cellStyle name="Percent 6 3 11" xfId="55246" xr:uid="{00000000-0005-0000-0000-0000B0D40000}"/>
    <cellStyle name="Percent 6 3 12" xfId="55786" xr:uid="{00000000-0005-0000-0000-0000B1D40000}"/>
    <cellStyle name="Percent 6 3 13" xfId="766" xr:uid="{00000000-0005-0000-0000-0000B2D40000}"/>
    <cellStyle name="Percent 6 3 2" xfId="1713" xr:uid="{00000000-0005-0000-0000-0000B3D40000}"/>
    <cellStyle name="Percent 6 3 2 10" xfId="56327" xr:uid="{00000000-0005-0000-0000-0000B4D40000}"/>
    <cellStyle name="Percent 6 3 2 2" xfId="2795" xr:uid="{00000000-0005-0000-0000-0000B5D40000}"/>
    <cellStyle name="Percent 6 3 2 2 2" xfId="7123" xr:uid="{00000000-0005-0000-0000-0000B6D40000}"/>
    <cellStyle name="Percent 6 3 2 2 2 2" xfId="13615" xr:uid="{00000000-0005-0000-0000-0000B7D40000}"/>
    <cellStyle name="Percent 6 3 2 2 2 2 2" xfId="28763" xr:uid="{00000000-0005-0000-0000-0000B8D40000}"/>
    <cellStyle name="Percent 6 3 2 2 2 2 2 2" xfId="54731" xr:uid="{00000000-0005-0000-0000-0000B9D40000}"/>
    <cellStyle name="Percent 6 3 2 2 2 2 3" xfId="39583" xr:uid="{00000000-0005-0000-0000-0000BAD40000}"/>
    <cellStyle name="Percent 6 3 2 2 2 3" xfId="22271" xr:uid="{00000000-0005-0000-0000-0000BBD40000}"/>
    <cellStyle name="Percent 6 3 2 2 2 3 2" xfId="48239" xr:uid="{00000000-0005-0000-0000-0000BCD40000}"/>
    <cellStyle name="Percent 6 3 2 2 2 4" xfId="17943" xr:uid="{00000000-0005-0000-0000-0000BDD40000}"/>
    <cellStyle name="Percent 6 3 2 2 2 4 2" xfId="43911" xr:uid="{00000000-0005-0000-0000-0000BED40000}"/>
    <cellStyle name="Percent 6 3 2 2 2 5" xfId="33091" xr:uid="{00000000-0005-0000-0000-0000BFD40000}"/>
    <cellStyle name="Percent 6 3 2 2 2 6" xfId="59573" xr:uid="{00000000-0005-0000-0000-0000C0D40000}"/>
    <cellStyle name="Percent 6 3 2 2 3" xfId="11451" xr:uid="{00000000-0005-0000-0000-0000C1D40000}"/>
    <cellStyle name="Percent 6 3 2 2 3 2" xfId="26599" xr:uid="{00000000-0005-0000-0000-0000C2D40000}"/>
    <cellStyle name="Percent 6 3 2 2 3 2 2" xfId="52567" xr:uid="{00000000-0005-0000-0000-0000C3D40000}"/>
    <cellStyle name="Percent 6 3 2 2 3 3" xfId="37419" xr:uid="{00000000-0005-0000-0000-0000C4D40000}"/>
    <cellStyle name="Percent 6 3 2 2 4" xfId="9287" xr:uid="{00000000-0005-0000-0000-0000C5D40000}"/>
    <cellStyle name="Percent 6 3 2 2 4 2" xfId="24435" xr:uid="{00000000-0005-0000-0000-0000C6D40000}"/>
    <cellStyle name="Percent 6 3 2 2 4 2 2" xfId="50403" xr:uid="{00000000-0005-0000-0000-0000C7D40000}"/>
    <cellStyle name="Percent 6 3 2 2 4 3" xfId="35255" xr:uid="{00000000-0005-0000-0000-0000C8D40000}"/>
    <cellStyle name="Percent 6 3 2 2 5" xfId="20107" xr:uid="{00000000-0005-0000-0000-0000C9D40000}"/>
    <cellStyle name="Percent 6 3 2 2 5 2" xfId="46075" xr:uid="{00000000-0005-0000-0000-0000CAD40000}"/>
    <cellStyle name="Percent 6 3 2 2 6" xfId="15779" xr:uid="{00000000-0005-0000-0000-0000CBD40000}"/>
    <cellStyle name="Percent 6 3 2 2 6 2" xfId="41747" xr:uid="{00000000-0005-0000-0000-0000CCD40000}"/>
    <cellStyle name="Percent 6 3 2 2 7" xfId="4959" xr:uid="{00000000-0005-0000-0000-0000CDD40000}"/>
    <cellStyle name="Percent 6 3 2 2 8" xfId="30927" xr:uid="{00000000-0005-0000-0000-0000CED40000}"/>
    <cellStyle name="Percent 6 3 2 2 9" xfId="57409" xr:uid="{00000000-0005-0000-0000-0000CFD40000}"/>
    <cellStyle name="Percent 6 3 2 3" xfId="6041" xr:uid="{00000000-0005-0000-0000-0000D0D40000}"/>
    <cellStyle name="Percent 6 3 2 3 2" xfId="12533" xr:uid="{00000000-0005-0000-0000-0000D1D40000}"/>
    <cellStyle name="Percent 6 3 2 3 2 2" xfId="27681" xr:uid="{00000000-0005-0000-0000-0000D2D40000}"/>
    <cellStyle name="Percent 6 3 2 3 2 2 2" xfId="53649" xr:uid="{00000000-0005-0000-0000-0000D3D40000}"/>
    <cellStyle name="Percent 6 3 2 3 2 3" xfId="38501" xr:uid="{00000000-0005-0000-0000-0000D4D40000}"/>
    <cellStyle name="Percent 6 3 2 3 3" xfId="21189" xr:uid="{00000000-0005-0000-0000-0000D5D40000}"/>
    <cellStyle name="Percent 6 3 2 3 3 2" xfId="47157" xr:uid="{00000000-0005-0000-0000-0000D6D40000}"/>
    <cellStyle name="Percent 6 3 2 3 4" xfId="16861" xr:uid="{00000000-0005-0000-0000-0000D7D40000}"/>
    <cellStyle name="Percent 6 3 2 3 4 2" xfId="42829" xr:uid="{00000000-0005-0000-0000-0000D8D40000}"/>
    <cellStyle name="Percent 6 3 2 3 5" xfId="32009" xr:uid="{00000000-0005-0000-0000-0000D9D40000}"/>
    <cellStyle name="Percent 6 3 2 3 6" xfId="58491" xr:uid="{00000000-0005-0000-0000-0000DAD40000}"/>
    <cellStyle name="Percent 6 3 2 4" xfId="10369" xr:uid="{00000000-0005-0000-0000-0000DBD40000}"/>
    <cellStyle name="Percent 6 3 2 4 2" xfId="25517" xr:uid="{00000000-0005-0000-0000-0000DCD40000}"/>
    <cellStyle name="Percent 6 3 2 4 2 2" xfId="51485" xr:uid="{00000000-0005-0000-0000-0000DDD40000}"/>
    <cellStyle name="Percent 6 3 2 4 3" xfId="36337" xr:uid="{00000000-0005-0000-0000-0000DED40000}"/>
    <cellStyle name="Percent 6 3 2 5" xfId="8205" xr:uid="{00000000-0005-0000-0000-0000DFD40000}"/>
    <cellStyle name="Percent 6 3 2 5 2" xfId="23353" xr:uid="{00000000-0005-0000-0000-0000E0D40000}"/>
    <cellStyle name="Percent 6 3 2 5 2 2" xfId="49321" xr:uid="{00000000-0005-0000-0000-0000E1D40000}"/>
    <cellStyle name="Percent 6 3 2 5 3" xfId="34173" xr:uid="{00000000-0005-0000-0000-0000E2D40000}"/>
    <cellStyle name="Percent 6 3 2 6" xfId="19025" xr:uid="{00000000-0005-0000-0000-0000E3D40000}"/>
    <cellStyle name="Percent 6 3 2 6 2" xfId="44993" xr:uid="{00000000-0005-0000-0000-0000E4D40000}"/>
    <cellStyle name="Percent 6 3 2 7" xfId="14697" xr:uid="{00000000-0005-0000-0000-0000E5D40000}"/>
    <cellStyle name="Percent 6 3 2 7 2" xfId="40665" xr:uid="{00000000-0005-0000-0000-0000E6D40000}"/>
    <cellStyle name="Percent 6 3 2 8" xfId="3877" xr:uid="{00000000-0005-0000-0000-0000E7D40000}"/>
    <cellStyle name="Percent 6 3 2 9" xfId="29845" xr:uid="{00000000-0005-0000-0000-0000E8D40000}"/>
    <cellStyle name="Percent 6 3 3" xfId="2254" xr:uid="{00000000-0005-0000-0000-0000E9D40000}"/>
    <cellStyle name="Percent 6 3 3 2" xfId="6582" xr:uid="{00000000-0005-0000-0000-0000EAD40000}"/>
    <cellStyle name="Percent 6 3 3 2 2" xfId="13074" xr:uid="{00000000-0005-0000-0000-0000EBD40000}"/>
    <cellStyle name="Percent 6 3 3 2 2 2" xfId="28222" xr:uid="{00000000-0005-0000-0000-0000ECD40000}"/>
    <cellStyle name="Percent 6 3 3 2 2 2 2" xfId="54190" xr:uid="{00000000-0005-0000-0000-0000EDD40000}"/>
    <cellStyle name="Percent 6 3 3 2 2 3" xfId="39042" xr:uid="{00000000-0005-0000-0000-0000EED40000}"/>
    <cellStyle name="Percent 6 3 3 2 3" xfId="21730" xr:uid="{00000000-0005-0000-0000-0000EFD40000}"/>
    <cellStyle name="Percent 6 3 3 2 3 2" xfId="47698" xr:uid="{00000000-0005-0000-0000-0000F0D40000}"/>
    <cellStyle name="Percent 6 3 3 2 4" xfId="17402" xr:uid="{00000000-0005-0000-0000-0000F1D40000}"/>
    <cellStyle name="Percent 6 3 3 2 4 2" xfId="43370" xr:uid="{00000000-0005-0000-0000-0000F2D40000}"/>
    <cellStyle name="Percent 6 3 3 2 5" xfId="32550" xr:uid="{00000000-0005-0000-0000-0000F3D40000}"/>
    <cellStyle name="Percent 6 3 3 2 6" xfId="59032" xr:uid="{00000000-0005-0000-0000-0000F4D40000}"/>
    <cellStyle name="Percent 6 3 3 3" xfId="10910" xr:uid="{00000000-0005-0000-0000-0000F5D40000}"/>
    <cellStyle name="Percent 6 3 3 3 2" xfId="26058" xr:uid="{00000000-0005-0000-0000-0000F6D40000}"/>
    <cellStyle name="Percent 6 3 3 3 2 2" xfId="52026" xr:uid="{00000000-0005-0000-0000-0000F7D40000}"/>
    <cellStyle name="Percent 6 3 3 3 3" xfId="36878" xr:uid="{00000000-0005-0000-0000-0000F8D40000}"/>
    <cellStyle name="Percent 6 3 3 4" xfId="8746" xr:uid="{00000000-0005-0000-0000-0000F9D40000}"/>
    <cellStyle name="Percent 6 3 3 4 2" xfId="23894" xr:uid="{00000000-0005-0000-0000-0000FAD40000}"/>
    <cellStyle name="Percent 6 3 3 4 2 2" xfId="49862" xr:uid="{00000000-0005-0000-0000-0000FBD40000}"/>
    <cellStyle name="Percent 6 3 3 4 3" xfId="34714" xr:uid="{00000000-0005-0000-0000-0000FCD40000}"/>
    <cellStyle name="Percent 6 3 3 5" xfId="19566" xr:uid="{00000000-0005-0000-0000-0000FDD40000}"/>
    <cellStyle name="Percent 6 3 3 5 2" xfId="45534" xr:uid="{00000000-0005-0000-0000-0000FED40000}"/>
    <cellStyle name="Percent 6 3 3 6" xfId="15238" xr:uid="{00000000-0005-0000-0000-0000FFD40000}"/>
    <cellStyle name="Percent 6 3 3 6 2" xfId="41206" xr:uid="{00000000-0005-0000-0000-000000D50000}"/>
    <cellStyle name="Percent 6 3 3 7" xfId="4418" xr:uid="{00000000-0005-0000-0000-000001D50000}"/>
    <cellStyle name="Percent 6 3 3 8" xfId="30386" xr:uid="{00000000-0005-0000-0000-000002D50000}"/>
    <cellStyle name="Percent 6 3 3 9" xfId="56868" xr:uid="{00000000-0005-0000-0000-000003D50000}"/>
    <cellStyle name="Percent 6 3 4" xfId="5500" xr:uid="{00000000-0005-0000-0000-000004D50000}"/>
    <cellStyle name="Percent 6 3 4 2" xfId="11992" xr:uid="{00000000-0005-0000-0000-000005D50000}"/>
    <cellStyle name="Percent 6 3 4 2 2" xfId="27140" xr:uid="{00000000-0005-0000-0000-000006D50000}"/>
    <cellStyle name="Percent 6 3 4 2 2 2" xfId="53108" xr:uid="{00000000-0005-0000-0000-000007D50000}"/>
    <cellStyle name="Percent 6 3 4 2 3" xfId="37960" xr:uid="{00000000-0005-0000-0000-000008D50000}"/>
    <cellStyle name="Percent 6 3 4 3" xfId="20648" xr:uid="{00000000-0005-0000-0000-000009D50000}"/>
    <cellStyle name="Percent 6 3 4 3 2" xfId="46616" xr:uid="{00000000-0005-0000-0000-00000AD50000}"/>
    <cellStyle name="Percent 6 3 4 4" xfId="16320" xr:uid="{00000000-0005-0000-0000-00000BD50000}"/>
    <cellStyle name="Percent 6 3 4 4 2" xfId="42288" xr:uid="{00000000-0005-0000-0000-00000CD50000}"/>
    <cellStyle name="Percent 6 3 4 5" xfId="31468" xr:uid="{00000000-0005-0000-0000-00000DD50000}"/>
    <cellStyle name="Percent 6 3 4 6" xfId="57950" xr:uid="{00000000-0005-0000-0000-00000ED50000}"/>
    <cellStyle name="Percent 6 3 5" xfId="9828" xr:uid="{00000000-0005-0000-0000-00000FD50000}"/>
    <cellStyle name="Percent 6 3 5 2" xfId="24976" xr:uid="{00000000-0005-0000-0000-000010D50000}"/>
    <cellStyle name="Percent 6 3 5 2 2" xfId="50944" xr:uid="{00000000-0005-0000-0000-000011D50000}"/>
    <cellStyle name="Percent 6 3 5 3" xfId="35796" xr:uid="{00000000-0005-0000-0000-000012D50000}"/>
    <cellStyle name="Percent 6 3 6" xfId="7664" xr:uid="{00000000-0005-0000-0000-000013D50000}"/>
    <cellStyle name="Percent 6 3 6 2" xfId="22812" xr:uid="{00000000-0005-0000-0000-000014D50000}"/>
    <cellStyle name="Percent 6 3 6 2 2" xfId="48780" xr:uid="{00000000-0005-0000-0000-000015D50000}"/>
    <cellStyle name="Percent 6 3 6 3" xfId="33632" xr:uid="{00000000-0005-0000-0000-000016D50000}"/>
    <cellStyle name="Percent 6 3 7" xfId="18484" xr:uid="{00000000-0005-0000-0000-000017D50000}"/>
    <cellStyle name="Percent 6 3 7 2" xfId="44452" xr:uid="{00000000-0005-0000-0000-000018D50000}"/>
    <cellStyle name="Percent 6 3 8" xfId="14156" xr:uid="{00000000-0005-0000-0000-000019D50000}"/>
    <cellStyle name="Percent 6 3 8 2" xfId="40124" xr:uid="{00000000-0005-0000-0000-00001AD50000}"/>
    <cellStyle name="Percent 6 3 9" xfId="3336" xr:uid="{00000000-0005-0000-0000-00001BD50000}"/>
    <cellStyle name="Percent 6 4" xfId="621" xr:uid="{00000000-0005-0000-0000-00001CD50000}"/>
    <cellStyle name="Percent 6 4 10" xfId="29305" xr:uid="{00000000-0005-0000-0000-00001DD50000}"/>
    <cellStyle name="Percent 6 4 11" xfId="55247" xr:uid="{00000000-0005-0000-0000-00001ED50000}"/>
    <cellStyle name="Percent 6 4 12" xfId="55787" xr:uid="{00000000-0005-0000-0000-00001FD50000}"/>
    <cellStyle name="Percent 6 4 13" xfId="806" xr:uid="{00000000-0005-0000-0000-000020D50000}"/>
    <cellStyle name="Percent 6 4 2" xfId="1714" xr:uid="{00000000-0005-0000-0000-000021D50000}"/>
    <cellStyle name="Percent 6 4 2 10" xfId="56328" xr:uid="{00000000-0005-0000-0000-000022D50000}"/>
    <cellStyle name="Percent 6 4 2 2" xfId="2796" xr:uid="{00000000-0005-0000-0000-000023D50000}"/>
    <cellStyle name="Percent 6 4 2 2 2" xfId="7124" xr:uid="{00000000-0005-0000-0000-000024D50000}"/>
    <cellStyle name="Percent 6 4 2 2 2 2" xfId="13616" xr:uid="{00000000-0005-0000-0000-000025D50000}"/>
    <cellStyle name="Percent 6 4 2 2 2 2 2" xfId="28764" xr:uid="{00000000-0005-0000-0000-000026D50000}"/>
    <cellStyle name="Percent 6 4 2 2 2 2 2 2" xfId="54732" xr:uid="{00000000-0005-0000-0000-000027D50000}"/>
    <cellStyle name="Percent 6 4 2 2 2 2 3" xfId="39584" xr:uid="{00000000-0005-0000-0000-000028D50000}"/>
    <cellStyle name="Percent 6 4 2 2 2 3" xfId="22272" xr:uid="{00000000-0005-0000-0000-000029D50000}"/>
    <cellStyle name="Percent 6 4 2 2 2 3 2" xfId="48240" xr:uid="{00000000-0005-0000-0000-00002AD50000}"/>
    <cellStyle name="Percent 6 4 2 2 2 4" xfId="17944" xr:uid="{00000000-0005-0000-0000-00002BD50000}"/>
    <cellStyle name="Percent 6 4 2 2 2 4 2" xfId="43912" xr:uid="{00000000-0005-0000-0000-00002CD50000}"/>
    <cellStyle name="Percent 6 4 2 2 2 5" xfId="33092" xr:uid="{00000000-0005-0000-0000-00002DD50000}"/>
    <cellStyle name="Percent 6 4 2 2 2 6" xfId="59574" xr:uid="{00000000-0005-0000-0000-00002ED50000}"/>
    <cellStyle name="Percent 6 4 2 2 3" xfId="11452" xr:uid="{00000000-0005-0000-0000-00002FD50000}"/>
    <cellStyle name="Percent 6 4 2 2 3 2" xfId="26600" xr:uid="{00000000-0005-0000-0000-000030D50000}"/>
    <cellStyle name="Percent 6 4 2 2 3 2 2" xfId="52568" xr:uid="{00000000-0005-0000-0000-000031D50000}"/>
    <cellStyle name="Percent 6 4 2 2 3 3" xfId="37420" xr:uid="{00000000-0005-0000-0000-000032D50000}"/>
    <cellStyle name="Percent 6 4 2 2 4" xfId="9288" xr:uid="{00000000-0005-0000-0000-000033D50000}"/>
    <cellStyle name="Percent 6 4 2 2 4 2" xfId="24436" xr:uid="{00000000-0005-0000-0000-000034D50000}"/>
    <cellStyle name="Percent 6 4 2 2 4 2 2" xfId="50404" xr:uid="{00000000-0005-0000-0000-000035D50000}"/>
    <cellStyle name="Percent 6 4 2 2 4 3" xfId="35256" xr:uid="{00000000-0005-0000-0000-000036D50000}"/>
    <cellStyle name="Percent 6 4 2 2 5" xfId="20108" xr:uid="{00000000-0005-0000-0000-000037D50000}"/>
    <cellStyle name="Percent 6 4 2 2 5 2" xfId="46076" xr:uid="{00000000-0005-0000-0000-000038D50000}"/>
    <cellStyle name="Percent 6 4 2 2 6" xfId="15780" xr:uid="{00000000-0005-0000-0000-000039D50000}"/>
    <cellStyle name="Percent 6 4 2 2 6 2" xfId="41748" xr:uid="{00000000-0005-0000-0000-00003AD50000}"/>
    <cellStyle name="Percent 6 4 2 2 7" xfId="4960" xr:uid="{00000000-0005-0000-0000-00003BD50000}"/>
    <cellStyle name="Percent 6 4 2 2 8" xfId="30928" xr:uid="{00000000-0005-0000-0000-00003CD50000}"/>
    <cellStyle name="Percent 6 4 2 2 9" xfId="57410" xr:uid="{00000000-0005-0000-0000-00003DD50000}"/>
    <cellStyle name="Percent 6 4 2 3" xfId="6042" xr:uid="{00000000-0005-0000-0000-00003ED50000}"/>
    <cellStyle name="Percent 6 4 2 3 2" xfId="12534" xr:uid="{00000000-0005-0000-0000-00003FD50000}"/>
    <cellStyle name="Percent 6 4 2 3 2 2" xfId="27682" xr:uid="{00000000-0005-0000-0000-000040D50000}"/>
    <cellStyle name="Percent 6 4 2 3 2 2 2" xfId="53650" xr:uid="{00000000-0005-0000-0000-000041D50000}"/>
    <cellStyle name="Percent 6 4 2 3 2 3" xfId="38502" xr:uid="{00000000-0005-0000-0000-000042D50000}"/>
    <cellStyle name="Percent 6 4 2 3 3" xfId="21190" xr:uid="{00000000-0005-0000-0000-000043D50000}"/>
    <cellStyle name="Percent 6 4 2 3 3 2" xfId="47158" xr:uid="{00000000-0005-0000-0000-000044D50000}"/>
    <cellStyle name="Percent 6 4 2 3 4" xfId="16862" xr:uid="{00000000-0005-0000-0000-000045D50000}"/>
    <cellStyle name="Percent 6 4 2 3 4 2" xfId="42830" xr:uid="{00000000-0005-0000-0000-000046D50000}"/>
    <cellStyle name="Percent 6 4 2 3 5" xfId="32010" xr:uid="{00000000-0005-0000-0000-000047D50000}"/>
    <cellStyle name="Percent 6 4 2 3 6" xfId="58492" xr:uid="{00000000-0005-0000-0000-000048D50000}"/>
    <cellStyle name="Percent 6 4 2 4" xfId="10370" xr:uid="{00000000-0005-0000-0000-000049D50000}"/>
    <cellStyle name="Percent 6 4 2 4 2" xfId="25518" xr:uid="{00000000-0005-0000-0000-00004AD50000}"/>
    <cellStyle name="Percent 6 4 2 4 2 2" xfId="51486" xr:uid="{00000000-0005-0000-0000-00004BD50000}"/>
    <cellStyle name="Percent 6 4 2 4 3" xfId="36338" xr:uid="{00000000-0005-0000-0000-00004CD50000}"/>
    <cellStyle name="Percent 6 4 2 5" xfId="8206" xr:uid="{00000000-0005-0000-0000-00004DD50000}"/>
    <cellStyle name="Percent 6 4 2 5 2" xfId="23354" xr:uid="{00000000-0005-0000-0000-00004ED50000}"/>
    <cellStyle name="Percent 6 4 2 5 2 2" xfId="49322" xr:uid="{00000000-0005-0000-0000-00004FD50000}"/>
    <cellStyle name="Percent 6 4 2 5 3" xfId="34174" xr:uid="{00000000-0005-0000-0000-000050D50000}"/>
    <cellStyle name="Percent 6 4 2 6" xfId="19026" xr:uid="{00000000-0005-0000-0000-000051D50000}"/>
    <cellStyle name="Percent 6 4 2 6 2" xfId="44994" xr:uid="{00000000-0005-0000-0000-000052D50000}"/>
    <cellStyle name="Percent 6 4 2 7" xfId="14698" xr:uid="{00000000-0005-0000-0000-000053D50000}"/>
    <cellStyle name="Percent 6 4 2 7 2" xfId="40666" xr:uid="{00000000-0005-0000-0000-000054D50000}"/>
    <cellStyle name="Percent 6 4 2 8" xfId="3878" xr:uid="{00000000-0005-0000-0000-000055D50000}"/>
    <cellStyle name="Percent 6 4 2 9" xfId="29846" xr:uid="{00000000-0005-0000-0000-000056D50000}"/>
    <cellStyle name="Percent 6 4 3" xfId="2255" xr:uid="{00000000-0005-0000-0000-000057D50000}"/>
    <cellStyle name="Percent 6 4 3 2" xfId="6583" xr:uid="{00000000-0005-0000-0000-000058D50000}"/>
    <cellStyle name="Percent 6 4 3 2 2" xfId="13075" xr:uid="{00000000-0005-0000-0000-000059D50000}"/>
    <cellStyle name="Percent 6 4 3 2 2 2" xfId="28223" xr:uid="{00000000-0005-0000-0000-00005AD50000}"/>
    <cellStyle name="Percent 6 4 3 2 2 2 2" xfId="54191" xr:uid="{00000000-0005-0000-0000-00005BD50000}"/>
    <cellStyle name="Percent 6 4 3 2 2 3" xfId="39043" xr:uid="{00000000-0005-0000-0000-00005CD50000}"/>
    <cellStyle name="Percent 6 4 3 2 3" xfId="21731" xr:uid="{00000000-0005-0000-0000-00005DD50000}"/>
    <cellStyle name="Percent 6 4 3 2 3 2" xfId="47699" xr:uid="{00000000-0005-0000-0000-00005ED50000}"/>
    <cellStyle name="Percent 6 4 3 2 4" xfId="17403" xr:uid="{00000000-0005-0000-0000-00005FD50000}"/>
    <cellStyle name="Percent 6 4 3 2 4 2" xfId="43371" xr:uid="{00000000-0005-0000-0000-000060D50000}"/>
    <cellStyle name="Percent 6 4 3 2 5" xfId="32551" xr:uid="{00000000-0005-0000-0000-000061D50000}"/>
    <cellStyle name="Percent 6 4 3 2 6" xfId="59033" xr:uid="{00000000-0005-0000-0000-000062D50000}"/>
    <cellStyle name="Percent 6 4 3 3" xfId="10911" xr:uid="{00000000-0005-0000-0000-000063D50000}"/>
    <cellStyle name="Percent 6 4 3 3 2" xfId="26059" xr:uid="{00000000-0005-0000-0000-000064D50000}"/>
    <cellStyle name="Percent 6 4 3 3 2 2" xfId="52027" xr:uid="{00000000-0005-0000-0000-000065D50000}"/>
    <cellStyle name="Percent 6 4 3 3 3" xfId="36879" xr:uid="{00000000-0005-0000-0000-000066D50000}"/>
    <cellStyle name="Percent 6 4 3 4" xfId="8747" xr:uid="{00000000-0005-0000-0000-000067D50000}"/>
    <cellStyle name="Percent 6 4 3 4 2" xfId="23895" xr:uid="{00000000-0005-0000-0000-000068D50000}"/>
    <cellStyle name="Percent 6 4 3 4 2 2" xfId="49863" xr:uid="{00000000-0005-0000-0000-000069D50000}"/>
    <cellStyle name="Percent 6 4 3 4 3" xfId="34715" xr:uid="{00000000-0005-0000-0000-00006AD50000}"/>
    <cellStyle name="Percent 6 4 3 5" xfId="19567" xr:uid="{00000000-0005-0000-0000-00006BD50000}"/>
    <cellStyle name="Percent 6 4 3 5 2" xfId="45535" xr:uid="{00000000-0005-0000-0000-00006CD50000}"/>
    <cellStyle name="Percent 6 4 3 6" xfId="15239" xr:uid="{00000000-0005-0000-0000-00006DD50000}"/>
    <cellStyle name="Percent 6 4 3 6 2" xfId="41207" xr:uid="{00000000-0005-0000-0000-00006ED50000}"/>
    <cellStyle name="Percent 6 4 3 7" xfId="4419" xr:uid="{00000000-0005-0000-0000-00006FD50000}"/>
    <cellStyle name="Percent 6 4 3 8" xfId="30387" xr:uid="{00000000-0005-0000-0000-000070D50000}"/>
    <cellStyle name="Percent 6 4 3 9" xfId="56869" xr:uid="{00000000-0005-0000-0000-000071D50000}"/>
    <cellStyle name="Percent 6 4 4" xfId="5501" xr:uid="{00000000-0005-0000-0000-000072D50000}"/>
    <cellStyle name="Percent 6 4 4 2" xfId="11993" xr:uid="{00000000-0005-0000-0000-000073D50000}"/>
    <cellStyle name="Percent 6 4 4 2 2" xfId="27141" xr:uid="{00000000-0005-0000-0000-000074D50000}"/>
    <cellStyle name="Percent 6 4 4 2 2 2" xfId="53109" xr:uid="{00000000-0005-0000-0000-000075D50000}"/>
    <cellStyle name="Percent 6 4 4 2 3" xfId="37961" xr:uid="{00000000-0005-0000-0000-000076D50000}"/>
    <cellStyle name="Percent 6 4 4 3" xfId="20649" xr:uid="{00000000-0005-0000-0000-000077D50000}"/>
    <cellStyle name="Percent 6 4 4 3 2" xfId="46617" xr:uid="{00000000-0005-0000-0000-000078D50000}"/>
    <cellStyle name="Percent 6 4 4 4" xfId="16321" xr:uid="{00000000-0005-0000-0000-000079D50000}"/>
    <cellStyle name="Percent 6 4 4 4 2" xfId="42289" xr:uid="{00000000-0005-0000-0000-00007AD50000}"/>
    <cellStyle name="Percent 6 4 4 5" xfId="31469" xr:uid="{00000000-0005-0000-0000-00007BD50000}"/>
    <cellStyle name="Percent 6 4 4 6" xfId="57951" xr:uid="{00000000-0005-0000-0000-00007CD50000}"/>
    <cellStyle name="Percent 6 4 5" xfId="9829" xr:uid="{00000000-0005-0000-0000-00007DD50000}"/>
    <cellStyle name="Percent 6 4 5 2" xfId="24977" xr:uid="{00000000-0005-0000-0000-00007ED50000}"/>
    <cellStyle name="Percent 6 4 5 2 2" xfId="50945" xr:uid="{00000000-0005-0000-0000-00007FD50000}"/>
    <cellStyle name="Percent 6 4 5 3" xfId="35797" xr:uid="{00000000-0005-0000-0000-000080D50000}"/>
    <cellStyle name="Percent 6 4 6" xfId="7665" xr:uid="{00000000-0005-0000-0000-000081D50000}"/>
    <cellStyle name="Percent 6 4 6 2" xfId="22813" xr:uid="{00000000-0005-0000-0000-000082D50000}"/>
    <cellStyle name="Percent 6 4 6 2 2" xfId="48781" xr:uid="{00000000-0005-0000-0000-000083D50000}"/>
    <cellStyle name="Percent 6 4 6 3" xfId="33633" xr:uid="{00000000-0005-0000-0000-000084D50000}"/>
    <cellStyle name="Percent 6 4 7" xfId="18485" xr:uid="{00000000-0005-0000-0000-000085D50000}"/>
    <cellStyle name="Percent 6 4 7 2" xfId="44453" xr:uid="{00000000-0005-0000-0000-000086D50000}"/>
    <cellStyle name="Percent 6 4 8" xfId="14157" xr:uid="{00000000-0005-0000-0000-000087D50000}"/>
    <cellStyle name="Percent 6 4 8 2" xfId="40125" xr:uid="{00000000-0005-0000-0000-000088D50000}"/>
    <cellStyle name="Percent 6 4 9" xfId="3337" xr:uid="{00000000-0005-0000-0000-000089D50000}"/>
    <cellStyle name="Percent 6 5" xfId="622" xr:uid="{00000000-0005-0000-0000-00008AD50000}"/>
    <cellStyle name="Percent 6 5 10" xfId="29306" xr:uid="{00000000-0005-0000-0000-00008BD50000}"/>
    <cellStyle name="Percent 6 5 11" xfId="55248" xr:uid="{00000000-0005-0000-0000-00008CD50000}"/>
    <cellStyle name="Percent 6 5 12" xfId="55788" xr:uid="{00000000-0005-0000-0000-00008DD50000}"/>
    <cellStyle name="Percent 6 5 13" xfId="846" xr:uid="{00000000-0005-0000-0000-00008ED50000}"/>
    <cellStyle name="Percent 6 5 2" xfId="1715" xr:uid="{00000000-0005-0000-0000-00008FD50000}"/>
    <cellStyle name="Percent 6 5 2 10" xfId="56329" xr:uid="{00000000-0005-0000-0000-000090D50000}"/>
    <cellStyle name="Percent 6 5 2 2" xfId="2797" xr:uid="{00000000-0005-0000-0000-000091D50000}"/>
    <cellStyle name="Percent 6 5 2 2 2" xfId="7125" xr:uid="{00000000-0005-0000-0000-000092D50000}"/>
    <cellStyle name="Percent 6 5 2 2 2 2" xfId="13617" xr:uid="{00000000-0005-0000-0000-000093D50000}"/>
    <cellStyle name="Percent 6 5 2 2 2 2 2" xfId="28765" xr:uid="{00000000-0005-0000-0000-000094D50000}"/>
    <cellStyle name="Percent 6 5 2 2 2 2 2 2" xfId="54733" xr:uid="{00000000-0005-0000-0000-000095D50000}"/>
    <cellStyle name="Percent 6 5 2 2 2 2 3" xfId="39585" xr:uid="{00000000-0005-0000-0000-000096D50000}"/>
    <cellStyle name="Percent 6 5 2 2 2 3" xfId="22273" xr:uid="{00000000-0005-0000-0000-000097D50000}"/>
    <cellStyle name="Percent 6 5 2 2 2 3 2" xfId="48241" xr:uid="{00000000-0005-0000-0000-000098D50000}"/>
    <cellStyle name="Percent 6 5 2 2 2 4" xfId="17945" xr:uid="{00000000-0005-0000-0000-000099D50000}"/>
    <cellStyle name="Percent 6 5 2 2 2 4 2" xfId="43913" xr:uid="{00000000-0005-0000-0000-00009AD50000}"/>
    <cellStyle name="Percent 6 5 2 2 2 5" xfId="33093" xr:uid="{00000000-0005-0000-0000-00009BD50000}"/>
    <cellStyle name="Percent 6 5 2 2 2 6" xfId="59575" xr:uid="{00000000-0005-0000-0000-00009CD50000}"/>
    <cellStyle name="Percent 6 5 2 2 3" xfId="11453" xr:uid="{00000000-0005-0000-0000-00009DD50000}"/>
    <cellStyle name="Percent 6 5 2 2 3 2" xfId="26601" xr:uid="{00000000-0005-0000-0000-00009ED50000}"/>
    <cellStyle name="Percent 6 5 2 2 3 2 2" xfId="52569" xr:uid="{00000000-0005-0000-0000-00009FD50000}"/>
    <cellStyle name="Percent 6 5 2 2 3 3" xfId="37421" xr:uid="{00000000-0005-0000-0000-0000A0D50000}"/>
    <cellStyle name="Percent 6 5 2 2 4" xfId="9289" xr:uid="{00000000-0005-0000-0000-0000A1D50000}"/>
    <cellStyle name="Percent 6 5 2 2 4 2" xfId="24437" xr:uid="{00000000-0005-0000-0000-0000A2D50000}"/>
    <cellStyle name="Percent 6 5 2 2 4 2 2" xfId="50405" xr:uid="{00000000-0005-0000-0000-0000A3D50000}"/>
    <cellStyle name="Percent 6 5 2 2 4 3" xfId="35257" xr:uid="{00000000-0005-0000-0000-0000A4D50000}"/>
    <cellStyle name="Percent 6 5 2 2 5" xfId="20109" xr:uid="{00000000-0005-0000-0000-0000A5D50000}"/>
    <cellStyle name="Percent 6 5 2 2 5 2" xfId="46077" xr:uid="{00000000-0005-0000-0000-0000A6D50000}"/>
    <cellStyle name="Percent 6 5 2 2 6" xfId="15781" xr:uid="{00000000-0005-0000-0000-0000A7D50000}"/>
    <cellStyle name="Percent 6 5 2 2 6 2" xfId="41749" xr:uid="{00000000-0005-0000-0000-0000A8D50000}"/>
    <cellStyle name="Percent 6 5 2 2 7" xfId="4961" xr:uid="{00000000-0005-0000-0000-0000A9D50000}"/>
    <cellStyle name="Percent 6 5 2 2 8" xfId="30929" xr:uid="{00000000-0005-0000-0000-0000AAD50000}"/>
    <cellStyle name="Percent 6 5 2 2 9" xfId="57411" xr:uid="{00000000-0005-0000-0000-0000ABD50000}"/>
    <cellStyle name="Percent 6 5 2 3" xfId="6043" xr:uid="{00000000-0005-0000-0000-0000ACD50000}"/>
    <cellStyle name="Percent 6 5 2 3 2" xfId="12535" xr:uid="{00000000-0005-0000-0000-0000ADD50000}"/>
    <cellStyle name="Percent 6 5 2 3 2 2" xfId="27683" xr:uid="{00000000-0005-0000-0000-0000AED50000}"/>
    <cellStyle name="Percent 6 5 2 3 2 2 2" xfId="53651" xr:uid="{00000000-0005-0000-0000-0000AFD50000}"/>
    <cellStyle name="Percent 6 5 2 3 2 3" xfId="38503" xr:uid="{00000000-0005-0000-0000-0000B0D50000}"/>
    <cellStyle name="Percent 6 5 2 3 3" xfId="21191" xr:uid="{00000000-0005-0000-0000-0000B1D50000}"/>
    <cellStyle name="Percent 6 5 2 3 3 2" xfId="47159" xr:uid="{00000000-0005-0000-0000-0000B2D50000}"/>
    <cellStyle name="Percent 6 5 2 3 4" xfId="16863" xr:uid="{00000000-0005-0000-0000-0000B3D50000}"/>
    <cellStyle name="Percent 6 5 2 3 4 2" xfId="42831" xr:uid="{00000000-0005-0000-0000-0000B4D50000}"/>
    <cellStyle name="Percent 6 5 2 3 5" xfId="32011" xr:uid="{00000000-0005-0000-0000-0000B5D50000}"/>
    <cellStyle name="Percent 6 5 2 3 6" xfId="58493" xr:uid="{00000000-0005-0000-0000-0000B6D50000}"/>
    <cellStyle name="Percent 6 5 2 4" xfId="10371" xr:uid="{00000000-0005-0000-0000-0000B7D50000}"/>
    <cellStyle name="Percent 6 5 2 4 2" xfId="25519" xr:uid="{00000000-0005-0000-0000-0000B8D50000}"/>
    <cellStyle name="Percent 6 5 2 4 2 2" xfId="51487" xr:uid="{00000000-0005-0000-0000-0000B9D50000}"/>
    <cellStyle name="Percent 6 5 2 4 3" xfId="36339" xr:uid="{00000000-0005-0000-0000-0000BAD50000}"/>
    <cellStyle name="Percent 6 5 2 5" xfId="8207" xr:uid="{00000000-0005-0000-0000-0000BBD50000}"/>
    <cellStyle name="Percent 6 5 2 5 2" xfId="23355" xr:uid="{00000000-0005-0000-0000-0000BCD50000}"/>
    <cellStyle name="Percent 6 5 2 5 2 2" xfId="49323" xr:uid="{00000000-0005-0000-0000-0000BDD50000}"/>
    <cellStyle name="Percent 6 5 2 5 3" xfId="34175" xr:uid="{00000000-0005-0000-0000-0000BED50000}"/>
    <cellStyle name="Percent 6 5 2 6" xfId="19027" xr:uid="{00000000-0005-0000-0000-0000BFD50000}"/>
    <cellStyle name="Percent 6 5 2 6 2" xfId="44995" xr:uid="{00000000-0005-0000-0000-0000C0D50000}"/>
    <cellStyle name="Percent 6 5 2 7" xfId="14699" xr:uid="{00000000-0005-0000-0000-0000C1D50000}"/>
    <cellStyle name="Percent 6 5 2 7 2" xfId="40667" xr:uid="{00000000-0005-0000-0000-0000C2D50000}"/>
    <cellStyle name="Percent 6 5 2 8" xfId="3879" xr:uid="{00000000-0005-0000-0000-0000C3D50000}"/>
    <cellStyle name="Percent 6 5 2 9" xfId="29847" xr:uid="{00000000-0005-0000-0000-0000C4D50000}"/>
    <cellStyle name="Percent 6 5 3" xfId="2256" xr:uid="{00000000-0005-0000-0000-0000C5D50000}"/>
    <cellStyle name="Percent 6 5 3 2" xfId="6584" xr:uid="{00000000-0005-0000-0000-0000C6D50000}"/>
    <cellStyle name="Percent 6 5 3 2 2" xfId="13076" xr:uid="{00000000-0005-0000-0000-0000C7D50000}"/>
    <cellStyle name="Percent 6 5 3 2 2 2" xfId="28224" xr:uid="{00000000-0005-0000-0000-0000C8D50000}"/>
    <cellStyle name="Percent 6 5 3 2 2 2 2" xfId="54192" xr:uid="{00000000-0005-0000-0000-0000C9D50000}"/>
    <cellStyle name="Percent 6 5 3 2 2 3" xfId="39044" xr:uid="{00000000-0005-0000-0000-0000CAD50000}"/>
    <cellStyle name="Percent 6 5 3 2 3" xfId="21732" xr:uid="{00000000-0005-0000-0000-0000CBD50000}"/>
    <cellStyle name="Percent 6 5 3 2 3 2" xfId="47700" xr:uid="{00000000-0005-0000-0000-0000CCD50000}"/>
    <cellStyle name="Percent 6 5 3 2 4" xfId="17404" xr:uid="{00000000-0005-0000-0000-0000CDD50000}"/>
    <cellStyle name="Percent 6 5 3 2 4 2" xfId="43372" xr:uid="{00000000-0005-0000-0000-0000CED50000}"/>
    <cellStyle name="Percent 6 5 3 2 5" xfId="32552" xr:uid="{00000000-0005-0000-0000-0000CFD50000}"/>
    <cellStyle name="Percent 6 5 3 2 6" xfId="59034" xr:uid="{00000000-0005-0000-0000-0000D0D50000}"/>
    <cellStyle name="Percent 6 5 3 3" xfId="10912" xr:uid="{00000000-0005-0000-0000-0000D1D50000}"/>
    <cellStyle name="Percent 6 5 3 3 2" xfId="26060" xr:uid="{00000000-0005-0000-0000-0000D2D50000}"/>
    <cellStyle name="Percent 6 5 3 3 2 2" xfId="52028" xr:uid="{00000000-0005-0000-0000-0000D3D50000}"/>
    <cellStyle name="Percent 6 5 3 3 3" xfId="36880" xr:uid="{00000000-0005-0000-0000-0000D4D50000}"/>
    <cellStyle name="Percent 6 5 3 4" xfId="8748" xr:uid="{00000000-0005-0000-0000-0000D5D50000}"/>
    <cellStyle name="Percent 6 5 3 4 2" xfId="23896" xr:uid="{00000000-0005-0000-0000-0000D6D50000}"/>
    <cellStyle name="Percent 6 5 3 4 2 2" xfId="49864" xr:uid="{00000000-0005-0000-0000-0000D7D50000}"/>
    <cellStyle name="Percent 6 5 3 4 3" xfId="34716" xr:uid="{00000000-0005-0000-0000-0000D8D50000}"/>
    <cellStyle name="Percent 6 5 3 5" xfId="19568" xr:uid="{00000000-0005-0000-0000-0000D9D50000}"/>
    <cellStyle name="Percent 6 5 3 5 2" xfId="45536" xr:uid="{00000000-0005-0000-0000-0000DAD50000}"/>
    <cellStyle name="Percent 6 5 3 6" xfId="15240" xr:uid="{00000000-0005-0000-0000-0000DBD50000}"/>
    <cellStyle name="Percent 6 5 3 6 2" xfId="41208" xr:uid="{00000000-0005-0000-0000-0000DCD50000}"/>
    <cellStyle name="Percent 6 5 3 7" xfId="4420" xr:uid="{00000000-0005-0000-0000-0000DDD50000}"/>
    <cellStyle name="Percent 6 5 3 8" xfId="30388" xr:uid="{00000000-0005-0000-0000-0000DED50000}"/>
    <cellStyle name="Percent 6 5 3 9" xfId="56870" xr:uid="{00000000-0005-0000-0000-0000DFD50000}"/>
    <cellStyle name="Percent 6 5 4" xfId="5502" xr:uid="{00000000-0005-0000-0000-0000E0D50000}"/>
    <cellStyle name="Percent 6 5 4 2" xfId="11994" xr:uid="{00000000-0005-0000-0000-0000E1D50000}"/>
    <cellStyle name="Percent 6 5 4 2 2" xfId="27142" xr:uid="{00000000-0005-0000-0000-0000E2D50000}"/>
    <cellStyle name="Percent 6 5 4 2 2 2" xfId="53110" xr:uid="{00000000-0005-0000-0000-0000E3D50000}"/>
    <cellStyle name="Percent 6 5 4 2 3" xfId="37962" xr:uid="{00000000-0005-0000-0000-0000E4D50000}"/>
    <cellStyle name="Percent 6 5 4 3" xfId="20650" xr:uid="{00000000-0005-0000-0000-0000E5D50000}"/>
    <cellStyle name="Percent 6 5 4 3 2" xfId="46618" xr:uid="{00000000-0005-0000-0000-0000E6D50000}"/>
    <cellStyle name="Percent 6 5 4 4" xfId="16322" xr:uid="{00000000-0005-0000-0000-0000E7D50000}"/>
    <cellStyle name="Percent 6 5 4 4 2" xfId="42290" xr:uid="{00000000-0005-0000-0000-0000E8D50000}"/>
    <cellStyle name="Percent 6 5 4 5" xfId="31470" xr:uid="{00000000-0005-0000-0000-0000E9D50000}"/>
    <cellStyle name="Percent 6 5 4 6" xfId="57952" xr:uid="{00000000-0005-0000-0000-0000EAD50000}"/>
    <cellStyle name="Percent 6 5 5" xfId="9830" xr:uid="{00000000-0005-0000-0000-0000EBD50000}"/>
    <cellStyle name="Percent 6 5 5 2" xfId="24978" xr:uid="{00000000-0005-0000-0000-0000ECD50000}"/>
    <cellStyle name="Percent 6 5 5 2 2" xfId="50946" xr:uid="{00000000-0005-0000-0000-0000EDD50000}"/>
    <cellStyle name="Percent 6 5 5 3" xfId="35798" xr:uid="{00000000-0005-0000-0000-0000EED50000}"/>
    <cellStyle name="Percent 6 5 6" xfId="7666" xr:uid="{00000000-0005-0000-0000-0000EFD50000}"/>
    <cellStyle name="Percent 6 5 6 2" xfId="22814" xr:uid="{00000000-0005-0000-0000-0000F0D50000}"/>
    <cellStyle name="Percent 6 5 6 2 2" xfId="48782" xr:uid="{00000000-0005-0000-0000-0000F1D50000}"/>
    <cellStyle name="Percent 6 5 6 3" xfId="33634" xr:uid="{00000000-0005-0000-0000-0000F2D50000}"/>
    <cellStyle name="Percent 6 5 7" xfId="18486" xr:uid="{00000000-0005-0000-0000-0000F3D50000}"/>
    <cellStyle name="Percent 6 5 7 2" xfId="44454" xr:uid="{00000000-0005-0000-0000-0000F4D50000}"/>
    <cellStyle name="Percent 6 5 8" xfId="14158" xr:uid="{00000000-0005-0000-0000-0000F5D50000}"/>
    <cellStyle name="Percent 6 5 8 2" xfId="40126" xr:uid="{00000000-0005-0000-0000-0000F6D50000}"/>
    <cellStyle name="Percent 6 5 9" xfId="3338" xr:uid="{00000000-0005-0000-0000-0000F7D50000}"/>
    <cellStyle name="Percent 6 6" xfId="623" xr:uid="{00000000-0005-0000-0000-0000F8D50000}"/>
    <cellStyle name="Percent 6 6 10" xfId="29307" xr:uid="{00000000-0005-0000-0000-0000F9D50000}"/>
    <cellStyle name="Percent 6 6 11" xfId="55249" xr:uid="{00000000-0005-0000-0000-0000FAD50000}"/>
    <cellStyle name="Percent 6 6 12" xfId="55789" xr:uid="{00000000-0005-0000-0000-0000FBD50000}"/>
    <cellStyle name="Percent 6 6 13" xfId="886" xr:uid="{00000000-0005-0000-0000-0000FCD50000}"/>
    <cellStyle name="Percent 6 6 2" xfId="1716" xr:uid="{00000000-0005-0000-0000-0000FDD50000}"/>
    <cellStyle name="Percent 6 6 2 10" xfId="56330" xr:uid="{00000000-0005-0000-0000-0000FED50000}"/>
    <cellStyle name="Percent 6 6 2 2" xfId="2798" xr:uid="{00000000-0005-0000-0000-0000FFD50000}"/>
    <cellStyle name="Percent 6 6 2 2 2" xfId="7126" xr:uid="{00000000-0005-0000-0000-000000D60000}"/>
    <cellStyle name="Percent 6 6 2 2 2 2" xfId="13618" xr:uid="{00000000-0005-0000-0000-000001D60000}"/>
    <cellStyle name="Percent 6 6 2 2 2 2 2" xfId="28766" xr:uid="{00000000-0005-0000-0000-000002D60000}"/>
    <cellStyle name="Percent 6 6 2 2 2 2 2 2" xfId="54734" xr:uid="{00000000-0005-0000-0000-000003D60000}"/>
    <cellStyle name="Percent 6 6 2 2 2 2 3" xfId="39586" xr:uid="{00000000-0005-0000-0000-000004D60000}"/>
    <cellStyle name="Percent 6 6 2 2 2 3" xfId="22274" xr:uid="{00000000-0005-0000-0000-000005D60000}"/>
    <cellStyle name="Percent 6 6 2 2 2 3 2" xfId="48242" xr:uid="{00000000-0005-0000-0000-000006D60000}"/>
    <cellStyle name="Percent 6 6 2 2 2 4" xfId="17946" xr:uid="{00000000-0005-0000-0000-000007D60000}"/>
    <cellStyle name="Percent 6 6 2 2 2 4 2" xfId="43914" xr:uid="{00000000-0005-0000-0000-000008D60000}"/>
    <cellStyle name="Percent 6 6 2 2 2 5" xfId="33094" xr:uid="{00000000-0005-0000-0000-000009D60000}"/>
    <cellStyle name="Percent 6 6 2 2 2 6" xfId="59576" xr:uid="{00000000-0005-0000-0000-00000AD60000}"/>
    <cellStyle name="Percent 6 6 2 2 3" xfId="11454" xr:uid="{00000000-0005-0000-0000-00000BD60000}"/>
    <cellStyle name="Percent 6 6 2 2 3 2" xfId="26602" xr:uid="{00000000-0005-0000-0000-00000CD60000}"/>
    <cellStyle name="Percent 6 6 2 2 3 2 2" xfId="52570" xr:uid="{00000000-0005-0000-0000-00000DD60000}"/>
    <cellStyle name="Percent 6 6 2 2 3 3" xfId="37422" xr:uid="{00000000-0005-0000-0000-00000ED60000}"/>
    <cellStyle name="Percent 6 6 2 2 4" xfId="9290" xr:uid="{00000000-0005-0000-0000-00000FD60000}"/>
    <cellStyle name="Percent 6 6 2 2 4 2" xfId="24438" xr:uid="{00000000-0005-0000-0000-000010D60000}"/>
    <cellStyle name="Percent 6 6 2 2 4 2 2" xfId="50406" xr:uid="{00000000-0005-0000-0000-000011D60000}"/>
    <cellStyle name="Percent 6 6 2 2 4 3" xfId="35258" xr:uid="{00000000-0005-0000-0000-000012D60000}"/>
    <cellStyle name="Percent 6 6 2 2 5" xfId="20110" xr:uid="{00000000-0005-0000-0000-000013D60000}"/>
    <cellStyle name="Percent 6 6 2 2 5 2" xfId="46078" xr:uid="{00000000-0005-0000-0000-000014D60000}"/>
    <cellStyle name="Percent 6 6 2 2 6" xfId="15782" xr:uid="{00000000-0005-0000-0000-000015D60000}"/>
    <cellStyle name="Percent 6 6 2 2 6 2" xfId="41750" xr:uid="{00000000-0005-0000-0000-000016D60000}"/>
    <cellStyle name="Percent 6 6 2 2 7" xfId="4962" xr:uid="{00000000-0005-0000-0000-000017D60000}"/>
    <cellStyle name="Percent 6 6 2 2 8" xfId="30930" xr:uid="{00000000-0005-0000-0000-000018D60000}"/>
    <cellStyle name="Percent 6 6 2 2 9" xfId="57412" xr:uid="{00000000-0005-0000-0000-000019D60000}"/>
    <cellStyle name="Percent 6 6 2 3" xfId="6044" xr:uid="{00000000-0005-0000-0000-00001AD60000}"/>
    <cellStyle name="Percent 6 6 2 3 2" xfId="12536" xr:uid="{00000000-0005-0000-0000-00001BD60000}"/>
    <cellStyle name="Percent 6 6 2 3 2 2" xfId="27684" xr:uid="{00000000-0005-0000-0000-00001CD60000}"/>
    <cellStyle name="Percent 6 6 2 3 2 2 2" xfId="53652" xr:uid="{00000000-0005-0000-0000-00001DD60000}"/>
    <cellStyle name="Percent 6 6 2 3 2 3" xfId="38504" xr:uid="{00000000-0005-0000-0000-00001ED60000}"/>
    <cellStyle name="Percent 6 6 2 3 3" xfId="21192" xr:uid="{00000000-0005-0000-0000-00001FD60000}"/>
    <cellStyle name="Percent 6 6 2 3 3 2" xfId="47160" xr:uid="{00000000-0005-0000-0000-000020D60000}"/>
    <cellStyle name="Percent 6 6 2 3 4" xfId="16864" xr:uid="{00000000-0005-0000-0000-000021D60000}"/>
    <cellStyle name="Percent 6 6 2 3 4 2" xfId="42832" xr:uid="{00000000-0005-0000-0000-000022D60000}"/>
    <cellStyle name="Percent 6 6 2 3 5" xfId="32012" xr:uid="{00000000-0005-0000-0000-000023D60000}"/>
    <cellStyle name="Percent 6 6 2 3 6" xfId="58494" xr:uid="{00000000-0005-0000-0000-000024D60000}"/>
    <cellStyle name="Percent 6 6 2 4" xfId="10372" xr:uid="{00000000-0005-0000-0000-000025D60000}"/>
    <cellStyle name="Percent 6 6 2 4 2" xfId="25520" xr:uid="{00000000-0005-0000-0000-000026D60000}"/>
    <cellStyle name="Percent 6 6 2 4 2 2" xfId="51488" xr:uid="{00000000-0005-0000-0000-000027D60000}"/>
    <cellStyle name="Percent 6 6 2 4 3" xfId="36340" xr:uid="{00000000-0005-0000-0000-000028D60000}"/>
    <cellStyle name="Percent 6 6 2 5" xfId="8208" xr:uid="{00000000-0005-0000-0000-000029D60000}"/>
    <cellStyle name="Percent 6 6 2 5 2" xfId="23356" xr:uid="{00000000-0005-0000-0000-00002AD60000}"/>
    <cellStyle name="Percent 6 6 2 5 2 2" xfId="49324" xr:uid="{00000000-0005-0000-0000-00002BD60000}"/>
    <cellStyle name="Percent 6 6 2 5 3" xfId="34176" xr:uid="{00000000-0005-0000-0000-00002CD60000}"/>
    <cellStyle name="Percent 6 6 2 6" xfId="19028" xr:uid="{00000000-0005-0000-0000-00002DD60000}"/>
    <cellStyle name="Percent 6 6 2 6 2" xfId="44996" xr:uid="{00000000-0005-0000-0000-00002ED60000}"/>
    <cellStyle name="Percent 6 6 2 7" xfId="14700" xr:uid="{00000000-0005-0000-0000-00002FD60000}"/>
    <cellStyle name="Percent 6 6 2 7 2" xfId="40668" xr:uid="{00000000-0005-0000-0000-000030D60000}"/>
    <cellStyle name="Percent 6 6 2 8" xfId="3880" xr:uid="{00000000-0005-0000-0000-000031D60000}"/>
    <cellStyle name="Percent 6 6 2 9" xfId="29848" xr:uid="{00000000-0005-0000-0000-000032D60000}"/>
    <cellStyle name="Percent 6 6 3" xfId="2257" xr:uid="{00000000-0005-0000-0000-000033D60000}"/>
    <cellStyle name="Percent 6 6 3 2" xfId="6585" xr:uid="{00000000-0005-0000-0000-000034D60000}"/>
    <cellStyle name="Percent 6 6 3 2 2" xfId="13077" xr:uid="{00000000-0005-0000-0000-000035D60000}"/>
    <cellStyle name="Percent 6 6 3 2 2 2" xfId="28225" xr:uid="{00000000-0005-0000-0000-000036D60000}"/>
    <cellStyle name="Percent 6 6 3 2 2 2 2" xfId="54193" xr:uid="{00000000-0005-0000-0000-000037D60000}"/>
    <cellStyle name="Percent 6 6 3 2 2 3" xfId="39045" xr:uid="{00000000-0005-0000-0000-000038D60000}"/>
    <cellStyle name="Percent 6 6 3 2 3" xfId="21733" xr:uid="{00000000-0005-0000-0000-000039D60000}"/>
    <cellStyle name="Percent 6 6 3 2 3 2" xfId="47701" xr:uid="{00000000-0005-0000-0000-00003AD60000}"/>
    <cellStyle name="Percent 6 6 3 2 4" xfId="17405" xr:uid="{00000000-0005-0000-0000-00003BD60000}"/>
    <cellStyle name="Percent 6 6 3 2 4 2" xfId="43373" xr:uid="{00000000-0005-0000-0000-00003CD60000}"/>
    <cellStyle name="Percent 6 6 3 2 5" xfId="32553" xr:uid="{00000000-0005-0000-0000-00003DD60000}"/>
    <cellStyle name="Percent 6 6 3 2 6" xfId="59035" xr:uid="{00000000-0005-0000-0000-00003ED60000}"/>
    <cellStyle name="Percent 6 6 3 3" xfId="10913" xr:uid="{00000000-0005-0000-0000-00003FD60000}"/>
    <cellStyle name="Percent 6 6 3 3 2" xfId="26061" xr:uid="{00000000-0005-0000-0000-000040D60000}"/>
    <cellStyle name="Percent 6 6 3 3 2 2" xfId="52029" xr:uid="{00000000-0005-0000-0000-000041D60000}"/>
    <cellStyle name="Percent 6 6 3 3 3" xfId="36881" xr:uid="{00000000-0005-0000-0000-000042D60000}"/>
    <cellStyle name="Percent 6 6 3 4" xfId="8749" xr:uid="{00000000-0005-0000-0000-000043D60000}"/>
    <cellStyle name="Percent 6 6 3 4 2" xfId="23897" xr:uid="{00000000-0005-0000-0000-000044D60000}"/>
    <cellStyle name="Percent 6 6 3 4 2 2" xfId="49865" xr:uid="{00000000-0005-0000-0000-000045D60000}"/>
    <cellStyle name="Percent 6 6 3 4 3" xfId="34717" xr:uid="{00000000-0005-0000-0000-000046D60000}"/>
    <cellStyle name="Percent 6 6 3 5" xfId="19569" xr:uid="{00000000-0005-0000-0000-000047D60000}"/>
    <cellStyle name="Percent 6 6 3 5 2" xfId="45537" xr:uid="{00000000-0005-0000-0000-000048D60000}"/>
    <cellStyle name="Percent 6 6 3 6" xfId="15241" xr:uid="{00000000-0005-0000-0000-000049D60000}"/>
    <cellStyle name="Percent 6 6 3 6 2" xfId="41209" xr:uid="{00000000-0005-0000-0000-00004AD60000}"/>
    <cellStyle name="Percent 6 6 3 7" xfId="4421" xr:uid="{00000000-0005-0000-0000-00004BD60000}"/>
    <cellStyle name="Percent 6 6 3 8" xfId="30389" xr:uid="{00000000-0005-0000-0000-00004CD60000}"/>
    <cellStyle name="Percent 6 6 3 9" xfId="56871" xr:uid="{00000000-0005-0000-0000-00004DD60000}"/>
    <cellStyle name="Percent 6 6 4" xfId="5503" xr:uid="{00000000-0005-0000-0000-00004ED60000}"/>
    <cellStyle name="Percent 6 6 4 2" xfId="11995" xr:uid="{00000000-0005-0000-0000-00004FD60000}"/>
    <cellStyle name="Percent 6 6 4 2 2" xfId="27143" xr:uid="{00000000-0005-0000-0000-000050D60000}"/>
    <cellStyle name="Percent 6 6 4 2 2 2" xfId="53111" xr:uid="{00000000-0005-0000-0000-000051D60000}"/>
    <cellStyle name="Percent 6 6 4 2 3" xfId="37963" xr:uid="{00000000-0005-0000-0000-000052D60000}"/>
    <cellStyle name="Percent 6 6 4 3" xfId="20651" xr:uid="{00000000-0005-0000-0000-000053D60000}"/>
    <cellStyle name="Percent 6 6 4 3 2" xfId="46619" xr:uid="{00000000-0005-0000-0000-000054D60000}"/>
    <cellStyle name="Percent 6 6 4 4" xfId="16323" xr:uid="{00000000-0005-0000-0000-000055D60000}"/>
    <cellStyle name="Percent 6 6 4 4 2" xfId="42291" xr:uid="{00000000-0005-0000-0000-000056D60000}"/>
    <cellStyle name="Percent 6 6 4 5" xfId="31471" xr:uid="{00000000-0005-0000-0000-000057D60000}"/>
    <cellStyle name="Percent 6 6 4 6" xfId="57953" xr:uid="{00000000-0005-0000-0000-000058D60000}"/>
    <cellStyle name="Percent 6 6 5" xfId="9831" xr:uid="{00000000-0005-0000-0000-000059D60000}"/>
    <cellStyle name="Percent 6 6 5 2" xfId="24979" xr:uid="{00000000-0005-0000-0000-00005AD60000}"/>
    <cellStyle name="Percent 6 6 5 2 2" xfId="50947" xr:uid="{00000000-0005-0000-0000-00005BD60000}"/>
    <cellStyle name="Percent 6 6 5 3" xfId="35799" xr:uid="{00000000-0005-0000-0000-00005CD60000}"/>
    <cellStyle name="Percent 6 6 6" xfId="7667" xr:uid="{00000000-0005-0000-0000-00005DD60000}"/>
    <cellStyle name="Percent 6 6 6 2" xfId="22815" xr:uid="{00000000-0005-0000-0000-00005ED60000}"/>
    <cellStyle name="Percent 6 6 6 2 2" xfId="48783" xr:uid="{00000000-0005-0000-0000-00005FD60000}"/>
    <cellStyle name="Percent 6 6 6 3" xfId="33635" xr:uid="{00000000-0005-0000-0000-000060D60000}"/>
    <cellStyle name="Percent 6 6 7" xfId="18487" xr:uid="{00000000-0005-0000-0000-000061D60000}"/>
    <cellStyle name="Percent 6 6 7 2" xfId="44455" xr:uid="{00000000-0005-0000-0000-000062D60000}"/>
    <cellStyle name="Percent 6 6 8" xfId="14159" xr:uid="{00000000-0005-0000-0000-000063D60000}"/>
    <cellStyle name="Percent 6 6 8 2" xfId="40127" xr:uid="{00000000-0005-0000-0000-000064D60000}"/>
    <cellStyle name="Percent 6 6 9" xfId="3339" xr:uid="{00000000-0005-0000-0000-000065D60000}"/>
    <cellStyle name="Percent 6 7" xfId="624" xr:uid="{00000000-0005-0000-0000-000066D60000}"/>
    <cellStyle name="Percent 6 7 10" xfId="29308" xr:uid="{00000000-0005-0000-0000-000067D60000}"/>
    <cellStyle name="Percent 6 7 11" xfId="55250" xr:uid="{00000000-0005-0000-0000-000068D60000}"/>
    <cellStyle name="Percent 6 7 12" xfId="55790" xr:uid="{00000000-0005-0000-0000-000069D60000}"/>
    <cellStyle name="Percent 6 7 13" xfId="926" xr:uid="{00000000-0005-0000-0000-00006AD60000}"/>
    <cellStyle name="Percent 6 7 2" xfId="1717" xr:uid="{00000000-0005-0000-0000-00006BD60000}"/>
    <cellStyle name="Percent 6 7 2 10" xfId="56331" xr:uid="{00000000-0005-0000-0000-00006CD60000}"/>
    <cellStyle name="Percent 6 7 2 2" xfId="2799" xr:uid="{00000000-0005-0000-0000-00006DD60000}"/>
    <cellStyle name="Percent 6 7 2 2 2" xfId="7127" xr:uid="{00000000-0005-0000-0000-00006ED60000}"/>
    <cellStyle name="Percent 6 7 2 2 2 2" xfId="13619" xr:uid="{00000000-0005-0000-0000-00006FD60000}"/>
    <cellStyle name="Percent 6 7 2 2 2 2 2" xfId="28767" xr:uid="{00000000-0005-0000-0000-000070D60000}"/>
    <cellStyle name="Percent 6 7 2 2 2 2 2 2" xfId="54735" xr:uid="{00000000-0005-0000-0000-000071D60000}"/>
    <cellStyle name="Percent 6 7 2 2 2 2 3" xfId="39587" xr:uid="{00000000-0005-0000-0000-000072D60000}"/>
    <cellStyle name="Percent 6 7 2 2 2 3" xfId="22275" xr:uid="{00000000-0005-0000-0000-000073D60000}"/>
    <cellStyle name="Percent 6 7 2 2 2 3 2" xfId="48243" xr:uid="{00000000-0005-0000-0000-000074D60000}"/>
    <cellStyle name="Percent 6 7 2 2 2 4" xfId="17947" xr:uid="{00000000-0005-0000-0000-000075D60000}"/>
    <cellStyle name="Percent 6 7 2 2 2 4 2" xfId="43915" xr:uid="{00000000-0005-0000-0000-000076D60000}"/>
    <cellStyle name="Percent 6 7 2 2 2 5" xfId="33095" xr:uid="{00000000-0005-0000-0000-000077D60000}"/>
    <cellStyle name="Percent 6 7 2 2 2 6" xfId="59577" xr:uid="{00000000-0005-0000-0000-000078D60000}"/>
    <cellStyle name="Percent 6 7 2 2 3" xfId="11455" xr:uid="{00000000-0005-0000-0000-000079D60000}"/>
    <cellStyle name="Percent 6 7 2 2 3 2" xfId="26603" xr:uid="{00000000-0005-0000-0000-00007AD60000}"/>
    <cellStyle name="Percent 6 7 2 2 3 2 2" xfId="52571" xr:uid="{00000000-0005-0000-0000-00007BD60000}"/>
    <cellStyle name="Percent 6 7 2 2 3 3" xfId="37423" xr:uid="{00000000-0005-0000-0000-00007CD60000}"/>
    <cellStyle name="Percent 6 7 2 2 4" xfId="9291" xr:uid="{00000000-0005-0000-0000-00007DD60000}"/>
    <cellStyle name="Percent 6 7 2 2 4 2" xfId="24439" xr:uid="{00000000-0005-0000-0000-00007ED60000}"/>
    <cellStyle name="Percent 6 7 2 2 4 2 2" xfId="50407" xr:uid="{00000000-0005-0000-0000-00007FD60000}"/>
    <cellStyle name="Percent 6 7 2 2 4 3" xfId="35259" xr:uid="{00000000-0005-0000-0000-000080D60000}"/>
    <cellStyle name="Percent 6 7 2 2 5" xfId="20111" xr:uid="{00000000-0005-0000-0000-000081D60000}"/>
    <cellStyle name="Percent 6 7 2 2 5 2" xfId="46079" xr:uid="{00000000-0005-0000-0000-000082D60000}"/>
    <cellStyle name="Percent 6 7 2 2 6" xfId="15783" xr:uid="{00000000-0005-0000-0000-000083D60000}"/>
    <cellStyle name="Percent 6 7 2 2 6 2" xfId="41751" xr:uid="{00000000-0005-0000-0000-000084D60000}"/>
    <cellStyle name="Percent 6 7 2 2 7" xfId="4963" xr:uid="{00000000-0005-0000-0000-000085D60000}"/>
    <cellStyle name="Percent 6 7 2 2 8" xfId="30931" xr:uid="{00000000-0005-0000-0000-000086D60000}"/>
    <cellStyle name="Percent 6 7 2 2 9" xfId="57413" xr:uid="{00000000-0005-0000-0000-000087D60000}"/>
    <cellStyle name="Percent 6 7 2 3" xfId="6045" xr:uid="{00000000-0005-0000-0000-000088D60000}"/>
    <cellStyle name="Percent 6 7 2 3 2" xfId="12537" xr:uid="{00000000-0005-0000-0000-000089D60000}"/>
    <cellStyle name="Percent 6 7 2 3 2 2" xfId="27685" xr:uid="{00000000-0005-0000-0000-00008AD60000}"/>
    <cellStyle name="Percent 6 7 2 3 2 2 2" xfId="53653" xr:uid="{00000000-0005-0000-0000-00008BD60000}"/>
    <cellStyle name="Percent 6 7 2 3 2 3" xfId="38505" xr:uid="{00000000-0005-0000-0000-00008CD60000}"/>
    <cellStyle name="Percent 6 7 2 3 3" xfId="21193" xr:uid="{00000000-0005-0000-0000-00008DD60000}"/>
    <cellStyle name="Percent 6 7 2 3 3 2" xfId="47161" xr:uid="{00000000-0005-0000-0000-00008ED60000}"/>
    <cellStyle name="Percent 6 7 2 3 4" xfId="16865" xr:uid="{00000000-0005-0000-0000-00008FD60000}"/>
    <cellStyle name="Percent 6 7 2 3 4 2" xfId="42833" xr:uid="{00000000-0005-0000-0000-000090D60000}"/>
    <cellStyle name="Percent 6 7 2 3 5" xfId="32013" xr:uid="{00000000-0005-0000-0000-000091D60000}"/>
    <cellStyle name="Percent 6 7 2 3 6" xfId="58495" xr:uid="{00000000-0005-0000-0000-000092D60000}"/>
    <cellStyle name="Percent 6 7 2 4" xfId="10373" xr:uid="{00000000-0005-0000-0000-000093D60000}"/>
    <cellStyle name="Percent 6 7 2 4 2" xfId="25521" xr:uid="{00000000-0005-0000-0000-000094D60000}"/>
    <cellStyle name="Percent 6 7 2 4 2 2" xfId="51489" xr:uid="{00000000-0005-0000-0000-000095D60000}"/>
    <cellStyle name="Percent 6 7 2 4 3" xfId="36341" xr:uid="{00000000-0005-0000-0000-000096D60000}"/>
    <cellStyle name="Percent 6 7 2 5" xfId="8209" xr:uid="{00000000-0005-0000-0000-000097D60000}"/>
    <cellStyle name="Percent 6 7 2 5 2" xfId="23357" xr:uid="{00000000-0005-0000-0000-000098D60000}"/>
    <cellStyle name="Percent 6 7 2 5 2 2" xfId="49325" xr:uid="{00000000-0005-0000-0000-000099D60000}"/>
    <cellStyle name="Percent 6 7 2 5 3" xfId="34177" xr:uid="{00000000-0005-0000-0000-00009AD60000}"/>
    <cellStyle name="Percent 6 7 2 6" xfId="19029" xr:uid="{00000000-0005-0000-0000-00009BD60000}"/>
    <cellStyle name="Percent 6 7 2 6 2" xfId="44997" xr:uid="{00000000-0005-0000-0000-00009CD60000}"/>
    <cellStyle name="Percent 6 7 2 7" xfId="14701" xr:uid="{00000000-0005-0000-0000-00009DD60000}"/>
    <cellStyle name="Percent 6 7 2 7 2" xfId="40669" xr:uid="{00000000-0005-0000-0000-00009ED60000}"/>
    <cellStyle name="Percent 6 7 2 8" xfId="3881" xr:uid="{00000000-0005-0000-0000-00009FD60000}"/>
    <cellStyle name="Percent 6 7 2 9" xfId="29849" xr:uid="{00000000-0005-0000-0000-0000A0D60000}"/>
    <cellStyle name="Percent 6 7 3" xfId="2258" xr:uid="{00000000-0005-0000-0000-0000A1D60000}"/>
    <cellStyle name="Percent 6 7 3 2" xfId="6586" xr:uid="{00000000-0005-0000-0000-0000A2D60000}"/>
    <cellStyle name="Percent 6 7 3 2 2" xfId="13078" xr:uid="{00000000-0005-0000-0000-0000A3D60000}"/>
    <cellStyle name="Percent 6 7 3 2 2 2" xfId="28226" xr:uid="{00000000-0005-0000-0000-0000A4D60000}"/>
    <cellStyle name="Percent 6 7 3 2 2 2 2" xfId="54194" xr:uid="{00000000-0005-0000-0000-0000A5D60000}"/>
    <cellStyle name="Percent 6 7 3 2 2 3" xfId="39046" xr:uid="{00000000-0005-0000-0000-0000A6D60000}"/>
    <cellStyle name="Percent 6 7 3 2 3" xfId="21734" xr:uid="{00000000-0005-0000-0000-0000A7D60000}"/>
    <cellStyle name="Percent 6 7 3 2 3 2" xfId="47702" xr:uid="{00000000-0005-0000-0000-0000A8D60000}"/>
    <cellStyle name="Percent 6 7 3 2 4" xfId="17406" xr:uid="{00000000-0005-0000-0000-0000A9D60000}"/>
    <cellStyle name="Percent 6 7 3 2 4 2" xfId="43374" xr:uid="{00000000-0005-0000-0000-0000AAD60000}"/>
    <cellStyle name="Percent 6 7 3 2 5" xfId="32554" xr:uid="{00000000-0005-0000-0000-0000ABD60000}"/>
    <cellStyle name="Percent 6 7 3 2 6" xfId="59036" xr:uid="{00000000-0005-0000-0000-0000ACD60000}"/>
    <cellStyle name="Percent 6 7 3 3" xfId="10914" xr:uid="{00000000-0005-0000-0000-0000ADD60000}"/>
    <cellStyle name="Percent 6 7 3 3 2" xfId="26062" xr:uid="{00000000-0005-0000-0000-0000AED60000}"/>
    <cellStyle name="Percent 6 7 3 3 2 2" xfId="52030" xr:uid="{00000000-0005-0000-0000-0000AFD60000}"/>
    <cellStyle name="Percent 6 7 3 3 3" xfId="36882" xr:uid="{00000000-0005-0000-0000-0000B0D60000}"/>
    <cellStyle name="Percent 6 7 3 4" xfId="8750" xr:uid="{00000000-0005-0000-0000-0000B1D60000}"/>
    <cellStyle name="Percent 6 7 3 4 2" xfId="23898" xr:uid="{00000000-0005-0000-0000-0000B2D60000}"/>
    <cellStyle name="Percent 6 7 3 4 2 2" xfId="49866" xr:uid="{00000000-0005-0000-0000-0000B3D60000}"/>
    <cellStyle name="Percent 6 7 3 4 3" xfId="34718" xr:uid="{00000000-0005-0000-0000-0000B4D60000}"/>
    <cellStyle name="Percent 6 7 3 5" xfId="19570" xr:uid="{00000000-0005-0000-0000-0000B5D60000}"/>
    <cellStyle name="Percent 6 7 3 5 2" xfId="45538" xr:uid="{00000000-0005-0000-0000-0000B6D60000}"/>
    <cellStyle name="Percent 6 7 3 6" xfId="15242" xr:uid="{00000000-0005-0000-0000-0000B7D60000}"/>
    <cellStyle name="Percent 6 7 3 6 2" xfId="41210" xr:uid="{00000000-0005-0000-0000-0000B8D60000}"/>
    <cellStyle name="Percent 6 7 3 7" xfId="4422" xr:uid="{00000000-0005-0000-0000-0000B9D60000}"/>
    <cellStyle name="Percent 6 7 3 8" xfId="30390" xr:uid="{00000000-0005-0000-0000-0000BAD60000}"/>
    <cellStyle name="Percent 6 7 3 9" xfId="56872" xr:uid="{00000000-0005-0000-0000-0000BBD60000}"/>
    <cellStyle name="Percent 6 7 4" xfId="5504" xr:uid="{00000000-0005-0000-0000-0000BCD60000}"/>
    <cellStyle name="Percent 6 7 4 2" xfId="11996" xr:uid="{00000000-0005-0000-0000-0000BDD60000}"/>
    <cellStyle name="Percent 6 7 4 2 2" xfId="27144" xr:uid="{00000000-0005-0000-0000-0000BED60000}"/>
    <cellStyle name="Percent 6 7 4 2 2 2" xfId="53112" xr:uid="{00000000-0005-0000-0000-0000BFD60000}"/>
    <cellStyle name="Percent 6 7 4 2 3" xfId="37964" xr:uid="{00000000-0005-0000-0000-0000C0D60000}"/>
    <cellStyle name="Percent 6 7 4 3" xfId="20652" xr:uid="{00000000-0005-0000-0000-0000C1D60000}"/>
    <cellStyle name="Percent 6 7 4 3 2" xfId="46620" xr:uid="{00000000-0005-0000-0000-0000C2D60000}"/>
    <cellStyle name="Percent 6 7 4 4" xfId="16324" xr:uid="{00000000-0005-0000-0000-0000C3D60000}"/>
    <cellStyle name="Percent 6 7 4 4 2" xfId="42292" xr:uid="{00000000-0005-0000-0000-0000C4D60000}"/>
    <cellStyle name="Percent 6 7 4 5" xfId="31472" xr:uid="{00000000-0005-0000-0000-0000C5D60000}"/>
    <cellStyle name="Percent 6 7 4 6" xfId="57954" xr:uid="{00000000-0005-0000-0000-0000C6D60000}"/>
    <cellStyle name="Percent 6 7 5" xfId="9832" xr:uid="{00000000-0005-0000-0000-0000C7D60000}"/>
    <cellStyle name="Percent 6 7 5 2" xfId="24980" xr:uid="{00000000-0005-0000-0000-0000C8D60000}"/>
    <cellStyle name="Percent 6 7 5 2 2" xfId="50948" xr:uid="{00000000-0005-0000-0000-0000C9D60000}"/>
    <cellStyle name="Percent 6 7 5 3" xfId="35800" xr:uid="{00000000-0005-0000-0000-0000CAD60000}"/>
    <cellStyle name="Percent 6 7 6" xfId="7668" xr:uid="{00000000-0005-0000-0000-0000CBD60000}"/>
    <cellStyle name="Percent 6 7 6 2" xfId="22816" xr:uid="{00000000-0005-0000-0000-0000CCD60000}"/>
    <cellStyle name="Percent 6 7 6 2 2" xfId="48784" xr:uid="{00000000-0005-0000-0000-0000CDD60000}"/>
    <cellStyle name="Percent 6 7 6 3" xfId="33636" xr:uid="{00000000-0005-0000-0000-0000CED60000}"/>
    <cellStyle name="Percent 6 7 7" xfId="18488" xr:uid="{00000000-0005-0000-0000-0000CFD60000}"/>
    <cellStyle name="Percent 6 7 7 2" xfId="44456" xr:uid="{00000000-0005-0000-0000-0000D0D60000}"/>
    <cellStyle name="Percent 6 7 8" xfId="14160" xr:uid="{00000000-0005-0000-0000-0000D1D60000}"/>
    <cellStyle name="Percent 6 7 8 2" xfId="40128" xr:uid="{00000000-0005-0000-0000-0000D2D60000}"/>
    <cellStyle name="Percent 6 7 9" xfId="3340" xr:uid="{00000000-0005-0000-0000-0000D3D60000}"/>
    <cellStyle name="Percent 6 8" xfId="625" xr:uid="{00000000-0005-0000-0000-0000D4D60000}"/>
    <cellStyle name="Percent 6 8 10" xfId="29309" xr:uid="{00000000-0005-0000-0000-0000D5D60000}"/>
    <cellStyle name="Percent 6 8 11" xfId="55251" xr:uid="{00000000-0005-0000-0000-0000D6D60000}"/>
    <cellStyle name="Percent 6 8 12" xfId="55791" xr:uid="{00000000-0005-0000-0000-0000D7D60000}"/>
    <cellStyle name="Percent 6 8 13" xfId="966" xr:uid="{00000000-0005-0000-0000-0000D8D60000}"/>
    <cellStyle name="Percent 6 8 2" xfId="1718" xr:uid="{00000000-0005-0000-0000-0000D9D60000}"/>
    <cellStyle name="Percent 6 8 2 10" xfId="56332" xr:uid="{00000000-0005-0000-0000-0000DAD60000}"/>
    <cellStyle name="Percent 6 8 2 2" xfId="2800" xr:uid="{00000000-0005-0000-0000-0000DBD60000}"/>
    <cellStyle name="Percent 6 8 2 2 2" xfId="7128" xr:uid="{00000000-0005-0000-0000-0000DCD60000}"/>
    <cellStyle name="Percent 6 8 2 2 2 2" xfId="13620" xr:uid="{00000000-0005-0000-0000-0000DDD60000}"/>
    <cellStyle name="Percent 6 8 2 2 2 2 2" xfId="28768" xr:uid="{00000000-0005-0000-0000-0000DED60000}"/>
    <cellStyle name="Percent 6 8 2 2 2 2 2 2" xfId="54736" xr:uid="{00000000-0005-0000-0000-0000DFD60000}"/>
    <cellStyle name="Percent 6 8 2 2 2 2 3" xfId="39588" xr:uid="{00000000-0005-0000-0000-0000E0D60000}"/>
    <cellStyle name="Percent 6 8 2 2 2 3" xfId="22276" xr:uid="{00000000-0005-0000-0000-0000E1D60000}"/>
    <cellStyle name="Percent 6 8 2 2 2 3 2" xfId="48244" xr:uid="{00000000-0005-0000-0000-0000E2D60000}"/>
    <cellStyle name="Percent 6 8 2 2 2 4" xfId="17948" xr:uid="{00000000-0005-0000-0000-0000E3D60000}"/>
    <cellStyle name="Percent 6 8 2 2 2 4 2" xfId="43916" xr:uid="{00000000-0005-0000-0000-0000E4D60000}"/>
    <cellStyle name="Percent 6 8 2 2 2 5" xfId="33096" xr:uid="{00000000-0005-0000-0000-0000E5D60000}"/>
    <cellStyle name="Percent 6 8 2 2 2 6" xfId="59578" xr:uid="{00000000-0005-0000-0000-0000E6D60000}"/>
    <cellStyle name="Percent 6 8 2 2 3" xfId="11456" xr:uid="{00000000-0005-0000-0000-0000E7D60000}"/>
    <cellStyle name="Percent 6 8 2 2 3 2" xfId="26604" xr:uid="{00000000-0005-0000-0000-0000E8D60000}"/>
    <cellStyle name="Percent 6 8 2 2 3 2 2" xfId="52572" xr:uid="{00000000-0005-0000-0000-0000E9D60000}"/>
    <cellStyle name="Percent 6 8 2 2 3 3" xfId="37424" xr:uid="{00000000-0005-0000-0000-0000EAD60000}"/>
    <cellStyle name="Percent 6 8 2 2 4" xfId="9292" xr:uid="{00000000-0005-0000-0000-0000EBD60000}"/>
    <cellStyle name="Percent 6 8 2 2 4 2" xfId="24440" xr:uid="{00000000-0005-0000-0000-0000ECD60000}"/>
    <cellStyle name="Percent 6 8 2 2 4 2 2" xfId="50408" xr:uid="{00000000-0005-0000-0000-0000EDD60000}"/>
    <cellStyle name="Percent 6 8 2 2 4 3" xfId="35260" xr:uid="{00000000-0005-0000-0000-0000EED60000}"/>
    <cellStyle name="Percent 6 8 2 2 5" xfId="20112" xr:uid="{00000000-0005-0000-0000-0000EFD60000}"/>
    <cellStyle name="Percent 6 8 2 2 5 2" xfId="46080" xr:uid="{00000000-0005-0000-0000-0000F0D60000}"/>
    <cellStyle name="Percent 6 8 2 2 6" xfId="15784" xr:uid="{00000000-0005-0000-0000-0000F1D60000}"/>
    <cellStyle name="Percent 6 8 2 2 6 2" xfId="41752" xr:uid="{00000000-0005-0000-0000-0000F2D60000}"/>
    <cellStyle name="Percent 6 8 2 2 7" xfId="4964" xr:uid="{00000000-0005-0000-0000-0000F3D60000}"/>
    <cellStyle name="Percent 6 8 2 2 8" xfId="30932" xr:uid="{00000000-0005-0000-0000-0000F4D60000}"/>
    <cellStyle name="Percent 6 8 2 2 9" xfId="57414" xr:uid="{00000000-0005-0000-0000-0000F5D60000}"/>
    <cellStyle name="Percent 6 8 2 3" xfId="6046" xr:uid="{00000000-0005-0000-0000-0000F6D60000}"/>
    <cellStyle name="Percent 6 8 2 3 2" xfId="12538" xr:uid="{00000000-0005-0000-0000-0000F7D60000}"/>
    <cellStyle name="Percent 6 8 2 3 2 2" xfId="27686" xr:uid="{00000000-0005-0000-0000-0000F8D60000}"/>
    <cellStyle name="Percent 6 8 2 3 2 2 2" xfId="53654" xr:uid="{00000000-0005-0000-0000-0000F9D60000}"/>
    <cellStyle name="Percent 6 8 2 3 2 3" xfId="38506" xr:uid="{00000000-0005-0000-0000-0000FAD60000}"/>
    <cellStyle name="Percent 6 8 2 3 3" xfId="21194" xr:uid="{00000000-0005-0000-0000-0000FBD60000}"/>
    <cellStyle name="Percent 6 8 2 3 3 2" xfId="47162" xr:uid="{00000000-0005-0000-0000-0000FCD60000}"/>
    <cellStyle name="Percent 6 8 2 3 4" xfId="16866" xr:uid="{00000000-0005-0000-0000-0000FDD60000}"/>
    <cellStyle name="Percent 6 8 2 3 4 2" xfId="42834" xr:uid="{00000000-0005-0000-0000-0000FED60000}"/>
    <cellStyle name="Percent 6 8 2 3 5" xfId="32014" xr:uid="{00000000-0005-0000-0000-0000FFD60000}"/>
    <cellStyle name="Percent 6 8 2 3 6" xfId="58496" xr:uid="{00000000-0005-0000-0000-000000D70000}"/>
    <cellStyle name="Percent 6 8 2 4" xfId="10374" xr:uid="{00000000-0005-0000-0000-000001D70000}"/>
    <cellStyle name="Percent 6 8 2 4 2" xfId="25522" xr:uid="{00000000-0005-0000-0000-000002D70000}"/>
    <cellStyle name="Percent 6 8 2 4 2 2" xfId="51490" xr:uid="{00000000-0005-0000-0000-000003D70000}"/>
    <cellStyle name="Percent 6 8 2 4 3" xfId="36342" xr:uid="{00000000-0005-0000-0000-000004D70000}"/>
    <cellStyle name="Percent 6 8 2 5" xfId="8210" xr:uid="{00000000-0005-0000-0000-000005D70000}"/>
    <cellStyle name="Percent 6 8 2 5 2" xfId="23358" xr:uid="{00000000-0005-0000-0000-000006D70000}"/>
    <cellStyle name="Percent 6 8 2 5 2 2" xfId="49326" xr:uid="{00000000-0005-0000-0000-000007D70000}"/>
    <cellStyle name="Percent 6 8 2 5 3" xfId="34178" xr:uid="{00000000-0005-0000-0000-000008D70000}"/>
    <cellStyle name="Percent 6 8 2 6" xfId="19030" xr:uid="{00000000-0005-0000-0000-000009D70000}"/>
    <cellStyle name="Percent 6 8 2 6 2" xfId="44998" xr:uid="{00000000-0005-0000-0000-00000AD70000}"/>
    <cellStyle name="Percent 6 8 2 7" xfId="14702" xr:uid="{00000000-0005-0000-0000-00000BD70000}"/>
    <cellStyle name="Percent 6 8 2 7 2" xfId="40670" xr:uid="{00000000-0005-0000-0000-00000CD70000}"/>
    <cellStyle name="Percent 6 8 2 8" xfId="3882" xr:uid="{00000000-0005-0000-0000-00000DD70000}"/>
    <cellStyle name="Percent 6 8 2 9" xfId="29850" xr:uid="{00000000-0005-0000-0000-00000ED70000}"/>
    <cellStyle name="Percent 6 8 3" xfId="2259" xr:uid="{00000000-0005-0000-0000-00000FD70000}"/>
    <cellStyle name="Percent 6 8 3 2" xfId="6587" xr:uid="{00000000-0005-0000-0000-000010D70000}"/>
    <cellStyle name="Percent 6 8 3 2 2" xfId="13079" xr:uid="{00000000-0005-0000-0000-000011D70000}"/>
    <cellStyle name="Percent 6 8 3 2 2 2" xfId="28227" xr:uid="{00000000-0005-0000-0000-000012D70000}"/>
    <cellStyle name="Percent 6 8 3 2 2 2 2" xfId="54195" xr:uid="{00000000-0005-0000-0000-000013D70000}"/>
    <cellStyle name="Percent 6 8 3 2 2 3" xfId="39047" xr:uid="{00000000-0005-0000-0000-000014D70000}"/>
    <cellStyle name="Percent 6 8 3 2 3" xfId="21735" xr:uid="{00000000-0005-0000-0000-000015D70000}"/>
    <cellStyle name="Percent 6 8 3 2 3 2" xfId="47703" xr:uid="{00000000-0005-0000-0000-000016D70000}"/>
    <cellStyle name="Percent 6 8 3 2 4" xfId="17407" xr:uid="{00000000-0005-0000-0000-000017D70000}"/>
    <cellStyle name="Percent 6 8 3 2 4 2" xfId="43375" xr:uid="{00000000-0005-0000-0000-000018D70000}"/>
    <cellStyle name="Percent 6 8 3 2 5" xfId="32555" xr:uid="{00000000-0005-0000-0000-000019D70000}"/>
    <cellStyle name="Percent 6 8 3 2 6" xfId="59037" xr:uid="{00000000-0005-0000-0000-00001AD70000}"/>
    <cellStyle name="Percent 6 8 3 3" xfId="10915" xr:uid="{00000000-0005-0000-0000-00001BD70000}"/>
    <cellStyle name="Percent 6 8 3 3 2" xfId="26063" xr:uid="{00000000-0005-0000-0000-00001CD70000}"/>
    <cellStyle name="Percent 6 8 3 3 2 2" xfId="52031" xr:uid="{00000000-0005-0000-0000-00001DD70000}"/>
    <cellStyle name="Percent 6 8 3 3 3" xfId="36883" xr:uid="{00000000-0005-0000-0000-00001ED70000}"/>
    <cellStyle name="Percent 6 8 3 4" xfId="8751" xr:uid="{00000000-0005-0000-0000-00001FD70000}"/>
    <cellStyle name="Percent 6 8 3 4 2" xfId="23899" xr:uid="{00000000-0005-0000-0000-000020D70000}"/>
    <cellStyle name="Percent 6 8 3 4 2 2" xfId="49867" xr:uid="{00000000-0005-0000-0000-000021D70000}"/>
    <cellStyle name="Percent 6 8 3 4 3" xfId="34719" xr:uid="{00000000-0005-0000-0000-000022D70000}"/>
    <cellStyle name="Percent 6 8 3 5" xfId="19571" xr:uid="{00000000-0005-0000-0000-000023D70000}"/>
    <cellStyle name="Percent 6 8 3 5 2" xfId="45539" xr:uid="{00000000-0005-0000-0000-000024D70000}"/>
    <cellStyle name="Percent 6 8 3 6" xfId="15243" xr:uid="{00000000-0005-0000-0000-000025D70000}"/>
    <cellStyle name="Percent 6 8 3 6 2" xfId="41211" xr:uid="{00000000-0005-0000-0000-000026D70000}"/>
    <cellStyle name="Percent 6 8 3 7" xfId="4423" xr:uid="{00000000-0005-0000-0000-000027D70000}"/>
    <cellStyle name="Percent 6 8 3 8" xfId="30391" xr:uid="{00000000-0005-0000-0000-000028D70000}"/>
    <cellStyle name="Percent 6 8 3 9" xfId="56873" xr:uid="{00000000-0005-0000-0000-000029D70000}"/>
    <cellStyle name="Percent 6 8 4" xfId="5505" xr:uid="{00000000-0005-0000-0000-00002AD70000}"/>
    <cellStyle name="Percent 6 8 4 2" xfId="11997" xr:uid="{00000000-0005-0000-0000-00002BD70000}"/>
    <cellStyle name="Percent 6 8 4 2 2" xfId="27145" xr:uid="{00000000-0005-0000-0000-00002CD70000}"/>
    <cellStyle name="Percent 6 8 4 2 2 2" xfId="53113" xr:uid="{00000000-0005-0000-0000-00002DD70000}"/>
    <cellStyle name="Percent 6 8 4 2 3" xfId="37965" xr:uid="{00000000-0005-0000-0000-00002ED70000}"/>
    <cellStyle name="Percent 6 8 4 3" xfId="20653" xr:uid="{00000000-0005-0000-0000-00002FD70000}"/>
    <cellStyle name="Percent 6 8 4 3 2" xfId="46621" xr:uid="{00000000-0005-0000-0000-000030D70000}"/>
    <cellStyle name="Percent 6 8 4 4" xfId="16325" xr:uid="{00000000-0005-0000-0000-000031D70000}"/>
    <cellStyle name="Percent 6 8 4 4 2" xfId="42293" xr:uid="{00000000-0005-0000-0000-000032D70000}"/>
    <cellStyle name="Percent 6 8 4 5" xfId="31473" xr:uid="{00000000-0005-0000-0000-000033D70000}"/>
    <cellStyle name="Percent 6 8 4 6" xfId="57955" xr:uid="{00000000-0005-0000-0000-000034D70000}"/>
    <cellStyle name="Percent 6 8 5" xfId="9833" xr:uid="{00000000-0005-0000-0000-000035D70000}"/>
    <cellStyle name="Percent 6 8 5 2" xfId="24981" xr:uid="{00000000-0005-0000-0000-000036D70000}"/>
    <cellStyle name="Percent 6 8 5 2 2" xfId="50949" xr:uid="{00000000-0005-0000-0000-000037D70000}"/>
    <cellStyle name="Percent 6 8 5 3" xfId="35801" xr:uid="{00000000-0005-0000-0000-000038D70000}"/>
    <cellStyle name="Percent 6 8 6" xfId="7669" xr:uid="{00000000-0005-0000-0000-000039D70000}"/>
    <cellStyle name="Percent 6 8 6 2" xfId="22817" xr:uid="{00000000-0005-0000-0000-00003AD70000}"/>
    <cellStyle name="Percent 6 8 6 2 2" xfId="48785" xr:uid="{00000000-0005-0000-0000-00003BD70000}"/>
    <cellStyle name="Percent 6 8 6 3" xfId="33637" xr:uid="{00000000-0005-0000-0000-00003CD70000}"/>
    <cellStyle name="Percent 6 8 7" xfId="18489" xr:uid="{00000000-0005-0000-0000-00003DD70000}"/>
    <cellStyle name="Percent 6 8 7 2" xfId="44457" xr:uid="{00000000-0005-0000-0000-00003ED70000}"/>
    <cellStyle name="Percent 6 8 8" xfId="14161" xr:uid="{00000000-0005-0000-0000-00003FD70000}"/>
    <cellStyle name="Percent 6 8 8 2" xfId="40129" xr:uid="{00000000-0005-0000-0000-000040D70000}"/>
    <cellStyle name="Percent 6 8 9" xfId="3341" xr:uid="{00000000-0005-0000-0000-000041D70000}"/>
    <cellStyle name="Percent 6 9" xfId="626" xr:uid="{00000000-0005-0000-0000-000042D70000}"/>
    <cellStyle name="Percent 6 9 10" xfId="29310" xr:uid="{00000000-0005-0000-0000-000043D70000}"/>
    <cellStyle name="Percent 6 9 11" xfId="55252" xr:uid="{00000000-0005-0000-0000-000044D70000}"/>
    <cellStyle name="Percent 6 9 12" xfId="55792" xr:uid="{00000000-0005-0000-0000-000045D70000}"/>
    <cellStyle name="Percent 6 9 13" xfId="1006" xr:uid="{00000000-0005-0000-0000-000046D70000}"/>
    <cellStyle name="Percent 6 9 2" xfId="1719" xr:uid="{00000000-0005-0000-0000-000047D70000}"/>
    <cellStyle name="Percent 6 9 2 10" xfId="56333" xr:uid="{00000000-0005-0000-0000-000048D70000}"/>
    <cellStyle name="Percent 6 9 2 2" xfId="2801" xr:uid="{00000000-0005-0000-0000-000049D70000}"/>
    <cellStyle name="Percent 6 9 2 2 2" xfId="7129" xr:uid="{00000000-0005-0000-0000-00004AD70000}"/>
    <cellStyle name="Percent 6 9 2 2 2 2" xfId="13621" xr:uid="{00000000-0005-0000-0000-00004BD70000}"/>
    <cellStyle name="Percent 6 9 2 2 2 2 2" xfId="28769" xr:uid="{00000000-0005-0000-0000-00004CD70000}"/>
    <cellStyle name="Percent 6 9 2 2 2 2 2 2" xfId="54737" xr:uid="{00000000-0005-0000-0000-00004DD70000}"/>
    <cellStyle name="Percent 6 9 2 2 2 2 3" xfId="39589" xr:uid="{00000000-0005-0000-0000-00004ED70000}"/>
    <cellStyle name="Percent 6 9 2 2 2 3" xfId="22277" xr:uid="{00000000-0005-0000-0000-00004FD70000}"/>
    <cellStyle name="Percent 6 9 2 2 2 3 2" xfId="48245" xr:uid="{00000000-0005-0000-0000-000050D70000}"/>
    <cellStyle name="Percent 6 9 2 2 2 4" xfId="17949" xr:uid="{00000000-0005-0000-0000-000051D70000}"/>
    <cellStyle name="Percent 6 9 2 2 2 4 2" xfId="43917" xr:uid="{00000000-0005-0000-0000-000052D70000}"/>
    <cellStyle name="Percent 6 9 2 2 2 5" xfId="33097" xr:uid="{00000000-0005-0000-0000-000053D70000}"/>
    <cellStyle name="Percent 6 9 2 2 2 6" xfId="59579" xr:uid="{00000000-0005-0000-0000-000054D70000}"/>
    <cellStyle name="Percent 6 9 2 2 3" xfId="11457" xr:uid="{00000000-0005-0000-0000-000055D70000}"/>
    <cellStyle name="Percent 6 9 2 2 3 2" xfId="26605" xr:uid="{00000000-0005-0000-0000-000056D70000}"/>
    <cellStyle name="Percent 6 9 2 2 3 2 2" xfId="52573" xr:uid="{00000000-0005-0000-0000-000057D70000}"/>
    <cellStyle name="Percent 6 9 2 2 3 3" xfId="37425" xr:uid="{00000000-0005-0000-0000-000058D70000}"/>
    <cellStyle name="Percent 6 9 2 2 4" xfId="9293" xr:uid="{00000000-0005-0000-0000-000059D70000}"/>
    <cellStyle name="Percent 6 9 2 2 4 2" xfId="24441" xr:uid="{00000000-0005-0000-0000-00005AD70000}"/>
    <cellStyle name="Percent 6 9 2 2 4 2 2" xfId="50409" xr:uid="{00000000-0005-0000-0000-00005BD70000}"/>
    <cellStyle name="Percent 6 9 2 2 4 3" xfId="35261" xr:uid="{00000000-0005-0000-0000-00005CD70000}"/>
    <cellStyle name="Percent 6 9 2 2 5" xfId="20113" xr:uid="{00000000-0005-0000-0000-00005DD70000}"/>
    <cellStyle name="Percent 6 9 2 2 5 2" xfId="46081" xr:uid="{00000000-0005-0000-0000-00005ED70000}"/>
    <cellStyle name="Percent 6 9 2 2 6" xfId="15785" xr:uid="{00000000-0005-0000-0000-00005FD70000}"/>
    <cellStyle name="Percent 6 9 2 2 6 2" xfId="41753" xr:uid="{00000000-0005-0000-0000-000060D70000}"/>
    <cellStyle name="Percent 6 9 2 2 7" xfId="4965" xr:uid="{00000000-0005-0000-0000-000061D70000}"/>
    <cellStyle name="Percent 6 9 2 2 8" xfId="30933" xr:uid="{00000000-0005-0000-0000-000062D70000}"/>
    <cellStyle name="Percent 6 9 2 2 9" xfId="57415" xr:uid="{00000000-0005-0000-0000-000063D70000}"/>
    <cellStyle name="Percent 6 9 2 3" xfId="6047" xr:uid="{00000000-0005-0000-0000-000064D70000}"/>
    <cellStyle name="Percent 6 9 2 3 2" xfId="12539" xr:uid="{00000000-0005-0000-0000-000065D70000}"/>
    <cellStyle name="Percent 6 9 2 3 2 2" xfId="27687" xr:uid="{00000000-0005-0000-0000-000066D70000}"/>
    <cellStyle name="Percent 6 9 2 3 2 2 2" xfId="53655" xr:uid="{00000000-0005-0000-0000-000067D70000}"/>
    <cellStyle name="Percent 6 9 2 3 2 3" xfId="38507" xr:uid="{00000000-0005-0000-0000-000068D70000}"/>
    <cellStyle name="Percent 6 9 2 3 3" xfId="21195" xr:uid="{00000000-0005-0000-0000-000069D70000}"/>
    <cellStyle name="Percent 6 9 2 3 3 2" xfId="47163" xr:uid="{00000000-0005-0000-0000-00006AD70000}"/>
    <cellStyle name="Percent 6 9 2 3 4" xfId="16867" xr:uid="{00000000-0005-0000-0000-00006BD70000}"/>
    <cellStyle name="Percent 6 9 2 3 4 2" xfId="42835" xr:uid="{00000000-0005-0000-0000-00006CD70000}"/>
    <cellStyle name="Percent 6 9 2 3 5" xfId="32015" xr:uid="{00000000-0005-0000-0000-00006DD70000}"/>
    <cellStyle name="Percent 6 9 2 3 6" xfId="58497" xr:uid="{00000000-0005-0000-0000-00006ED70000}"/>
    <cellStyle name="Percent 6 9 2 4" xfId="10375" xr:uid="{00000000-0005-0000-0000-00006FD70000}"/>
    <cellStyle name="Percent 6 9 2 4 2" xfId="25523" xr:uid="{00000000-0005-0000-0000-000070D70000}"/>
    <cellStyle name="Percent 6 9 2 4 2 2" xfId="51491" xr:uid="{00000000-0005-0000-0000-000071D70000}"/>
    <cellStyle name="Percent 6 9 2 4 3" xfId="36343" xr:uid="{00000000-0005-0000-0000-000072D70000}"/>
    <cellStyle name="Percent 6 9 2 5" xfId="8211" xr:uid="{00000000-0005-0000-0000-000073D70000}"/>
    <cellStyle name="Percent 6 9 2 5 2" xfId="23359" xr:uid="{00000000-0005-0000-0000-000074D70000}"/>
    <cellStyle name="Percent 6 9 2 5 2 2" xfId="49327" xr:uid="{00000000-0005-0000-0000-000075D70000}"/>
    <cellStyle name="Percent 6 9 2 5 3" xfId="34179" xr:uid="{00000000-0005-0000-0000-000076D70000}"/>
    <cellStyle name="Percent 6 9 2 6" xfId="19031" xr:uid="{00000000-0005-0000-0000-000077D70000}"/>
    <cellStyle name="Percent 6 9 2 6 2" xfId="44999" xr:uid="{00000000-0005-0000-0000-000078D70000}"/>
    <cellStyle name="Percent 6 9 2 7" xfId="14703" xr:uid="{00000000-0005-0000-0000-000079D70000}"/>
    <cellStyle name="Percent 6 9 2 7 2" xfId="40671" xr:uid="{00000000-0005-0000-0000-00007AD70000}"/>
    <cellStyle name="Percent 6 9 2 8" xfId="3883" xr:uid="{00000000-0005-0000-0000-00007BD70000}"/>
    <cellStyle name="Percent 6 9 2 9" xfId="29851" xr:uid="{00000000-0005-0000-0000-00007CD70000}"/>
    <cellStyle name="Percent 6 9 3" xfId="2260" xr:uid="{00000000-0005-0000-0000-00007DD70000}"/>
    <cellStyle name="Percent 6 9 3 2" xfId="6588" xr:uid="{00000000-0005-0000-0000-00007ED70000}"/>
    <cellStyle name="Percent 6 9 3 2 2" xfId="13080" xr:uid="{00000000-0005-0000-0000-00007FD70000}"/>
    <cellStyle name="Percent 6 9 3 2 2 2" xfId="28228" xr:uid="{00000000-0005-0000-0000-000080D70000}"/>
    <cellStyle name="Percent 6 9 3 2 2 2 2" xfId="54196" xr:uid="{00000000-0005-0000-0000-000081D70000}"/>
    <cellStyle name="Percent 6 9 3 2 2 3" xfId="39048" xr:uid="{00000000-0005-0000-0000-000082D70000}"/>
    <cellStyle name="Percent 6 9 3 2 3" xfId="21736" xr:uid="{00000000-0005-0000-0000-000083D70000}"/>
    <cellStyle name="Percent 6 9 3 2 3 2" xfId="47704" xr:uid="{00000000-0005-0000-0000-000084D70000}"/>
    <cellStyle name="Percent 6 9 3 2 4" xfId="17408" xr:uid="{00000000-0005-0000-0000-000085D70000}"/>
    <cellStyle name="Percent 6 9 3 2 4 2" xfId="43376" xr:uid="{00000000-0005-0000-0000-000086D70000}"/>
    <cellStyle name="Percent 6 9 3 2 5" xfId="32556" xr:uid="{00000000-0005-0000-0000-000087D70000}"/>
    <cellStyle name="Percent 6 9 3 2 6" xfId="59038" xr:uid="{00000000-0005-0000-0000-000088D70000}"/>
    <cellStyle name="Percent 6 9 3 3" xfId="10916" xr:uid="{00000000-0005-0000-0000-000089D70000}"/>
    <cellStyle name="Percent 6 9 3 3 2" xfId="26064" xr:uid="{00000000-0005-0000-0000-00008AD70000}"/>
    <cellStyle name="Percent 6 9 3 3 2 2" xfId="52032" xr:uid="{00000000-0005-0000-0000-00008BD70000}"/>
    <cellStyle name="Percent 6 9 3 3 3" xfId="36884" xr:uid="{00000000-0005-0000-0000-00008CD70000}"/>
    <cellStyle name="Percent 6 9 3 4" xfId="8752" xr:uid="{00000000-0005-0000-0000-00008DD70000}"/>
    <cellStyle name="Percent 6 9 3 4 2" xfId="23900" xr:uid="{00000000-0005-0000-0000-00008ED70000}"/>
    <cellStyle name="Percent 6 9 3 4 2 2" xfId="49868" xr:uid="{00000000-0005-0000-0000-00008FD70000}"/>
    <cellStyle name="Percent 6 9 3 4 3" xfId="34720" xr:uid="{00000000-0005-0000-0000-000090D70000}"/>
    <cellStyle name="Percent 6 9 3 5" xfId="19572" xr:uid="{00000000-0005-0000-0000-000091D70000}"/>
    <cellStyle name="Percent 6 9 3 5 2" xfId="45540" xr:uid="{00000000-0005-0000-0000-000092D70000}"/>
    <cellStyle name="Percent 6 9 3 6" xfId="15244" xr:uid="{00000000-0005-0000-0000-000093D70000}"/>
    <cellStyle name="Percent 6 9 3 6 2" xfId="41212" xr:uid="{00000000-0005-0000-0000-000094D70000}"/>
    <cellStyle name="Percent 6 9 3 7" xfId="4424" xr:uid="{00000000-0005-0000-0000-000095D70000}"/>
    <cellStyle name="Percent 6 9 3 8" xfId="30392" xr:uid="{00000000-0005-0000-0000-000096D70000}"/>
    <cellStyle name="Percent 6 9 3 9" xfId="56874" xr:uid="{00000000-0005-0000-0000-000097D70000}"/>
    <cellStyle name="Percent 6 9 4" xfId="5506" xr:uid="{00000000-0005-0000-0000-000098D70000}"/>
    <cellStyle name="Percent 6 9 4 2" xfId="11998" xr:uid="{00000000-0005-0000-0000-000099D70000}"/>
    <cellStyle name="Percent 6 9 4 2 2" xfId="27146" xr:uid="{00000000-0005-0000-0000-00009AD70000}"/>
    <cellStyle name="Percent 6 9 4 2 2 2" xfId="53114" xr:uid="{00000000-0005-0000-0000-00009BD70000}"/>
    <cellStyle name="Percent 6 9 4 2 3" xfId="37966" xr:uid="{00000000-0005-0000-0000-00009CD70000}"/>
    <cellStyle name="Percent 6 9 4 3" xfId="20654" xr:uid="{00000000-0005-0000-0000-00009DD70000}"/>
    <cellStyle name="Percent 6 9 4 3 2" xfId="46622" xr:uid="{00000000-0005-0000-0000-00009ED70000}"/>
    <cellStyle name="Percent 6 9 4 4" xfId="16326" xr:uid="{00000000-0005-0000-0000-00009FD70000}"/>
    <cellStyle name="Percent 6 9 4 4 2" xfId="42294" xr:uid="{00000000-0005-0000-0000-0000A0D70000}"/>
    <cellStyle name="Percent 6 9 4 5" xfId="31474" xr:uid="{00000000-0005-0000-0000-0000A1D70000}"/>
    <cellStyle name="Percent 6 9 4 6" xfId="57956" xr:uid="{00000000-0005-0000-0000-0000A2D70000}"/>
    <cellStyle name="Percent 6 9 5" xfId="9834" xr:uid="{00000000-0005-0000-0000-0000A3D70000}"/>
    <cellStyle name="Percent 6 9 5 2" xfId="24982" xr:uid="{00000000-0005-0000-0000-0000A4D70000}"/>
    <cellStyle name="Percent 6 9 5 2 2" xfId="50950" xr:uid="{00000000-0005-0000-0000-0000A5D70000}"/>
    <cellStyle name="Percent 6 9 5 3" xfId="35802" xr:uid="{00000000-0005-0000-0000-0000A6D70000}"/>
    <cellStyle name="Percent 6 9 6" xfId="7670" xr:uid="{00000000-0005-0000-0000-0000A7D70000}"/>
    <cellStyle name="Percent 6 9 6 2" xfId="22818" xr:uid="{00000000-0005-0000-0000-0000A8D70000}"/>
    <cellStyle name="Percent 6 9 6 2 2" xfId="48786" xr:uid="{00000000-0005-0000-0000-0000A9D70000}"/>
    <cellStyle name="Percent 6 9 6 3" xfId="33638" xr:uid="{00000000-0005-0000-0000-0000AAD70000}"/>
    <cellStyle name="Percent 6 9 7" xfId="18490" xr:uid="{00000000-0005-0000-0000-0000ABD70000}"/>
    <cellStyle name="Percent 6 9 7 2" xfId="44458" xr:uid="{00000000-0005-0000-0000-0000ACD70000}"/>
    <cellStyle name="Percent 6 9 8" xfId="14162" xr:uid="{00000000-0005-0000-0000-0000ADD70000}"/>
    <cellStyle name="Percent 6 9 8 2" xfId="40130" xr:uid="{00000000-0005-0000-0000-0000AED70000}"/>
    <cellStyle name="Percent 6 9 9" xfId="3342" xr:uid="{00000000-0005-0000-0000-0000AFD70000}"/>
    <cellStyle name="Percent 7" xfId="627" xr:uid="{00000000-0005-0000-0000-0000B0D70000}"/>
    <cellStyle name="Percent 7 10" xfId="628" xr:uid="{00000000-0005-0000-0000-0000B1D70000}"/>
    <cellStyle name="Percent 7 10 10" xfId="29312" xr:uid="{00000000-0005-0000-0000-0000B2D70000}"/>
    <cellStyle name="Percent 7 10 11" xfId="55254" xr:uid="{00000000-0005-0000-0000-0000B3D70000}"/>
    <cellStyle name="Percent 7 10 12" xfId="55794" xr:uid="{00000000-0005-0000-0000-0000B4D70000}"/>
    <cellStyle name="Percent 7 10 13" xfId="1049" xr:uid="{00000000-0005-0000-0000-0000B5D70000}"/>
    <cellStyle name="Percent 7 10 2" xfId="1721" xr:uid="{00000000-0005-0000-0000-0000B6D70000}"/>
    <cellStyle name="Percent 7 10 2 10" xfId="56335" xr:uid="{00000000-0005-0000-0000-0000B7D70000}"/>
    <cellStyle name="Percent 7 10 2 2" xfId="2803" xr:uid="{00000000-0005-0000-0000-0000B8D70000}"/>
    <cellStyle name="Percent 7 10 2 2 2" xfId="7131" xr:uid="{00000000-0005-0000-0000-0000B9D70000}"/>
    <cellStyle name="Percent 7 10 2 2 2 2" xfId="13623" xr:uid="{00000000-0005-0000-0000-0000BAD70000}"/>
    <cellStyle name="Percent 7 10 2 2 2 2 2" xfId="28771" xr:uid="{00000000-0005-0000-0000-0000BBD70000}"/>
    <cellStyle name="Percent 7 10 2 2 2 2 2 2" xfId="54739" xr:uid="{00000000-0005-0000-0000-0000BCD70000}"/>
    <cellStyle name="Percent 7 10 2 2 2 2 3" xfId="39591" xr:uid="{00000000-0005-0000-0000-0000BDD70000}"/>
    <cellStyle name="Percent 7 10 2 2 2 3" xfId="22279" xr:uid="{00000000-0005-0000-0000-0000BED70000}"/>
    <cellStyle name="Percent 7 10 2 2 2 3 2" xfId="48247" xr:uid="{00000000-0005-0000-0000-0000BFD70000}"/>
    <cellStyle name="Percent 7 10 2 2 2 4" xfId="17951" xr:uid="{00000000-0005-0000-0000-0000C0D70000}"/>
    <cellStyle name="Percent 7 10 2 2 2 4 2" xfId="43919" xr:uid="{00000000-0005-0000-0000-0000C1D70000}"/>
    <cellStyle name="Percent 7 10 2 2 2 5" xfId="33099" xr:uid="{00000000-0005-0000-0000-0000C2D70000}"/>
    <cellStyle name="Percent 7 10 2 2 2 6" xfId="59581" xr:uid="{00000000-0005-0000-0000-0000C3D70000}"/>
    <cellStyle name="Percent 7 10 2 2 3" xfId="11459" xr:uid="{00000000-0005-0000-0000-0000C4D70000}"/>
    <cellStyle name="Percent 7 10 2 2 3 2" xfId="26607" xr:uid="{00000000-0005-0000-0000-0000C5D70000}"/>
    <cellStyle name="Percent 7 10 2 2 3 2 2" xfId="52575" xr:uid="{00000000-0005-0000-0000-0000C6D70000}"/>
    <cellStyle name="Percent 7 10 2 2 3 3" xfId="37427" xr:uid="{00000000-0005-0000-0000-0000C7D70000}"/>
    <cellStyle name="Percent 7 10 2 2 4" xfId="9295" xr:uid="{00000000-0005-0000-0000-0000C8D70000}"/>
    <cellStyle name="Percent 7 10 2 2 4 2" xfId="24443" xr:uid="{00000000-0005-0000-0000-0000C9D70000}"/>
    <cellStyle name="Percent 7 10 2 2 4 2 2" xfId="50411" xr:uid="{00000000-0005-0000-0000-0000CAD70000}"/>
    <cellStyle name="Percent 7 10 2 2 4 3" xfId="35263" xr:uid="{00000000-0005-0000-0000-0000CBD70000}"/>
    <cellStyle name="Percent 7 10 2 2 5" xfId="20115" xr:uid="{00000000-0005-0000-0000-0000CCD70000}"/>
    <cellStyle name="Percent 7 10 2 2 5 2" xfId="46083" xr:uid="{00000000-0005-0000-0000-0000CDD70000}"/>
    <cellStyle name="Percent 7 10 2 2 6" xfId="15787" xr:uid="{00000000-0005-0000-0000-0000CED70000}"/>
    <cellStyle name="Percent 7 10 2 2 6 2" xfId="41755" xr:uid="{00000000-0005-0000-0000-0000CFD70000}"/>
    <cellStyle name="Percent 7 10 2 2 7" xfId="4967" xr:uid="{00000000-0005-0000-0000-0000D0D70000}"/>
    <cellStyle name="Percent 7 10 2 2 8" xfId="30935" xr:uid="{00000000-0005-0000-0000-0000D1D70000}"/>
    <cellStyle name="Percent 7 10 2 2 9" xfId="57417" xr:uid="{00000000-0005-0000-0000-0000D2D70000}"/>
    <cellStyle name="Percent 7 10 2 3" xfId="6049" xr:uid="{00000000-0005-0000-0000-0000D3D70000}"/>
    <cellStyle name="Percent 7 10 2 3 2" xfId="12541" xr:uid="{00000000-0005-0000-0000-0000D4D70000}"/>
    <cellStyle name="Percent 7 10 2 3 2 2" xfId="27689" xr:uid="{00000000-0005-0000-0000-0000D5D70000}"/>
    <cellStyle name="Percent 7 10 2 3 2 2 2" xfId="53657" xr:uid="{00000000-0005-0000-0000-0000D6D70000}"/>
    <cellStyle name="Percent 7 10 2 3 2 3" xfId="38509" xr:uid="{00000000-0005-0000-0000-0000D7D70000}"/>
    <cellStyle name="Percent 7 10 2 3 3" xfId="21197" xr:uid="{00000000-0005-0000-0000-0000D8D70000}"/>
    <cellStyle name="Percent 7 10 2 3 3 2" xfId="47165" xr:uid="{00000000-0005-0000-0000-0000D9D70000}"/>
    <cellStyle name="Percent 7 10 2 3 4" xfId="16869" xr:uid="{00000000-0005-0000-0000-0000DAD70000}"/>
    <cellStyle name="Percent 7 10 2 3 4 2" xfId="42837" xr:uid="{00000000-0005-0000-0000-0000DBD70000}"/>
    <cellStyle name="Percent 7 10 2 3 5" xfId="32017" xr:uid="{00000000-0005-0000-0000-0000DCD70000}"/>
    <cellStyle name="Percent 7 10 2 3 6" xfId="58499" xr:uid="{00000000-0005-0000-0000-0000DDD70000}"/>
    <cellStyle name="Percent 7 10 2 4" xfId="10377" xr:uid="{00000000-0005-0000-0000-0000DED70000}"/>
    <cellStyle name="Percent 7 10 2 4 2" xfId="25525" xr:uid="{00000000-0005-0000-0000-0000DFD70000}"/>
    <cellStyle name="Percent 7 10 2 4 2 2" xfId="51493" xr:uid="{00000000-0005-0000-0000-0000E0D70000}"/>
    <cellStyle name="Percent 7 10 2 4 3" xfId="36345" xr:uid="{00000000-0005-0000-0000-0000E1D70000}"/>
    <cellStyle name="Percent 7 10 2 5" xfId="8213" xr:uid="{00000000-0005-0000-0000-0000E2D70000}"/>
    <cellStyle name="Percent 7 10 2 5 2" xfId="23361" xr:uid="{00000000-0005-0000-0000-0000E3D70000}"/>
    <cellStyle name="Percent 7 10 2 5 2 2" xfId="49329" xr:uid="{00000000-0005-0000-0000-0000E4D70000}"/>
    <cellStyle name="Percent 7 10 2 5 3" xfId="34181" xr:uid="{00000000-0005-0000-0000-0000E5D70000}"/>
    <cellStyle name="Percent 7 10 2 6" xfId="19033" xr:uid="{00000000-0005-0000-0000-0000E6D70000}"/>
    <cellStyle name="Percent 7 10 2 6 2" xfId="45001" xr:uid="{00000000-0005-0000-0000-0000E7D70000}"/>
    <cellStyle name="Percent 7 10 2 7" xfId="14705" xr:uid="{00000000-0005-0000-0000-0000E8D70000}"/>
    <cellStyle name="Percent 7 10 2 7 2" xfId="40673" xr:uid="{00000000-0005-0000-0000-0000E9D70000}"/>
    <cellStyle name="Percent 7 10 2 8" xfId="3885" xr:uid="{00000000-0005-0000-0000-0000EAD70000}"/>
    <cellStyle name="Percent 7 10 2 9" xfId="29853" xr:uid="{00000000-0005-0000-0000-0000EBD70000}"/>
    <cellStyle name="Percent 7 10 3" xfId="2262" xr:uid="{00000000-0005-0000-0000-0000ECD70000}"/>
    <cellStyle name="Percent 7 10 3 2" xfId="6590" xr:uid="{00000000-0005-0000-0000-0000EDD70000}"/>
    <cellStyle name="Percent 7 10 3 2 2" xfId="13082" xr:uid="{00000000-0005-0000-0000-0000EED70000}"/>
    <cellStyle name="Percent 7 10 3 2 2 2" xfId="28230" xr:uid="{00000000-0005-0000-0000-0000EFD70000}"/>
    <cellStyle name="Percent 7 10 3 2 2 2 2" xfId="54198" xr:uid="{00000000-0005-0000-0000-0000F0D70000}"/>
    <cellStyle name="Percent 7 10 3 2 2 3" xfId="39050" xr:uid="{00000000-0005-0000-0000-0000F1D70000}"/>
    <cellStyle name="Percent 7 10 3 2 3" xfId="21738" xr:uid="{00000000-0005-0000-0000-0000F2D70000}"/>
    <cellStyle name="Percent 7 10 3 2 3 2" xfId="47706" xr:uid="{00000000-0005-0000-0000-0000F3D70000}"/>
    <cellStyle name="Percent 7 10 3 2 4" xfId="17410" xr:uid="{00000000-0005-0000-0000-0000F4D70000}"/>
    <cellStyle name="Percent 7 10 3 2 4 2" xfId="43378" xr:uid="{00000000-0005-0000-0000-0000F5D70000}"/>
    <cellStyle name="Percent 7 10 3 2 5" xfId="32558" xr:uid="{00000000-0005-0000-0000-0000F6D70000}"/>
    <cellStyle name="Percent 7 10 3 2 6" xfId="59040" xr:uid="{00000000-0005-0000-0000-0000F7D70000}"/>
    <cellStyle name="Percent 7 10 3 3" xfId="10918" xr:uid="{00000000-0005-0000-0000-0000F8D70000}"/>
    <cellStyle name="Percent 7 10 3 3 2" xfId="26066" xr:uid="{00000000-0005-0000-0000-0000F9D70000}"/>
    <cellStyle name="Percent 7 10 3 3 2 2" xfId="52034" xr:uid="{00000000-0005-0000-0000-0000FAD70000}"/>
    <cellStyle name="Percent 7 10 3 3 3" xfId="36886" xr:uid="{00000000-0005-0000-0000-0000FBD70000}"/>
    <cellStyle name="Percent 7 10 3 4" xfId="8754" xr:uid="{00000000-0005-0000-0000-0000FCD70000}"/>
    <cellStyle name="Percent 7 10 3 4 2" xfId="23902" xr:uid="{00000000-0005-0000-0000-0000FDD70000}"/>
    <cellStyle name="Percent 7 10 3 4 2 2" xfId="49870" xr:uid="{00000000-0005-0000-0000-0000FED70000}"/>
    <cellStyle name="Percent 7 10 3 4 3" xfId="34722" xr:uid="{00000000-0005-0000-0000-0000FFD70000}"/>
    <cellStyle name="Percent 7 10 3 5" xfId="19574" xr:uid="{00000000-0005-0000-0000-000000D80000}"/>
    <cellStyle name="Percent 7 10 3 5 2" xfId="45542" xr:uid="{00000000-0005-0000-0000-000001D80000}"/>
    <cellStyle name="Percent 7 10 3 6" xfId="15246" xr:uid="{00000000-0005-0000-0000-000002D80000}"/>
    <cellStyle name="Percent 7 10 3 6 2" xfId="41214" xr:uid="{00000000-0005-0000-0000-000003D80000}"/>
    <cellStyle name="Percent 7 10 3 7" xfId="4426" xr:uid="{00000000-0005-0000-0000-000004D80000}"/>
    <cellStyle name="Percent 7 10 3 8" xfId="30394" xr:uid="{00000000-0005-0000-0000-000005D80000}"/>
    <cellStyle name="Percent 7 10 3 9" xfId="56876" xr:uid="{00000000-0005-0000-0000-000006D80000}"/>
    <cellStyle name="Percent 7 10 4" xfId="5508" xr:uid="{00000000-0005-0000-0000-000007D80000}"/>
    <cellStyle name="Percent 7 10 4 2" xfId="12000" xr:uid="{00000000-0005-0000-0000-000008D80000}"/>
    <cellStyle name="Percent 7 10 4 2 2" xfId="27148" xr:uid="{00000000-0005-0000-0000-000009D80000}"/>
    <cellStyle name="Percent 7 10 4 2 2 2" xfId="53116" xr:uid="{00000000-0005-0000-0000-00000AD80000}"/>
    <cellStyle name="Percent 7 10 4 2 3" xfId="37968" xr:uid="{00000000-0005-0000-0000-00000BD80000}"/>
    <cellStyle name="Percent 7 10 4 3" xfId="20656" xr:uid="{00000000-0005-0000-0000-00000CD80000}"/>
    <cellStyle name="Percent 7 10 4 3 2" xfId="46624" xr:uid="{00000000-0005-0000-0000-00000DD80000}"/>
    <cellStyle name="Percent 7 10 4 4" xfId="16328" xr:uid="{00000000-0005-0000-0000-00000ED80000}"/>
    <cellStyle name="Percent 7 10 4 4 2" xfId="42296" xr:uid="{00000000-0005-0000-0000-00000FD80000}"/>
    <cellStyle name="Percent 7 10 4 5" xfId="31476" xr:uid="{00000000-0005-0000-0000-000010D80000}"/>
    <cellStyle name="Percent 7 10 4 6" xfId="57958" xr:uid="{00000000-0005-0000-0000-000011D80000}"/>
    <cellStyle name="Percent 7 10 5" xfId="9836" xr:uid="{00000000-0005-0000-0000-000012D80000}"/>
    <cellStyle name="Percent 7 10 5 2" xfId="24984" xr:uid="{00000000-0005-0000-0000-000013D80000}"/>
    <cellStyle name="Percent 7 10 5 2 2" xfId="50952" xr:uid="{00000000-0005-0000-0000-000014D80000}"/>
    <cellStyle name="Percent 7 10 5 3" xfId="35804" xr:uid="{00000000-0005-0000-0000-000015D80000}"/>
    <cellStyle name="Percent 7 10 6" xfId="7672" xr:uid="{00000000-0005-0000-0000-000016D80000}"/>
    <cellStyle name="Percent 7 10 6 2" xfId="22820" xr:uid="{00000000-0005-0000-0000-000017D80000}"/>
    <cellStyle name="Percent 7 10 6 2 2" xfId="48788" xr:uid="{00000000-0005-0000-0000-000018D80000}"/>
    <cellStyle name="Percent 7 10 6 3" xfId="33640" xr:uid="{00000000-0005-0000-0000-000019D80000}"/>
    <cellStyle name="Percent 7 10 7" xfId="18492" xr:uid="{00000000-0005-0000-0000-00001AD80000}"/>
    <cellStyle name="Percent 7 10 7 2" xfId="44460" xr:uid="{00000000-0005-0000-0000-00001BD80000}"/>
    <cellStyle name="Percent 7 10 8" xfId="14164" xr:uid="{00000000-0005-0000-0000-00001CD80000}"/>
    <cellStyle name="Percent 7 10 8 2" xfId="40132" xr:uid="{00000000-0005-0000-0000-00001DD80000}"/>
    <cellStyle name="Percent 7 10 9" xfId="3344" xr:uid="{00000000-0005-0000-0000-00001ED80000}"/>
    <cellStyle name="Percent 7 11" xfId="629" xr:uid="{00000000-0005-0000-0000-00001FD80000}"/>
    <cellStyle name="Percent 7 11 10" xfId="29313" xr:uid="{00000000-0005-0000-0000-000020D80000}"/>
    <cellStyle name="Percent 7 11 11" xfId="55255" xr:uid="{00000000-0005-0000-0000-000021D80000}"/>
    <cellStyle name="Percent 7 11 12" xfId="55795" xr:uid="{00000000-0005-0000-0000-000022D80000}"/>
    <cellStyle name="Percent 7 11 13" xfId="1089" xr:uid="{00000000-0005-0000-0000-000023D80000}"/>
    <cellStyle name="Percent 7 11 2" xfId="1722" xr:uid="{00000000-0005-0000-0000-000024D80000}"/>
    <cellStyle name="Percent 7 11 2 10" xfId="56336" xr:uid="{00000000-0005-0000-0000-000025D80000}"/>
    <cellStyle name="Percent 7 11 2 2" xfId="2804" xr:uid="{00000000-0005-0000-0000-000026D80000}"/>
    <cellStyle name="Percent 7 11 2 2 2" xfId="7132" xr:uid="{00000000-0005-0000-0000-000027D80000}"/>
    <cellStyle name="Percent 7 11 2 2 2 2" xfId="13624" xr:uid="{00000000-0005-0000-0000-000028D80000}"/>
    <cellStyle name="Percent 7 11 2 2 2 2 2" xfId="28772" xr:uid="{00000000-0005-0000-0000-000029D80000}"/>
    <cellStyle name="Percent 7 11 2 2 2 2 2 2" xfId="54740" xr:uid="{00000000-0005-0000-0000-00002AD80000}"/>
    <cellStyle name="Percent 7 11 2 2 2 2 3" xfId="39592" xr:uid="{00000000-0005-0000-0000-00002BD80000}"/>
    <cellStyle name="Percent 7 11 2 2 2 3" xfId="22280" xr:uid="{00000000-0005-0000-0000-00002CD80000}"/>
    <cellStyle name="Percent 7 11 2 2 2 3 2" xfId="48248" xr:uid="{00000000-0005-0000-0000-00002DD80000}"/>
    <cellStyle name="Percent 7 11 2 2 2 4" xfId="17952" xr:uid="{00000000-0005-0000-0000-00002ED80000}"/>
    <cellStyle name="Percent 7 11 2 2 2 4 2" xfId="43920" xr:uid="{00000000-0005-0000-0000-00002FD80000}"/>
    <cellStyle name="Percent 7 11 2 2 2 5" xfId="33100" xr:uid="{00000000-0005-0000-0000-000030D80000}"/>
    <cellStyle name="Percent 7 11 2 2 2 6" xfId="59582" xr:uid="{00000000-0005-0000-0000-000031D80000}"/>
    <cellStyle name="Percent 7 11 2 2 3" xfId="11460" xr:uid="{00000000-0005-0000-0000-000032D80000}"/>
    <cellStyle name="Percent 7 11 2 2 3 2" xfId="26608" xr:uid="{00000000-0005-0000-0000-000033D80000}"/>
    <cellStyle name="Percent 7 11 2 2 3 2 2" xfId="52576" xr:uid="{00000000-0005-0000-0000-000034D80000}"/>
    <cellStyle name="Percent 7 11 2 2 3 3" xfId="37428" xr:uid="{00000000-0005-0000-0000-000035D80000}"/>
    <cellStyle name="Percent 7 11 2 2 4" xfId="9296" xr:uid="{00000000-0005-0000-0000-000036D80000}"/>
    <cellStyle name="Percent 7 11 2 2 4 2" xfId="24444" xr:uid="{00000000-0005-0000-0000-000037D80000}"/>
    <cellStyle name="Percent 7 11 2 2 4 2 2" xfId="50412" xr:uid="{00000000-0005-0000-0000-000038D80000}"/>
    <cellStyle name="Percent 7 11 2 2 4 3" xfId="35264" xr:uid="{00000000-0005-0000-0000-000039D80000}"/>
    <cellStyle name="Percent 7 11 2 2 5" xfId="20116" xr:uid="{00000000-0005-0000-0000-00003AD80000}"/>
    <cellStyle name="Percent 7 11 2 2 5 2" xfId="46084" xr:uid="{00000000-0005-0000-0000-00003BD80000}"/>
    <cellStyle name="Percent 7 11 2 2 6" xfId="15788" xr:uid="{00000000-0005-0000-0000-00003CD80000}"/>
    <cellStyle name="Percent 7 11 2 2 6 2" xfId="41756" xr:uid="{00000000-0005-0000-0000-00003DD80000}"/>
    <cellStyle name="Percent 7 11 2 2 7" xfId="4968" xr:uid="{00000000-0005-0000-0000-00003ED80000}"/>
    <cellStyle name="Percent 7 11 2 2 8" xfId="30936" xr:uid="{00000000-0005-0000-0000-00003FD80000}"/>
    <cellStyle name="Percent 7 11 2 2 9" xfId="57418" xr:uid="{00000000-0005-0000-0000-000040D80000}"/>
    <cellStyle name="Percent 7 11 2 3" xfId="6050" xr:uid="{00000000-0005-0000-0000-000041D80000}"/>
    <cellStyle name="Percent 7 11 2 3 2" xfId="12542" xr:uid="{00000000-0005-0000-0000-000042D80000}"/>
    <cellStyle name="Percent 7 11 2 3 2 2" xfId="27690" xr:uid="{00000000-0005-0000-0000-000043D80000}"/>
    <cellStyle name="Percent 7 11 2 3 2 2 2" xfId="53658" xr:uid="{00000000-0005-0000-0000-000044D80000}"/>
    <cellStyle name="Percent 7 11 2 3 2 3" xfId="38510" xr:uid="{00000000-0005-0000-0000-000045D80000}"/>
    <cellStyle name="Percent 7 11 2 3 3" xfId="21198" xr:uid="{00000000-0005-0000-0000-000046D80000}"/>
    <cellStyle name="Percent 7 11 2 3 3 2" xfId="47166" xr:uid="{00000000-0005-0000-0000-000047D80000}"/>
    <cellStyle name="Percent 7 11 2 3 4" xfId="16870" xr:uid="{00000000-0005-0000-0000-000048D80000}"/>
    <cellStyle name="Percent 7 11 2 3 4 2" xfId="42838" xr:uid="{00000000-0005-0000-0000-000049D80000}"/>
    <cellStyle name="Percent 7 11 2 3 5" xfId="32018" xr:uid="{00000000-0005-0000-0000-00004AD80000}"/>
    <cellStyle name="Percent 7 11 2 3 6" xfId="58500" xr:uid="{00000000-0005-0000-0000-00004BD80000}"/>
    <cellStyle name="Percent 7 11 2 4" xfId="10378" xr:uid="{00000000-0005-0000-0000-00004CD80000}"/>
    <cellStyle name="Percent 7 11 2 4 2" xfId="25526" xr:uid="{00000000-0005-0000-0000-00004DD80000}"/>
    <cellStyle name="Percent 7 11 2 4 2 2" xfId="51494" xr:uid="{00000000-0005-0000-0000-00004ED80000}"/>
    <cellStyle name="Percent 7 11 2 4 3" xfId="36346" xr:uid="{00000000-0005-0000-0000-00004FD80000}"/>
    <cellStyle name="Percent 7 11 2 5" xfId="8214" xr:uid="{00000000-0005-0000-0000-000050D80000}"/>
    <cellStyle name="Percent 7 11 2 5 2" xfId="23362" xr:uid="{00000000-0005-0000-0000-000051D80000}"/>
    <cellStyle name="Percent 7 11 2 5 2 2" xfId="49330" xr:uid="{00000000-0005-0000-0000-000052D80000}"/>
    <cellStyle name="Percent 7 11 2 5 3" xfId="34182" xr:uid="{00000000-0005-0000-0000-000053D80000}"/>
    <cellStyle name="Percent 7 11 2 6" xfId="19034" xr:uid="{00000000-0005-0000-0000-000054D80000}"/>
    <cellStyle name="Percent 7 11 2 6 2" xfId="45002" xr:uid="{00000000-0005-0000-0000-000055D80000}"/>
    <cellStyle name="Percent 7 11 2 7" xfId="14706" xr:uid="{00000000-0005-0000-0000-000056D80000}"/>
    <cellStyle name="Percent 7 11 2 7 2" xfId="40674" xr:uid="{00000000-0005-0000-0000-000057D80000}"/>
    <cellStyle name="Percent 7 11 2 8" xfId="3886" xr:uid="{00000000-0005-0000-0000-000058D80000}"/>
    <cellStyle name="Percent 7 11 2 9" xfId="29854" xr:uid="{00000000-0005-0000-0000-000059D80000}"/>
    <cellStyle name="Percent 7 11 3" xfId="2263" xr:uid="{00000000-0005-0000-0000-00005AD80000}"/>
    <cellStyle name="Percent 7 11 3 2" xfId="6591" xr:uid="{00000000-0005-0000-0000-00005BD80000}"/>
    <cellStyle name="Percent 7 11 3 2 2" xfId="13083" xr:uid="{00000000-0005-0000-0000-00005CD80000}"/>
    <cellStyle name="Percent 7 11 3 2 2 2" xfId="28231" xr:uid="{00000000-0005-0000-0000-00005DD80000}"/>
    <cellStyle name="Percent 7 11 3 2 2 2 2" xfId="54199" xr:uid="{00000000-0005-0000-0000-00005ED80000}"/>
    <cellStyle name="Percent 7 11 3 2 2 3" xfId="39051" xr:uid="{00000000-0005-0000-0000-00005FD80000}"/>
    <cellStyle name="Percent 7 11 3 2 3" xfId="21739" xr:uid="{00000000-0005-0000-0000-000060D80000}"/>
    <cellStyle name="Percent 7 11 3 2 3 2" xfId="47707" xr:uid="{00000000-0005-0000-0000-000061D80000}"/>
    <cellStyle name="Percent 7 11 3 2 4" xfId="17411" xr:uid="{00000000-0005-0000-0000-000062D80000}"/>
    <cellStyle name="Percent 7 11 3 2 4 2" xfId="43379" xr:uid="{00000000-0005-0000-0000-000063D80000}"/>
    <cellStyle name="Percent 7 11 3 2 5" xfId="32559" xr:uid="{00000000-0005-0000-0000-000064D80000}"/>
    <cellStyle name="Percent 7 11 3 2 6" xfId="59041" xr:uid="{00000000-0005-0000-0000-000065D80000}"/>
    <cellStyle name="Percent 7 11 3 3" xfId="10919" xr:uid="{00000000-0005-0000-0000-000066D80000}"/>
    <cellStyle name="Percent 7 11 3 3 2" xfId="26067" xr:uid="{00000000-0005-0000-0000-000067D80000}"/>
    <cellStyle name="Percent 7 11 3 3 2 2" xfId="52035" xr:uid="{00000000-0005-0000-0000-000068D80000}"/>
    <cellStyle name="Percent 7 11 3 3 3" xfId="36887" xr:uid="{00000000-0005-0000-0000-000069D80000}"/>
    <cellStyle name="Percent 7 11 3 4" xfId="8755" xr:uid="{00000000-0005-0000-0000-00006AD80000}"/>
    <cellStyle name="Percent 7 11 3 4 2" xfId="23903" xr:uid="{00000000-0005-0000-0000-00006BD80000}"/>
    <cellStyle name="Percent 7 11 3 4 2 2" xfId="49871" xr:uid="{00000000-0005-0000-0000-00006CD80000}"/>
    <cellStyle name="Percent 7 11 3 4 3" xfId="34723" xr:uid="{00000000-0005-0000-0000-00006DD80000}"/>
    <cellStyle name="Percent 7 11 3 5" xfId="19575" xr:uid="{00000000-0005-0000-0000-00006ED80000}"/>
    <cellStyle name="Percent 7 11 3 5 2" xfId="45543" xr:uid="{00000000-0005-0000-0000-00006FD80000}"/>
    <cellStyle name="Percent 7 11 3 6" xfId="15247" xr:uid="{00000000-0005-0000-0000-000070D80000}"/>
    <cellStyle name="Percent 7 11 3 6 2" xfId="41215" xr:uid="{00000000-0005-0000-0000-000071D80000}"/>
    <cellStyle name="Percent 7 11 3 7" xfId="4427" xr:uid="{00000000-0005-0000-0000-000072D80000}"/>
    <cellStyle name="Percent 7 11 3 8" xfId="30395" xr:uid="{00000000-0005-0000-0000-000073D80000}"/>
    <cellStyle name="Percent 7 11 3 9" xfId="56877" xr:uid="{00000000-0005-0000-0000-000074D80000}"/>
    <cellStyle name="Percent 7 11 4" xfId="5509" xr:uid="{00000000-0005-0000-0000-000075D80000}"/>
    <cellStyle name="Percent 7 11 4 2" xfId="12001" xr:uid="{00000000-0005-0000-0000-000076D80000}"/>
    <cellStyle name="Percent 7 11 4 2 2" xfId="27149" xr:uid="{00000000-0005-0000-0000-000077D80000}"/>
    <cellStyle name="Percent 7 11 4 2 2 2" xfId="53117" xr:uid="{00000000-0005-0000-0000-000078D80000}"/>
    <cellStyle name="Percent 7 11 4 2 3" xfId="37969" xr:uid="{00000000-0005-0000-0000-000079D80000}"/>
    <cellStyle name="Percent 7 11 4 3" xfId="20657" xr:uid="{00000000-0005-0000-0000-00007AD80000}"/>
    <cellStyle name="Percent 7 11 4 3 2" xfId="46625" xr:uid="{00000000-0005-0000-0000-00007BD80000}"/>
    <cellStyle name="Percent 7 11 4 4" xfId="16329" xr:uid="{00000000-0005-0000-0000-00007CD80000}"/>
    <cellStyle name="Percent 7 11 4 4 2" xfId="42297" xr:uid="{00000000-0005-0000-0000-00007DD80000}"/>
    <cellStyle name="Percent 7 11 4 5" xfId="31477" xr:uid="{00000000-0005-0000-0000-00007ED80000}"/>
    <cellStyle name="Percent 7 11 4 6" xfId="57959" xr:uid="{00000000-0005-0000-0000-00007FD80000}"/>
    <cellStyle name="Percent 7 11 5" xfId="9837" xr:uid="{00000000-0005-0000-0000-000080D80000}"/>
    <cellStyle name="Percent 7 11 5 2" xfId="24985" xr:uid="{00000000-0005-0000-0000-000081D80000}"/>
    <cellStyle name="Percent 7 11 5 2 2" xfId="50953" xr:uid="{00000000-0005-0000-0000-000082D80000}"/>
    <cellStyle name="Percent 7 11 5 3" xfId="35805" xr:uid="{00000000-0005-0000-0000-000083D80000}"/>
    <cellStyle name="Percent 7 11 6" xfId="7673" xr:uid="{00000000-0005-0000-0000-000084D80000}"/>
    <cellStyle name="Percent 7 11 6 2" xfId="22821" xr:uid="{00000000-0005-0000-0000-000085D80000}"/>
    <cellStyle name="Percent 7 11 6 2 2" xfId="48789" xr:uid="{00000000-0005-0000-0000-000086D80000}"/>
    <cellStyle name="Percent 7 11 6 3" xfId="33641" xr:uid="{00000000-0005-0000-0000-000087D80000}"/>
    <cellStyle name="Percent 7 11 7" xfId="18493" xr:uid="{00000000-0005-0000-0000-000088D80000}"/>
    <cellStyle name="Percent 7 11 7 2" xfId="44461" xr:uid="{00000000-0005-0000-0000-000089D80000}"/>
    <cellStyle name="Percent 7 11 8" xfId="14165" xr:uid="{00000000-0005-0000-0000-00008AD80000}"/>
    <cellStyle name="Percent 7 11 8 2" xfId="40133" xr:uid="{00000000-0005-0000-0000-00008BD80000}"/>
    <cellStyle name="Percent 7 11 9" xfId="3345" xr:uid="{00000000-0005-0000-0000-00008CD80000}"/>
    <cellStyle name="Percent 7 12" xfId="630" xr:uid="{00000000-0005-0000-0000-00008DD80000}"/>
    <cellStyle name="Percent 7 12 10" xfId="29314" xr:uid="{00000000-0005-0000-0000-00008ED80000}"/>
    <cellStyle name="Percent 7 12 11" xfId="55256" xr:uid="{00000000-0005-0000-0000-00008FD80000}"/>
    <cellStyle name="Percent 7 12 12" xfId="55796" xr:uid="{00000000-0005-0000-0000-000090D80000}"/>
    <cellStyle name="Percent 7 12 13" xfId="1129" xr:uid="{00000000-0005-0000-0000-000091D80000}"/>
    <cellStyle name="Percent 7 12 2" xfId="1723" xr:uid="{00000000-0005-0000-0000-000092D80000}"/>
    <cellStyle name="Percent 7 12 2 10" xfId="56337" xr:uid="{00000000-0005-0000-0000-000093D80000}"/>
    <cellStyle name="Percent 7 12 2 2" xfId="2805" xr:uid="{00000000-0005-0000-0000-000094D80000}"/>
    <cellStyle name="Percent 7 12 2 2 2" xfId="7133" xr:uid="{00000000-0005-0000-0000-000095D80000}"/>
    <cellStyle name="Percent 7 12 2 2 2 2" xfId="13625" xr:uid="{00000000-0005-0000-0000-000096D80000}"/>
    <cellStyle name="Percent 7 12 2 2 2 2 2" xfId="28773" xr:uid="{00000000-0005-0000-0000-000097D80000}"/>
    <cellStyle name="Percent 7 12 2 2 2 2 2 2" xfId="54741" xr:uid="{00000000-0005-0000-0000-000098D80000}"/>
    <cellStyle name="Percent 7 12 2 2 2 2 3" xfId="39593" xr:uid="{00000000-0005-0000-0000-000099D80000}"/>
    <cellStyle name="Percent 7 12 2 2 2 3" xfId="22281" xr:uid="{00000000-0005-0000-0000-00009AD80000}"/>
    <cellStyle name="Percent 7 12 2 2 2 3 2" xfId="48249" xr:uid="{00000000-0005-0000-0000-00009BD80000}"/>
    <cellStyle name="Percent 7 12 2 2 2 4" xfId="17953" xr:uid="{00000000-0005-0000-0000-00009CD80000}"/>
    <cellStyle name="Percent 7 12 2 2 2 4 2" xfId="43921" xr:uid="{00000000-0005-0000-0000-00009DD80000}"/>
    <cellStyle name="Percent 7 12 2 2 2 5" xfId="33101" xr:uid="{00000000-0005-0000-0000-00009ED80000}"/>
    <cellStyle name="Percent 7 12 2 2 2 6" xfId="59583" xr:uid="{00000000-0005-0000-0000-00009FD80000}"/>
    <cellStyle name="Percent 7 12 2 2 3" xfId="11461" xr:uid="{00000000-0005-0000-0000-0000A0D80000}"/>
    <cellStyle name="Percent 7 12 2 2 3 2" xfId="26609" xr:uid="{00000000-0005-0000-0000-0000A1D80000}"/>
    <cellStyle name="Percent 7 12 2 2 3 2 2" xfId="52577" xr:uid="{00000000-0005-0000-0000-0000A2D80000}"/>
    <cellStyle name="Percent 7 12 2 2 3 3" xfId="37429" xr:uid="{00000000-0005-0000-0000-0000A3D80000}"/>
    <cellStyle name="Percent 7 12 2 2 4" xfId="9297" xr:uid="{00000000-0005-0000-0000-0000A4D80000}"/>
    <cellStyle name="Percent 7 12 2 2 4 2" xfId="24445" xr:uid="{00000000-0005-0000-0000-0000A5D80000}"/>
    <cellStyle name="Percent 7 12 2 2 4 2 2" xfId="50413" xr:uid="{00000000-0005-0000-0000-0000A6D80000}"/>
    <cellStyle name="Percent 7 12 2 2 4 3" xfId="35265" xr:uid="{00000000-0005-0000-0000-0000A7D80000}"/>
    <cellStyle name="Percent 7 12 2 2 5" xfId="20117" xr:uid="{00000000-0005-0000-0000-0000A8D80000}"/>
    <cellStyle name="Percent 7 12 2 2 5 2" xfId="46085" xr:uid="{00000000-0005-0000-0000-0000A9D80000}"/>
    <cellStyle name="Percent 7 12 2 2 6" xfId="15789" xr:uid="{00000000-0005-0000-0000-0000AAD80000}"/>
    <cellStyle name="Percent 7 12 2 2 6 2" xfId="41757" xr:uid="{00000000-0005-0000-0000-0000ABD80000}"/>
    <cellStyle name="Percent 7 12 2 2 7" xfId="4969" xr:uid="{00000000-0005-0000-0000-0000ACD80000}"/>
    <cellStyle name="Percent 7 12 2 2 8" xfId="30937" xr:uid="{00000000-0005-0000-0000-0000ADD80000}"/>
    <cellStyle name="Percent 7 12 2 2 9" xfId="57419" xr:uid="{00000000-0005-0000-0000-0000AED80000}"/>
    <cellStyle name="Percent 7 12 2 3" xfId="6051" xr:uid="{00000000-0005-0000-0000-0000AFD80000}"/>
    <cellStyle name="Percent 7 12 2 3 2" xfId="12543" xr:uid="{00000000-0005-0000-0000-0000B0D80000}"/>
    <cellStyle name="Percent 7 12 2 3 2 2" xfId="27691" xr:uid="{00000000-0005-0000-0000-0000B1D80000}"/>
    <cellStyle name="Percent 7 12 2 3 2 2 2" xfId="53659" xr:uid="{00000000-0005-0000-0000-0000B2D80000}"/>
    <cellStyle name="Percent 7 12 2 3 2 3" xfId="38511" xr:uid="{00000000-0005-0000-0000-0000B3D80000}"/>
    <cellStyle name="Percent 7 12 2 3 3" xfId="21199" xr:uid="{00000000-0005-0000-0000-0000B4D80000}"/>
    <cellStyle name="Percent 7 12 2 3 3 2" xfId="47167" xr:uid="{00000000-0005-0000-0000-0000B5D80000}"/>
    <cellStyle name="Percent 7 12 2 3 4" xfId="16871" xr:uid="{00000000-0005-0000-0000-0000B6D80000}"/>
    <cellStyle name="Percent 7 12 2 3 4 2" xfId="42839" xr:uid="{00000000-0005-0000-0000-0000B7D80000}"/>
    <cellStyle name="Percent 7 12 2 3 5" xfId="32019" xr:uid="{00000000-0005-0000-0000-0000B8D80000}"/>
    <cellStyle name="Percent 7 12 2 3 6" xfId="58501" xr:uid="{00000000-0005-0000-0000-0000B9D80000}"/>
    <cellStyle name="Percent 7 12 2 4" xfId="10379" xr:uid="{00000000-0005-0000-0000-0000BAD80000}"/>
    <cellStyle name="Percent 7 12 2 4 2" xfId="25527" xr:uid="{00000000-0005-0000-0000-0000BBD80000}"/>
    <cellStyle name="Percent 7 12 2 4 2 2" xfId="51495" xr:uid="{00000000-0005-0000-0000-0000BCD80000}"/>
    <cellStyle name="Percent 7 12 2 4 3" xfId="36347" xr:uid="{00000000-0005-0000-0000-0000BDD80000}"/>
    <cellStyle name="Percent 7 12 2 5" xfId="8215" xr:uid="{00000000-0005-0000-0000-0000BED80000}"/>
    <cellStyle name="Percent 7 12 2 5 2" xfId="23363" xr:uid="{00000000-0005-0000-0000-0000BFD80000}"/>
    <cellStyle name="Percent 7 12 2 5 2 2" xfId="49331" xr:uid="{00000000-0005-0000-0000-0000C0D80000}"/>
    <cellStyle name="Percent 7 12 2 5 3" xfId="34183" xr:uid="{00000000-0005-0000-0000-0000C1D80000}"/>
    <cellStyle name="Percent 7 12 2 6" xfId="19035" xr:uid="{00000000-0005-0000-0000-0000C2D80000}"/>
    <cellStyle name="Percent 7 12 2 6 2" xfId="45003" xr:uid="{00000000-0005-0000-0000-0000C3D80000}"/>
    <cellStyle name="Percent 7 12 2 7" xfId="14707" xr:uid="{00000000-0005-0000-0000-0000C4D80000}"/>
    <cellStyle name="Percent 7 12 2 7 2" xfId="40675" xr:uid="{00000000-0005-0000-0000-0000C5D80000}"/>
    <cellStyle name="Percent 7 12 2 8" xfId="3887" xr:uid="{00000000-0005-0000-0000-0000C6D80000}"/>
    <cellStyle name="Percent 7 12 2 9" xfId="29855" xr:uid="{00000000-0005-0000-0000-0000C7D80000}"/>
    <cellStyle name="Percent 7 12 3" xfId="2264" xr:uid="{00000000-0005-0000-0000-0000C8D80000}"/>
    <cellStyle name="Percent 7 12 3 2" xfId="6592" xr:uid="{00000000-0005-0000-0000-0000C9D80000}"/>
    <cellStyle name="Percent 7 12 3 2 2" xfId="13084" xr:uid="{00000000-0005-0000-0000-0000CAD80000}"/>
    <cellStyle name="Percent 7 12 3 2 2 2" xfId="28232" xr:uid="{00000000-0005-0000-0000-0000CBD80000}"/>
    <cellStyle name="Percent 7 12 3 2 2 2 2" xfId="54200" xr:uid="{00000000-0005-0000-0000-0000CCD80000}"/>
    <cellStyle name="Percent 7 12 3 2 2 3" xfId="39052" xr:uid="{00000000-0005-0000-0000-0000CDD80000}"/>
    <cellStyle name="Percent 7 12 3 2 3" xfId="21740" xr:uid="{00000000-0005-0000-0000-0000CED80000}"/>
    <cellStyle name="Percent 7 12 3 2 3 2" xfId="47708" xr:uid="{00000000-0005-0000-0000-0000CFD80000}"/>
    <cellStyle name="Percent 7 12 3 2 4" xfId="17412" xr:uid="{00000000-0005-0000-0000-0000D0D80000}"/>
    <cellStyle name="Percent 7 12 3 2 4 2" xfId="43380" xr:uid="{00000000-0005-0000-0000-0000D1D80000}"/>
    <cellStyle name="Percent 7 12 3 2 5" xfId="32560" xr:uid="{00000000-0005-0000-0000-0000D2D80000}"/>
    <cellStyle name="Percent 7 12 3 2 6" xfId="59042" xr:uid="{00000000-0005-0000-0000-0000D3D80000}"/>
    <cellStyle name="Percent 7 12 3 3" xfId="10920" xr:uid="{00000000-0005-0000-0000-0000D4D80000}"/>
    <cellStyle name="Percent 7 12 3 3 2" xfId="26068" xr:uid="{00000000-0005-0000-0000-0000D5D80000}"/>
    <cellStyle name="Percent 7 12 3 3 2 2" xfId="52036" xr:uid="{00000000-0005-0000-0000-0000D6D80000}"/>
    <cellStyle name="Percent 7 12 3 3 3" xfId="36888" xr:uid="{00000000-0005-0000-0000-0000D7D80000}"/>
    <cellStyle name="Percent 7 12 3 4" xfId="8756" xr:uid="{00000000-0005-0000-0000-0000D8D80000}"/>
    <cellStyle name="Percent 7 12 3 4 2" xfId="23904" xr:uid="{00000000-0005-0000-0000-0000D9D80000}"/>
    <cellStyle name="Percent 7 12 3 4 2 2" xfId="49872" xr:uid="{00000000-0005-0000-0000-0000DAD80000}"/>
    <cellStyle name="Percent 7 12 3 4 3" xfId="34724" xr:uid="{00000000-0005-0000-0000-0000DBD80000}"/>
    <cellStyle name="Percent 7 12 3 5" xfId="19576" xr:uid="{00000000-0005-0000-0000-0000DCD80000}"/>
    <cellStyle name="Percent 7 12 3 5 2" xfId="45544" xr:uid="{00000000-0005-0000-0000-0000DDD80000}"/>
    <cellStyle name="Percent 7 12 3 6" xfId="15248" xr:uid="{00000000-0005-0000-0000-0000DED80000}"/>
    <cellStyle name="Percent 7 12 3 6 2" xfId="41216" xr:uid="{00000000-0005-0000-0000-0000DFD80000}"/>
    <cellStyle name="Percent 7 12 3 7" xfId="4428" xr:uid="{00000000-0005-0000-0000-0000E0D80000}"/>
    <cellStyle name="Percent 7 12 3 8" xfId="30396" xr:uid="{00000000-0005-0000-0000-0000E1D80000}"/>
    <cellStyle name="Percent 7 12 3 9" xfId="56878" xr:uid="{00000000-0005-0000-0000-0000E2D80000}"/>
    <cellStyle name="Percent 7 12 4" xfId="5510" xr:uid="{00000000-0005-0000-0000-0000E3D80000}"/>
    <cellStyle name="Percent 7 12 4 2" xfId="12002" xr:uid="{00000000-0005-0000-0000-0000E4D80000}"/>
    <cellStyle name="Percent 7 12 4 2 2" xfId="27150" xr:uid="{00000000-0005-0000-0000-0000E5D80000}"/>
    <cellStyle name="Percent 7 12 4 2 2 2" xfId="53118" xr:uid="{00000000-0005-0000-0000-0000E6D80000}"/>
    <cellStyle name="Percent 7 12 4 2 3" xfId="37970" xr:uid="{00000000-0005-0000-0000-0000E7D80000}"/>
    <cellStyle name="Percent 7 12 4 3" xfId="20658" xr:uid="{00000000-0005-0000-0000-0000E8D80000}"/>
    <cellStyle name="Percent 7 12 4 3 2" xfId="46626" xr:uid="{00000000-0005-0000-0000-0000E9D80000}"/>
    <cellStyle name="Percent 7 12 4 4" xfId="16330" xr:uid="{00000000-0005-0000-0000-0000EAD80000}"/>
    <cellStyle name="Percent 7 12 4 4 2" xfId="42298" xr:uid="{00000000-0005-0000-0000-0000EBD80000}"/>
    <cellStyle name="Percent 7 12 4 5" xfId="31478" xr:uid="{00000000-0005-0000-0000-0000ECD80000}"/>
    <cellStyle name="Percent 7 12 4 6" xfId="57960" xr:uid="{00000000-0005-0000-0000-0000EDD80000}"/>
    <cellStyle name="Percent 7 12 5" xfId="9838" xr:uid="{00000000-0005-0000-0000-0000EED80000}"/>
    <cellStyle name="Percent 7 12 5 2" xfId="24986" xr:uid="{00000000-0005-0000-0000-0000EFD80000}"/>
    <cellStyle name="Percent 7 12 5 2 2" xfId="50954" xr:uid="{00000000-0005-0000-0000-0000F0D80000}"/>
    <cellStyle name="Percent 7 12 5 3" xfId="35806" xr:uid="{00000000-0005-0000-0000-0000F1D80000}"/>
    <cellStyle name="Percent 7 12 6" xfId="7674" xr:uid="{00000000-0005-0000-0000-0000F2D80000}"/>
    <cellStyle name="Percent 7 12 6 2" xfId="22822" xr:uid="{00000000-0005-0000-0000-0000F3D80000}"/>
    <cellStyle name="Percent 7 12 6 2 2" xfId="48790" xr:uid="{00000000-0005-0000-0000-0000F4D80000}"/>
    <cellStyle name="Percent 7 12 6 3" xfId="33642" xr:uid="{00000000-0005-0000-0000-0000F5D80000}"/>
    <cellStyle name="Percent 7 12 7" xfId="18494" xr:uid="{00000000-0005-0000-0000-0000F6D80000}"/>
    <cellStyle name="Percent 7 12 7 2" xfId="44462" xr:uid="{00000000-0005-0000-0000-0000F7D80000}"/>
    <cellStyle name="Percent 7 12 8" xfId="14166" xr:uid="{00000000-0005-0000-0000-0000F8D80000}"/>
    <cellStyle name="Percent 7 12 8 2" xfId="40134" xr:uid="{00000000-0005-0000-0000-0000F9D80000}"/>
    <cellStyle name="Percent 7 12 9" xfId="3346" xr:uid="{00000000-0005-0000-0000-0000FAD80000}"/>
    <cellStyle name="Percent 7 13" xfId="631" xr:uid="{00000000-0005-0000-0000-0000FBD80000}"/>
    <cellStyle name="Percent 7 13 10" xfId="29315" xr:uid="{00000000-0005-0000-0000-0000FCD80000}"/>
    <cellStyle name="Percent 7 13 11" xfId="55257" xr:uid="{00000000-0005-0000-0000-0000FDD80000}"/>
    <cellStyle name="Percent 7 13 12" xfId="55797" xr:uid="{00000000-0005-0000-0000-0000FED80000}"/>
    <cellStyle name="Percent 7 13 13" xfId="1169" xr:uid="{00000000-0005-0000-0000-0000FFD80000}"/>
    <cellStyle name="Percent 7 13 2" xfId="1724" xr:uid="{00000000-0005-0000-0000-000000D90000}"/>
    <cellStyle name="Percent 7 13 2 10" xfId="56338" xr:uid="{00000000-0005-0000-0000-000001D90000}"/>
    <cellStyle name="Percent 7 13 2 2" xfId="2806" xr:uid="{00000000-0005-0000-0000-000002D90000}"/>
    <cellStyle name="Percent 7 13 2 2 2" xfId="7134" xr:uid="{00000000-0005-0000-0000-000003D90000}"/>
    <cellStyle name="Percent 7 13 2 2 2 2" xfId="13626" xr:uid="{00000000-0005-0000-0000-000004D90000}"/>
    <cellStyle name="Percent 7 13 2 2 2 2 2" xfId="28774" xr:uid="{00000000-0005-0000-0000-000005D90000}"/>
    <cellStyle name="Percent 7 13 2 2 2 2 2 2" xfId="54742" xr:uid="{00000000-0005-0000-0000-000006D90000}"/>
    <cellStyle name="Percent 7 13 2 2 2 2 3" xfId="39594" xr:uid="{00000000-0005-0000-0000-000007D90000}"/>
    <cellStyle name="Percent 7 13 2 2 2 3" xfId="22282" xr:uid="{00000000-0005-0000-0000-000008D90000}"/>
    <cellStyle name="Percent 7 13 2 2 2 3 2" xfId="48250" xr:uid="{00000000-0005-0000-0000-000009D90000}"/>
    <cellStyle name="Percent 7 13 2 2 2 4" xfId="17954" xr:uid="{00000000-0005-0000-0000-00000AD90000}"/>
    <cellStyle name="Percent 7 13 2 2 2 4 2" xfId="43922" xr:uid="{00000000-0005-0000-0000-00000BD90000}"/>
    <cellStyle name="Percent 7 13 2 2 2 5" xfId="33102" xr:uid="{00000000-0005-0000-0000-00000CD90000}"/>
    <cellStyle name="Percent 7 13 2 2 2 6" xfId="59584" xr:uid="{00000000-0005-0000-0000-00000DD90000}"/>
    <cellStyle name="Percent 7 13 2 2 3" xfId="11462" xr:uid="{00000000-0005-0000-0000-00000ED90000}"/>
    <cellStyle name="Percent 7 13 2 2 3 2" xfId="26610" xr:uid="{00000000-0005-0000-0000-00000FD90000}"/>
    <cellStyle name="Percent 7 13 2 2 3 2 2" xfId="52578" xr:uid="{00000000-0005-0000-0000-000010D90000}"/>
    <cellStyle name="Percent 7 13 2 2 3 3" xfId="37430" xr:uid="{00000000-0005-0000-0000-000011D90000}"/>
    <cellStyle name="Percent 7 13 2 2 4" xfId="9298" xr:uid="{00000000-0005-0000-0000-000012D90000}"/>
    <cellStyle name="Percent 7 13 2 2 4 2" xfId="24446" xr:uid="{00000000-0005-0000-0000-000013D90000}"/>
    <cellStyle name="Percent 7 13 2 2 4 2 2" xfId="50414" xr:uid="{00000000-0005-0000-0000-000014D90000}"/>
    <cellStyle name="Percent 7 13 2 2 4 3" xfId="35266" xr:uid="{00000000-0005-0000-0000-000015D90000}"/>
    <cellStyle name="Percent 7 13 2 2 5" xfId="20118" xr:uid="{00000000-0005-0000-0000-000016D90000}"/>
    <cellStyle name="Percent 7 13 2 2 5 2" xfId="46086" xr:uid="{00000000-0005-0000-0000-000017D90000}"/>
    <cellStyle name="Percent 7 13 2 2 6" xfId="15790" xr:uid="{00000000-0005-0000-0000-000018D90000}"/>
    <cellStyle name="Percent 7 13 2 2 6 2" xfId="41758" xr:uid="{00000000-0005-0000-0000-000019D90000}"/>
    <cellStyle name="Percent 7 13 2 2 7" xfId="4970" xr:uid="{00000000-0005-0000-0000-00001AD90000}"/>
    <cellStyle name="Percent 7 13 2 2 8" xfId="30938" xr:uid="{00000000-0005-0000-0000-00001BD90000}"/>
    <cellStyle name="Percent 7 13 2 2 9" xfId="57420" xr:uid="{00000000-0005-0000-0000-00001CD90000}"/>
    <cellStyle name="Percent 7 13 2 3" xfId="6052" xr:uid="{00000000-0005-0000-0000-00001DD90000}"/>
    <cellStyle name="Percent 7 13 2 3 2" xfId="12544" xr:uid="{00000000-0005-0000-0000-00001ED90000}"/>
    <cellStyle name="Percent 7 13 2 3 2 2" xfId="27692" xr:uid="{00000000-0005-0000-0000-00001FD90000}"/>
    <cellStyle name="Percent 7 13 2 3 2 2 2" xfId="53660" xr:uid="{00000000-0005-0000-0000-000020D90000}"/>
    <cellStyle name="Percent 7 13 2 3 2 3" xfId="38512" xr:uid="{00000000-0005-0000-0000-000021D90000}"/>
    <cellStyle name="Percent 7 13 2 3 3" xfId="21200" xr:uid="{00000000-0005-0000-0000-000022D90000}"/>
    <cellStyle name="Percent 7 13 2 3 3 2" xfId="47168" xr:uid="{00000000-0005-0000-0000-000023D90000}"/>
    <cellStyle name="Percent 7 13 2 3 4" xfId="16872" xr:uid="{00000000-0005-0000-0000-000024D90000}"/>
    <cellStyle name="Percent 7 13 2 3 4 2" xfId="42840" xr:uid="{00000000-0005-0000-0000-000025D90000}"/>
    <cellStyle name="Percent 7 13 2 3 5" xfId="32020" xr:uid="{00000000-0005-0000-0000-000026D90000}"/>
    <cellStyle name="Percent 7 13 2 3 6" xfId="58502" xr:uid="{00000000-0005-0000-0000-000027D90000}"/>
    <cellStyle name="Percent 7 13 2 4" xfId="10380" xr:uid="{00000000-0005-0000-0000-000028D90000}"/>
    <cellStyle name="Percent 7 13 2 4 2" xfId="25528" xr:uid="{00000000-0005-0000-0000-000029D90000}"/>
    <cellStyle name="Percent 7 13 2 4 2 2" xfId="51496" xr:uid="{00000000-0005-0000-0000-00002AD90000}"/>
    <cellStyle name="Percent 7 13 2 4 3" xfId="36348" xr:uid="{00000000-0005-0000-0000-00002BD90000}"/>
    <cellStyle name="Percent 7 13 2 5" xfId="8216" xr:uid="{00000000-0005-0000-0000-00002CD90000}"/>
    <cellStyle name="Percent 7 13 2 5 2" xfId="23364" xr:uid="{00000000-0005-0000-0000-00002DD90000}"/>
    <cellStyle name="Percent 7 13 2 5 2 2" xfId="49332" xr:uid="{00000000-0005-0000-0000-00002ED90000}"/>
    <cellStyle name="Percent 7 13 2 5 3" xfId="34184" xr:uid="{00000000-0005-0000-0000-00002FD90000}"/>
    <cellStyle name="Percent 7 13 2 6" xfId="19036" xr:uid="{00000000-0005-0000-0000-000030D90000}"/>
    <cellStyle name="Percent 7 13 2 6 2" xfId="45004" xr:uid="{00000000-0005-0000-0000-000031D90000}"/>
    <cellStyle name="Percent 7 13 2 7" xfId="14708" xr:uid="{00000000-0005-0000-0000-000032D90000}"/>
    <cellStyle name="Percent 7 13 2 7 2" xfId="40676" xr:uid="{00000000-0005-0000-0000-000033D90000}"/>
    <cellStyle name="Percent 7 13 2 8" xfId="3888" xr:uid="{00000000-0005-0000-0000-000034D90000}"/>
    <cellStyle name="Percent 7 13 2 9" xfId="29856" xr:uid="{00000000-0005-0000-0000-000035D90000}"/>
    <cellStyle name="Percent 7 13 3" xfId="2265" xr:uid="{00000000-0005-0000-0000-000036D90000}"/>
    <cellStyle name="Percent 7 13 3 2" xfId="6593" xr:uid="{00000000-0005-0000-0000-000037D90000}"/>
    <cellStyle name="Percent 7 13 3 2 2" xfId="13085" xr:uid="{00000000-0005-0000-0000-000038D90000}"/>
    <cellStyle name="Percent 7 13 3 2 2 2" xfId="28233" xr:uid="{00000000-0005-0000-0000-000039D90000}"/>
    <cellStyle name="Percent 7 13 3 2 2 2 2" xfId="54201" xr:uid="{00000000-0005-0000-0000-00003AD90000}"/>
    <cellStyle name="Percent 7 13 3 2 2 3" xfId="39053" xr:uid="{00000000-0005-0000-0000-00003BD90000}"/>
    <cellStyle name="Percent 7 13 3 2 3" xfId="21741" xr:uid="{00000000-0005-0000-0000-00003CD90000}"/>
    <cellStyle name="Percent 7 13 3 2 3 2" xfId="47709" xr:uid="{00000000-0005-0000-0000-00003DD90000}"/>
    <cellStyle name="Percent 7 13 3 2 4" xfId="17413" xr:uid="{00000000-0005-0000-0000-00003ED90000}"/>
    <cellStyle name="Percent 7 13 3 2 4 2" xfId="43381" xr:uid="{00000000-0005-0000-0000-00003FD90000}"/>
    <cellStyle name="Percent 7 13 3 2 5" xfId="32561" xr:uid="{00000000-0005-0000-0000-000040D90000}"/>
    <cellStyle name="Percent 7 13 3 2 6" xfId="59043" xr:uid="{00000000-0005-0000-0000-000041D90000}"/>
    <cellStyle name="Percent 7 13 3 3" xfId="10921" xr:uid="{00000000-0005-0000-0000-000042D90000}"/>
    <cellStyle name="Percent 7 13 3 3 2" xfId="26069" xr:uid="{00000000-0005-0000-0000-000043D90000}"/>
    <cellStyle name="Percent 7 13 3 3 2 2" xfId="52037" xr:uid="{00000000-0005-0000-0000-000044D90000}"/>
    <cellStyle name="Percent 7 13 3 3 3" xfId="36889" xr:uid="{00000000-0005-0000-0000-000045D90000}"/>
    <cellStyle name="Percent 7 13 3 4" xfId="8757" xr:uid="{00000000-0005-0000-0000-000046D90000}"/>
    <cellStyle name="Percent 7 13 3 4 2" xfId="23905" xr:uid="{00000000-0005-0000-0000-000047D90000}"/>
    <cellStyle name="Percent 7 13 3 4 2 2" xfId="49873" xr:uid="{00000000-0005-0000-0000-000048D90000}"/>
    <cellStyle name="Percent 7 13 3 4 3" xfId="34725" xr:uid="{00000000-0005-0000-0000-000049D90000}"/>
    <cellStyle name="Percent 7 13 3 5" xfId="19577" xr:uid="{00000000-0005-0000-0000-00004AD90000}"/>
    <cellStyle name="Percent 7 13 3 5 2" xfId="45545" xr:uid="{00000000-0005-0000-0000-00004BD90000}"/>
    <cellStyle name="Percent 7 13 3 6" xfId="15249" xr:uid="{00000000-0005-0000-0000-00004CD90000}"/>
    <cellStyle name="Percent 7 13 3 6 2" xfId="41217" xr:uid="{00000000-0005-0000-0000-00004DD90000}"/>
    <cellStyle name="Percent 7 13 3 7" xfId="4429" xr:uid="{00000000-0005-0000-0000-00004ED90000}"/>
    <cellStyle name="Percent 7 13 3 8" xfId="30397" xr:uid="{00000000-0005-0000-0000-00004FD90000}"/>
    <cellStyle name="Percent 7 13 3 9" xfId="56879" xr:uid="{00000000-0005-0000-0000-000050D90000}"/>
    <cellStyle name="Percent 7 13 4" xfId="5511" xr:uid="{00000000-0005-0000-0000-000051D90000}"/>
    <cellStyle name="Percent 7 13 4 2" xfId="12003" xr:uid="{00000000-0005-0000-0000-000052D90000}"/>
    <cellStyle name="Percent 7 13 4 2 2" xfId="27151" xr:uid="{00000000-0005-0000-0000-000053D90000}"/>
    <cellStyle name="Percent 7 13 4 2 2 2" xfId="53119" xr:uid="{00000000-0005-0000-0000-000054D90000}"/>
    <cellStyle name="Percent 7 13 4 2 3" xfId="37971" xr:uid="{00000000-0005-0000-0000-000055D90000}"/>
    <cellStyle name="Percent 7 13 4 3" xfId="20659" xr:uid="{00000000-0005-0000-0000-000056D90000}"/>
    <cellStyle name="Percent 7 13 4 3 2" xfId="46627" xr:uid="{00000000-0005-0000-0000-000057D90000}"/>
    <cellStyle name="Percent 7 13 4 4" xfId="16331" xr:uid="{00000000-0005-0000-0000-000058D90000}"/>
    <cellStyle name="Percent 7 13 4 4 2" xfId="42299" xr:uid="{00000000-0005-0000-0000-000059D90000}"/>
    <cellStyle name="Percent 7 13 4 5" xfId="31479" xr:uid="{00000000-0005-0000-0000-00005AD90000}"/>
    <cellStyle name="Percent 7 13 4 6" xfId="57961" xr:uid="{00000000-0005-0000-0000-00005BD90000}"/>
    <cellStyle name="Percent 7 13 5" xfId="9839" xr:uid="{00000000-0005-0000-0000-00005CD90000}"/>
    <cellStyle name="Percent 7 13 5 2" xfId="24987" xr:uid="{00000000-0005-0000-0000-00005DD90000}"/>
    <cellStyle name="Percent 7 13 5 2 2" xfId="50955" xr:uid="{00000000-0005-0000-0000-00005ED90000}"/>
    <cellStyle name="Percent 7 13 5 3" xfId="35807" xr:uid="{00000000-0005-0000-0000-00005FD90000}"/>
    <cellStyle name="Percent 7 13 6" xfId="7675" xr:uid="{00000000-0005-0000-0000-000060D90000}"/>
    <cellStyle name="Percent 7 13 6 2" xfId="22823" xr:uid="{00000000-0005-0000-0000-000061D90000}"/>
    <cellStyle name="Percent 7 13 6 2 2" xfId="48791" xr:uid="{00000000-0005-0000-0000-000062D90000}"/>
    <cellStyle name="Percent 7 13 6 3" xfId="33643" xr:uid="{00000000-0005-0000-0000-000063D90000}"/>
    <cellStyle name="Percent 7 13 7" xfId="18495" xr:uid="{00000000-0005-0000-0000-000064D90000}"/>
    <cellStyle name="Percent 7 13 7 2" xfId="44463" xr:uid="{00000000-0005-0000-0000-000065D90000}"/>
    <cellStyle name="Percent 7 13 8" xfId="14167" xr:uid="{00000000-0005-0000-0000-000066D90000}"/>
    <cellStyle name="Percent 7 13 8 2" xfId="40135" xr:uid="{00000000-0005-0000-0000-000067D90000}"/>
    <cellStyle name="Percent 7 13 9" xfId="3347" xr:uid="{00000000-0005-0000-0000-000068D90000}"/>
    <cellStyle name="Percent 7 14" xfId="1720" xr:uid="{00000000-0005-0000-0000-000069D90000}"/>
    <cellStyle name="Percent 7 14 10" xfId="56334" xr:uid="{00000000-0005-0000-0000-00006AD90000}"/>
    <cellStyle name="Percent 7 14 2" xfId="2802" xr:uid="{00000000-0005-0000-0000-00006BD90000}"/>
    <cellStyle name="Percent 7 14 2 2" xfId="7130" xr:uid="{00000000-0005-0000-0000-00006CD90000}"/>
    <cellStyle name="Percent 7 14 2 2 2" xfId="13622" xr:uid="{00000000-0005-0000-0000-00006DD90000}"/>
    <cellStyle name="Percent 7 14 2 2 2 2" xfId="28770" xr:uid="{00000000-0005-0000-0000-00006ED90000}"/>
    <cellStyle name="Percent 7 14 2 2 2 2 2" xfId="54738" xr:uid="{00000000-0005-0000-0000-00006FD90000}"/>
    <cellStyle name="Percent 7 14 2 2 2 3" xfId="39590" xr:uid="{00000000-0005-0000-0000-000070D90000}"/>
    <cellStyle name="Percent 7 14 2 2 3" xfId="22278" xr:uid="{00000000-0005-0000-0000-000071D90000}"/>
    <cellStyle name="Percent 7 14 2 2 3 2" xfId="48246" xr:uid="{00000000-0005-0000-0000-000072D90000}"/>
    <cellStyle name="Percent 7 14 2 2 4" xfId="17950" xr:uid="{00000000-0005-0000-0000-000073D90000}"/>
    <cellStyle name="Percent 7 14 2 2 4 2" xfId="43918" xr:uid="{00000000-0005-0000-0000-000074D90000}"/>
    <cellStyle name="Percent 7 14 2 2 5" xfId="33098" xr:uid="{00000000-0005-0000-0000-000075D90000}"/>
    <cellStyle name="Percent 7 14 2 2 6" xfId="59580" xr:uid="{00000000-0005-0000-0000-000076D90000}"/>
    <cellStyle name="Percent 7 14 2 3" xfId="11458" xr:uid="{00000000-0005-0000-0000-000077D90000}"/>
    <cellStyle name="Percent 7 14 2 3 2" xfId="26606" xr:uid="{00000000-0005-0000-0000-000078D90000}"/>
    <cellStyle name="Percent 7 14 2 3 2 2" xfId="52574" xr:uid="{00000000-0005-0000-0000-000079D90000}"/>
    <cellStyle name="Percent 7 14 2 3 3" xfId="37426" xr:uid="{00000000-0005-0000-0000-00007AD90000}"/>
    <cellStyle name="Percent 7 14 2 4" xfId="9294" xr:uid="{00000000-0005-0000-0000-00007BD90000}"/>
    <cellStyle name="Percent 7 14 2 4 2" xfId="24442" xr:uid="{00000000-0005-0000-0000-00007CD90000}"/>
    <cellStyle name="Percent 7 14 2 4 2 2" xfId="50410" xr:uid="{00000000-0005-0000-0000-00007DD90000}"/>
    <cellStyle name="Percent 7 14 2 4 3" xfId="35262" xr:uid="{00000000-0005-0000-0000-00007ED90000}"/>
    <cellStyle name="Percent 7 14 2 5" xfId="20114" xr:uid="{00000000-0005-0000-0000-00007FD90000}"/>
    <cellStyle name="Percent 7 14 2 5 2" xfId="46082" xr:uid="{00000000-0005-0000-0000-000080D90000}"/>
    <cellStyle name="Percent 7 14 2 6" xfId="15786" xr:uid="{00000000-0005-0000-0000-000081D90000}"/>
    <cellStyle name="Percent 7 14 2 6 2" xfId="41754" xr:uid="{00000000-0005-0000-0000-000082D90000}"/>
    <cellStyle name="Percent 7 14 2 7" xfId="4966" xr:uid="{00000000-0005-0000-0000-000083D90000}"/>
    <cellStyle name="Percent 7 14 2 8" xfId="30934" xr:uid="{00000000-0005-0000-0000-000084D90000}"/>
    <cellStyle name="Percent 7 14 2 9" xfId="57416" xr:uid="{00000000-0005-0000-0000-000085D90000}"/>
    <cellStyle name="Percent 7 14 3" xfId="6048" xr:uid="{00000000-0005-0000-0000-000086D90000}"/>
    <cellStyle name="Percent 7 14 3 2" xfId="12540" xr:uid="{00000000-0005-0000-0000-000087D90000}"/>
    <cellStyle name="Percent 7 14 3 2 2" xfId="27688" xr:uid="{00000000-0005-0000-0000-000088D90000}"/>
    <cellStyle name="Percent 7 14 3 2 2 2" xfId="53656" xr:uid="{00000000-0005-0000-0000-000089D90000}"/>
    <cellStyle name="Percent 7 14 3 2 3" xfId="38508" xr:uid="{00000000-0005-0000-0000-00008AD90000}"/>
    <cellStyle name="Percent 7 14 3 3" xfId="21196" xr:uid="{00000000-0005-0000-0000-00008BD90000}"/>
    <cellStyle name="Percent 7 14 3 3 2" xfId="47164" xr:uid="{00000000-0005-0000-0000-00008CD90000}"/>
    <cellStyle name="Percent 7 14 3 4" xfId="16868" xr:uid="{00000000-0005-0000-0000-00008DD90000}"/>
    <cellStyle name="Percent 7 14 3 4 2" xfId="42836" xr:uid="{00000000-0005-0000-0000-00008ED90000}"/>
    <cellStyle name="Percent 7 14 3 5" xfId="32016" xr:uid="{00000000-0005-0000-0000-00008FD90000}"/>
    <cellStyle name="Percent 7 14 3 6" xfId="58498" xr:uid="{00000000-0005-0000-0000-000090D90000}"/>
    <cellStyle name="Percent 7 14 4" xfId="10376" xr:uid="{00000000-0005-0000-0000-000091D90000}"/>
    <cellStyle name="Percent 7 14 4 2" xfId="25524" xr:uid="{00000000-0005-0000-0000-000092D90000}"/>
    <cellStyle name="Percent 7 14 4 2 2" xfId="51492" xr:uid="{00000000-0005-0000-0000-000093D90000}"/>
    <cellStyle name="Percent 7 14 4 3" xfId="36344" xr:uid="{00000000-0005-0000-0000-000094D90000}"/>
    <cellStyle name="Percent 7 14 5" xfId="8212" xr:uid="{00000000-0005-0000-0000-000095D90000}"/>
    <cellStyle name="Percent 7 14 5 2" xfId="23360" xr:uid="{00000000-0005-0000-0000-000096D90000}"/>
    <cellStyle name="Percent 7 14 5 2 2" xfId="49328" xr:uid="{00000000-0005-0000-0000-000097D90000}"/>
    <cellStyle name="Percent 7 14 5 3" xfId="34180" xr:uid="{00000000-0005-0000-0000-000098D90000}"/>
    <cellStyle name="Percent 7 14 6" xfId="19032" xr:uid="{00000000-0005-0000-0000-000099D90000}"/>
    <cellStyle name="Percent 7 14 6 2" xfId="45000" xr:uid="{00000000-0005-0000-0000-00009AD90000}"/>
    <cellStyle name="Percent 7 14 7" xfId="14704" xr:uid="{00000000-0005-0000-0000-00009BD90000}"/>
    <cellStyle name="Percent 7 14 7 2" xfId="40672" xr:uid="{00000000-0005-0000-0000-00009CD90000}"/>
    <cellStyle name="Percent 7 14 8" xfId="3884" xr:uid="{00000000-0005-0000-0000-00009DD90000}"/>
    <cellStyle name="Percent 7 14 9" xfId="29852" xr:uid="{00000000-0005-0000-0000-00009ED90000}"/>
    <cellStyle name="Percent 7 15" xfId="2261" xr:uid="{00000000-0005-0000-0000-00009FD90000}"/>
    <cellStyle name="Percent 7 15 2" xfId="6589" xr:uid="{00000000-0005-0000-0000-0000A0D90000}"/>
    <cellStyle name="Percent 7 15 2 2" xfId="13081" xr:uid="{00000000-0005-0000-0000-0000A1D90000}"/>
    <cellStyle name="Percent 7 15 2 2 2" xfId="28229" xr:uid="{00000000-0005-0000-0000-0000A2D90000}"/>
    <cellStyle name="Percent 7 15 2 2 2 2" xfId="54197" xr:uid="{00000000-0005-0000-0000-0000A3D90000}"/>
    <cellStyle name="Percent 7 15 2 2 3" xfId="39049" xr:uid="{00000000-0005-0000-0000-0000A4D90000}"/>
    <cellStyle name="Percent 7 15 2 3" xfId="21737" xr:uid="{00000000-0005-0000-0000-0000A5D90000}"/>
    <cellStyle name="Percent 7 15 2 3 2" xfId="47705" xr:uid="{00000000-0005-0000-0000-0000A6D90000}"/>
    <cellStyle name="Percent 7 15 2 4" xfId="17409" xr:uid="{00000000-0005-0000-0000-0000A7D90000}"/>
    <cellStyle name="Percent 7 15 2 4 2" xfId="43377" xr:uid="{00000000-0005-0000-0000-0000A8D90000}"/>
    <cellStyle name="Percent 7 15 2 5" xfId="32557" xr:uid="{00000000-0005-0000-0000-0000A9D90000}"/>
    <cellStyle name="Percent 7 15 2 6" xfId="59039" xr:uid="{00000000-0005-0000-0000-0000AAD90000}"/>
    <cellStyle name="Percent 7 15 3" xfId="10917" xr:uid="{00000000-0005-0000-0000-0000ABD90000}"/>
    <cellStyle name="Percent 7 15 3 2" xfId="26065" xr:uid="{00000000-0005-0000-0000-0000ACD90000}"/>
    <cellStyle name="Percent 7 15 3 2 2" xfId="52033" xr:uid="{00000000-0005-0000-0000-0000ADD90000}"/>
    <cellStyle name="Percent 7 15 3 3" xfId="36885" xr:uid="{00000000-0005-0000-0000-0000AED90000}"/>
    <cellStyle name="Percent 7 15 4" xfId="8753" xr:uid="{00000000-0005-0000-0000-0000AFD90000}"/>
    <cellStyle name="Percent 7 15 4 2" xfId="23901" xr:uid="{00000000-0005-0000-0000-0000B0D90000}"/>
    <cellStyle name="Percent 7 15 4 2 2" xfId="49869" xr:uid="{00000000-0005-0000-0000-0000B1D90000}"/>
    <cellStyle name="Percent 7 15 4 3" xfId="34721" xr:uid="{00000000-0005-0000-0000-0000B2D90000}"/>
    <cellStyle name="Percent 7 15 5" xfId="19573" xr:uid="{00000000-0005-0000-0000-0000B3D90000}"/>
    <cellStyle name="Percent 7 15 5 2" xfId="45541" xr:uid="{00000000-0005-0000-0000-0000B4D90000}"/>
    <cellStyle name="Percent 7 15 6" xfId="15245" xr:uid="{00000000-0005-0000-0000-0000B5D90000}"/>
    <cellStyle name="Percent 7 15 6 2" xfId="41213" xr:uid="{00000000-0005-0000-0000-0000B6D90000}"/>
    <cellStyle name="Percent 7 15 7" xfId="4425" xr:uid="{00000000-0005-0000-0000-0000B7D90000}"/>
    <cellStyle name="Percent 7 15 8" xfId="30393" xr:uid="{00000000-0005-0000-0000-0000B8D90000}"/>
    <cellStyle name="Percent 7 15 9" xfId="56875" xr:uid="{00000000-0005-0000-0000-0000B9D90000}"/>
    <cellStyle name="Percent 7 16" xfId="5507" xr:uid="{00000000-0005-0000-0000-0000BAD90000}"/>
    <cellStyle name="Percent 7 16 2" xfId="11999" xr:uid="{00000000-0005-0000-0000-0000BBD90000}"/>
    <cellStyle name="Percent 7 16 2 2" xfId="27147" xr:uid="{00000000-0005-0000-0000-0000BCD90000}"/>
    <cellStyle name="Percent 7 16 2 2 2" xfId="53115" xr:uid="{00000000-0005-0000-0000-0000BDD90000}"/>
    <cellStyle name="Percent 7 16 2 3" xfId="37967" xr:uid="{00000000-0005-0000-0000-0000BED90000}"/>
    <cellStyle name="Percent 7 16 3" xfId="20655" xr:uid="{00000000-0005-0000-0000-0000BFD90000}"/>
    <cellStyle name="Percent 7 16 3 2" xfId="46623" xr:uid="{00000000-0005-0000-0000-0000C0D90000}"/>
    <cellStyle name="Percent 7 16 4" xfId="16327" xr:uid="{00000000-0005-0000-0000-0000C1D90000}"/>
    <cellStyle name="Percent 7 16 4 2" xfId="42295" xr:uid="{00000000-0005-0000-0000-0000C2D90000}"/>
    <cellStyle name="Percent 7 16 5" xfId="31475" xr:uid="{00000000-0005-0000-0000-0000C3D90000}"/>
    <cellStyle name="Percent 7 16 6" xfId="57957" xr:uid="{00000000-0005-0000-0000-0000C4D90000}"/>
    <cellStyle name="Percent 7 17" xfId="9835" xr:uid="{00000000-0005-0000-0000-0000C5D90000}"/>
    <cellStyle name="Percent 7 17 2" xfId="24983" xr:uid="{00000000-0005-0000-0000-0000C6D90000}"/>
    <cellStyle name="Percent 7 17 2 2" xfId="50951" xr:uid="{00000000-0005-0000-0000-0000C7D90000}"/>
    <cellStyle name="Percent 7 17 3" xfId="35803" xr:uid="{00000000-0005-0000-0000-0000C8D90000}"/>
    <cellStyle name="Percent 7 18" xfId="7671" xr:uid="{00000000-0005-0000-0000-0000C9D90000}"/>
    <cellStyle name="Percent 7 18 2" xfId="22819" xr:uid="{00000000-0005-0000-0000-0000CAD90000}"/>
    <cellStyle name="Percent 7 18 2 2" xfId="48787" xr:uid="{00000000-0005-0000-0000-0000CBD90000}"/>
    <cellStyle name="Percent 7 18 3" xfId="33639" xr:uid="{00000000-0005-0000-0000-0000CCD90000}"/>
    <cellStyle name="Percent 7 19" xfId="18491" xr:uid="{00000000-0005-0000-0000-0000CDD90000}"/>
    <cellStyle name="Percent 7 19 2" xfId="44459" xr:uid="{00000000-0005-0000-0000-0000CED90000}"/>
    <cellStyle name="Percent 7 2" xfId="632" xr:uid="{00000000-0005-0000-0000-0000CFD90000}"/>
    <cellStyle name="Percent 7 2 10" xfId="3348" xr:uid="{00000000-0005-0000-0000-0000D0D90000}"/>
    <cellStyle name="Percent 7 2 11" xfId="29316" xr:uid="{00000000-0005-0000-0000-0000D1D90000}"/>
    <cellStyle name="Percent 7 2 12" xfId="55258" xr:uid="{00000000-0005-0000-0000-0000D2D90000}"/>
    <cellStyle name="Percent 7 2 13" xfId="55798" xr:uid="{00000000-0005-0000-0000-0000D3D90000}"/>
    <cellStyle name="Percent 7 2 14" xfId="729" xr:uid="{00000000-0005-0000-0000-0000D4D90000}"/>
    <cellStyle name="Percent 7 2 2" xfId="633" xr:uid="{00000000-0005-0000-0000-0000D5D90000}"/>
    <cellStyle name="Percent 7 2 2 10" xfId="29317" xr:uid="{00000000-0005-0000-0000-0000D6D90000}"/>
    <cellStyle name="Percent 7 2 2 11" xfId="55259" xr:uid="{00000000-0005-0000-0000-0000D7D90000}"/>
    <cellStyle name="Percent 7 2 2 12" xfId="55799" xr:uid="{00000000-0005-0000-0000-0000D8D90000}"/>
    <cellStyle name="Percent 7 2 2 13" xfId="1215" xr:uid="{00000000-0005-0000-0000-0000D9D90000}"/>
    <cellStyle name="Percent 7 2 2 2" xfId="1726" xr:uid="{00000000-0005-0000-0000-0000DAD90000}"/>
    <cellStyle name="Percent 7 2 2 2 10" xfId="56340" xr:uid="{00000000-0005-0000-0000-0000DBD90000}"/>
    <cellStyle name="Percent 7 2 2 2 2" xfId="2808" xr:uid="{00000000-0005-0000-0000-0000DCD90000}"/>
    <cellStyle name="Percent 7 2 2 2 2 2" xfId="7136" xr:uid="{00000000-0005-0000-0000-0000DDD90000}"/>
    <cellStyle name="Percent 7 2 2 2 2 2 2" xfId="13628" xr:uid="{00000000-0005-0000-0000-0000DED90000}"/>
    <cellStyle name="Percent 7 2 2 2 2 2 2 2" xfId="28776" xr:uid="{00000000-0005-0000-0000-0000DFD90000}"/>
    <cellStyle name="Percent 7 2 2 2 2 2 2 2 2" xfId="54744" xr:uid="{00000000-0005-0000-0000-0000E0D90000}"/>
    <cellStyle name="Percent 7 2 2 2 2 2 2 3" xfId="39596" xr:uid="{00000000-0005-0000-0000-0000E1D90000}"/>
    <cellStyle name="Percent 7 2 2 2 2 2 3" xfId="22284" xr:uid="{00000000-0005-0000-0000-0000E2D90000}"/>
    <cellStyle name="Percent 7 2 2 2 2 2 3 2" xfId="48252" xr:uid="{00000000-0005-0000-0000-0000E3D90000}"/>
    <cellStyle name="Percent 7 2 2 2 2 2 4" xfId="17956" xr:uid="{00000000-0005-0000-0000-0000E4D90000}"/>
    <cellStyle name="Percent 7 2 2 2 2 2 4 2" xfId="43924" xr:uid="{00000000-0005-0000-0000-0000E5D90000}"/>
    <cellStyle name="Percent 7 2 2 2 2 2 5" xfId="33104" xr:uid="{00000000-0005-0000-0000-0000E6D90000}"/>
    <cellStyle name="Percent 7 2 2 2 2 2 6" xfId="59586" xr:uid="{00000000-0005-0000-0000-0000E7D90000}"/>
    <cellStyle name="Percent 7 2 2 2 2 3" xfId="11464" xr:uid="{00000000-0005-0000-0000-0000E8D90000}"/>
    <cellStyle name="Percent 7 2 2 2 2 3 2" xfId="26612" xr:uid="{00000000-0005-0000-0000-0000E9D90000}"/>
    <cellStyle name="Percent 7 2 2 2 2 3 2 2" xfId="52580" xr:uid="{00000000-0005-0000-0000-0000EAD90000}"/>
    <cellStyle name="Percent 7 2 2 2 2 3 3" xfId="37432" xr:uid="{00000000-0005-0000-0000-0000EBD90000}"/>
    <cellStyle name="Percent 7 2 2 2 2 4" xfId="9300" xr:uid="{00000000-0005-0000-0000-0000ECD90000}"/>
    <cellStyle name="Percent 7 2 2 2 2 4 2" xfId="24448" xr:uid="{00000000-0005-0000-0000-0000EDD90000}"/>
    <cellStyle name="Percent 7 2 2 2 2 4 2 2" xfId="50416" xr:uid="{00000000-0005-0000-0000-0000EED90000}"/>
    <cellStyle name="Percent 7 2 2 2 2 4 3" xfId="35268" xr:uid="{00000000-0005-0000-0000-0000EFD90000}"/>
    <cellStyle name="Percent 7 2 2 2 2 5" xfId="20120" xr:uid="{00000000-0005-0000-0000-0000F0D90000}"/>
    <cellStyle name="Percent 7 2 2 2 2 5 2" xfId="46088" xr:uid="{00000000-0005-0000-0000-0000F1D90000}"/>
    <cellStyle name="Percent 7 2 2 2 2 6" xfId="15792" xr:uid="{00000000-0005-0000-0000-0000F2D90000}"/>
    <cellStyle name="Percent 7 2 2 2 2 6 2" xfId="41760" xr:uid="{00000000-0005-0000-0000-0000F3D90000}"/>
    <cellStyle name="Percent 7 2 2 2 2 7" xfId="4972" xr:uid="{00000000-0005-0000-0000-0000F4D90000}"/>
    <cellStyle name="Percent 7 2 2 2 2 8" xfId="30940" xr:uid="{00000000-0005-0000-0000-0000F5D90000}"/>
    <cellStyle name="Percent 7 2 2 2 2 9" xfId="57422" xr:uid="{00000000-0005-0000-0000-0000F6D90000}"/>
    <cellStyle name="Percent 7 2 2 2 3" xfId="6054" xr:uid="{00000000-0005-0000-0000-0000F7D90000}"/>
    <cellStyle name="Percent 7 2 2 2 3 2" xfId="12546" xr:uid="{00000000-0005-0000-0000-0000F8D90000}"/>
    <cellStyle name="Percent 7 2 2 2 3 2 2" xfId="27694" xr:uid="{00000000-0005-0000-0000-0000F9D90000}"/>
    <cellStyle name="Percent 7 2 2 2 3 2 2 2" xfId="53662" xr:uid="{00000000-0005-0000-0000-0000FAD90000}"/>
    <cellStyle name="Percent 7 2 2 2 3 2 3" xfId="38514" xr:uid="{00000000-0005-0000-0000-0000FBD90000}"/>
    <cellStyle name="Percent 7 2 2 2 3 3" xfId="21202" xr:uid="{00000000-0005-0000-0000-0000FCD90000}"/>
    <cellStyle name="Percent 7 2 2 2 3 3 2" xfId="47170" xr:uid="{00000000-0005-0000-0000-0000FDD90000}"/>
    <cellStyle name="Percent 7 2 2 2 3 4" xfId="16874" xr:uid="{00000000-0005-0000-0000-0000FED90000}"/>
    <cellStyle name="Percent 7 2 2 2 3 4 2" xfId="42842" xr:uid="{00000000-0005-0000-0000-0000FFD90000}"/>
    <cellStyle name="Percent 7 2 2 2 3 5" xfId="32022" xr:uid="{00000000-0005-0000-0000-000000DA0000}"/>
    <cellStyle name="Percent 7 2 2 2 3 6" xfId="58504" xr:uid="{00000000-0005-0000-0000-000001DA0000}"/>
    <cellStyle name="Percent 7 2 2 2 4" xfId="10382" xr:uid="{00000000-0005-0000-0000-000002DA0000}"/>
    <cellStyle name="Percent 7 2 2 2 4 2" xfId="25530" xr:uid="{00000000-0005-0000-0000-000003DA0000}"/>
    <cellStyle name="Percent 7 2 2 2 4 2 2" xfId="51498" xr:uid="{00000000-0005-0000-0000-000004DA0000}"/>
    <cellStyle name="Percent 7 2 2 2 4 3" xfId="36350" xr:uid="{00000000-0005-0000-0000-000005DA0000}"/>
    <cellStyle name="Percent 7 2 2 2 5" xfId="8218" xr:uid="{00000000-0005-0000-0000-000006DA0000}"/>
    <cellStyle name="Percent 7 2 2 2 5 2" xfId="23366" xr:uid="{00000000-0005-0000-0000-000007DA0000}"/>
    <cellStyle name="Percent 7 2 2 2 5 2 2" xfId="49334" xr:uid="{00000000-0005-0000-0000-000008DA0000}"/>
    <cellStyle name="Percent 7 2 2 2 5 3" xfId="34186" xr:uid="{00000000-0005-0000-0000-000009DA0000}"/>
    <cellStyle name="Percent 7 2 2 2 6" xfId="19038" xr:uid="{00000000-0005-0000-0000-00000ADA0000}"/>
    <cellStyle name="Percent 7 2 2 2 6 2" xfId="45006" xr:uid="{00000000-0005-0000-0000-00000BDA0000}"/>
    <cellStyle name="Percent 7 2 2 2 7" xfId="14710" xr:uid="{00000000-0005-0000-0000-00000CDA0000}"/>
    <cellStyle name="Percent 7 2 2 2 7 2" xfId="40678" xr:uid="{00000000-0005-0000-0000-00000DDA0000}"/>
    <cellStyle name="Percent 7 2 2 2 8" xfId="3890" xr:uid="{00000000-0005-0000-0000-00000EDA0000}"/>
    <cellStyle name="Percent 7 2 2 2 9" xfId="29858" xr:uid="{00000000-0005-0000-0000-00000FDA0000}"/>
    <cellStyle name="Percent 7 2 2 3" xfId="2267" xr:uid="{00000000-0005-0000-0000-000010DA0000}"/>
    <cellStyle name="Percent 7 2 2 3 2" xfId="6595" xr:uid="{00000000-0005-0000-0000-000011DA0000}"/>
    <cellStyle name="Percent 7 2 2 3 2 2" xfId="13087" xr:uid="{00000000-0005-0000-0000-000012DA0000}"/>
    <cellStyle name="Percent 7 2 2 3 2 2 2" xfId="28235" xr:uid="{00000000-0005-0000-0000-000013DA0000}"/>
    <cellStyle name="Percent 7 2 2 3 2 2 2 2" xfId="54203" xr:uid="{00000000-0005-0000-0000-000014DA0000}"/>
    <cellStyle name="Percent 7 2 2 3 2 2 3" xfId="39055" xr:uid="{00000000-0005-0000-0000-000015DA0000}"/>
    <cellStyle name="Percent 7 2 2 3 2 3" xfId="21743" xr:uid="{00000000-0005-0000-0000-000016DA0000}"/>
    <cellStyle name="Percent 7 2 2 3 2 3 2" xfId="47711" xr:uid="{00000000-0005-0000-0000-000017DA0000}"/>
    <cellStyle name="Percent 7 2 2 3 2 4" xfId="17415" xr:uid="{00000000-0005-0000-0000-000018DA0000}"/>
    <cellStyle name="Percent 7 2 2 3 2 4 2" xfId="43383" xr:uid="{00000000-0005-0000-0000-000019DA0000}"/>
    <cellStyle name="Percent 7 2 2 3 2 5" xfId="32563" xr:uid="{00000000-0005-0000-0000-00001ADA0000}"/>
    <cellStyle name="Percent 7 2 2 3 2 6" xfId="59045" xr:uid="{00000000-0005-0000-0000-00001BDA0000}"/>
    <cellStyle name="Percent 7 2 2 3 3" xfId="10923" xr:uid="{00000000-0005-0000-0000-00001CDA0000}"/>
    <cellStyle name="Percent 7 2 2 3 3 2" xfId="26071" xr:uid="{00000000-0005-0000-0000-00001DDA0000}"/>
    <cellStyle name="Percent 7 2 2 3 3 2 2" xfId="52039" xr:uid="{00000000-0005-0000-0000-00001EDA0000}"/>
    <cellStyle name="Percent 7 2 2 3 3 3" xfId="36891" xr:uid="{00000000-0005-0000-0000-00001FDA0000}"/>
    <cellStyle name="Percent 7 2 2 3 4" xfId="8759" xr:uid="{00000000-0005-0000-0000-000020DA0000}"/>
    <cellStyle name="Percent 7 2 2 3 4 2" xfId="23907" xr:uid="{00000000-0005-0000-0000-000021DA0000}"/>
    <cellStyle name="Percent 7 2 2 3 4 2 2" xfId="49875" xr:uid="{00000000-0005-0000-0000-000022DA0000}"/>
    <cellStyle name="Percent 7 2 2 3 4 3" xfId="34727" xr:uid="{00000000-0005-0000-0000-000023DA0000}"/>
    <cellStyle name="Percent 7 2 2 3 5" xfId="19579" xr:uid="{00000000-0005-0000-0000-000024DA0000}"/>
    <cellStyle name="Percent 7 2 2 3 5 2" xfId="45547" xr:uid="{00000000-0005-0000-0000-000025DA0000}"/>
    <cellStyle name="Percent 7 2 2 3 6" xfId="15251" xr:uid="{00000000-0005-0000-0000-000026DA0000}"/>
    <cellStyle name="Percent 7 2 2 3 6 2" xfId="41219" xr:uid="{00000000-0005-0000-0000-000027DA0000}"/>
    <cellStyle name="Percent 7 2 2 3 7" xfId="4431" xr:uid="{00000000-0005-0000-0000-000028DA0000}"/>
    <cellStyle name="Percent 7 2 2 3 8" xfId="30399" xr:uid="{00000000-0005-0000-0000-000029DA0000}"/>
    <cellStyle name="Percent 7 2 2 3 9" xfId="56881" xr:uid="{00000000-0005-0000-0000-00002ADA0000}"/>
    <cellStyle name="Percent 7 2 2 4" xfId="5513" xr:uid="{00000000-0005-0000-0000-00002BDA0000}"/>
    <cellStyle name="Percent 7 2 2 4 2" xfId="12005" xr:uid="{00000000-0005-0000-0000-00002CDA0000}"/>
    <cellStyle name="Percent 7 2 2 4 2 2" xfId="27153" xr:uid="{00000000-0005-0000-0000-00002DDA0000}"/>
    <cellStyle name="Percent 7 2 2 4 2 2 2" xfId="53121" xr:uid="{00000000-0005-0000-0000-00002EDA0000}"/>
    <cellStyle name="Percent 7 2 2 4 2 3" xfId="37973" xr:uid="{00000000-0005-0000-0000-00002FDA0000}"/>
    <cellStyle name="Percent 7 2 2 4 3" xfId="20661" xr:uid="{00000000-0005-0000-0000-000030DA0000}"/>
    <cellStyle name="Percent 7 2 2 4 3 2" xfId="46629" xr:uid="{00000000-0005-0000-0000-000031DA0000}"/>
    <cellStyle name="Percent 7 2 2 4 4" xfId="16333" xr:uid="{00000000-0005-0000-0000-000032DA0000}"/>
    <cellStyle name="Percent 7 2 2 4 4 2" xfId="42301" xr:uid="{00000000-0005-0000-0000-000033DA0000}"/>
    <cellStyle name="Percent 7 2 2 4 5" xfId="31481" xr:uid="{00000000-0005-0000-0000-000034DA0000}"/>
    <cellStyle name="Percent 7 2 2 4 6" xfId="57963" xr:uid="{00000000-0005-0000-0000-000035DA0000}"/>
    <cellStyle name="Percent 7 2 2 5" xfId="9841" xr:uid="{00000000-0005-0000-0000-000036DA0000}"/>
    <cellStyle name="Percent 7 2 2 5 2" xfId="24989" xr:uid="{00000000-0005-0000-0000-000037DA0000}"/>
    <cellStyle name="Percent 7 2 2 5 2 2" xfId="50957" xr:uid="{00000000-0005-0000-0000-000038DA0000}"/>
    <cellStyle name="Percent 7 2 2 5 3" xfId="35809" xr:uid="{00000000-0005-0000-0000-000039DA0000}"/>
    <cellStyle name="Percent 7 2 2 6" xfId="7677" xr:uid="{00000000-0005-0000-0000-00003ADA0000}"/>
    <cellStyle name="Percent 7 2 2 6 2" xfId="22825" xr:uid="{00000000-0005-0000-0000-00003BDA0000}"/>
    <cellStyle name="Percent 7 2 2 6 2 2" xfId="48793" xr:uid="{00000000-0005-0000-0000-00003CDA0000}"/>
    <cellStyle name="Percent 7 2 2 6 3" xfId="33645" xr:uid="{00000000-0005-0000-0000-00003DDA0000}"/>
    <cellStyle name="Percent 7 2 2 7" xfId="18497" xr:uid="{00000000-0005-0000-0000-00003EDA0000}"/>
    <cellStyle name="Percent 7 2 2 7 2" xfId="44465" xr:uid="{00000000-0005-0000-0000-00003FDA0000}"/>
    <cellStyle name="Percent 7 2 2 8" xfId="14169" xr:uid="{00000000-0005-0000-0000-000040DA0000}"/>
    <cellStyle name="Percent 7 2 2 8 2" xfId="40137" xr:uid="{00000000-0005-0000-0000-000041DA0000}"/>
    <cellStyle name="Percent 7 2 2 9" xfId="3349" xr:uid="{00000000-0005-0000-0000-000042DA0000}"/>
    <cellStyle name="Percent 7 2 3" xfId="1725" xr:uid="{00000000-0005-0000-0000-000043DA0000}"/>
    <cellStyle name="Percent 7 2 3 10" xfId="56339" xr:uid="{00000000-0005-0000-0000-000044DA0000}"/>
    <cellStyle name="Percent 7 2 3 2" xfId="2807" xr:uid="{00000000-0005-0000-0000-000045DA0000}"/>
    <cellStyle name="Percent 7 2 3 2 2" xfId="7135" xr:uid="{00000000-0005-0000-0000-000046DA0000}"/>
    <cellStyle name="Percent 7 2 3 2 2 2" xfId="13627" xr:uid="{00000000-0005-0000-0000-000047DA0000}"/>
    <cellStyle name="Percent 7 2 3 2 2 2 2" xfId="28775" xr:uid="{00000000-0005-0000-0000-000048DA0000}"/>
    <cellStyle name="Percent 7 2 3 2 2 2 2 2" xfId="54743" xr:uid="{00000000-0005-0000-0000-000049DA0000}"/>
    <cellStyle name="Percent 7 2 3 2 2 2 3" xfId="39595" xr:uid="{00000000-0005-0000-0000-00004ADA0000}"/>
    <cellStyle name="Percent 7 2 3 2 2 3" xfId="22283" xr:uid="{00000000-0005-0000-0000-00004BDA0000}"/>
    <cellStyle name="Percent 7 2 3 2 2 3 2" xfId="48251" xr:uid="{00000000-0005-0000-0000-00004CDA0000}"/>
    <cellStyle name="Percent 7 2 3 2 2 4" xfId="17955" xr:uid="{00000000-0005-0000-0000-00004DDA0000}"/>
    <cellStyle name="Percent 7 2 3 2 2 4 2" xfId="43923" xr:uid="{00000000-0005-0000-0000-00004EDA0000}"/>
    <cellStyle name="Percent 7 2 3 2 2 5" xfId="33103" xr:uid="{00000000-0005-0000-0000-00004FDA0000}"/>
    <cellStyle name="Percent 7 2 3 2 2 6" xfId="59585" xr:uid="{00000000-0005-0000-0000-000050DA0000}"/>
    <cellStyle name="Percent 7 2 3 2 3" xfId="11463" xr:uid="{00000000-0005-0000-0000-000051DA0000}"/>
    <cellStyle name="Percent 7 2 3 2 3 2" xfId="26611" xr:uid="{00000000-0005-0000-0000-000052DA0000}"/>
    <cellStyle name="Percent 7 2 3 2 3 2 2" xfId="52579" xr:uid="{00000000-0005-0000-0000-000053DA0000}"/>
    <cellStyle name="Percent 7 2 3 2 3 3" xfId="37431" xr:uid="{00000000-0005-0000-0000-000054DA0000}"/>
    <cellStyle name="Percent 7 2 3 2 4" xfId="9299" xr:uid="{00000000-0005-0000-0000-000055DA0000}"/>
    <cellStyle name="Percent 7 2 3 2 4 2" xfId="24447" xr:uid="{00000000-0005-0000-0000-000056DA0000}"/>
    <cellStyle name="Percent 7 2 3 2 4 2 2" xfId="50415" xr:uid="{00000000-0005-0000-0000-000057DA0000}"/>
    <cellStyle name="Percent 7 2 3 2 4 3" xfId="35267" xr:uid="{00000000-0005-0000-0000-000058DA0000}"/>
    <cellStyle name="Percent 7 2 3 2 5" xfId="20119" xr:uid="{00000000-0005-0000-0000-000059DA0000}"/>
    <cellStyle name="Percent 7 2 3 2 5 2" xfId="46087" xr:uid="{00000000-0005-0000-0000-00005ADA0000}"/>
    <cellStyle name="Percent 7 2 3 2 6" xfId="15791" xr:uid="{00000000-0005-0000-0000-00005BDA0000}"/>
    <cellStyle name="Percent 7 2 3 2 6 2" xfId="41759" xr:uid="{00000000-0005-0000-0000-00005CDA0000}"/>
    <cellStyle name="Percent 7 2 3 2 7" xfId="4971" xr:uid="{00000000-0005-0000-0000-00005DDA0000}"/>
    <cellStyle name="Percent 7 2 3 2 8" xfId="30939" xr:uid="{00000000-0005-0000-0000-00005EDA0000}"/>
    <cellStyle name="Percent 7 2 3 2 9" xfId="57421" xr:uid="{00000000-0005-0000-0000-00005FDA0000}"/>
    <cellStyle name="Percent 7 2 3 3" xfId="6053" xr:uid="{00000000-0005-0000-0000-000060DA0000}"/>
    <cellStyle name="Percent 7 2 3 3 2" xfId="12545" xr:uid="{00000000-0005-0000-0000-000061DA0000}"/>
    <cellStyle name="Percent 7 2 3 3 2 2" xfId="27693" xr:uid="{00000000-0005-0000-0000-000062DA0000}"/>
    <cellStyle name="Percent 7 2 3 3 2 2 2" xfId="53661" xr:uid="{00000000-0005-0000-0000-000063DA0000}"/>
    <cellStyle name="Percent 7 2 3 3 2 3" xfId="38513" xr:uid="{00000000-0005-0000-0000-000064DA0000}"/>
    <cellStyle name="Percent 7 2 3 3 3" xfId="21201" xr:uid="{00000000-0005-0000-0000-000065DA0000}"/>
    <cellStyle name="Percent 7 2 3 3 3 2" xfId="47169" xr:uid="{00000000-0005-0000-0000-000066DA0000}"/>
    <cellStyle name="Percent 7 2 3 3 4" xfId="16873" xr:uid="{00000000-0005-0000-0000-000067DA0000}"/>
    <cellStyle name="Percent 7 2 3 3 4 2" xfId="42841" xr:uid="{00000000-0005-0000-0000-000068DA0000}"/>
    <cellStyle name="Percent 7 2 3 3 5" xfId="32021" xr:uid="{00000000-0005-0000-0000-000069DA0000}"/>
    <cellStyle name="Percent 7 2 3 3 6" xfId="58503" xr:uid="{00000000-0005-0000-0000-00006ADA0000}"/>
    <cellStyle name="Percent 7 2 3 4" xfId="10381" xr:uid="{00000000-0005-0000-0000-00006BDA0000}"/>
    <cellStyle name="Percent 7 2 3 4 2" xfId="25529" xr:uid="{00000000-0005-0000-0000-00006CDA0000}"/>
    <cellStyle name="Percent 7 2 3 4 2 2" xfId="51497" xr:uid="{00000000-0005-0000-0000-00006DDA0000}"/>
    <cellStyle name="Percent 7 2 3 4 3" xfId="36349" xr:uid="{00000000-0005-0000-0000-00006EDA0000}"/>
    <cellStyle name="Percent 7 2 3 5" xfId="8217" xr:uid="{00000000-0005-0000-0000-00006FDA0000}"/>
    <cellStyle name="Percent 7 2 3 5 2" xfId="23365" xr:uid="{00000000-0005-0000-0000-000070DA0000}"/>
    <cellStyle name="Percent 7 2 3 5 2 2" xfId="49333" xr:uid="{00000000-0005-0000-0000-000071DA0000}"/>
    <cellStyle name="Percent 7 2 3 5 3" xfId="34185" xr:uid="{00000000-0005-0000-0000-000072DA0000}"/>
    <cellStyle name="Percent 7 2 3 6" xfId="19037" xr:uid="{00000000-0005-0000-0000-000073DA0000}"/>
    <cellStyle name="Percent 7 2 3 6 2" xfId="45005" xr:uid="{00000000-0005-0000-0000-000074DA0000}"/>
    <cellStyle name="Percent 7 2 3 7" xfId="14709" xr:uid="{00000000-0005-0000-0000-000075DA0000}"/>
    <cellStyle name="Percent 7 2 3 7 2" xfId="40677" xr:uid="{00000000-0005-0000-0000-000076DA0000}"/>
    <cellStyle name="Percent 7 2 3 8" xfId="3889" xr:uid="{00000000-0005-0000-0000-000077DA0000}"/>
    <cellStyle name="Percent 7 2 3 9" xfId="29857" xr:uid="{00000000-0005-0000-0000-000078DA0000}"/>
    <cellStyle name="Percent 7 2 4" xfId="2266" xr:uid="{00000000-0005-0000-0000-000079DA0000}"/>
    <cellStyle name="Percent 7 2 4 2" xfId="6594" xr:uid="{00000000-0005-0000-0000-00007ADA0000}"/>
    <cellStyle name="Percent 7 2 4 2 2" xfId="13086" xr:uid="{00000000-0005-0000-0000-00007BDA0000}"/>
    <cellStyle name="Percent 7 2 4 2 2 2" xfId="28234" xr:uid="{00000000-0005-0000-0000-00007CDA0000}"/>
    <cellStyle name="Percent 7 2 4 2 2 2 2" xfId="54202" xr:uid="{00000000-0005-0000-0000-00007DDA0000}"/>
    <cellStyle name="Percent 7 2 4 2 2 3" xfId="39054" xr:uid="{00000000-0005-0000-0000-00007EDA0000}"/>
    <cellStyle name="Percent 7 2 4 2 3" xfId="21742" xr:uid="{00000000-0005-0000-0000-00007FDA0000}"/>
    <cellStyle name="Percent 7 2 4 2 3 2" xfId="47710" xr:uid="{00000000-0005-0000-0000-000080DA0000}"/>
    <cellStyle name="Percent 7 2 4 2 4" xfId="17414" xr:uid="{00000000-0005-0000-0000-000081DA0000}"/>
    <cellStyle name="Percent 7 2 4 2 4 2" xfId="43382" xr:uid="{00000000-0005-0000-0000-000082DA0000}"/>
    <cellStyle name="Percent 7 2 4 2 5" xfId="32562" xr:uid="{00000000-0005-0000-0000-000083DA0000}"/>
    <cellStyle name="Percent 7 2 4 2 6" xfId="59044" xr:uid="{00000000-0005-0000-0000-000084DA0000}"/>
    <cellStyle name="Percent 7 2 4 3" xfId="10922" xr:uid="{00000000-0005-0000-0000-000085DA0000}"/>
    <cellStyle name="Percent 7 2 4 3 2" xfId="26070" xr:uid="{00000000-0005-0000-0000-000086DA0000}"/>
    <cellStyle name="Percent 7 2 4 3 2 2" xfId="52038" xr:uid="{00000000-0005-0000-0000-000087DA0000}"/>
    <cellStyle name="Percent 7 2 4 3 3" xfId="36890" xr:uid="{00000000-0005-0000-0000-000088DA0000}"/>
    <cellStyle name="Percent 7 2 4 4" xfId="8758" xr:uid="{00000000-0005-0000-0000-000089DA0000}"/>
    <cellStyle name="Percent 7 2 4 4 2" xfId="23906" xr:uid="{00000000-0005-0000-0000-00008ADA0000}"/>
    <cellStyle name="Percent 7 2 4 4 2 2" xfId="49874" xr:uid="{00000000-0005-0000-0000-00008BDA0000}"/>
    <cellStyle name="Percent 7 2 4 4 3" xfId="34726" xr:uid="{00000000-0005-0000-0000-00008CDA0000}"/>
    <cellStyle name="Percent 7 2 4 5" xfId="19578" xr:uid="{00000000-0005-0000-0000-00008DDA0000}"/>
    <cellStyle name="Percent 7 2 4 5 2" xfId="45546" xr:uid="{00000000-0005-0000-0000-00008EDA0000}"/>
    <cellStyle name="Percent 7 2 4 6" xfId="15250" xr:uid="{00000000-0005-0000-0000-00008FDA0000}"/>
    <cellStyle name="Percent 7 2 4 6 2" xfId="41218" xr:uid="{00000000-0005-0000-0000-000090DA0000}"/>
    <cellStyle name="Percent 7 2 4 7" xfId="4430" xr:uid="{00000000-0005-0000-0000-000091DA0000}"/>
    <cellStyle name="Percent 7 2 4 8" xfId="30398" xr:uid="{00000000-0005-0000-0000-000092DA0000}"/>
    <cellStyle name="Percent 7 2 4 9" xfId="56880" xr:uid="{00000000-0005-0000-0000-000093DA0000}"/>
    <cellStyle name="Percent 7 2 5" xfId="5512" xr:uid="{00000000-0005-0000-0000-000094DA0000}"/>
    <cellStyle name="Percent 7 2 5 2" xfId="12004" xr:uid="{00000000-0005-0000-0000-000095DA0000}"/>
    <cellStyle name="Percent 7 2 5 2 2" xfId="27152" xr:uid="{00000000-0005-0000-0000-000096DA0000}"/>
    <cellStyle name="Percent 7 2 5 2 2 2" xfId="53120" xr:uid="{00000000-0005-0000-0000-000097DA0000}"/>
    <cellStyle name="Percent 7 2 5 2 3" xfId="37972" xr:uid="{00000000-0005-0000-0000-000098DA0000}"/>
    <cellStyle name="Percent 7 2 5 3" xfId="20660" xr:uid="{00000000-0005-0000-0000-000099DA0000}"/>
    <cellStyle name="Percent 7 2 5 3 2" xfId="46628" xr:uid="{00000000-0005-0000-0000-00009ADA0000}"/>
    <cellStyle name="Percent 7 2 5 4" xfId="16332" xr:uid="{00000000-0005-0000-0000-00009BDA0000}"/>
    <cellStyle name="Percent 7 2 5 4 2" xfId="42300" xr:uid="{00000000-0005-0000-0000-00009CDA0000}"/>
    <cellStyle name="Percent 7 2 5 5" xfId="31480" xr:uid="{00000000-0005-0000-0000-00009DDA0000}"/>
    <cellStyle name="Percent 7 2 5 6" xfId="57962" xr:uid="{00000000-0005-0000-0000-00009EDA0000}"/>
    <cellStyle name="Percent 7 2 6" xfId="9840" xr:uid="{00000000-0005-0000-0000-00009FDA0000}"/>
    <cellStyle name="Percent 7 2 6 2" xfId="24988" xr:uid="{00000000-0005-0000-0000-0000A0DA0000}"/>
    <cellStyle name="Percent 7 2 6 2 2" xfId="50956" xr:uid="{00000000-0005-0000-0000-0000A1DA0000}"/>
    <cellStyle name="Percent 7 2 6 3" xfId="35808" xr:uid="{00000000-0005-0000-0000-0000A2DA0000}"/>
    <cellStyle name="Percent 7 2 7" xfId="7676" xr:uid="{00000000-0005-0000-0000-0000A3DA0000}"/>
    <cellStyle name="Percent 7 2 7 2" xfId="22824" xr:uid="{00000000-0005-0000-0000-0000A4DA0000}"/>
    <cellStyle name="Percent 7 2 7 2 2" xfId="48792" xr:uid="{00000000-0005-0000-0000-0000A5DA0000}"/>
    <cellStyle name="Percent 7 2 7 3" xfId="33644" xr:uid="{00000000-0005-0000-0000-0000A6DA0000}"/>
    <cellStyle name="Percent 7 2 8" xfId="18496" xr:uid="{00000000-0005-0000-0000-0000A7DA0000}"/>
    <cellStyle name="Percent 7 2 8 2" xfId="44464" xr:uid="{00000000-0005-0000-0000-0000A8DA0000}"/>
    <cellStyle name="Percent 7 2 9" xfId="14168" xr:uid="{00000000-0005-0000-0000-0000A9DA0000}"/>
    <cellStyle name="Percent 7 2 9 2" xfId="40136" xr:uid="{00000000-0005-0000-0000-0000AADA0000}"/>
    <cellStyle name="Percent 7 20" xfId="14163" xr:uid="{00000000-0005-0000-0000-0000ABDA0000}"/>
    <cellStyle name="Percent 7 20 2" xfId="40131" xr:uid="{00000000-0005-0000-0000-0000ACDA0000}"/>
    <cellStyle name="Percent 7 21" xfId="3343" xr:uid="{00000000-0005-0000-0000-0000ADDA0000}"/>
    <cellStyle name="Percent 7 22" xfId="29311" xr:uid="{00000000-0005-0000-0000-0000AEDA0000}"/>
    <cellStyle name="Percent 7 23" xfId="55253" xr:uid="{00000000-0005-0000-0000-0000AFDA0000}"/>
    <cellStyle name="Percent 7 24" xfId="55793" xr:uid="{00000000-0005-0000-0000-0000B0DA0000}"/>
    <cellStyle name="Percent 7 25" xfId="689" xr:uid="{00000000-0005-0000-0000-0000B1DA0000}"/>
    <cellStyle name="Percent 7 3" xfId="634" xr:uid="{00000000-0005-0000-0000-0000B2DA0000}"/>
    <cellStyle name="Percent 7 3 10" xfId="29318" xr:uid="{00000000-0005-0000-0000-0000B3DA0000}"/>
    <cellStyle name="Percent 7 3 11" xfId="55260" xr:uid="{00000000-0005-0000-0000-0000B4DA0000}"/>
    <cellStyle name="Percent 7 3 12" xfId="55800" xr:uid="{00000000-0005-0000-0000-0000B5DA0000}"/>
    <cellStyle name="Percent 7 3 13" xfId="769" xr:uid="{00000000-0005-0000-0000-0000B6DA0000}"/>
    <cellStyle name="Percent 7 3 2" xfId="1727" xr:uid="{00000000-0005-0000-0000-0000B7DA0000}"/>
    <cellStyle name="Percent 7 3 2 10" xfId="56341" xr:uid="{00000000-0005-0000-0000-0000B8DA0000}"/>
    <cellStyle name="Percent 7 3 2 2" xfId="2809" xr:uid="{00000000-0005-0000-0000-0000B9DA0000}"/>
    <cellStyle name="Percent 7 3 2 2 2" xfId="7137" xr:uid="{00000000-0005-0000-0000-0000BADA0000}"/>
    <cellStyle name="Percent 7 3 2 2 2 2" xfId="13629" xr:uid="{00000000-0005-0000-0000-0000BBDA0000}"/>
    <cellStyle name="Percent 7 3 2 2 2 2 2" xfId="28777" xr:uid="{00000000-0005-0000-0000-0000BCDA0000}"/>
    <cellStyle name="Percent 7 3 2 2 2 2 2 2" xfId="54745" xr:uid="{00000000-0005-0000-0000-0000BDDA0000}"/>
    <cellStyle name="Percent 7 3 2 2 2 2 3" xfId="39597" xr:uid="{00000000-0005-0000-0000-0000BEDA0000}"/>
    <cellStyle name="Percent 7 3 2 2 2 3" xfId="22285" xr:uid="{00000000-0005-0000-0000-0000BFDA0000}"/>
    <cellStyle name="Percent 7 3 2 2 2 3 2" xfId="48253" xr:uid="{00000000-0005-0000-0000-0000C0DA0000}"/>
    <cellStyle name="Percent 7 3 2 2 2 4" xfId="17957" xr:uid="{00000000-0005-0000-0000-0000C1DA0000}"/>
    <cellStyle name="Percent 7 3 2 2 2 4 2" xfId="43925" xr:uid="{00000000-0005-0000-0000-0000C2DA0000}"/>
    <cellStyle name="Percent 7 3 2 2 2 5" xfId="33105" xr:uid="{00000000-0005-0000-0000-0000C3DA0000}"/>
    <cellStyle name="Percent 7 3 2 2 2 6" xfId="59587" xr:uid="{00000000-0005-0000-0000-0000C4DA0000}"/>
    <cellStyle name="Percent 7 3 2 2 3" xfId="11465" xr:uid="{00000000-0005-0000-0000-0000C5DA0000}"/>
    <cellStyle name="Percent 7 3 2 2 3 2" xfId="26613" xr:uid="{00000000-0005-0000-0000-0000C6DA0000}"/>
    <cellStyle name="Percent 7 3 2 2 3 2 2" xfId="52581" xr:uid="{00000000-0005-0000-0000-0000C7DA0000}"/>
    <cellStyle name="Percent 7 3 2 2 3 3" xfId="37433" xr:uid="{00000000-0005-0000-0000-0000C8DA0000}"/>
    <cellStyle name="Percent 7 3 2 2 4" xfId="9301" xr:uid="{00000000-0005-0000-0000-0000C9DA0000}"/>
    <cellStyle name="Percent 7 3 2 2 4 2" xfId="24449" xr:uid="{00000000-0005-0000-0000-0000CADA0000}"/>
    <cellStyle name="Percent 7 3 2 2 4 2 2" xfId="50417" xr:uid="{00000000-0005-0000-0000-0000CBDA0000}"/>
    <cellStyle name="Percent 7 3 2 2 4 3" xfId="35269" xr:uid="{00000000-0005-0000-0000-0000CCDA0000}"/>
    <cellStyle name="Percent 7 3 2 2 5" xfId="20121" xr:uid="{00000000-0005-0000-0000-0000CDDA0000}"/>
    <cellStyle name="Percent 7 3 2 2 5 2" xfId="46089" xr:uid="{00000000-0005-0000-0000-0000CEDA0000}"/>
    <cellStyle name="Percent 7 3 2 2 6" xfId="15793" xr:uid="{00000000-0005-0000-0000-0000CFDA0000}"/>
    <cellStyle name="Percent 7 3 2 2 6 2" xfId="41761" xr:uid="{00000000-0005-0000-0000-0000D0DA0000}"/>
    <cellStyle name="Percent 7 3 2 2 7" xfId="4973" xr:uid="{00000000-0005-0000-0000-0000D1DA0000}"/>
    <cellStyle name="Percent 7 3 2 2 8" xfId="30941" xr:uid="{00000000-0005-0000-0000-0000D2DA0000}"/>
    <cellStyle name="Percent 7 3 2 2 9" xfId="57423" xr:uid="{00000000-0005-0000-0000-0000D3DA0000}"/>
    <cellStyle name="Percent 7 3 2 3" xfId="6055" xr:uid="{00000000-0005-0000-0000-0000D4DA0000}"/>
    <cellStyle name="Percent 7 3 2 3 2" xfId="12547" xr:uid="{00000000-0005-0000-0000-0000D5DA0000}"/>
    <cellStyle name="Percent 7 3 2 3 2 2" xfId="27695" xr:uid="{00000000-0005-0000-0000-0000D6DA0000}"/>
    <cellStyle name="Percent 7 3 2 3 2 2 2" xfId="53663" xr:uid="{00000000-0005-0000-0000-0000D7DA0000}"/>
    <cellStyle name="Percent 7 3 2 3 2 3" xfId="38515" xr:uid="{00000000-0005-0000-0000-0000D8DA0000}"/>
    <cellStyle name="Percent 7 3 2 3 3" xfId="21203" xr:uid="{00000000-0005-0000-0000-0000D9DA0000}"/>
    <cellStyle name="Percent 7 3 2 3 3 2" xfId="47171" xr:uid="{00000000-0005-0000-0000-0000DADA0000}"/>
    <cellStyle name="Percent 7 3 2 3 4" xfId="16875" xr:uid="{00000000-0005-0000-0000-0000DBDA0000}"/>
    <cellStyle name="Percent 7 3 2 3 4 2" xfId="42843" xr:uid="{00000000-0005-0000-0000-0000DCDA0000}"/>
    <cellStyle name="Percent 7 3 2 3 5" xfId="32023" xr:uid="{00000000-0005-0000-0000-0000DDDA0000}"/>
    <cellStyle name="Percent 7 3 2 3 6" xfId="58505" xr:uid="{00000000-0005-0000-0000-0000DEDA0000}"/>
    <cellStyle name="Percent 7 3 2 4" xfId="10383" xr:uid="{00000000-0005-0000-0000-0000DFDA0000}"/>
    <cellStyle name="Percent 7 3 2 4 2" xfId="25531" xr:uid="{00000000-0005-0000-0000-0000E0DA0000}"/>
    <cellStyle name="Percent 7 3 2 4 2 2" xfId="51499" xr:uid="{00000000-0005-0000-0000-0000E1DA0000}"/>
    <cellStyle name="Percent 7 3 2 4 3" xfId="36351" xr:uid="{00000000-0005-0000-0000-0000E2DA0000}"/>
    <cellStyle name="Percent 7 3 2 5" xfId="8219" xr:uid="{00000000-0005-0000-0000-0000E3DA0000}"/>
    <cellStyle name="Percent 7 3 2 5 2" xfId="23367" xr:uid="{00000000-0005-0000-0000-0000E4DA0000}"/>
    <cellStyle name="Percent 7 3 2 5 2 2" xfId="49335" xr:uid="{00000000-0005-0000-0000-0000E5DA0000}"/>
    <cellStyle name="Percent 7 3 2 5 3" xfId="34187" xr:uid="{00000000-0005-0000-0000-0000E6DA0000}"/>
    <cellStyle name="Percent 7 3 2 6" xfId="19039" xr:uid="{00000000-0005-0000-0000-0000E7DA0000}"/>
    <cellStyle name="Percent 7 3 2 6 2" xfId="45007" xr:uid="{00000000-0005-0000-0000-0000E8DA0000}"/>
    <cellStyle name="Percent 7 3 2 7" xfId="14711" xr:uid="{00000000-0005-0000-0000-0000E9DA0000}"/>
    <cellStyle name="Percent 7 3 2 7 2" xfId="40679" xr:uid="{00000000-0005-0000-0000-0000EADA0000}"/>
    <cellStyle name="Percent 7 3 2 8" xfId="3891" xr:uid="{00000000-0005-0000-0000-0000EBDA0000}"/>
    <cellStyle name="Percent 7 3 2 9" xfId="29859" xr:uid="{00000000-0005-0000-0000-0000ECDA0000}"/>
    <cellStyle name="Percent 7 3 3" xfId="2268" xr:uid="{00000000-0005-0000-0000-0000EDDA0000}"/>
    <cellStyle name="Percent 7 3 3 2" xfId="6596" xr:uid="{00000000-0005-0000-0000-0000EEDA0000}"/>
    <cellStyle name="Percent 7 3 3 2 2" xfId="13088" xr:uid="{00000000-0005-0000-0000-0000EFDA0000}"/>
    <cellStyle name="Percent 7 3 3 2 2 2" xfId="28236" xr:uid="{00000000-0005-0000-0000-0000F0DA0000}"/>
    <cellStyle name="Percent 7 3 3 2 2 2 2" xfId="54204" xr:uid="{00000000-0005-0000-0000-0000F1DA0000}"/>
    <cellStyle name="Percent 7 3 3 2 2 3" xfId="39056" xr:uid="{00000000-0005-0000-0000-0000F2DA0000}"/>
    <cellStyle name="Percent 7 3 3 2 3" xfId="21744" xr:uid="{00000000-0005-0000-0000-0000F3DA0000}"/>
    <cellStyle name="Percent 7 3 3 2 3 2" xfId="47712" xr:uid="{00000000-0005-0000-0000-0000F4DA0000}"/>
    <cellStyle name="Percent 7 3 3 2 4" xfId="17416" xr:uid="{00000000-0005-0000-0000-0000F5DA0000}"/>
    <cellStyle name="Percent 7 3 3 2 4 2" xfId="43384" xr:uid="{00000000-0005-0000-0000-0000F6DA0000}"/>
    <cellStyle name="Percent 7 3 3 2 5" xfId="32564" xr:uid="{00000000-0005-0000-0000-0000F7DA0000}"/>
    <cellStyle name="Percent 7 3 3 2 6" xfId="59046" xr:uid="{00000000-0005-0000-0000-0000F8DA0000}"/>
    <cellStyle name="Percent 7 3 3 3" xfId="10924" xr:uid="{00000000-0005-0000-0000-0000F9DA0000}"/>
    <cellStyle name="Percent 7 3 3 3 2" xfId="26072" xr:uid="{00000000-0005-0000-0000-0000FADA0000}"/>
    <cellStyle name="Percent 7 3 3 3 2 2" xfId="52040" xr:uid="{00000000-0005-0000-0000-0000FBDA0000}"/>
    <cellStyle name="Percent 7 3 3 3 3" xfId="36892" xr:uid="{00000000-0005-0000-0000-0000FCDA0000}"/>
    <cellStyle name="Percent 7 3 3 4" xfId="8760" xr:uid="{00000000-0005-0000-0000-0000FDDA0000}"/>
    <cellStyle name="Percent 7 3 3 4 2" xfId="23908" xr:uid="{00000000-0005-0000-0000-0000FEDA0000}"/>
    <cellStyle name="Percent 7 3 3 4 2 2" xfId="49876" xr:uid="{00000000-0005-0000-0000-0000FFDA0000}"/>
    <cellStyle name="Percent 7 3 3 4 3" xfId="34728" xr:uid="{00000000-0005-0000-0000-000000DB0000}"/>
    <cellStyle name="Percent 7 3 3 5" xfId="19580" xr:uid="{00000000-0005-0000-0000-000001DB0000}"/>
    <cellStyle name="Percent 7 3 3 5 2" xfId="45548" xr:uid="{00000000-0005-0000-0000-000002DB0000}"/>
    <cellStyle name="Percent 7 3 3 6" xfId="15252" xr:uid="{00000000-0005-0000-0000-000003DB0000}"/>
    <cellStyle name="Percent 7 3 3 6 2" xfId="41220" xr:uid="{00000000-0005-0000-0000-000004DB0000}"/>
    <cellStyle name="Percent 7 3 3 7" xfId="4432" xr:uid="{00000000-0005-0000-0000-000005DB0000}"/>
    <cellStyle name="Percent 7 3 3 8" xfId="30400" xr:uid="{00000000-0005-0000-0000-000006DB0000}"/>
    <cellStyle name="Percent 7 3 3 9" xfId="56882" xr:uid="{00000000-0005-0000-0000-000007DB0000}"/>
    <cellStyle name="Percent 7 3 4" xfId="5514" xr:uid="{00000000-0005-0000-0000-000008DB0000}"/>
    <cellStyle name="Percent 7 3 4 2" xfId="12006" xr:uid="{00000000-0005-0000-0000-000009DB0000}"/>
    <cellStyle name="Percent 7 3 4 2 2" xfId="27154" xr:uid="{00000000-0005-0000-0000-00000ADB0000}"/>
    <cellStyle name="Percent 7 3 4 2 2 2" xfId="53122" xr:uid="{00000000-0005-0000-0000-00000BDB0000}"/>
    <cellStyle name="Percent 7 3 4 2 3" xfId="37974" xr:uid="{00000000-0005-0000-0000-00000CDB0000}"/>
    <cellStyle name="Percent 7 3 4 3" xfId="20662" xr:uid="{00000000-0005-0000-0000-00000DDB0000}"/>
    <cellStyle name="Percent 7 3 4 3 2" xfId="46630" xr:uid="{00000000-0005-0000-0000-00000EDB0000}"/>
    <cellStyle name="Percent 7 3 4 4" xfId="16334" xr:uid="{00000000-0005-0000-0000-00000FDB0000}"/>
    <cellStyle name="Percent 7 3 4 4 2" xfId="42302" xr:uid="{00000000-0005-0000-0000-000010DB0000}"/>
    <cellStyle name="Percent 7 3 4 5" xfId="31482" xr:uid="{00000000-0005-0000-0000-000011DB0000}"/>
    <cellStyle name="Percent 7 3 4 6" xfId="57964" xr:uid="{00000000-0005-0000-0000-000012DB0000}"/>
    <cellStyle name="Percent 7 3 5" xfId="9842" xr:uid="{00000000-0005-0000-0000-000013DB0000}"/>
    <cellStyle name="Percent 7 3 5 2" xfId="24990" xr:uid="{00000000-0005-0000-0000-000014DB0000}"/>
    <cellStyle name="Percent 7 3 5 2 2" xfId="50958" xr:uid="{00000000-0005-0000-0000-000015DB0000}"/>
    <cellStyle name="Percent 7 3 5 3" xfId="35810" xr:uid="{00000000-0005-0000-0000-000016DB0000}"/>
    <cellStyle name="Percent 7 3 6" xfId="7678" xr:uid="{00000000-0005-0000-0000-000017DB0000}"/>
    <cellStyle name="Percent 7 3 6 2" xfId="22826" xr:uid="{00000000-0005-0000-0000-000018DB0000}"/>
    <cellStyle name="Percent 7 3 6 2 2" xfId="48794" xr:uid="{00000000-0005-0000-0000-000019DB0000}"/>
    <cellStyle name="Percent 7 3 6 3" xfId="33646" xr:uid="{00000000-0005-0000-0000-00001ADB0000}"/>
    <cellStyle name="Percent 7 3 7" xfId="18498" xr:uid="{00000000-0005-0000-0000-00001BDB0000}"/>
    <cellStyle name="Percent 7 3 7 2" xfId="44466" xr:uid="{00000000-0005-0000-0000-00001CDB0000}"/>
    <cellStyle name="Percent 7 3 8" xfId="14170" xr:uid="{00000000-0005-0000-0000-00001DDB0000}"/>
    <cellStyle name="Percent 7 3 8 2" xfId="40138" xr:uid="{00000000-0005-0000-0000-00001EDB0000}"/>
    <cellStyle name="Percent 7 3 9" xfId="3350" xr:uid="{00000000-0005-0000-0000-00001FDB0000}"/>
    <cellStyle name="Percent 7 4" xfId="635" xr:uid="{00000000-0005-0000-0000-000020DB0000}"/>
    <cellStyle name="Percent 7 4 10" xfId="29319" xr:uid="{00000000-0005-0000-0000-000021DB0000}"/>
    <cellStyle name="Percent 7 4 11" xfId="55261" xr:uid="{00000000-0005-0000-0000-000022DB0000}"/>
    <cellStyle name="Percent 7 4 12" xfId="55801" xr:uid="{00000000-0005-0000-0000-000023DB0000}"/>
    <cellStyle name="Percent 7 4 13" xfId="809" xr:uid="{00000000-0005-0000-0000-000024DB0000}"/>
    <cellStyle name="Percent 7 4 2" xfId="1728" xr:uid="{00000000-0005-0000-0000-000025DB0000}"/>
    <cellStyle name="Percent 7 4 2 10" xfId="56342" xr:uid="{00000000-0005-0000-0000-000026DB0000}"/>
    <cellStyle name="Percent 7 4 2 2" xfId="2810" xr:uid="{00000000-0005-0000-0000-000027DB0000}"/>
    <cellStyle name="Percent 7 4 2 2 2" xfId="7138" xr:uid="{00000000-0005-0000-0000-000028DB0000}"/>
    <cellStyle name="Percent 7 4 2 2 2 2" xfId="13630" xr:uid="{00000000-0005-0000-0000-000029DB0000}"/>
    <cellStyle name="Percent 7 4 2 2 2 2 2" xfId="28778" xr:uid="{00000000-0005-0000-0000-00002ADB0000}"/>
    <cellStyle name="Percent 7 4 2 2 2 2 2 2" xfId="54746" xr:uid="{00000000-0005-0000-0000-00002BDB0000}"/>
    <cellStyle name="Percent 7 4 2 2 2 2 3" xfId="39598" xr:uid="{00000000-0005-0000-0000-00002CDB0000}"/>
    <cellStyle name="Percent 7 4 2 2 2 3" xfId="22286" xr:uid="{00000000-0005-0000-0000-00002DDB0000}"/>
    <cellStyle name="Percent 7 4 2 2 2 3 2" xfId="48254" xr:uid="{00000000-0005-0000-0000-00002EDB0000}"/>
    <cellStyle name="Percent 7 4 2 2 2 4" xfId="17958" xr:uid="{00000000-0005-0000-0000-00002FDB0000}"/>
    <cellStyle name="Percent 7 4 2 2 2 4 2" xfId="43926" xr:uid="{00000000-0005-0000-0000-000030DB0000}"/>
    <cellStyle name="Percent 7 4 2 2 2 5" xfId="33106" xr:uid="{00000000-0005-0000-0000-000031DB0000}"/>
    <cellStyle name="Percent 7 4 2 2 2 6" xfId="59588" xr:uid="{00000000-0005-0000-0000-000032DB0000}"/>
    <cellStyle name="Percent 7 4 2 2 3" xfId="11466" xr:uid="{00000000-0005-0000-0000-000033DB0000}"/>
    <cellStyle name="Percent 7 4 2 2 3 2" xfId="26614" xr:uid="{00000000-0005-0000-0000-000034DB0000}"/>
    <cellStyle name="Percent 7 4 2 2 3 2 2" xfId="52582" xr:uid="{00000000-0005-0000-0000-000035DB0000}"/>
    <cellStyle name="Percent 7 4 2 2 3 3" xfId="37434" xr:uid="{00000000-0005-0000-0000-000036DB0000}"/>
    <cellStyle name="Percent 7 4 2 2 4" xfId="9302" xr:uid="{00000000-0005-0000-0000-000037DB0000}"/>
    <cellStyle name="Percent 7 4 2 2 4 2" xfId="24450" xr:uid="{00000000-0005-0000-0000-000038DB0000}"/>
    <cellStyle name="Percent 7 4 2 2 4 2 2" xfId="50418" xr:uid="{00000000-0005-0000-0000-000039DB0000}"/>
    <cellStyle name="Percent 7 4 2 2 4 3" xfId="35270" xr:uid="{00000000-0005-0000-0000-00003ADB0000}"/>
    <cellStyle name="Percent 7 4 2 2 5" xfId="20122" xr:uid="{00000000-0005-0000-0000-00003BDB0000}"/>
    <cellStyle name="Percent 7 4 2 2 5 2" xfId="46090" xr:uid="{00000000-0005-0000-0000-00003CDB0000}"/>
    <cellStyle name="Percent 7 4 2 2 6" xfId="15794" xr:uid="{00000000-0005-0000-0000-00003DDB0000}"/>
    <cellStyle name="Percent 7 4 2 2 6 2" xfId="41762" xr:uid="{00000000-0005-0000-0000-00003EDB0000}"/>
    <cellStyle name="Percent 7 4 2 2 7" xfId="4974" xr:uid="{00000000-0005-0000-0000-00003FDB0000}"/>
    <cellStyle name="Percent 7 4 2 2 8" xfId="30942" xr:uid="{00000000-0005-0000-0000-000040DB0000}"/>
    <cellStyle name="Percent 7 4 2 2 9" xfId="57424" xr:uid="{00000000-0005-0000-0000-000041DB0000}"/>
    <cellStyle name="Percent 7 4 2 3" xfId="6056" xr:uid="{00000000-0005-0000-0000-000042DB0000}"/>
    <cellStyle name="Percent 7 4 2 3 2" xfId="12548" xr:uid="{00000000-0005-0000-0000-000043DB0000}"/>
    <cellStyle name="Percent 7 4 2 3 2 2" xfId="27696" xr:uid="{00000000-0005-0000-0000-000044DB0000}"/>
    <cellStyle name="Percent 7 4 2 3 2 2 2" xfId="53664" xr:uid="{00000000-0005-0000-0000-000045DB0000}"/>
    <cellStyle name="Percent 7 4 2 3 2 3" xfId="38516" xr:uid="{00000000-0005-0000-0000-000046DB0000}"/>
    <cellStyle name="Percent 7 4 2 3 3" xfId="21204" xr:uid="{00000000-0005-0000-0000-000047DB0000}"/>
    <cellStyle name="Percent 7 4 2 3 3 2" xfId="47172" xr:uid="{00000000-0005-0000-0000-000048DB0000}"/>
    <cellStyle name="Percent 7 4 2 3 4" xfId="16876" xr:uid="{00000000-0005-0000-0000-000049DB0000}"/>
    <cellStyle name="Percent 7 4 2 3 4 2" xfId="42844" xr:uid="{00000000-0005-0000-0000-00004ADB0000}"/>
    <cellStyle name="Percent 7 4 2 3 5" xfId="32024" xr:uid="{00000000-0005-0000-0000-00004BDB0000}"/>
    <cellStyle name="Percent 7 4 2 3 6" xfId="58506" xr:uid="{00000000-0005-0000-0000-00004CDB0000}"/>
    <cellStyle name="Percent 7 4 2 4" xfId="10384" xr:uid="{00000000-0005-0000-0000-00004DDB0000}"/>
    <cellStyle name="Percent 7 4 2 4 2" xfId="25532" xr:uid="{00000000-0005-0000-0000-00004EDB0000}"/>
    <cellStyle name="Percent 7 4 2 4 2 2" xfId="51500" xr:uid="{00000000-0005-0000-0000-00004FDB0000}"/>
    <cellStyle name="Percent 7 4 2 4 3" xfId="36352" xr:uid="{00000000-0005-0000-0000-000050DB0000}"/>
    <cellStyle name="Percent 7 4 2 5" xfId="8220" xr:uid="{00000000-0005-0000-0000-000051DB0000}"/>
    <cellStyle name="Percent 7 4 2 5 2" xfId="23368" xr:uid="{00000000-0005-0000-0000-000052DB0000}"/>
    <cellStyle name="Percent 7 4 2 5 2 2" xfId="49336" xr:uid="{00000000-0005-0000-0000-000053DB0000}"/>
    <cellStyle name="Percent 7 4 2 5 3" xfId="34188" xr:uid="{00000000-0005-0000-0000-000054DB0000}"/>
    <cellStyle name="Percent 7 4 2 6" xfId="19040" xr:uid="{00000000-0005-0000-0000-000055DB0000}"/>
    <cellStyle name="Percent 7 4 2 6 2" xfId="45008" xr:uid="{00000000-0005-0000-0000-000056DB0000}"/>
    <cellStyle name="Percent 7 4 2 7" xfId="14712" xr:uid="{00000000-0005-0000-0000-000057DB0000}"/>
    <cellStyle name="Percent 7 4 2 7 2" xfId="40680" xr:uid="{00000000-0005-0000-0000-000058DB0000}"/>
    <cellStyle name="Percent 7 4 2 8" xfId="3892" xr:uid="{00000000-0005-0000-0000-000059DB0000}"/>
    <cellStyle name="Percent 7 4 2 9" xfId="29860" xr:uid="{00000000-0005-0000-0000-00005ADB0000}"/>
    <cellStyle name="Percent 7 4 3" xfId="2269" xr:uid="{00000000-0005-0000-0000-00005BDB0000}"/>
    <cellStyle name="Percent 7 4 3 2" xfId="6597" xr:uid="{00000000-0005-0000-0000-00005CDB0000}"/>
    <cellStyle name="Percent 7 4 3 2 2" xfId="13089" xr:uid="{00000000-0005-0000-0000-00005DDB0000}"/>
    <cellStyle name="Percent 7 4 3 2 2 2" xfId="28237" xr:uid="{00000000-0005-0000-0000-00005EDB0000}"/>
    <cellStyle name="Percent 7 4 3 2 2 2 2" xfId="54205" xr:uid="{00000000-0005-0000-0000-00005FDB0000}"/>
    <cellStyle name="Percent 7 4 3 2 2 3" xfId="39057" xr:uid="{00000000-0005-0000-0000-000060DB0000}"/>
    <cellStyle name="Percent 7 4 3 2 3" xfId="21745" xr:uid="{00000000-0005-0000-0000-000061DB0000}"/>
    <cellStyle name="Percent 7 4 3 2 3 2" xfId="47713" xr:uid="{00000000-0005-0000-0000-000062DB0000}"/>
    <cellStyle name="Percent 7 4 3 2 4" xfId="17417" xr:uid="{00000000-0005-0000-0000-000063DB0000}"/>
    <cellStyle name="Percent 7 4 3 2 4 2" xfId="43385" xr:uid="{00000000-0005-0000-0000-000064DB0000}"/>
    <cellStyle name="Percent 7 4 3 2 5" xfId="32565" xr:uid="{00000000-0005-0000-0000-000065DB0000}"/>
    <cellStyle name="Percent 7 4 3 2 6" xfId="59047" xr:uid="{00000000-0005-0000-0000-000066DB0000}"/>
    <cellStyle name="Percent 7 4 3 3" xfId="10925" xr:uid="{00000000-0005-0000-0000-000067DB0000}"/>
    <cellStyle name="Percent 7 4 3 3 2" xfId="26073" xr:uid="{00000000-0005-0000-0000-000068DB0000}"/>
    <cellStyle name="Percent 7 4 3 3 2 2" xfId="52041" xr:uid="{00000000-0005-0000-0000-000069DB0000}"/>
    <cellStyle name="Percent 7 4 3 3 3" xfId="36893" xr:uid="{00000000-0005-0000-0000-00006ADB0000}"/>
    <cellStyle name="Percent 7 4 3 4" xfId="8761" xr:uid="{00000000-0005-0000-0000-00006BDB0000}"/>
    <cellStyle name="Percent 7 4 3 4 2" xfId="23909" xr:uid="{00000000-0005-0000-0000-00006CDB0000}"/>
    <cellStyle name="Percent 7 4 3 4 2 2" xfId="49877" xr:uid="{00000000-0005-0000-0000-00006DDB0000}"/>
    <cellStyle name="Percent 7 4 3 4 3" xfId="34729" xr:uid="{00000000-0005-0000-0000-00006EDB0000}"/>
    <cellStyle name="Percent 7 4 3 5" xfId="19581" xr:uid="{00000000-0005-0000-0000-00006FDB0000}"/>
    <cellStyle name="Percent 7 4 3 5 2" xfId="45549" xr:uid="{00000000-0005-0000-0000-000070DB0000}"/>
    <cellStyle name="Percent 7 4 3 6" xfId="15253" xr:uid="{00000000-0005-0000-0000-000071DB0000}"/>
    <cellStyle name="Percent 7 4 3 6 2" xfId="41221" xr:uid="{00000000-0005-0000-0000-000072DB0000}"/>
    <cellStyle name="Percent 7 4 3 7" xfId="4433" xr:uid="{00000000-0005-0000-0000-000073DB0000}"/>
    <cellStyle name="Percent 7 4 3 8" xfId="30401" xr:uid="{00000000-0005-0000-0000-000074DB0000}"/>
    <cellStyle name="Percent 7 4 3 9" xfId="56883" xr:uid="{00000000-0005-0000-0000-000075DB0000}"/>
    <cellStyle name="Percent 7 4 4" xfId="5515" xr:uid="{00000000-0005-0000-0000-000076DB0000}"/>
    <cellStyle name="Percent 7 4 4 2" xfId="12007" xr:uid="{00000000-0005-0000-0000-000077DB0000}"/>
    <cellStyle name="Percent 7 4 4 2 2" xfId="27155" xr:uid="{00000000-0005-0000-0000-000078DB0000}"/>
    <cellStyle name="Percent 7 4 4 2 2 2" xfId="53123" xr:uid="{00000000-0005-0000-0000-000079DB0000}"/>
    <cellStyle name="Percent 7 4 4 2 3" xfId="37975" xr:uid="{00000000-0005-0000-0000-00007ADB0000}"/>
    <cellStyle name="Percent 7 4 4 3" xfId="20663" xr:uid="{00000000-0005-0000-0000-00007BDB0000}"/>
    <cellStyle name="Percent 7 4 4 3 2" xfId="46631" xr:uid="{00000000-0005-0000-0000-00007CDB0000}"/>
    <cellStyle name="Percent 7 4 4 4" xfId="16335" xr:uid="{00000000-0005-0000-0000-00007DDB0000}"/>
    <cellStyle name="Percent 7 4 4 4 2" xfId="42303" xr:uid="{00000000-0005-0000-0000-00007EDB0000}"/>
    <cellStyle name="Percent 7 4 4 5" xfId="31483" xr:uid="{00000000-0005-0000-0000-00007FDB0000}"/>
    <cellStyle name="Percent 7 4 4 6" xfId="57965" xr:uid="{00000000-0005-0000-0000-000080DB0000}"/>
    <cellStyle name="Percent 7 4 5" xfId="9843" xr:uid="{00000000-0005-0000-0000-000081DB0000}"/>
    <cellStyle name="Percent 7 4 5 2" xfId="24991" xr:uid="{00000000-0005-0000-0000-000082DB0000}"/>
    <cellStyle name="Percent 7 4 5 2 2" xfId="50959" xr:uid="{00000000-0005-0000-0000-000083DB0000}"/>
    <cellStyle name="Percent 7 4 5 3" xfId="35811" xr:uid="{00000000-0005-0000-0000-000084DB0000}"/>
    <cellStyle name="Percent 7 4 6" xfId="7679" xr:uid="{00000000-0005-0000-0000-000085DB0000}"/>
    <cellStyle name="Percent 7 4 6 2" xfId="22827" xr:uid="{00000000-0005-0000-0000-000086DB0000}"/>
    <cellStyle name="Percent 7 4 6 2 2" xfId="48795" xr:uid="{00000000-0005-0000-0000-000087DB0000}"/>
    <cellStyle name="Percent 7 4 6 3" xfId="33647" xr:uid="{00000000-0005-0000-0000-000088DB0000}"/>
    <cellStyle name="Percent 7 4 7" xfId="18499" xr:uid="{00000000-0005-0000-0000-000089DB0000}"/>
    <cellStyle name="Percent 7 4 7 2" xfId="44467" xr:uid="{00000000-0005-0000-0000-00008ADB0000}"/>
    <cellStyle name="Percent 7 4 8" xfId="14171" xr:uid="{00000000-0005-0000-0000-00008BDB0000}"/>
    <cellStyle name="Percent 7 4 8 2" xfId="40139" xr:uid="{00000000-0005-0000-0000-00008CDB0000}"/>
    <cellStyle name="Percent 7 4 9" xfId="3351" xr:uid="{00000000-0005-0000-0000-00008DDB0000}"/>
    <cellStyle name="Percent 7 5" xfId="636" xr:uid="{00000000-0005-0000-0000-00008EDB0000}"/>
    <cellStyle name="Percent 7 5 10" xfId="29320" xr:uid="{00000000-0005-0000-0000-00008FDB0000}"/>
    <cellStyle name="Percent 7 5 11" xfId="55262" xr:uid="{00000000-0005-0000-0000-000090DB0000}"/>
    <cellStyle name="Percent 7 5 12" xfId="55802" xr:uid="{00000000-0005-0000-0000-000091DB0000}"/>
    <cellStyle name="Percent 7 5 13" xfId="849" xr:uid="{00000000-0005-0000-0000-000092DB0000}"/>
    <cellStyle name="Percent 7 5 2" xfId="1729" xr:uid="{00000000-0005-0000-0000-000093DB0000}"/>
    <cellStyle name="Percent 7 5 2 10" xfId="56343" xr:uid="{00000000-0005-0000-0000-000094DB0000}"/>
    <cellStyle name="Percent 7 5 2 2" xfId="2811" xr:uid="{00000000-0005-0000-0000-000095DB0000}"/>
    <cellStyle name="Percent 7 5 2 2 2" xfId="7139" xr:uid="{00000000-0005-0000-0000-000096DB0000}"/>
    <cellStyle name="Percent 7 5 2 2 2 2" xfId="13631" xr:uid="{00000000-0005-0000-0000-000097DB0000}"/>
    <cellStyle name="Percent 7 5 2 2 2 2 2" xfId="28779" xr:uid="{00000000-0005-0000-0000-000098DB0000}"/>
    <cellStyle name="Percent 7 5 2 2 2 2 2 2" xfId="54747" xr:uid="{00000000-0005-0000-0000-000099DB0000}"/>
    <cellStyle name="Percent 7 5 2 2 2 2 3" xfId="39599" xr:uid="{00000000-0005-0000-0000-00009ADB0000}"/>
    <cellStyle name="Percent 7 5 2 2 2 3" xfId="22287" xr:uid="{00000000-0005-0000-0000-00009BDB0000}"/>
    <cellStyle name="Percent 7 5 2 2 2 3 2" xfId="48255" xr:uid="{00000000-0005-0000-0000-00009CDB0000}"/>
    <cellStyle name="Percent 7 5 2 2 2 4" xfId="17959" xr:uid="{00000000-0005-0000-0000-00009DDB0000}"/>
    <cellStyle name="Percent 7 5 2 2 2 4 2" xfId="43927" xr:uid="{00000000-0005-0000-0000-00009EDB0000}"/>
    <cellStyle name="Percent 7 5 2 2 2 5" xfId="33107" xr:uid="{00000000-0005-0000-0000-00009FDB0000}"/>
    <cellStyle name="Percent 7 5 2 2 2 6" xfId="59589" xr:uid="{00000000-0005-0000-0000-0000A0DB0000}"/>
    <cellStyle name="Percent 7 5 2 2 3" xfId="11467" xr:uid="{00000000-0005-0000-0000-0000A1DB0000}"/>
    <cellStyle name="Percent 7 5 2 2 3 2" xfId="26615" xr:uid="{00000000-0005-0000-0000-0000A2DB0000}"/>
    <cellStyle name="Percent 7 5 2 2 3 2 2" xfId="52583" xr:uid="{00000000-0005-0000-0000-0000A3DB0000}"/>
    <cellStyle name="Percent 7 5 2 2 3 3" xfId="37435" xr:uid="{00000000-0005-0000-0000-0000A4DB0000}"/>
    <cellStyle name="Percent 7 5 2 2 4" xfId="9303" xr:uid="{00000000-0005-0000-0000-0000A5DB0000}"/>
    <cellStyle name="Percent 7 5 2 2 4 2" xfId="24451" xr:uid="{00000000-0005-0000-0000-0000A6DB0000}"/>
    <cellStyle name="Percent 7 5 2 2 4 2 2" xfId="50419" xr:uid="{00000000-0005-0000-0000-0000A7DB0000}"/>
    <cellStyle name="Percent 7 5 2 2 4 3" xfId="35271" xr:uid="{00000000-0005-0000-0000-0000A8DB0000}"/>
    <cellStyle name="Percent 7 5 2 2 5" xfId="20123" xr:uid="{00000000-0005-0000-0000-0000A9DB0000}"/>
    <cellStyle name="Percent 7 5 2 2 5 2" xfId="46091" xr:uid="{00000000-0005-0000-0000-0000AADB0000}"/>
    <cellStyle name="Percent 7 5 2 2 6" xfId="15795" xr:uid="{00000000-0005-0000-0000-0000ABDB0000}"/>
    <cellStyle name="Percent 7 5 2 2 6 2" xfId="41763" xr:uid="{00000000-0005-0000-0000-0000ACDB0000}"/>
    <cellStyle name="Percent 7 5 2 2 7" xfId="4975" xr:uid="{00000000-0005-0000-0000-0000ADDB0000}"/>
    <cellStyle name="Percent 7 5 2 2 8" xfId="30943" xr:uid="{00000000-0005-0000-0000-0000AEDB0000}"/>
    <cellStyle name="Percent 7 5 2 2 9" xfId="57425" xr:uid="{00000000-0005-0000-0000-0000AFDB0000}"/>
    <cellStyle name="Percent 7 5 2 3" xfId="6057" xr:uid="{00000000-0005-0000-0000-0000B0DB0000}"/>
    <cellStyle name="Percent 7 5 2 3 2" xfId="12549" xr:uid="{00000000-0005-0000-0000-0000B1DB0000}"/>
    <cellStyle name="Percent 7 5 2 3 2 2" xfId="27697" xr:uid="{00000000-0005-0000-0000-0000B2DB0000}"/>
    <cellStyle name="Percent 7 5 2 3 2 2 2" xfId="53665" xr:uid="{00000000-0005-0000-0000-0000B3DB0000}"/>
    <cellStyle name="Percent 7 5 2 3 2 3" xfId="38517" xr:uid="{00000000-0005-0000-0000-0000B4DB0000}"/>
    <cellStyle name="Percent 7 5 2 3 3" xfId="21205" xr:uid="{00000000-0005-0000-0000-0000B5DB0000}"/>
    <cellStyle name="Percent 7 5 2 3 3 2" xfId="47173" xr:uid="{00000000-0005-0000-0000-0000B6DB0000}"/>
    <cellStyle name="Percent 7 5 2 3 4" xfId="16877" xr:uid="{00000000-0005-0000-0000-0000B7DB0000}"/>
    <cellStyle name="Percent 7 5 2 3 4 2" xfId="42845" xr:uid="{00000000-0005-0000-0000-0000B8DB0000}"/>
    <cellStyle name="Percent 7 5 2 3 5" xfId="32025" xr:uid="{00000000-0005-0000-0000-0000B9DB0000}"/>
    <cellStyle name="Percent 7 5 2 3 6" xfId="58507" xr:uid="{00000000-0005-0000-0000-0000BADB0000}"/>
    <cellStyle name="Percent 7 5 2 4" xfId="10385" xr:uid="{00000000-0005-0000-0000-0000BBDB0000}"/>
    <cellStyle name="Percent 7 5 2 4 2" xfId="25533" xr:uid="{00000000-0005-0000-0000-0000BCDB0000}"/>
    <cellStyle name="Percent 7 5 2 4 2 2" xfId="51501" xr:uid="{00000000-0005-0000-0000-0000BDDB0000}"/>
    <cellStyle name="Percent 7 5 2 4 3" xfId="36353" xr:uid="{00000000-0005-0000-0000-0000BEDB0000}"/>
    <cellStyle name="Percent 7 5 2 5" xfId="8221" xr:uid="{00000000-0005-0000-0000-0000BFDB0000}"/>
    <cellStyle name="Percent 7 5 2 5 2" xfId="23369" xr:uid="{00000000-0005-0000-0000-0000C0DB0000}"/>
    <cellStyle name="Percent 7 5 2 5 2 2" xfId="49337" xr:uid="{00000000-0005-0000-0000-0000C1DB0000}"/>
    <cellStyle name="Percent 7 5 2 5 3" xfId="34189" xr:uid="{00000000-0005-0000-0000-0000C2DB0000}"/>
    <cellStyle name="Percent 7 5 2 6" xfId="19041" xr:uid="{00000000-0005-0000-0000-0000C3DB0000}"/>
    <cellStyle name="Percent 7 5 2 6 2" xfId="45009" xr:uid="{00000000-0005-0000-0000-0000C4DB0000}"/>
    <cellStyle name="Percent 7 5 2 7" xfId="14713" xr:uid="{00000000-0005-0000-0000-0000C5DB0000}"/>
    <cellStyle name="Percent 7 5 2 7 2" xfId="40681" xr:uid="{00000000-0005-0000-0000-0000C6DB0000}"/>
    <cellStyle name="Percent 7 5 2 8" xfId="3893" xr:uid="{00000000-0005-0000-0000-0000C7DB0000}"/>
    <cellStyle name="Percent 7 5 2 9" xfId="29861" xr:uid="{00000000-0005-0000-0000-0000C8DB0000}"/>
    <cellStyle name="Percent 7 5 3" xfId="2270" xr:uid="{00000000-0005-0000-0000-0000C9DB0000}"/>
    <cellStyle name="Percent 7 5 3 2" xfId="6598" xr:uid="{00000000-0005-0000-0000-0000CADB0000}"/>
    <cellStyle name="Percent 7 5 3 2 2" xfId="13090" xr:uid="{00000000-0005-0000-0000-0000CBDB0000}"/>
    <cellStyle name="Percent 7 5 3 2 2 2" xfId="28238" xr:uid="{00000000-0005-0000-0000-0000CCDB0000}"/>
    <cellStyle name="Percent 7 5 3 2 2 2 2" xfId="54206" xr:uid="{00000000-0005-0000-0000-0000CDDB0000}"/>
    <cellStyle name="Percent 7 5 3 2 2 3" xfId="39058" xr:uid="{00000000-0005-0000-0000-0000CEDB0000}"/>
    <cellStyle name="Percent 7 5 3 2 3" xfId="21746" xr:uid="{00000000-0005-0000-0000-0000CFDB0000}"/>
    <cellStyle name="Percent 7 5 3 2 3 2" xfId="47714" xr:uid="{00000000-0005-0000-0000-0000D0DB0000}"/>
    <cellStyle name="Percent 7 5 3 2 4" xfId="17418" xr:uid="{00000000-0005-0000-0000-0000D1DB0000}"/>
    <cellStyle name="Percent 7 5 3 2 4 2" xfId="43386" xr:uid="{00000000-0005-0000-0000-0000D2DB0000}"/>
    <cellStyle name="Percent 7 5 3 2 5" xfId="32566" xr:uid="{00000000-0005-0000-0000-0000D3DB0000}"/>
    <cellStyle name="Percent 7 5 3 2 6" xfId="59048" xr:uid="{00000000-0005-0000-0000-0000D4DB0000}"/>
    <cellStyle name="Percent 7 5 3 3" xfId="10926" xr:uid="{00000000-0005-0000-0000-0000D5DB0000}"/>
    <cellStyle name="Percent 7 5 3 3 2" xfId="26074" xr:uid="{00000000-0005-0000-0000-0000D6DB0000}"/>
    <cellStyle name="Percent 7 5 3 3 2 2" xfId="52042" xr:uid="{00000000-0005-0000-0000-0000D7DB0000}"/>
    <cellStyle name="Percent 7 5 3 3 3" xfId="36894" xr:uid="{00000000-0005-0000-0000-0000D8DB0000}"/>
    <cellStyle name="Percent 7 5 3 4" xfId="8762" xr:uid="{00000000-0005-0000-0000-0000D9DB0000}"/>
    <cellStyle name="Percent 7 5 3 4 2" xfId="23910" xr:uid="{00000000-0005-0000-0000-0000DADB0000}"/>
    <cellStyle name="Percent 7 5 3 4 2 2" xfId="49878" xr:uid="{00000000-0005-0000-0000-0000DBDB0000}"/>
    <cellStyle name="Percent 7 5 3 4 3" xfId="34730" xr:uid="{00000000-0005-0000-0000-0000DCDB0000}"/>
    <cellStyle name="Percent 7 5 3 5" xfId="19582" xr:uid="{00000000-0005-0000-0000-0000DDDB0000}"/>
    <cellStyle name="Percent 7 5 3 5 2" xfId="45550" xr:uid="{00000000-0005-0000-0000-0000DEDB0000}"/>
    <cellStyle name="Percent 7 5 3 6" xfId="15254" xr:uid="{00000000-0005-0000-0000-0000DFDB0000}"/>
    <cellStyle name="Percent 7 5 3 6 2" xfId="41222" xr:uid="{00000000-0005-0000-0000-0000E0DB0000}"/>
    <cellStyle name="Percent 7 5 3 7" xfId="4434" xr:uid="{00000000-0005-0000-0000-0000E1DB0000}"/>
    <cellStyle name="Percent 7 5 3 8" xfId="30402" xr:uid="{00000000-0005-0000-0000-0000E2DB0000}"/>
    <cellStyle name="Percent 7 5 3 9" xfId="56884" xr:uid="{00000000-0005-0000-0000-0000E3DB0000}"/>
    <cellStyle name="Percent 7 5 4" xfId="5516" xr:uid="{00000000-0005-0000-0000-0000E4DB0000}"/>
    <cellStyle name="Percent 7 5 4 2" xfId="12008" xr:uid="{00000000-0005-0000-0000-0000E5DB0000}"/>
    <cellStyle name="Percent 7 5 4 2 2" xfId="27156" xr:uid="{00000000-0005-0000-0000-0000E6DB0000}"/>
    <cellStyle name="Percent 7 5 4 2 2 2" xfId="53124" xr:uid="{00000000-0005-0000-0000-0000E7DB0000}"/>
    <cellStyle name="Percent 7 5 4 2 3" xfId="37976" xr:uid="{00000000-0005-0000-0000-0000E8DB0000}"/>
    <cellStyle name="Percent 7 5 4 3" xfId="20664" xr:uid="{00000000-0005-0000-0000-0000E9DB0000}"/>
    <cellStyle name="Percent 7 5 4 3 2" xfId="46632" xr:uid="{00000000-0005-0000-0000-0000EADB0000}"/>
    <cellStyle name="Percent 7 5 4 4" xfId="16336" xr:uid="{00000000-0005-0000-0000-0000EBDB0000}"/>
    <cellStyle name="Percent 7 5 4 4 2" xfId="42304" xr:uid="{00000000-0005-0000-0000-0000ECDB0000}"/>
    <cellStyle name="Percent 7 5 4 5" xfId="31484" xr:uid="{00000000-0005-0000-0000-0000EDDB0000}"/>
    <cellStyle name="Percent 7 5 4 6" xfId="57966" xr:uid="{00000000-0005-0000-0000-0000EEDB0000}"/>
    <cellStyle name="Percent 7 5 5" xfId="9844" xr:uid="{00000000-0005-0000-0000-0000EFDB0000}"/>
    <cellStyle name="Percent 7 5 5 2" xfId="24992" xr:uid="{00000000-0005-0000-0000-0000F0DB0000}"/>
    <cellStyle name="Percent 7 5 5 2 2" xfId="50960" xr:uid="{00000000-0005-0000-0000-0000F1DB0000}"/>
    <cellStyle name="Percent 7 5 5 3" xfId="35812" xr:uid="{00000000-0005-0000-0000-0000F2DB0000}"/>
    <cellStyle name="Percent 7 5 6" xfId="7680" xr:uid="{00000000-0005-0000-0000-0000F3DB0000}"/>
    <cellStyle name="Percent 7 5 6 2" xfId="22828" xr:uid="{00000000-0005-0000-0000-0000F4DB0000}"/>
    <cellStyle name="Percent 7 5 6 2 2" xfId="48796" xr:uid="{00000000-0005-0000-0000-0000F5DB0000}"/>
    <cellStyle name="Percent 7 5 6 3" xfId="33648" xr:uid="{00000000-0005-0000-0000-0000F6DB0000}"/>
    <cellStyle name="Percent 7 5 7" xfId="18500" xr:uid="{00000000-0005-0000-0000-0000F7DB0000}"/>
    <cellStyle name="Percent 7 5 7 2" xfId="44468" xr:uid="{00000000-0005-0000-0000-0000F8DB0000}"/>
    <cellStyle name="Percent 7 5 8" xfId="14172" xr:uid="{00000000-0005-0000-0000-0000F9DB0000}"/>
    <cellStyle name="Percent 7 5 8 2" xfId="40140" xr:uid="{00000000-0005-0000-0000-0000FADB0000}"/>
    <cellStyle name="Percent 7 5 9" xfId="3352" xr:uid="{00000000-0005-0000-0000-0000FBDB0000}"/>
    <cellStyle name="Percent 7 6" xfId="637" xr:uid="{00000000-0005-0000-0000-0000FCDB0000}"/>
    <cellStyle name="Percent 7 6 10" xfId="29321" xr:uid="{00000000-0005-0000-0000-0000FDDB0000}"/>
    <cellStyle name="Percent 7 6 11" xfId="55263" xr:uid="{00000000-0005-0000-0000-0000FEDB0000}"/>
    <cellStyle name="Percent 7 6 12" xfId="55803" xr:uid="{00000000-0005-0000-0000-0000FFDB0000}"/>
    <cellStyle name="Percent 7 6 13" xfId="889" xr:uid="{00000000-0005-0000-0000-000000DC0000}"/>
    <cellStyle name="Percent 7 6 2" xfId="1730" xr:uid="{00000000-0005-0000-0000-000001DC0000}"/>
    <cellStyle name="Percent 7 6 2 10" xfId="56344" xr:uid="{00000000-0005-0000-0000-000002DC0000}"/>
    <cellStyle name="Percent 7 6 2 2" xfId="2812" xr:uid="{00000000-0005-0000-0000-000003DC0000}"/>
    <cellStyle name="Percent 7 6 2 2 2" xfId="7140" xr:uid="{00000000-0005-0000-0000-000004DC0000}"/>
    <cellStyle name="Percent 7 6 2 2 2 2" xfId="13632" xr:uid="{00000000-0005-0000-0000-000005DC0000}"/>
    <cellStyle name="Percent 7 6 2 2 2 2 2" xfId="28780" xr:uid="{00000000-0005-0000-0000-000006DC0000}"/>
    <cellStyle name="Percent 7 6 2 2 2 2 2 2" xfId="54748" xr:uid="{00000000-0005-0000-0000-000007DC0000}"/>
    <cellStyle name="Percent 7 6 2 2 2 2 3" xfId="39600" xr:uid="{00000000-0005-0000-0000-000008DC0000}"/>
    <cellStyle name="Percent 7 6 2 2 2 3" xfId="22288" xr:uid="{00000000-0005-0000-0000-000009DC0000}"/>
    <cellStyle name="Percent 7 6 2 2 2 3 2" xfId="48256" xr:uid="{00000000-0005-0000-0000-00000ADC0000}"/>
    <cellStyle name="Percent 7 6 2 2 2 4" xfId="17960" xr:uid="{00000000-0005-0000-0000-00000BDC0000}"/>
    <cellStyle name="Percent 7 6 2 2 2 4 2" xfId="43928" xr:uid="{00000000-0005-0000-0000-00000CDC0000}"/>
    <cellStyle name="Percent 7 6 2 2 2 5" xfId="33108" xr:uid="{00000000-0005-0000-0000-00000DDC0000}"/>
    <cellStyle name="Percent 7 6 2 2 2 6" xfId="59590" xr:uid="{00000000-0005-0000-0000-00000EDC0000}"/>
    <cellStyle name="Percent 7 6 2 2 3" xfId="11468" xr:uid="{00000000-0005-0000-0000-00000FDC0000}"/>
    <cellStyle name="Percent 7 6 2 2 3 2" xfId="26616" xr:uid="{00000000-0005-0000-0000-000010DC0000}"/>
    <cellStyle name="Percent 7 6 2 2 3 2 2" xfId="52584" xr:uid="{00000000-0005-0000-0000-000011DC0000}"/>
    <cellStyle name="Percent 7 6 2 2 3 3" xfId="37436" xr:uid="{00000000-0005-0000-0000-000012DC0000}"/>
    <cellStyle name="Percent 7 6 2 2 4" xfId="9304" xr:uid="{00000000-0005-0000-0000-000013DC0000}"/>
    <cellStyle name="Percent 7 6 2 2 4 2" xfId="24452" xr:uid="{00000000-0005-0000-0000-000014DC0000}"/>
    <cellStyle name="Percent 7 6 2 2 4 2 2" xfId="50420" xr:uid="{00000000-0005-0000-0000-000015DC0000}"/>
    <cellStyle name="Percent 7 6 2 2 4 3" xfId="35272" xr:uid="{00000000-0005-0000-0000-000016DC0000}"/>
    <cellStyle name="Percent 7 6 2 2 5" xfId="20124" xr:uid="{00000000-0005-0000-0000-000017DC0000}"/>
    <cellStyle name="Percent 7 6 2 2 5 2" xfId="46092" xr:uid="{00000000-0005-0000-0000-000018DC0000}"/>
    <cellStyle name="Percent 7 6 2 2 6" xfId="15796" xr:uid="{00000000-0005-0000-0000-000019DC0000}"/>
    <cellStyle name="Percent 7 6 2 2 6 2" xfId="41764" xr:uid="{00000000-0005-0000-0000-00001ADC0000}"/>
    <cellStyle name="Percent 7 6 2 2 7" xfId="4976" xr:uid="{00000000-0005-0000-0000-00001BDC0000}"/>
    <cellStyle name="Percent 7 6 2 2 8" xfId="30944" xr:uid="{00000000-0005-0000-0000-00001CDC0000}"/>
    <cellStyle name="Percent 7 6 2 2 9" xfId="57426" xr:uid="{00000000-0005-0000-0000-00001DDC0000}"/>
    <cellStyle name="Percent 7 6 2 3" xfId="6058" xr:uid="{00000000-0005-0000-0000-00001EDC0000}"/>
    <cellStyle name="Percent 7 6 2 3 2" xfId="12550" xr:uid="{00000000-0005-0000-0000-00001FDC0000}"/>
    <cellStyle name="Percent 7 6 2 3 2 2" xfId="27698" xr:uid="{00000000-0005-0000-0000-000020DC0000}"/>
    <cellStyle name="Percent 7 6 2 3 2 2 2" xfId="53666" xr:uid="{00000000-0005-0000-0000-000021DC0000}"/>
    <cellStyle name="Percent 7 6 2 3 2 3" xfId="38518" xr:uid="{00000000-0005-0000-0000-000022DC0000}"/>
    <cellStyle name="Percent 7 6 2 3 3" xfId="21206" xr:uid="{00000000-0005-0000-0000-000023DC0000}"/>
    <cellStyle name="Percent 7 6 2 3 3 2" xfId="47174" xr:uid="{00000000-0005-0000-0000-000024DC0000}"/>
    <cellStyle name="Percent 7 6 2 3 4" xfId="16878" xr:uid="{00000000-0005-0000-0000-000025DC0000}"/>
    <cellStyle name="Percent 7 6 2 3 4 2" xfId="42846" xr:uid="{00000000-0005-0000-0000-000026DC0000}"/>
    <cellStyle name="Percent 7 6 2 3 5" xfId="32026" xr:uid="{00000000-0005-0000-0000-000027DC0000}"/>
    <cellStyle name="Percent 7 6 2 3 6" xfId="58508" xr:uid="{00000000-0005-0000-0000-000028DC0000}"/>
    <cellStyle name="Percent 7 6 2 4" xfId="10386" xr:uid="{00000000-0005-0000-0000-000029DC0000}"/>
    <cellStyle name="Percent 7 6 2 4 2" xfId="25534" xr:uid="{00000000-0005-0000-0000-00002ADC0000}"/>
    <cellStyle name="Percent 7 6 2 4 2 2" xfId="51502" xr:uid="{00000000-0005-0000-0000-00002BDC0000}"/>
    <cellStyle name="Percent 7 6 2 4 3" xfId="36354" xr:uid="{00000000-0005-0000-0000-00002CDC0000}"/>
    <cellStyle name="Percent 7 6 2 5" xfId="8222" xr:uid="{00000000-0005-0000-0000-00002DDC0000}"/>
    <cellStyle name="Percent 7 6 2 5 2" xfId="23370" xr:uid="{00000000-0005-0000-0000-00002EDC0000}"/>
    <cellStyle name="Percent 7 6 2 5 2 2" xfId="49338" xr:uid="{00000000-0005-0000-0000-00002FDC0000}"/>
    <cellStyle name="Percent 7 6 2 5 3" xfId="34190" xr:uid="{00000000-0005-0000-0000-000030DC0000}"/>
    <cellStyle name="Percent 7 6 2 6" xfId="19042" xr:uid="{00000000-0005-0000-0000-000031DC0000}"/>
    <cellStyle name="Percent 7 6 2 6 2" xfId="45010" xr:uid="{00000000-0005-0000-0000-000032DC0000}"/>
    <cellStyle name="Percent 7 6 2 7" xfId="14714" xr:uid="{00000000-0005-0000-0000-000033DC0000}"/>
    <cellStyle name="Percent 7 6 2 7 2" xfId="40682" xr:uid="{00000000-0005-0000-0000-000034DC0000}"/>
    <cellStyle name="Percent 7 6 2 8" xfId="3894" xr:uid="{00000000-0005-0000-0000-000035DC0000}"/>
    <cellStyle name="Percent 7 6 2 9" xfId="29862" xr:uid="{00000000-0005-0000-0000-000036DC0000}"/>
    <cellStyle name="Percent 7 6 3" xfId="2271" xr:uid="{00000000-0005-0000-0000-000037DC0000}"/>
    <cellStyle name="Percent 7 6 3 2" xfId="6599" xr:uid="{00000000-0005-0000-0000-000038DC0000}"/>
    <cellStyle name="Percent 7 6 3 2 2" xfId="13091" xr:uid="{00000000-0005-0000-0000-000039DC0000}"/>
    <cellStyle name="Percent 7 6 3 2 2 2" xfId="28239" xr:uid="{00000000-0005-0000-0000-00003ADC0000}"/>
    <cellStyle name="Percent 7 6 3 2 2 2 2" xfId="54207" xr:uid="{00000000-0005-0000-0000-00003BDC0000}"/>
    <cellStyle name="Percent 7 6 3 2 2 3" xfId="39059" xr:uid="{00000000-0005-0000-0000-00003CDC0000}"/>
    <cellStyle name="Percent 7 6 3 2 3" xfId="21747" xr:uid="{00000000-0005-0000-0000-00003DDC0000}"/>
    <cellStyle name="Percent 7 6 3 2 3 2" xfId="47715" xr:uid="{00000000-0005-0000-0000-00003EDC0000}"/>
    <cellStyle name="Percent 7 6 3 2 4" xfId="17419" xr:uid="{00000000-0005-0000-0000-00003FDC0000}"/>
    <cellStyle name="Percent 7 6 3 2 4 2" xfId="43387" xr:uid="{00000000-0005-0000-0000-000040DC0000}"/>
    <cellStyle name="Percent 7 6 3 2 5" xfId="32567" xr:uid="{00000000-0005-0000-0000-000041DC0000}"/>
    <cellStyle name="Percent 7 6 3 2 6" xfId="59049" xr:uid="{00000000-0005-0000-0000-000042DC0000}"/>
    <cellStyle name="Percent 7 6 3 3" xfId="10927" xr:uid="{00000000-0005-0000-0000-000043DC0000}"/>
    <cellStyle name="Percent 7 6 3 3 2" xfId="26075" xr:uid="{00000000-0005-0000-0000-000044DC0000}"/>
    <cellStyle name="Percent 7 6 3 3 2 2" xfId="52043" xr:uid="{00000000-0005-0000-0000-000045DC0000}"/>
    <cellStyle name="Percent 7 6 3 3 3" xfId="36895" xr:uid="{00000000-0005-0000-0000-000046DC0000}"/>
    <cellStyle name="Percent 7 6 3 4" xfId="8763" xr:uid="{00000000-0005-0000-0000-000047DC0000}"/>
    <cellStyle name="Percent 7 6 3 4 2" xfId="23911" xr:uid="{00000000-0005-0000-0000-000048DC0000}"/>
    <cellStyle name="Percent 7 6 3 4 2 2" xfId="49879" xr:uid="{00000000-0005-0000-0000-000049DC0000}"/>
    <cellStyle name="Percent 7 6 3 4 3" xfId="34731" xr:uid="{00000000-0005-0000-0000-00004ADC0000}"/>
    <cellStyle name="Percent 7 6 3 5" xfId="19583" xr:uid="{00000000-0005-0000-0000-00004BDC0000}"/>
    <cellStyle name="Percent 7 6 3 5 2" xfId="45551" xr:uid="{00000000-0005-0000-0000-00004CDC0000}"/>
    <cellStyle name="Percent 7 6 3 6" xfId="15255" xr:uid="{00000000-0005-0000-0000-00004DDC0000}"/>
    <cellStyle name="Percent 7 6 3 6 2" xfId="41223" xr:uid="{00000000-0005-0000-0000-00004EDC0000}"/>
    <cellStyle name="Percent 7 6 3 7" xfId="4435" xr:uid="{00000000-0005-0000-0000-00004FDC0000}"/>
    <cellStyle name="Percent 7 6 3 8" xfId="30403" xr:uid="{00000000-0005-0000-0000-000050DC0000}"/>
    <cellStyle name="Percent 7 6 3 9" xfId="56885" xr:uid="{00000000-0005-0000-0000-000051DC0000}"/>
    <cellStyle name="Percent 7 6 4" xfId="5517" xr:uid="{00000000-0005-0000-0000-000052DC0000}"/>
    <cellStyle name="Percent 7 6 4 2" xfId="12009" xr:uid="{00000000-0005-0000-0000-000053DC0000}"/>
    <cellStyle name="Percent 7 6 4 2 2" xfId="27157" xr:uid="{00000000-0005-0000-0000-000054DC0000}"/>
    <cellStyle name="Percent 7 6 4 2 2 2" xfId="53125" xr:uid="{00000000-0005-0000-0000-000055DC0000}"/>
    <cellStyle name="Percent 7 6 4 2 3" xfId="37977" xr:uid="{00000000-0005-0000-0000-000056DC0000}"/>
    <cellStyle name="Percent 7 6 4 3" xfId="20665" xr:uid="{00000000-0005-0000-0000-000057DC0000}"/>
    <cellStyle name="Percent 7 6 4 3 2" xfId="46633" xr:uid="{00000000-0005-0000-0000-000058DC0000}"/>
    <cellStyle name="Percent 7 6 4 4" xfId="16337" xr:uid="{00000000-0005-0000-0000-000059DC0000}"/>
    <cellStyle name="Percent 7 6 4 4 2" xfId="42305" xr:uid="{00000000-0005-0000-0000-00005ADC0000}"/>
    <cellStyle name="Percent 7 6 4 5" xfId="31485" xr:uid="{00000000-0005-0000-0000-00005BDC0000}"/>
    <cellStyle name="Percent 7 6 4 6" xfId="57967" xr:uid="{00000000-0005-0000-0000-00005CDC0000}"/>
    <cellStyle name="Percent 7 6 5" xfId="9845" xr:uid="{00000000-0005-0000-0000-00005DDC0000}"/>
    <cellStyle name="Percent 7 6 5 2" xfId="24993" xr:uid="{00000000-0005-0000-0000-00005EDC0000}"/>
    <cellStyle name="Percent 7 6 5 2 2" xfId="50961" xr:uid="{00000000-0005-0000-0000-00005FDC0000}"/>
    <cellStyle name="Percent 7 6 5 3" xfId="35813" xr:uid="{00000000-0005-0000-0000-000060DC0000}"/>
    <cellStyle name="Percent 7 6 6" xfId="7681" xr:uid="{00000000-0005-0000-0000-000061DC0000}"/>
    <cellStyle name="Percent 7 6 6 2" xfId="22829" xr:uid="{00000000-0005-0000-0000-000062DC0000}"/>
    <cellStyle name="Percent 7 6 6 2 2" xfId="48797" xr:uid="{00000000-0005-0000-0000-000063DC0000}"/>
    <cellStyle name="Percent 7 6 6 3" xfId="33649" xr:uid="{00000000-0005-0000-0000-000064DC0000}"/>
    <cellStyle name="Percent 7 6 7" xfId="18501" xr:uid="{00000000-0005-0000-0000-000065DC0000}"/>
    <cellStyle name="Percent 7 6 7 2" xfId="44469" xr:uid="{00000000-0005-0000-0000-000066DC0000}"/>
    <cellStyle name="Percent 7 6 8" xfId="14173" xr:uid="{00000000-0005-0000-0000-000067DC0000}"/>
    <cellStyle name="Percent 7 6 8 2" xfId="40141" xr:uid="{00000000-0005-0000-0000-000068DC0000}"/>
    <cellStyle name="Percent 7 6 9" xfId="3353" xr:uid="{00000000-0005-0000-0000-000069DC0000}"/>
    <cellStyle name="Percent 7 7" xfId="638" xr:uid="{00000000-0005-0000-0000-00006ADC0000}"/>
    <cellStyle name="Percent 7 7 10" xfId="29322" xr:uid="{00000000-0005-0000-0000-00006BDC0000}"/>
    <cellStyle name="Percent 7 7 11" xfId="55264" xr:uid="{00000000-0005-0000-0000-00006CDC0000}"/>
    <cellStyle name="Percent 7 7 12" xfId="55804" xr:uid="{00000000-0005-0000-0000-00006DDC0000}"/>
    <cellStyle name="Percent 7 7 13" xfId="929" xr:uid="{00000000-0005-0000-0000-00006EDC0000}"/>
    <cellStyle name="Percent 7 7 2" xfId="1731" xr:uid="{00000000-0005-0000-0000-00006FDC0000}"/>
    <cellStyle name="Percent 7 7 2 10" xfId="56345" xr:uid="{00000000-0005-0000-0000-000070DC0000}"/>
    <cellStyle name="Percent 7 7 2 2" xfId="2813" xr:uid="{00000000-0005-0000-0000-000071DC0000}"/>
    <cellStyle name="Percent 7 7 2 2 2" xfId="7141" xr:uid="{00000000-0005-0000-0000-000072DC0000}"/>
    <cellStyle name="Percent 7 7 2 2 2 2" xfId="13633" xr:uid="{00000000-0005-0000-0000-000073DC0000}"/>
    <cellStyle name="Percent 7 7 2 2 2 2 2" xfId="28781" xr:uid="{00000000-0005-0000-0000-000074DC0000}"/>
    <cellStyle name="Percent 7 7 2 2 2 2 2 2" xfId="54749" xr:uid="{00000000-0005-0000-0000-000075DC0000}"/>
    <cellStyle name="Percent 7 7 2 2 2 2 3" xfId="39601" xr:uid="{00000000-0005-0000-0000-000076DC0000}"/>
    <cellStyle name="Percent 7 7 2 2 2 3" xfId="22289" xr:uid="{00000000-0005-0000-0000-000077DC0000}"/>
    <cellStyle name="Percent 7 7 2 2 2 3 2" xfId="48257" xr:uid="{00000000-0005-0000-0000-000078DC0000}"/>
    <cellStyle name="Percent 7 7 2 2 2 4" xfId="17961" xr:uid="{00000000-0005-0000-0000-000079DC0000}"/>
    <cellStyle name="Percent 7 7 2 2 2 4 2" xfId="43929" xr:uid="{00000000-0005-0000-0000-00007ADC0000}"/>
    <cellStyle name="Percent 7 7 2 2 2 5" xfId="33109" xr:uid="{00000000-0005-0000-0000-00007BDC0000}"/>
    <cellStyle name="Percent 7 7 2 2 2 6" xfId="59591" xr:uid="{00000000-0005-0000-0000-00007CDC0000}"/>
    <cellStyle name="Percent 7 7 2 2 3" xfId="11469" xr:uid="{00000000-0005-0000-0000-00007DDC0000}"/>
    <cellStyle name="Percent 7 7 2 2 3 2" xfId="26617" xr:uid="{00000000-0005-0000-0000-00007EDC0000}"/>
    <cellStyle name="Percent 7 7 2 2 3 2 2" xfId="52585" xr:uid="{00000000-0005-0000-0000-00007FDC0000}"/>
    <cellStyle name="Percent 7 7 2 2 3 3" xfId="37437" xr:uid="{00000000-0005-0000-0000-000080DC0000}"/>
    <cellStyle name="Percent 7 7 2 2 4" xfId="9305" xr:uid="{00000000-0005-0000-0000-000081DC0000}"/>
    <cellStyle name="Percent 7 7 2 2 4 2" xfId="24453" xr:uid="{00000000-0005-0000-0000-000082DC0000}"/>
    <cellStyle name="Percent 7 7 2 2 4 2 2" xfId="50421" xr:uid="{00000000-0005-0000-0000-000083DC0000}"/>
    <cellStyle name="Percent 7 7 2 2 4 3" xfId="35273" xr:uid="{00000000-0005-0000-0000-000084DC0000}"/>
    <cellStyle name="Percent 7 7 2 2 5" xfId="20125" xr:uid="{00000000-0005-0000-0000-000085DC0000}"/>
    <cellStyle name="Percent 7 7 2 2 5 2" xfId="46093" xr:uid="{00000000-0005-0000-0000-000086DC0000}"/>
    <cellStyle name="Percent 7 7 2 2 6" xfId="15797" xr:uid="{00000000-0005-0000-0000-000087DC0000}"/>
    <cellStyle name="Percent 7 7 2 2 6 2" xfId="41765" xr:uid="{00000000-0005-0000-0000-000088DC0000}"/>
    <cellStyle name="Percent 7 7 2 2 7" xfId="4977" xr:uid="{00000000-0005-0000-0000-000089DC0000}"/>
    <cellStyle name="Percent 7 7 2 2 8" xfId="30945" xr:uid="{00000000-0005-0000-0000-00008ADC0000}"/>
    <cellStyle name="Percent 7 7 2 2 9" xfId="57427" xr:uid="{00000000-0005-0000-0000-00008BDC0000}"/>
    <cellStyle name="Percent 7 7 2 3" xfId="6059" xr:uid="{00000000-0005-0000-0000-00008CDC0000}"/>
    <cellStyle name="Percent 7 7 2 3 2" xfId="12551" xr:uid="{00000000-0005-0000-0000-00008DDC0000}"/>
    <cellStyle name="Percent 7 7 2 3 2 2" xfId="27699" xr:uid="{00000000-0005-0000-0000-00008EDC0000}"/>
    <cellStyle name="Percent 7 7 2 3 2 2 2" xfId="53667" xr:uid="{00000000-0005-0000-0000-00008FDC0000}"/>
    <cellStyle name="Percent 7 7 2 3 2 3" xfId="38519" xr:uid="{00000000-0005-0000-0000-000090DC0000}"/>
    <cellStyle name="Percent 7 7 2 3 3" xfId="21207" xr:uid="{00000000-0005-0000-0000-000091DC0000}"/>
    <cellStyle name="Percent 7 7 2 3 3 2" xfId="47175" xr:uid="{00000000-0005-0000-0000-000092DC0000}"/>
    <cellStyle name="Percent 7 7 2 3 4" xfId="16879" xr:uid="{00000000-0005-0000-0000-000093DC0000}"/>
    <cellStyle name="Percent 7 7 2 3 4 2" xfId="42847" xr:uid="{00000000-0005-0000-0000-000094DC0000}"/>
    <cellStyle name="Percent 7 7 2 3 5" xfId="32027" xr:uid="{00000000-0005-0000-0000-000095DC0000}"/>
    <cellStyle name="Percent 7 7 2 3 6" xfId="58509" xr:uid="{00000000-0005-0000-0000-000096DC0000}"/>
    <cellStyle name="Percent 7 7 2 4" xfId="10387" xr:uid="{00000000-0005-0000-0000-000097DC0000}"/>
    <cellStyle name="Percent 7 7 2 4 2" xfId="25535" xr:uid="{00000000-0005-0000-0000-000098DC0000}"/>
    <cellStyle name="Percent 7 7 2 4 2 2" xfId="51503" xr:uid="{00000000-0005-0000-0000-000099DC0000}"/>
    <cellStyle name="Percent 7 7 2 4 3" xfId="36355" xr:uid="{00000000-0005-0000-0000-00009ADC0000}"/>
    <cellStyle name="Percent 7 7 2 5" xfId="8223" xr:uid="{00000000-0005-0000-0000-00009BDC0000}"/>
    <cellStyle name="Percent 7 7 2 5 2" xfId="23371" xr:uid="{00000000-0005-0000-0000-00009CDC0000}"/>
    <cellStyle name="Percent 7 7 2 5 2 2" xfId="49339" xr:uid="{00000000-0005-0000-0000-00009DDC0000}"/>
    <cellStyle name="Percent 7 7 2 5 3" xfId="34191" xr:uid="{00000000-0005-0000-0000-00009EDC0000}"/>
    <cellStyle name="Percent 7 7 2 6" xfId="19043" xr:uid="{00000000-0005-0000-0000-00009FDC0000}"/>
    <cellStyle name="Percent 7 7 2 6 2" xfId="45011" xr:uid="{00000000-0005-0000-0000-0000A0DC0000}"/>
    <cellStyle name="Percent 7 7 2 7" xfId="14715" xr:uid="{00000000-0005-0000-0000-0000A1DC0000}"/>
    <cellStyle name="Percent 7 7 2 7 2" xfId="40683" xr:uid="{00000000-0005-0000-0000-0000A2DC0000}"/>
    <cellStyle name="Percent 7 7 2 8" xfId="3895" xr:uid="{00000000-0005-0000-0000-0000A3DC0000}"/>
    <cellStyle name="Percent 7 7 2 9" xfId="29863" xr:uid="{00000000-0005-0000-0000-0000A4DC0000}"/>
    <cellStyle name="Percent 7 7 3" xfId="2272" xr:uid="{00000000-0005-0000-0000-0000A5DC0000}"/>
    <cellStyle name="Percent 7 7 3 2" xfId="6600" xr:uid="{00000000-0005-0000-0000-0000A6DC0000}"/>
    <cellStyle name="Percent 7 7 3 2 2" xfId="13092" xr:uid="{00000000-0005-0000-0000-0000A7DC0000}"/>
    <cellStyle name="Percent 7 7 3 2 2 2" xfId="28240" xr:uid="{00000000-0005-0000-0000-0000A8DC0000}"/>
    <cellStyle name="Percent 7 7 3 2 2 2 2" xfId="54208" xr:uid="{00000000-0005-0000-0000-0000A9DC0000}"/>
    <cellStyle name="Percent 7 7 3 2 2 3" xfId="39060" xr:uid="{00000000-0005-0000-0000-0000AADC0000}"/>
    <cellStyle name="Percent 7 7 3 2 3" xfId="21748" xr:uid="{00000000-0005-0000-0000-0000ABDC0000}"/>
    <cellStyle name="Percent 7 7 3 2 3 2" xfId="47716" xr:uid="{00000000-0005-0000-0000-0000ACDC0000}"/>
    <cellStyle name="Percent 7 7 3 2 4" xfId="17420" xr:uid="{00000000-0005-0000-0000-0000ADDC0000}"/>
    <cellStyle name="Percent 7 7 3 2 4 2" xfId="43388" xr:uid="{00000000-0005-0000-0000-0000AEDC0000}"/>
    <cellStyle name="Percent 7 7 3 2 5" xfId="32568" xr:uid="{00000000-0005-0000-0000-0000AFDC0000}"/>
    <cellStyle name="Percent 7 7 3 2 6" xfId="59050" xr:uid="{00000000-0005-0000-0000-0000B0DC0000}"/>
    <cellStyle name="Percent 7 7 3 3" xfId="10928" xr:uid="{00000000-0005-0000-0000-0000B1DC0000}"/>
    <cellStyle name="Percent 7 7 3 3 2" xfId="26076" xr:uid="{00000000-0005-0000-0000-0000B2DC0000}"/>
    <cellStyle name="Percent 7 7 3 3 2 2" xfId="52044" xr:uid="{00000000-0005-0000-0000-0000B3DC0000}"/>
    <cellStyle name="Percent 7 7 3 3 3" xfId="36896" xr:uid="{00000000-0005-0000-0000-0000B4DC0000}"/>
    <cellStyle name="Percent 7 7 3 4" xfId="8764" xr:uid="{00000000-0005-0000-0000-0000B5DC0000}"/>
    <cellStyle name="Percent 7 7 3 4 2" xfId="23912" xr:uid="{00000000-0005-0000-0000-0000B6DC0000}"/>
    <cellStyle name="Percent 7 7 3 4 2 2" xfId="49880" xr:uid="{00000000-0005-0000-0000-0000B7DC0000}"/>
    <cellStyle name="Percent 7 7 3 4 3" xfId="34732" xr:uid="{00000000-0005-0000-0000-0000B8DC0000}"/>
    <cellStyle name="Percent 7 7 3 5" xfId="19584" xr:uid="{00000000-0005-0000-0000-0000B9DC0000}"/>
    <cellStyle name="Percent 7 7 3 5 2" xfId="45552" xr:uid="{00000000-0005-0000-0000-0000BADC0000}"/>
    <cellStyle name="Percent 7 7 3 6" xfId="15256" xr:uid="{00000000-0005-0000-0000-0000BBDC0000}"/>
    <cellStyle name="Percent 7 7 3 6 2" xfId="41224" xr:uid="{00000000-0005-0000-0000-0000BCDC0000}"/>
    <cellStyle name="Percent 7 7 3 7" xfId="4436" xr:uid="{00000000-0005-0000-0000-0000BDDC0000}"/>
    <cellStyle name="Percent 7 7 3 8" xfId="30404" xr:uid="{00000000-0005-0000-0000-0000BEDC0000}"/>
    <cellStyle name="Percent 7 7 3 9" xfId="56886" xr:uid="{00000000-0005-0000-0000-0000BFDC0000}"/>
    <cellStyle name="Percent 7 7 4" xfId="5518" xr:uid="{00000000-0005-0000-0000-0000C0DC0000}"/>
    <cellStyle name="Percent 7 7 4 2" xfId="12010" xr:uid="{00000000-0005-0000-0000-0000C1DC0000}"/>
    <cellStyle name="Percent 7 7 4 2 2" xfId="27158" xr:uid="{00000000-0005-0000-0000-0000C2DC0000}"/>
    <cellStyle name="Percent 7 7 4 2 2 2" xfId="53126" xr:uid="{00000000-0005-0000-0000-0000C3DC0000}"/>
    <cellStyle name="Percent 7 7 4 2 3" xfId="37978" xr:uid="{00000000-0005-0000-0000-0000C4DC0000}"/>
    <cellStyle name="Percent 7 7 4 3" xfId="20666" xr:uid="{00000000-0005-0000-0000-0000C5DC0000}"/>
    <cellStyle name="Percent 7 7 4 3 2" xfId="46634" xr:uid="{00000000-0005-0000-0000-0000C6DC0000}"/>
    <cellStyle name="Percent 7 7 4 4" xfId="16338" xr:uid="{00000000-0005-0000-0000-0000C7DC0000}"/>
    <cellStyle name="Percent 7 7 4 4 2" xfId="42306" xr:uid="{00000000-0005-0000-0000-0000C8DC0000}"/>
    <cellStyle name="Percent 7 7 4 5" xfId="31486" xr:uid="{00000000-0005-0000-0000-0000C9DC0000}"/>
    <cellStyle name="Percent 7 7 4 6" xfId="57968" xr:uid="{00000000-0005-0000-0000-0000CADC0000}"/>
    <cellStyle name="Percent 7 7 5" xfId="9846" xr:uid="{00000000-0005-0000-0000-0000CBDC0000}"/>
    <cellStyle name="Percent 7 7 5 2" xfId="24994" xr:uid="{00000000-0005-0000-0000-0000CCDC0000}"/>
    <cellStyle name="Percent 7 7 5 2 2" xfId="50962" xr:uid="{00000000-0005-0000-0000-0000CDDC0000}"/>
    <cellStyle name="Percent 7 7 5 3" xfId="35814" xr:uid="{00000000-0005-0000-0000-0000CEDC0000}"/>
    <cellStyle name="Percent 7 7 6" xfId="7682" xr:uid="{00000000-0005-0000-0000-0000CFDC0000}"/>
    <cellStyle name="Percent 7 7 6 2" xfId="22830" xr:uid="{00000000-0005-0000-0000-0000D0DC0000}"/>
    <cellStyle name="Percent 7 7 6 2 2" xfId="48798" xr:uid="{00000000-0005-0000-0000-0000D1DC0000}"/>
    <cellStyle name="Percent 7 7 6 3" xfId="33650" xr:uid="{00000000-0005-0000-0000-0000D2DC0000}"/>
    <cellStyle name="Percent 7 7 7" xfId="18502" xr:uid="{00000000-0005-0000-0000-0000D3DC0000}"/>
    <cellStyle name="Percent 7 7 7 2" xfId="44470" xr:uid="{00000000-0005-0000-0000-0000D4DC0000}"/>
    <cellStyle name="Percent 7 7 8" xfId="14174" xr:uid="{00000000-0005-0000-0000-0000D5DC0000}"/>
    <cellStyle name="Percent 7 7 8 2" xfId="40142" xr:uid="{00000000-0005-0000-0000-0000D6DC0000}"/>
    <cellStyle name="Percent 7 7 9" xfId="3354" xr:uid="{00000000-0005-0000-0000-0000D7DC0000}"/>
    <cellStyle name="Percent 7 8" xfId="639" xr:uid="{00000000-0005-0000-0000-0000D8DC0000}"/>
    <cellStyle name="Percent 7 8 10" xfId="29323" xr:uid="{00000000-0005-0000-0000-0000D9DC0000}"/>
    <cellStyle name="Percent 7 8 11" xfId="55265" xr:uid="{00000000-0005-0000-0000-0000DADC0000}"/>
    <cellStyle name="Percent 7 8 12" xfId="55805" xr:uid="{00000000-0005-0000-0000-0000DBDC0000}"/>
    <cellStyle name="Percent 7 8 13" xfId="969" xr:uid="{00000000-0005-0000-0000-0000DCDC0000}"/>
    <cellStyle name="Percent 7 8 2" xfId="1732" xr:uid="{00000000-0005-0000-0000-0000DDDC0000}"/>
    <cellStyle name="Percent 7 8 2 10" xfId="56346" xr:uid="{00000000-0005-0000-0000-0000DEDC0000}"/>
    <cellStyle name="Percent 7 8 2 2" xfId="2814" xr:uid="{00000000-0005-0000-0000-0000DFDC0000}"/>
    <cellStyle name="Percent 7 8 2 2 2" xfId="7142" xr:uid="{00000000-0005-0000-0000-0000E0DC0000}"/>
    <cellStyle name="Percent 7 8 2 2 2 2" xfId="13634" xr:uid="{00000000-0005-0000-0000-0000E1DC0000}"/>
    <cellStyle name="Percent 7 8 2 2 2 2 2" xfId="28782" xr:uid="{00000000-0005-0000-0000-0000E2DC0000}"/>
    <cellStyle name="Percent 7 8 2 2 2 2 2 2" xfId="54750" xr:uid="{00000000-0005-0000-0000-0000E3DC0000}"/>
    <cellStyle name="Percent 7 8 2 2 2 2 3" xfId="39602" xr:uid="{00000000-0005-0000-0000-0000E4DC0000}"/>
    <cellStyle name="Percent 7 8 2 2 2 3" xfId="22290" xr:uid="{00000000-0005-0000-0000-0000E5DC0000}"/>
    <cellStyle name="Percent 7 8 2 2 2 3 2" xfId="48258" xr:uid="{00000000-0005-0000-0000-0000E6DC0000}"/>
    <cellStyle name="Percent 7 8 2 2 2 4" xfId="17962" xr:uid="{00000000-0005-0000-0000-0000E7DC0000}"/>
    <cellStyle name="Percent 7 8 2 2 2 4 2" xfId="43930" xr:uid="{00000000-0005-0000-0000-0000E8DC0000}"/>
    <cellStyle name="Percent 7 8 2 2 2 5" xfId="33110" xr:uid="{00000000-0005-0000-0000-0000E9DC0000}"/>
    <cellStyle name="Percent 7 8 2 2 2 6" xfId="59592" xr:uid="{00000000-0005-0000-0000-0000EADC0000}"/>
    <cellStyle name="Percent 7 8 2 2 3" xfId="11470" xr:uid="{00000000-0005-0000-0000-0000EBDC0000}"/>
    <cellStyle name="Percent 7 8 2 2 3 2" xfId="26618" xr:uid="{00000000-0005-0000-0000-0000ECDC0000}"/>
    <cellStyle name="Percent 7 8 2 2 3 2 2" xfId="52586" xr:uid="{00000000-0005-0000-0000-0000EDDC0000}"/>
    <cellStyle name="Percent 7 8 2 2 3 3" xfId="37438" xr:uid="{00000000-0005-0000-0000-0000EEDC0000}"/>
    <cellStyle name="Percent 7 8 2 2 4" xfId="9306" xr:uid="{00000000-0005-0000-0000-0000EFDC0000}"/>
    <cellStyle name="Percent 7 8 2 2 4 2" xfId="24454" xr:uid="{00000000-0005-0000-0000-0000F0DC0000}"/>
    <cellStyle name="Percent 7 8 2 2 4 2 2" xfId="50422" xr:uid="{00000000-0005-0000-0000-0000F1DC0000}"/>
    <cellStyle name="Percent 7 8 2 2 4 3" xfId="35274" xr:uid="{00000000-0005-0000-0000-0000F2DC0000}"/>
    <cellStyle name="Percent 7 8 2 2 5" xfId="20126" xr:uid="{00000000-0005-0000-0000-0000F3DC0000}"/>
    <cellStyle name="Percent 7 8 2 2 5 2" xfId="46094" xr:uid="{00000000-0005-0000-0000-0000F4DC0000}"/>
    <cellStyle name="Percent 7 8 2 2 6" xfId="15798" xr:uid="{00000000-0005-0000-0000-0000F5DC0000}"/>
    <cellStyle name="Percent 7 8 2 2 6 2" xfId="41766" xr:uid="{00000000-0005-0000-0000-0000F6DC0000}"/>
    <cellStyle name="Percent 7 8 2 2 7" xfId="4978" xr:uid="{00000000-0005-0000-0000-0000F7DC0000}"/>
    <cellStyle name="Percent 7 8 2 2 8" xfId="30946" xr:uid="{00000000-0005-0000-0000-0000F8DC0000}"/>
    <cellStyle name="Percent 7 8 2 2 9" xfId="57428" xr:uid="{00000000-0005-0000-0000-0000F9DC0000}"/>
    <cellStyle name="Percent 7 8 2 3" xfId="6060" xr:uid="{00000000-0005-0000-0000-0000FADC0000}"/>
    <cellStyle name="Percent 7 8 2 3 2" xfId="12552" xr:uid="{00000000-0005-0000-0000-0000FBDC0000}"/>
    <cellStyle name="Percent 7 8 2 3 2 2" xfId="27700" xr:uid="{00000000-0005-0000-0000-0000FCDC0000}"/>
    <cellStyle name="Percent 7 8 2 3 2 2 2" xfId="53668" xr:uid="{00000000-0005-0000-0000-0000FDDC0000}"/>
    <cellStyle name="Percent 7 8 2 3 2 3" xfId="38520" xr:uid="{00000000-0005-0000-0000-0000FEDC0000}"/>
    <cellStyle name="Percent 7 8 2 3 3" xfId="21208" xr:uid="{00000000-0005-0000-0000-0000FFDC0000}"/>
    <cellStyle name="Percent 7 8 2 3 3 2" xfId="47176" xr:uid="{00000000-0005-0000-0000-000000DD0000}"/>
    <cellStyle name="Percent 7 8 2 3 4" xfId="16880" xr:uid="{00000000-0005-0000-0000-000001DD0000}"/>
    <cellStyle name="Percent 7 8 2 3 4 2" xfId="42848" xr:uid="{00000000-0005-0000-0000-000002DD0000}"/>
    <cellStyle name="Percent 7 8 2 3 5" xfId="32028" xr:uid="{00000000-0005-0000-0000-000003DD0000}"/>
    <cellStyle name="Percent 7 8 2 3 6" xfId="58510" xr:uid="{00000000-0005-0000-0000-000004DD0000}"/>
    <cellStyle name="Percent 7 8 2 4" xfId="10388" xr:uid="{00000000-0005-0000-0000-000005DD0000}"/>
    <cellStyle name="Percent 7 8 2 4 2" xfId="25536" xr:uid="{00000000-0005-0000-0000-000006DD0000}"/>
    <cellStyle name="Percent 7 8 2 4 2 2" xfId="51504" xr:uid="{00000000-0005-0000-0000-000007DD0000}"/>
    <cellStyle name="Percent 7 8 2 4 3" xfId="36356" xr:uid="{00000000-0005-0000-0000-000008DD0000}"/>
    <cellStyle name="Percent 7 8 2 5" xfId="8224" xr:uid="{00000000-0005-0000-0000-000009DD0000}"/>
    <cellStyle name="Percent 7 8 2 5 2" xfId="23372" xr:uid="{00000000-0005-0000-0000-00000ADD0000}"/>
    <cellStyle name="Percent 7 8 2 5 2 2" xfId="49340" xr:uid="{00000000-0005-0000-0000-00000BDD0000}"/>
    <cellStyle name="Percent 7 8 2 5 3" xfId="34192" xr:uid="{00000000-0005-0000-0000-00000CDD0000}"/>
    <cellStyle name="Percent 7 8 2 6" xfId="19044" xr:uid="{00000000-0005-0000-0000-00000DDD0000}"/>
    <cellStyle name="Percent 7 8 2 6 2" xfId="45012" xr:uid="{00000000-0005-0000-0000-00000EDD0000}"/>
    <cellStyle name="Percent 7 8 2 7" xfId="14716" xr:uid="{00000000-0005-0000-0000-00000FDD0000}"/>
    <cellStyle name="Percent 7 8 2 7 2" xfId="40684" xr:uid="{00000000-0005-0000-0000-000010DD0000}"/>
    <cellStyle name="Percent 7 8 2 8" xfId="3896" xr:uid="{00000000-0005-0000-0000-000011DD0000}"/>
    <cellStyle name="Percent 7 8 2 9" xfId="29864" xr:uid="{00000000-0005-0000-0000-000012DD0000}"/>
    <cellStyle name="Percent 7 8 3" xfId="2273" xr:uid="{00000000-0005-0000-0000-000013DD0000}"/>
    <cellStyle name="Percent 7 8 3 2" xfId="6601" xr:uid="{00000000-0005-0000-0000-000014DD0000}"/>
    <cellStyle name="Percent 7 8 3 2 2" xfId="13093" xr:uid="{00000000-0005-0000-0000-000015DD0000}"/>
    <cellStyle name="Percent 7 8 3 2 2 2" xfId="28241" xr:uid="{00000000-0005-0000-0000-000016DD0000}"/>
    <cellStyle name="Percent 7 8 3 2 2 2 2" xfId="54209" xr:uid="{00000000-0005-0000-0000-000017DD0000}"/>
    <cellStyle name="Percent 7 8 3 2 2 3" xfId="39061" xr:uid="{00000000-0005-0000-0000-000018DD0000}"/>
    <cellStyle name="Percent 7 8 3 2 3" xfId="21749" xr:uid="{00000000-0005-0000-0000-000019DD0000}"/>
    <cellStyle name="Percent 7 8 3 2 3 2" xfId="47717" xr:uid="{00000000-0005-0000-0000-00001ADD0000}"/>
    <cellStyle name="Percent 7 8 3 2 4" xfId="17421" xr:uid="{00000000-0005-0000-0000-00001BDD0000}"/>
    <cellStyle name="Percent 7 8 3 2 4 2" xfId="43389" xr:uid="{00000000-0005-0000-0000-00001CDD0000}"/>
    <cellStyle name="Percent 7 8 3 2 5" xfId="32569" xr:uid="{00000000-0005-0000-0000-00001DDD0000}"/>
    <cellStyle name="Percent 7 8 3 2 6" xfId="59051" xr:uid="{00000000-0005-0000-0000-00001EDD0000}"/>
    <cellStyle name="Percent 7 8 3 3" xfId="10929" xr:uid="{00000000-0005-0000-0000-00001FDD0000}"/>
    <cellStyle name="Percent 7 8 3 3 2" xfId="26077" xr:uid="{00000000-0005-0000-0000-000020DD0000}"/>
    <cellStyle name="Percent 7 8 3 3 2 2" xfId="52045" xr:uid="{00000000-0005-0000-0000-000021DD0000}"/>
    <cellStyle name="Percent 7 8 3 3 3" xfId="36897" xr:uid="{00000000-0005-0000-0000-000022DD0000}"/>
    <cellStyle name="Percent 7 8 3 4" xfId="8765" xr:uid="{00000000-0005-0000-0000-000023DD0000}"/>
    <cellStyle name="Percent 7 8 3 4 2" xfId="23913" xr:uid="{00000000-0005-0000-0000-000024DD0000}"/>
    <cellStyle name="Percent 7 8 3 4 2 2" xfId="49881" xr:uid="{00000000-0005-0000-0000-000025DD0000}"/>
    <cellStyle name="Percent 7 8 3 4 3" xfId="34733" xr:uid="{00000000-0005-0000-0000-000026DD0000}"/>
    <cellStyle name="Percent 7 8 3 5" xfId="19585" xr:uid="{00000000-0005-0000-0000-000027DD0000}"/>
    <cellStyle name="Percent 7 8 3 5 2" xfId="45553" xr:uid="{00000000-0005-0000-0000-000028DD0000}"/>
    <cellStyle name="Percent 7 8 3 6" xfId="15257" xr:uid="{00000000-0005-0000-0000-000029DD0000}"/>
    <cellStyle name="Percent 7 8 3 6 2" xfId="41225" xr:uid="{00000000-0005-0000-0000-00002ADD0000}"/>
    <cellStyle name="Percent 7 8 3 7" xfId="4437" xr:uid="{00000000-0005-0000-0000-00002BDD0000}"/>
    <cellStyle name="Percent 7 8 3 8" xfId="30405" xr:uid="{00000000-0005-0000-0000-00002CDD0000}"/>
    <cellStyle name="Percent 7 8 3 9" xfId="56887" xr:uid="{00000000-0005-0000-0000-00002DDD0000}"/>
    <cellStyle name="Percent 7 8 4" xfId="5519" xr:uid="{00000000-0005-0000-0000-00002EDD0000}"/>
    <cellStyle name="Percent 7 8 4 2" xfId="12011" xr:uid="{00000000-0005-0000-0000-00002FDD0000}"/>
    <cellStyle name="Percent 7 8 4 2 2" xfId="27159" xr:uid="{00000000-0005-0000-0000-000030DD0000}"/>
    <cellStyle name="Percent 7 8 4 2 2 2" xfId="53127" xr:uid="{00000000-0005-0000-0000-000031DD0000}"/>
    <cellStyle name="Percent 7 8 4 2 3" xfId="37979" xr:uid="{00000000-0005-0000-0000-000032DD0000}"/>
    <cellStyle name="Percent 7 8 4 3" xfId="20667" xr:uid="{00000000-0005-0000-0000-000033DD0000}"/>
    <cellStyle name="Percent 7 8 4 3 2" xfId="46635" xr:uid="{00000000-0005-0000-0000-000034DD0000}"/>
    <cellStyle name="Percent 7 8 4 4" xfId="16339" xr:uid="{00000000-0005-0000-0000-000035DD0000}"/>
    <cellStyle name="Percent 7 8 4 4 2" xfId="42307" xr:uid="{00000000-0005-0000-0000-000036DD0000}"/>
    <cellStyle name="Percent 7 8 4 5" xfId="31487" xr:uid="{00000000-0005-0000-0000-000037DD0000}"/>
    <cellStyle name="Percent 7 8 4 6" xfId="57969" xr:uid="{00000000-0005-0000-0000-000038DD0000}"/>
    <cellStyle name="Percent 7 8 5" xfId="9847" xr:uid="{00000000-0005-0000-0000-000039DD0000}"/>
    <cellStyle name="Percent 7 8 5 2" xfId="24995" xr:uid="{00000000-0005-0000-0000-00003ADD0000}"/>
    <cellStyle name="Percent 7 8 5 2 2" xfId="50963" xr:uid="{00000000-0005-0000-0000-00003BDD0000}"/>
    <cellStyle name="Percent 7 8 5 3" xfId="35815" xr:uid="{00000000-0005-0000-0000-00003CDD0000}"/>
    <cellStyle name="Percent 7 8 6" xfId="7683" xr:uid="{00000000-0005-0000-0000-00003DDD0000}"/>
    <cellStyle name="Percent 7 8 6 2" xfId="22831" xr:uid="{00000000-0005-0000-0000-00003EDD0000}"/>
    <cellStyle name="Percent 7 8 6 2 2" xfId="48799" xr:uid="{00000000-0005-0000-0000-00003FDD0000}"/>
    <cellStyle name="Percent 7 8 6 3" xfId="33651" xr:uid="{00000000-0005-0000-0000-000040DD0000}"/>
    <cellStyle name="Percent 7 8 7" xfId="18503" xr:uid="{00000000-0005-0000-0000-000041DD0000}"/>
    <cellStyle name="Percent 7 8 7 2" xfId="44471" xr:uid="{00000000-0005-0000-0000-000042DD0000}"/>
    <cellStyle name="Percent 7 8 8" xfId="14175" xr:uid="{00000000-0005-0000-0000-000043DD0000}"/>
    <cellStyle name="Percent 7 8 8 2" xfId="40143" xr:uid="{00000000-0005-0000-0000-000044DD0000}"/>
    <cellStyle name="Percent 7 8 9" xfId="3355" xr:uid="{00000000-0005-0000-0000-000045DD0000}"/>
    <cellStyle name="Percent 7 9" xfId="640" xr:uid="{00000000-0005-0000-0000-000046DD0000}"/>
    <cellStyle name="Percent 7 9 10" xfId="29324" xr:uid="{00000000-0005-0000-0000-000047DD0000}"/>
    <cellStyle name="Percent 7 9 11" xfId="55266" xr:uid="{00000000-0005-0000-0000-000048DD0000}"/>
    <cellStyle name="Percent 7 9 12" xfId="55806" xr:uid="{00000000-0005-0000-0000-000049DD0000}"/>
    <cellStyle name="Percent 7 9 13" xfId="1009" xr:uid="{00000000-0005-0000-0000-00004ADD0000}"/>
    <cellStyle name="Percent 7 9 2" xfId="1733" xr:uid="{00000000-0005-0000-0000-00004BDD0000}"/>
    <cellStyle name="Percent 7 9 2 10" xfId="56347" xr:uid="{00000000-0005-0000-0000-00004CDD0000}"/>
    <cellStyle name="Percent 7 9 2 2" xfId="2815" xr:uid="{00000000-0005-0000-0000-00004DDD0000}"/>
    <cellStyle name="Percent 7 9 2 2 2" xfId="7143" xr:uid="{00000000-0005-0000-0000-00004EDD0000}"/>
    <cellStyle name="Percent 7 9 2 2 2 2" xfId="13635" xr:uid="{00000000-0005-0000-0000-00004FDD0000}"/>
    <cellStyle name="Percent 7 9 2 2 2 2 2" xfId="28783" xr:uid="{00000000-0005-0000-0000-000050DD0000}"/>
    <cellStyle name="Percent 7 9 2 2 2 2 2 2" xfId="54751" xr:uid="{00000000-0005-0000-0000-000051DD0000}"/>
    <cellStyle name="Percent 7 9 2 2 2 2 3" xfId="39603" xr:uid="{00000000-0005-0000-0000-000052DD0000}"/>
    <cellStyle name="Percent 7 9 2 2 2 3" xfId="22291" xr:uid="{00000000-0005-0000-0000-000053DD0000}"/>
    <cellStyle name="Percent 7 9 2 2 2 3 2" xfId="48259" xr:uid="{00000000-0005-0000-0000-000054DD0000}"/>
    <cellStyle name="Percent 7 9 2 2 2 4" xfId="17963" xr:uid="{00000000-0005-0000-0000-000055DD0000}"/>
    <cellStyle name="Percent 7 9 2 2 2 4 2" xfId="43931" xr:uid="{00000000-0005-0000-0000-000056DD0000}"/>
    <cellStyle name="Percent 7 9 2 2 2 5" xfId="33111" xr:uid="{00000000-0005-0000-0000-000057DD0000}"/>
    <cellStyle name="Percent 7 9 2 2 2 6" xfId="59593" xr:uid="{00000000-0005-0000-0000-000058DD0000}"/>
    <cellStyle name="Percent 7 9 2 2 3" xfId="11471" xr:uid="{00000000-0005-0000-0000-000059DD0000}"/>
    <cellStyle name="Percent 7 9 2 2 3 2" xfId="26619" xr:uid="{00000000-0005-0000-0000-00005ADD0000}"/>
    <cellStyle name="Percent 7 9 2 2 3 2 2" xfId="52587" xr:uid="{00000000-0005-0000-0000-00005BDD0000}"/>
    <cellStyle name="Percent 7 9 2 2 3 3" xfId="37439" xr:uid="{00000000-0005-0000-0000-00005CDD0000}"/>
    <cellStyle name="Percent 7 9 2 2 4" xfId="9307" xr:uid="{00000000-0005-0000-0000-00005DDD0000}"/>
    <cellStyle name="Percent 7 9 2 2 4 2" xfId="24455" xr:uid="{00000000-0005-0000-0000-00005EDD0000}"/>
    <cellStyle name="Percent 7 9 2 2 4 2 2" xfId="50423" xr:uid="{00000000-0005-0000-0000-00005FDD0000}"/>
    <cellStyle name="Percent 7 9 2 2 4 3" xfId="35275" xr:uid="{00000000-0005-0000-0000-000060DD0000}"/>
    <cellStyle name="Percent 7 9 2 2 5" xfId="20127" xr:uid="{00000000-0005-0000-0000-000061DD0000}"/>
    <cellStyle name="Percent 7 9 2 2 5 2" xfId="46095" xr:uid="{00000000-0005-0000-0000-000062DD0000}"/>
    <cellStyle name="Percent 7 9 2 2 6" xfId="15799" xr:uid="{00000000-0005-0000-0000-000063DD0000}"/>
    <cellStyle name="Percent 7 9 2 2 6 2" xfId="41767" xr:uid="{00000000-0005-0000-0000-000064DD0000}"/>
    <cellStyle name="Percent 7 9 2 2 7" xfId="4979" xr:uid="{00000000-0005-0000-0000-000065DD0000}"/>
    <cellStyle name="Percent 7 9 2 2 8" xfId="30947" xr:uid="{00000000-0005-0000-0000-000066DD0000}"/>
    <cellStyle name="Percent 7 9 2 2 9" xfId="57429" xr:uid="{00000000-0005-0000-0000-000067DD0000}"/>
    <cellStyle name="Percent 7 9 2 3" xfId="6061" xr:uid="{00000000-0005-0000-0000-000068DD0000}"/>
    <cellStyle name="Percent 7 9 2 3 2" xfId="12553" xr:uid="{00000000-0005-0000-0000-000069DD0000}"/>
    <cellStyle name="Percent 7 9 2 3 2 2" xfId="27701" xr:uid="{00000000-0005-0000-0000-00006ADD0000}"/>
    <cellStyle name="Percent 7 9 2 3 2 2 2" xfId="53669" xr:uid="{00000000-0005-0000-0000-00006BDD0000}"/>
    <cellStyle name="Percent 7 9 2 3 2 3" xfId="38521" xr:uid="{00000000-0005-0000-0000-00006CDD0000}"/>
    <cellStyle name="Percent 7 9 2 3 3" xfId="21209" xr:uid="{00000000-0005-0000-0000-00006DDD0000}"/>
    <cellStyle name="Percent 7 9 2 3 3 2" xfId="47177" xr:uid="{00000000-0005-0000-0000-00006EDD0000}"/>
    <cellStyle name="Percent 7 9 2 3 4" xfId="16881" xr:uid="{00000000-0005-0000-0000-00006FDD0000}"/>
    <cellStyle name="Percent 7 9 2 3 4 2" xfId="42849" xr:uid="{00000000-0005-0000-0000-000070DD0000}"/>
    <cellStyle name="Percent 7 9 2 3 5" xfId="32029" xr:uid="{00000000-0005-0000-0000-000071DD0000}"/>
    <cellStyle name="Percent 7 9 2 3 6" xfId="58511" xr:uid="{00000000-0005-0000-0000-000072DD0000}"/>
    <cellStyle name="Percent 7 9 2 4" xfId="10389" xr:uid="{00000000-0005-0000-0000-000073DD0000}"/>
    <cellStyle name="Percent 7 9 2 4 2" xfId="25537" xr:uid="{00000000-0005-0000-0000-000074DD0000}"/>
    <cellStyle name="Percent 7 9 2 4 2 2" xfId="51505" xr:uid="{00000000-0005-0000-0000-000075DD0000}"/>
    <cellStyle name="Percent 7 9 2 4 3" xfId="36357" xr:uid="{00000000-0005-0000-0000-000076DD0000}"/>
    <cellStyle name="Percent 7 9 2 5" xfId="8225" xr:uid="{00000000-0005-0000-0000-000077DD0000}"/>
    <cellStyle name="Percent 7 9 2 5 2" xfId="23373" xr:uid="{00000000-0005-0000-0000-000078DD0000}"/>
    <cellStyle name="Percent 7 9 2 5 2 2" xfId="49341" xr:uid="{00000000-0005-0000-0000-000079DD0000}"/>
    <cellStyle name="Percent 7 9 2 5 3" xfId="34193" xr:uid="{00000000-0005-0000-0000-00007ADD0000}"/>
    <cellStyle name="Percent 7 9 2 6" xfId="19045" xr:uid="{00000000-0005-0000-0000-00007BDD0000}"/>
    <cellStyle name="Percent 7 9 2 6 2" xfId="45013" xr:uid="{00000000-0005-0000-0000-00007CDD0000}"/>
    <cellStyle name="Percent 7 9 2 7" xfId="14717" xr:uid="{00000000-0005-0000-0000-00007DDD0000}"/>
    <cellStyle name="Percent 7 9 2 7 2" xfId="40685" xr:uid="{00000000-0005-0000-0000-00007EDD0000}"/>
    <cellStyle name="Percent 7 9 2 8" xfId="3897" xr:uid="{00000000-0005-0000-0000-00007FDD0000}"/>
    <cellStyle name="Percent 7 9 2 9" xfId="29865" xr:uid="{00000000-0005-0000-0000-000080DD0000}"/>
    <cellStyle name="Percent 7 9 3" xfId="2274" xr:uid="{00000000-0005-0000-0000-000081DD0000}"/>
    <cellStyle name="Percent 7 9 3 2" xfId="6602" xr:uid="{00000000-0005-0000-0000-000082DD0000}"/>
    <cellStyle name="Percent 7 9 3 2 2" xfId="13094" xr:uid="{00000000-0005-0000-0000-000083DD0000}"/>
    <cellStyle name="Percent 7 9 3 2 2 2" xfId="28242" xr:uid="{00000000-0005-0000-0000-000084DD0000}"/>
    <cellStyle name="Percent 7 9 3 2 2 2 2" xfId="54210" xr:uid="{00000000-0005-0000-0000-000085DD0000}"/>
    <cellStyle name="Percent 7 9 3 2 2 3" xfId="39062" xr:uid="{00000000-0005-0000-0000-000086DD0000}"/>
    <cellStyle name="Percent 7 9 3 2 3" xfId="21750" xr:uid="{00000000-0005-0000-0000-000087DD0000}"/>
    <cellStyle name="Percent 7 9 3 2 3 2" xfId="47718" xr:uid="{00000000-0005-0000-0000-000088DD0000}"/>
    <cellStyle name="Percent 7 9 3 2 4" xfId="17422" xr:uid="{00000000-0005-0000-0000-000089DD0000}"/>
    <cellStyle name="Percent 7 9 3 2 4 2" xfId="43390" xr:uid="{00000000-0005-0000-0000-00008ADD0000}"/>
    <cellStyle name="Percent 7 9 3 2 5" xfId="32570" xr:uid="{00000000-0005-0000-0000-00008BDD0000}"/>
    <cellStyle name="Percent 7 9 3 2 6" xfId="59052" xr:uid="{00000000-0005-0000-0000-00008CDD0000}"/>
    <cellStyle name="Percent 7 9 3 3" xfId="10930" xr:uid="{00000000-0005-0000-0000-00008DDD0000}"/>
    <cellStyle name="Percent 7 9 3 3 2" xfId="26078" xr:uid="{00000000-0005-0000-0000-00008EDD0000}"/>
    <cellStyle name="Percent 7 9 3 3 2 2" xfId="52046" xr:uid="{00000000-0005-0000-0000-00008FDD0000}"/>
    <cellStyle name="Percent 7 9 3 3 3" xfId="36898" xr:uid="{00000000-0005-0000-0000-000090DD0000}"/>
    <cellStyle name="Percent 7 9 3 4" xfId="8766" xr:uid="{00000000-0005-0000-0000-000091DD0000}"/>
    <cellStyle name="Percent 7 9 3 4 2" xfId="23914" xr:uid="{00000000-0005-0000-0000-000092DD0000}"/>
    <cellStyle name="Percent 7 9 3 4 2 2" xfId="49882" xr:uid="{00000000-0005-0000-0000-000093DD0000}"/>
    <cellStyle name="Percent 7 9 3 4 3" xfId="34734" xr:uid="{00000000-0005-0000-0000-000094DD0000}"/>
    <cellStyle name="Percent 7 9 3 5" xfId="19586" xr:uid="{00000000-0005-0000-0000-000095DD0000}"/>
    <cellStyle name="Percent 7 9 3 5 2" xfId="45554" xr:uid="{00000000-0005-0000-0000-000096DD0000}"/>
    <cellStyle name="Percent 7 9 3 6" xfId="15258" xr:uid="{00000000-0005-0000-0000-000097DD0000}"/>
    <cellStyle name="Percent 7 9 3 6 2" xfId="41226" xr:uid="{00000000-0005-0000-0000-000098DD0000}"/>
    <cellStyle name="Percent 7 9 3 7" xfId="4438" xr:uid="{00000000-0005-0000-0000-000099DD0000}"/>
    <cellStyle name="Percent 7 9 3 8" xfId="30406" xr:uid="{00000000-0005-0000-0000-00009ADD0000}"/>
    <cellStyle name="Percent 7 9 3 9" xfId="56888" xr:uid="{00000000-0005-0000-0000-00009BDD0000}"/>
    <cellStyle name="Percent 7 9 4" xfId="5520" xr:uid="{00000000-0005-0000-0000-00009CDD0000}"/>
    <cellStyle name="Percent 7 9 4 2" xfId="12012" xr:uid="{00000000-0005-0000-0000-00009DDD0000}"/>
    <cellStyle name="Percent 7 9 4 2 2" xfId="27160" xr:uid="{00000000-0005-0000-0000-00009EDD0000}"/>
    <cellStyle name="Percent 7 9 4 2 2 2" xfId="53128" xr:uid="{00000000-0005-0000-0000-00009FDD0000}"/>
    <cellStyle name="Percent 7 9 4 2 3" xfId="37980" xr:uid="{00000000-0005-0000-0000-0000A0DD0000}"/>
    <cellStyle name="Percent 7 9 4 3" xfId="20668" xr:uid="{00000000-0005-0000-0000-0000A1DD0000}"/>
    <cellStyle name="Percent 7 9 4 3 2" xfId="46636" xr:uid="{00000000-0005-0000-0000-0000A2DD0000}"/>
    <cellStyle name="Percent 7 9 4 4" xfId="16340" xr:uid="{00000000-0005-0000-0000-0000A3DD0000}"/>
    <cellStyle name="Percent 7 9 4 4 2" xfId="42308" xr:uid="{00000000-0005-0000-0000-0000A4DD0000}"/>
    <cellStyle name="Percent 7 9 4 5" xfId="31488" xr:uid="{00000000-0005-0000-0000-0000A5DD0000}"/>
    <cellStyle name="Percent 7 9 4 6" xfId="57970" xr:uid="{00000000-0005-0000-0000-0000A6DD0000}"/>
    <cellStyle name="Percent 7 9 5" xfId="9848" xr:uid="{00000000-0005-0000-0000-0000A7DD0000}"/>
    <cellStyle name="Percent 7 9 5 2" xfId="24996" xr:uid="{00000000-0005-0000-0000-0000A8DD0000}"/>
    <cellStyle name="Percent 7 9 5 2 2" xfId="50964" xr:uid="{00000000-0005-0000-0000-0000A9DD0000}"/>
    <cellStyle name="Percent 7 9 5 3" xfId="35816" xr:uid="{00000000-0005-0000-0000-0000AADD0000}"/>
    <cellStyle name="Percent 7 9 6" xfId="7684" xr:uid="{00000000-0005-0000-0000-0000ABDD0000}"/>
    <cellStyle name="Percent 7 9 6 2" xfId="22832" xr:uid="{00000000-0005-0000-0000-0000ACDD0000}"/>
    <cellStyle name="Percent 7 9 6 2 2" xfId="48800" xr:uid="{00000000-0005-0000-0000-0000ADDD0000}"/>
    <cellStyle name="Percent 7 9 6 3" xfId="33652" xr:uid="{00000000-0005-0000-0000-0000AEDD0000}"/>
    <cellStyle name="Percent 7 9 7" xfId="18504" xr:uid="{00000000-0005-0000-0000-0000AFDD0000}"/>
    <cellStyle name="Percent 7 9 7 2" xfId="44472" xr:uid="{00000000-0005-0000-0000-0000B0DD0000}"/>
    <cellStyle name="Percent 7 9 8" xfId="14176" xr:uid="{00000000-0005-0000-0000-0000B1DD0000}"/>
    <cellStyle name="Percent 7 9 8 2" xfId="40144" xr:uid="{00000000-0005-0000-0000-0000B2DD0000}"/>
    <cellStyle name="Percent 7 9 9" xfId="3356" xr:uid="{00000000-0005-0000-0000-0000B3DD0000}"/>
    <cellStyle name="Percent 8" xfId="641" xr:uid="{00000000-0005-0000-0000-0000B4DD0000}"/>
    <cellStyle name="Percent 8 10" xfId="642" xr:uid="{00000000-0005-0000-0000-0000B5DD0000}"/>
    <cellStyle name="Percent 8 10 10" xfId="29326" xr:uid="{00000000-0005-0000-0000-0000B6DD0000}"/>
    <cellStyle name="Percent 8 10 11" xfId="55268" xr:uid="{00000000-0005-0000-0000-0000B7DD0000}"/>
    <cellStyle name="Percent 8 10 12" xfId="55808" xr:uid="{00000000-0005-0000-0000-0000B8DD0000}"/>
    <cellStyle name="Percent 8 10 13" xfId="1052" xr:uid="{00000000-0005-0000-0000-0000B9DD0000}"/>
    <cellStyle name="Percent 8 10 2" xfId="1735" xr:uid="{00000000-0005-0000-0000-0000BADD0000}"/>
    <cellStyle name="Percent 8 10 2 10" xfId="56349" xr:uid="{00000000-0005-0000-0000-0000BBDD0000}"/>
    <cellStyle name="Percent 8 10 2 2" xfId="2817" xr:uid="{00000000-0005-0000-0000-0000BCDD0000}"/>
    <cellStyle name="Percent 8 10 2 2 2" xfId="7145" xr:uid="{00000000-0005-0000-0000-0000BDDD0000}"/>
    <cellStyle name="Percent 8 10 2 2 2 2" xfId="13637" xr:uid="{00000000-0005-0000-0000-0000BEDD0000}"/>
    <cellStyle name="Percent 8 10 2 2 2 2 2" xfId="28785" xr:uid="{00000000-0005-0000-0000-0000BFDD0000}"/>
    <cellStyle name="Percent 8 10 2 2 2 2 2 2" xfId="54753" xr:uid="{00000000-0005-0000-0000-0000C0DD0000}"/>
    <cellStyle name="Percent 8 10 2 2 2 2 3" xfId="39605" xr:uid="{00000000-0005-0000-0000-0000C1DD0000}"/>
    <cellStyle name="Percent 8 10 2 2 2 3" xfId="22293" xr:uid="{00000000-0005-0000-0000-0000C2DD0000}"/>
    <cellStyle name="Percent 8 10 2 2 2 3 2" xfId="48261" xr:uid="{00000000-0005-0000-0000-0000C3DD0000}"/>
    <cellStyle name="Percent 8 10 2 2 2 4" xfId="17965" xr:uid="{00000000-0005-0000-0000-0000C4DD0000}"/>
    <cellStyle name="Percent 8 10 2 2 2 4 2" xfId="43933" xr:uid="{00000000-0005-0000-0000-0000C5DD0000}"/>
    <cellStyle name="Percent 8 10 2 2 2 5" xfId="33113" xr:uid="{00000000-0005-0000-0000-0000C6DD0000}"/>
    <cellStyle name="Percent 8 10 2 2 2 6" xfId="59595" xr:uid="{00000000-0005-0000-0000-0000C7DD0000}"/>
    <cellStyle name="Percent 8 10 2 2 3" xfId="11473" xr:uid="{00000000-0005-0000-0000-0000C8DD0000}"/>
    <cellStyle name="Percent 8 10 2 2 3 2" xfId="26621" xr:uid="{00000000-0005-0000-0000-0000C9DD0000}"/>
    <cellStyle name="Percent 8 10 2 2 3 2 2" xfId="52589" xr:uid="{00000000-0005-0000-0000-0000CADD0000}"/>
    <cellStyle name="Percent 8 10 2 2 3 3" xfId="37441" xr:uid="{00000000-0005-0000-0000-0000CBDD0000}"/>
    <cellStyle name="Percent 8 10 2 2 4" xfId="9309" xr:uid="{00000000-0005-0000-0000-0000CCDD0000}"/>
    <cellStyle name="Percent 8 10 2 2 4 2" xfId="24457" xr:uid="{00000000-0005-0000-0000-0000CDDD0000}"/>
    <cellStyle name="Percent 8 10 2 2 4 2 2" xfId="50425" xr:uid="{00000000-0005-0000-0000-0000CEDD0000}"/>
    <cellStyle name="Percent 8 10 2 2 4 3" xfId="35277" xr:uid="{00000000-0005-0000-0000-0000CFDD0000}"/>
    <cellStyle name="Percent 8 10 2 2 5" xfId="20129" xr:uid="{00000000-0005-0000-0000-0000D0DD0000}"/>
    <cellStyle name="Percent 8 10 2 2 5 2" xfId="46097" xr:uid="{00000000-0005-0000-0000-0000D1DD0000}"/>
    <cellStyle name="Percent 8 10 2 2 6" xfId="15801" xr:uid="{00000000-0005-0000-0000-0000D2DD0000}"/>
    <cellStyle name="Percent 8 10 2 2 6 2" xfId="41769" xr:uid="{00000000-0005-0000-0000-0000D3DD0000}"/>
    <cellStyle name="Percent 8 10 2 2 7" xfId="4981" xr:uid="{00000000-0005-0000-0000-0000D4DD0000}"/>
    <cellStyle name="Percent 8 10 2 2 8" xfId="30949" xr:uid="{00000000-0005-0000-0000-0000D5DD0000}"/>
    <cellStyle name="Percent 8 10 2 2 9" xfId="57431" xr:uid="{00000000-0005-0000-0000-0000D6DD0000}"/>
    <cellStyle name="Percent 8 10 2 3" xfId="6063" xr:uid="{00000000-0005-0000-0000-0000D7DD0000}"/>
    <cellStyle name="Percent 8 10 2 3 2" xfId="12555" xr:uid="{00000000-0005-0000-0000-0000D8DD0000}"/>
    <cellStyle name="Percent 8 10 2 3 2 2" xfId="27703" xr:uid="{00000000-0005-0000-0000-0000D9DD0000}"/>
    <cellStyle name="Percent 8 10 2 3 2 2 2" xfId="53671" xr:uid="{00000000-0005-0000-0000-0000DADD0000}"/>
    <cellStyle name="Percent 8 10 2 3 2 3" xfId="38523" xr:uid="{00000000-0005-0000-0000-0000DBDD0000}"/>
    <cellStyle name="Percent 8 10 2 3 3" xfId="21211" xr:uid="{00000000-0005-0000-0000-0000DCDD0000}"/>
    <cellStyle name="Percent 8 10 2 3 3 2" xfId="47179" xr:uid="{00000000-0005-0000-0000-0000DDDD0000}"/>
    <cellStyle name="Percent 8 10 2 3 4" xfId="16883" xr:uid="{00000000-0005-0000-0000-0000DEDD0000}"/>
    <cellStyle name="Percent 8 10 2 3 4 2" xfId="42851" xr:uid="{00000000-0005-0000-0000-0000DFDD0000}"/>
    <cellStyle name="Percent 8 10 2 3 5" xfId="32031" xr:uid="{00000000-0005-0000-0000-0000E0DD0000}"/>
    <cellStyle name="Percent 8 10 2 3 6" xfId="58513" xr:uid="{00000000-0005-0000-0000-0000E1DD0000}"/>
    <cellStyle name="Percent 8 10 2 4" xfId="10391" xr:uid="{00000000-0005-0000-0000-0000E2DD0000}"/>
    <cellStyle name="Percent 8 10 2 4 2" xfId="25539" xr:uid="{00000000-0005-0000-0000-0000E3DD0000}"/>
    <cellStyle name="Percent 8 10 2 4 2 2" xfId="51507" xr:uid="{00000000-0005-0000-0000-0000E4DD0000}"/>
    <cellStyle name="Percent 8 10 2 4 3" xfId="36359" xr:uid="{00000000-0005-0000-0000-0000E5DD0000}"/>
    <cellStyle name="Percent 8 10 2 5" xfId="8227" xr:uid="{00000000-0005-0000-0000-0000E6DD0000}"/>
    <cellStyle name="Percent 8 10 2 5 2" xfId="23375" xr:uid="{00000000-0005-0000-0000-0000E7DD0000}"/>
    <cellStyle name="Percent 8 10 2 5 2 2" xfId="49343" xr:uid="{00000000-0005-0000-0000-0000E8DD0000}"/>
    <cellStyle name="Percent 8 10 2 5 3" xfId="34195" xr:uid="{00000000-0005-0000-0000-0000E9DD0000}"/>
    <cellStyle name="Percent 8 10 2 6" xfId="19047" xr:uid="{00000000-0005-0000-0000-0000EADD0000}"/>
    <cellStyle name="Percent 8 10 2 6 2" xfId="45015" xr:uid="{00000000-0005-0000-0000-0000EBDD0000}"/>
    <cellStyle name="Percent 8 10 2 7" xfId="14719" xr:uid="{00000000-0005-0000-0000-0000ECDD0000}"/>
    <cellStyle name="Percent 8 10 2 7 2" xfId="40687" xr:uid="{00000000-0005-0000-0000-0000EDDD0000}"/>
    <cellStyle name="Percent 8 10 2 8" xfId="3899" xr:uid="{00000000-0005-0000-0000-0000EEDD0000}"/>
    <cellStyle name="Percent 8 10 2 9" xfId="29867" xr:uid="{00000000-0005-0000-0000-0000EFDD0000}"/>
    <cellStyle name="Percent 8 10 3" xfId="2276" xr:uid="{00000000-0005-0000-0000-0000F0DD0000}"/>
    <cellStyle name="Percent 8 10 3 2" xfId="6604" xr:uid="{00000000-0005-0000-0000-0000F1DD0000}"/>
    <cellStyle name="Percent 8 10 3 2 2" xfId="13096" xr:uid="{00000000-0005-0000-0000-0000F2DD0000}"/>
    <cellStyle name="Percent 8 10 3 2 2 2" xfId="28244" xr:uid="{00000000-0005-0000-0000-0000F3DD0000}"/>
    <cellStyle name="Percent 8 10 3 2 2 2 2" xfId="54212" xr:uid="{00000000-0005-0000-0000-0000F4DD0000}"/>
    <cellStyle name="Percent 8 10 3 2 2 3" xfId="39064" xr:uid="{00000000-0005-0000-0000-0000F5DD0000}"/>
    <cellStyle name="Percent 8 10 3 2 3" xfId="21752" xr:uid="{00000000-0005-0000-0000-0000F6DD0000}"/>
    <cellStyle name="Percent 8 10 3 2 3 2" xfId="47720" xr:uid="{00000000-0005-0000-0000-0000F7DD0000}"/>
    <cellStyle name="Percent 8 10 3 2 4" xfId="17424" xr:uid="{00000000-0005-0000-0000-0000F8DD0000}"/>
    <cellStyle name="Percent 8 10 3 2 4 2" xfId="43392" xr:uid="{00000000-0005-0000-0000-0000F9DD0000}"/>
    <cellStyle name="Percent 8 10 3 2 5" xfId="32572" xr:uid="{00000000-0005-0000-0000-0000FADD0000}"/>
    <cellStyle name="Percent 8 10 3 2 6" xfId="59054" xr:uid="{00000000-0005-0000-0000-0000FBDD0000}"/>
    <cellStyle name="Percent 8 10 3 3" xfId="10932" xr:uid="{00000000-0005-0000-0000-0000FCDD0000}"/>
    <cellStyle name="Percent 8 10 3 3 2" xfId="26080" xr:uid="{00000000-0005-0000-0000-0000FDDD0000}"/>
    <cellStyle name="Percent 8 10 3 3 2 2" xfId="52048" xr:uid="{00000000-0005-0000-0000-0000FEDD0000}"/>
    <cellStyle name="Percent 8 10 3 3 3" xfId="36900" xr:uid="{00000000-0005-0000-0000-0000FFDD0000}"/>
    <cellStyle name="Percent 8 10 3 4" xfId="8768" xr:uid="{00000000-0005-0000-0000-000000DE0000}"/>
    <cellStyle name="Percent 8 10 3 4 2" xfId="23916" xr:uid="{00000000-0005-0000-0000-000001DE0000}"/>
    <cellStyle name="Percent 8 10 3 4 2 2" xfId="49884" xr:uid="{00000000-0005-0000-0000-000002DE0000}"/>
    <cellStyle name="Percent 8 10 3 4 3" xfId="34736" xr:uid="{00000000-0005-0000-0000-000003DE0000}"/>
    <cellStyle name="Percent 8 10 3 5" xfId="19588" xr:uid="{00000000-0005-0000-0000-000004DE0000}"/>
    <cellStyle name="Percent 8 10 3 5 2" xfId="45556" xr:uid="{00000000-0005-0000-0000-000005DE0000}"/>
    <cellStyle name="Percent 8 10 3 6" xfId="15260" xr:uid="{00000000-0005-0000-0000-000006DE0000}"/>
    <cellStyle name="Percent 8 10 3 6 2" xfId="41228" xr:uid="{00000000-0005-0000-0000-000007DE0000}"/>
    <cellStyle name="Percent 8 10 3 7" xfId="4440" xr:uid="{00000000-0005-0000-0000-000008DE0000}"/>
    <cellStyle name="Percent 8 10 3 8" xfId="30408" xr:uid="{00000000-0005-0000-0000-000009DE0000}"/>
    <cellStyle name="Percent 8 10 3 9" xfId="56890" xr:uid="{00000000-0005-0000-0000-00000ADE0000}"/>
    <cellStyle name="Percent 8 10 4" xfId="5522" xr:uid="{00000000-0005-0000-0000-00000BDE0000}"/>
    <cellStyle name="Percent 8 10 4 2" xfId="12014" xr:uid="{00000000-0005-0000-0000-00000CDE0000}"/>
    <cellStyle name="Percent 8 10 4 2 2" xfId="27162" xr:uid="{00000000-0005-0000-0000-00000DDE0000}"/>
    <cellStyle name="Percent 8 10 4 2 2 2" xfId="53130" xr:uid="{00000000-0005-0000-0000-00000EDE0000}"/>
    <cellStyle name="Percent 8 10 4 2 3" xfId="37982" xr:uid="{00000000-0005-0000-0000-00000FDE0000}"/>
    <cellStyle name="Percent 8 10 4 3" xfId="20670" xr:uid="{00000000-0005-0000-0000-000010DE0000}"/>
    <cellStyle name="Percent 8 10 4 3 2" xfId="46638" xr:uid="{00000000-0005-0000-0000-000011DE0000}"/>
    <cellStyle name="Percent 8 10 4 4" xfId="16342" xr:uid="{00000000-0005-0000-0000-000012DE0000}"/>
    <cellStyle name="Percent 8 10 4 4 2" xfId="42310" xr:uid="{00000000-0005-0000-0000-000013DE0000}"/>
    <cellStyle name="Percent 8 10 4 5" xfId="31490" xr:uid="{00000000-0005-0000-0000-000014DE0000}"/>
    <cellStyle name="Percent 8 10 4 6" xfId="57972" xr:uid="{00000000-0005-0000-0000-000015DE0000}"/>
    <cellStyle name="Percent 8 10 5" xfId="9850" xr:uid="{00000000-0005-0000-0000-000016DE0000}"/>
    <cellStyle name="Percent 8 10 5 2" xfId="24998" xr:uid="{00000000-0005-0000-0000-000017DE0000}"/>
    <cellStyle name="Percent 8 10 5 2 2" xfId="50966" xr:uid="{00000000-0005-0000-0000-000018DE0000}"/>
    <cellStyle name="Percent 8 10 5 3" xfId="35818" xr:uid="{00000000-0005-0000-0000-000019DE0000}"/>
    <cellStyle name="Percent 8 10 6" xfId="7686" xr:uid="{00000000-0005-0000-0000-00001ADE0000}"/>
    <cellStyle name="Percent 8 10 6 2" xfId="22834" xr:uid="{00000000-0005-0000-0000-00001BDE0000}"/>
    <cellStyle name="Percent 8 10 6 2 2" xfId="48802" xr:uid="{00000000-0005-0000-0000-00001CDE0000}"/>
    <cellStyle name="Percent 8 10 6 3" xfId="33654" xr:uid="{00000000-0005-0000-0000-00001DDE0000}"/>
    <cellStyle name="Percent 8 10 7" xfId="18506" xr:uid="{00000000-0005-0000-0000-00001EDE0000}"/>
    <cellStyle name="Percent 8 10 7 2" xfId="44474" xr:uid="{00000000-0005-0000-0000-00001FDE0000}"/>
    <cellStyle name="Percent 8 10 8" xfId="14178" xr:uid="{00000000-0005-0000-0000-000020DE0000}"/>
    <cellStyle name="Percent 8 10 8 2" xfId="40146" xr:uid="{00000000-0005-0000-0000-000021DE0000}"/>
    <cellStyle name="Percent 8 10 9" xfId="3358" xr:uid="{00000000-0005-0000-0000-000022DE0000}"/>
    <cellStyle name="Percent 8 11" xfId="643" xr:uid="{00000000-0005-0000-0000-000023DE0000}"/>
    <cellStyle name="Percent 8 11 10" xfId="29327" xr:uid="{00000000-0005-0000-0000-000024DE0000}"/>
    <cellStyle name="Percent 8 11 11" xfId="55269" xr:uid="{00000000-0005-0000-0000-000025DE0000}"/>
    <cellStyle name="Percent 8 11 12" xfId="55809" xr:uid="{00000000-0005-0000-0000-000026DE0000}"/>
    <cellStyle name="Percent 8 11 13" xfId="1092" xr:uid="{00000000-0005-0000-0000-000027DE0000}"/>
    <cellStyle name="Percent 8 11 2" xfId="1736" xr:uid="{00000000-0005-0000-0000-000028DE0000}"/>
    <cellStyle name="Percent 8 11 2 10" xfId="56350" xr:uid="{00000000-0005-0000-0000-000029DE0000}"/>
    <cellStyle name="Percent 8 11 2 2" xfId="2818" xr:uid="{00000000-0005-0000-0000-00002ADE0000}"/>
    <cellStyle name="Percent 8 11 2 2 2" xfId="7146" xr:uid="{00000000-0005-0000-0000-00002BDE0000}"/>
    <cellStyle name="Percent 8 11 2 2 2 2" xfId="13638" xr:uid="{00000000-0005-0000-0000-00002CDE0000}"/>
    <cellStyle name="Percent 8 11 2 2 2 2 2" xfId="28786" xr:uid="{00000000-0005-0000-0000-00002DDE0000}"/>
    <cellStyle name="Percent 8 11 2 2 2 2 2 2" xfId="54754" xr:uid="{00000000-0005-0000-0000-00002EDE0000}"/>
    <cellStyle name="Percent 8 11 2 2 2 2 3" xfId="39606" xr:uid="{00000000-0005-0000-0000-00002FDE0000}"/>
    <cellStyle name="Percent 8 11 2 2 2 3" xfId="22294" xr:uid="{00000000-0005-0000-0000-000030DE0000}"/>
    <cellStyle name="Percent 8 11 2 2 2 3 2" xfId="48262" xr:uid="{00000000-0005-0000-0000-000031DE0000}"/>
    <cellStyle name="Percent 8 11 2 2 2 4" xfId="17966" xr:uid="{00000000-0005-0000-0000-000032DE0000}"/>
    <cellStyle name="Percent 8 11 2 2 2 4 2" xfId="43934" xr:uid="{00000000-0005-0000-0000-000033DE0000}"/>
    <cellStyle name="Percent 8 11 2 2 2 5" xfId="33114" xr:uid="{00000000-0005-0000-0000-000034DE0000}"/>
    <cellStyle name="Percent 8 11 2 2 2 6" xfId="59596" xr:uid="{00000000-0005-0000-0000-000035DE0000}"/>
    <cellStyle name="Percent 8 11 2 2 3" xfId="11474" xr:uid="{00000000-0005-0000-0000-000036DE0000}"/>
    <cellStyle name="Percent 8 11 2 2 3 2" xfId="26622" xr:uid="{00000000-0005-0000-0000-000037DE0000}"/>
    <cellStyle name="Percent 8 11 2 2 3 2 2" xfId="52590" xr:uid="{00000000-0005-0000-0000-000038DE0000}"/>
    <cellStyle name="Percent 8 11 2 2 3 3" xfId="37442" xr:uid="{00000000-0005-0000-0000-000039DE0000}"/>
    <cellStyle name="Percent 8 11 2 2 4" xfId="9310" xr:uid="{00000000-0005-0000-0000-00003ADE0000}"/>
    <cellStyle name="Percent 8 11 2 2 4 2" xfId="24458" xr:uid="{00000000-0005-0000-0000-00003BDE0000}"/>
    <cellStyle name="Percent 8 11 2 2 4 2 2" xfId="50426" xr:uid="{00000000-0005-0000-0000-00003CDE0000}"/>
    <cellStyle name="Percent 8 11 2 2 4 3" xfId="35278" xr:uid="{00000000-0005-0000-0000-00003DDE0000}"/>
    <cellStyle name="Percent 8 11 2 2 5" xfId="20130" xr:uid="{00000000-0005-0000-0000-00003EDE0000}"/>
    <cellStyle name="Percent 8 11 2 2 5 2" xfId="46098" xr:uid="{00000000-0005-0000-0000-00003FDE0000}"/>
    <cellStyle name="Percent 8 11 2 2 6" xfId="15802" xr:uid="{00000000-0005-0000-0000-000040DE0000}"/>
    <cellStyle name="Percent 8 11 2 2 6 2" xfId="41770" xr:uid="{00000000-0005-0000-0000-000041DE0000}"/>
    <cellStyle name="Percent 8 11 2 2 7" xfId="4982" xr:uid="{00000000-0005-0000-0000-000042DE0000}"/>
    <cellStyle name="Percent 8 11 2 2 8" xfId="30950" xr:uid="{00000000-0005-0000-0000-000043DE0000}"/>
    <cellStyle name="Percent 8 11 2 2 9" xfId="57432" xr:uid="{00000000-0005-0000-0000-000044DE0000}"/>
    <cellStyle name="Percent 8 11 2 3" xfId="6064" xr:uid="{00000000-0005-0000-0000-000045DE0000}"/>
    <cellStyle name="Percent 8 11 2 3 2" xfId="12556" xr:uid="{00000000-0005-0000-0000-000046DE0000}"/>
    <cellStyle name="Percent 8 11 2 3 2 2" xfId="27704" xr:uid="{00000000-0005-0000-0000-000047DE0000}"/>
    <cellStyle name="Percent 8 11 2 3 2 2 2" xfId="53672" xr:uid="{00000000-0005-0000-0000-000048DE0000}"/>
    <cellStyle name="Percent 8 11 2 3 2 3" xfId="38524" xr:uid="{00000000-0005-0000-0000-000049DE0000}"/>
    <cellStyle name="Percent 8 11 2 3 3" xfId="21212" xr:uid="{00000000-0005-0000-0000-00004ADE0000}"/>
    <cellStyle name="Percent 8 11 2 3 3 2" xfId="47180" xr:uid="{00000000-0005-0000-0000-00004BDE0000}"/>
    <cellStyle name="Percent 8 11 2 3 4" xfId="16884" xr:uid="{00000000-0005-0000-0000-00004CDE0000}"/>
    <cellStyle name="Percent 8 11 2 3 4 2" xfId="42852" xr:uid="{00000000-0005-0000-0000-00004DDE0000}"/>
    <cellStyle name="Percent 8 11 2 3 5" xfId="32032" xr:uid="{00000000-0005-0000-0000-00004EDE0000}"/>
    <cellStyle name="Percent 8 11 2 3 6" xfId="58514" xr:uid="{00000000-0005-0000-0000-00004FDE0000}"/>
    <cellStyle name="Percent 8 11 2 4" xfId="10392" xr:uid="{00000000-0005-0000-0000-000050DE0000}"/>
    <cellStyle name="Percent 8 11 2 4 2" xfId="25540" xr:uid="{00000000-0005-0000-0000-000051DE0000}"/>
    <cellStyle name="Percent 8 11 2 4 2 2" xfId="51508" xr:uid="{00000000-0005-0000-0000-000052DE0000}"/>
    <cellStyle name="Percent 8 11 2 4 3" xfId="36360" xr:uid="{00000000-0005-0000-0000-000053DE0000}"/>
    <cellStyle name="Percent 8 11 2 5" xfId="8228" xr:uid="{00000000-0005-0000-0000-000054DE0000}"/>
    <cellStyle name="Percent 8 11 2 5 2" xfId="23376" xr:uid="{00000000-0005-0000-0000-000055DE0000}"/>
    <cellStyle name="Percent 8 11 2 5 2 2" xfId="49344" xr:uid="{00000000-0005-0000-0000-000056DE0000}"/>
    <cellStyle name="Percent 8 11 2 5 3" xfId="34196" xr:uid="{00000000-0005-0000-0000-000057DE0000}"/>
    <cellStyle name="Percent 8 11 2 6" xfId="19048" xr:uid="{00000000-0005-0000-0000-000058DE0000}"/>
    <cellStyle name="Percent 8 11 2 6 2" xfId="45016" xr:uid="{00000000-0005-0000-0000-000059DE0000}"/>
    <cellStyle name="Percent 8 11 2 7" xfId="14720" xr:uid="{00000000-0005-0000-0000-00005ADE0000}"/>
    <cellStyle name="Percent 8 11 2 7 2" xfId="40688" xr:uid="{00000000-0005-0000-0000-00005BDE0000}"/>
    <cellStyle name="Percent 8 11 2 8" xfId="3900" xr:uid="{00000000-0005-0000-0000-00005CDE0000}"/>
    <cellStyle name="Percent 8 11 2 9" xfId="29868" xr:uid="{00000000-0005-0000-0000-00005DDE0000}"/>
    <cellStyle name="Percent 8 11 3" xfId="2277" xr:uid="{00000000-0005-0000-0000-00005EDE0000}"/>
    <cellStyle name="Percent 8 11 3 2" xfId="6605" xr:uid="{00000000-0005-0000-0000-00005FDE0000}"/>
    <cellStyle name="Percent 8 11 3 2 2" xfId="13097" xr:uid="{00000000-0005-0000-0000-000060DE0000}"/>
    <cellStyle name="Percent 8 11 3 2 2 2" xfId="28245" xr:uid="{00000000-0005-0000-0000-000061DE0000}"/>
    <cellStyle name="Percent 8 11 3 2 2 2 2" xfId="54213" xr:uid="{00000000-0005-0000-0000-000062DE0000}"/>
    <cellStyle name="Percent 8 11 3 2 2 3" xfId="39065" xr:uid="{00000000-0005-0000-0000-000063DE0000}"/>
    <cellStyle name="Percent 8 11 3 2 3" xfId="21753" xr:uid="{00000000-0005-0000-0000-000064DE0000}"/>
    <cellStyle name="Percent 8 11 3 2 3 2" xfId="47721" xr:uid="{00000000-0005-0000-0000-000065DE0000}"/>
    <cellStyle name="Percent 8 11 3 2 4" xfId="17425" xr:uid="{00000000-0005-0000-0000-000066DE0000}"/>
    <cellStyle name="Percent 8 11 3 2 4 2" xfId="43393" xr:uid="{00000000-0005-0000-0000-000067DE0000}"/>
    <cellStyle name="Percent 8 11 3 2 5" xfId="32573" xr:uid="{00000000-0005-0000-0000-000068DE0000}"/>
    <cellStyle name="Percent 8 11 3 2 6" xfId="59055" xr:uid="{00000000-0005-0000-0000-000069DE0000}"/>
    <cellStyle name="Percent 8 11 3 3" xfId="10933" xr:uid="{00000000-0005-0000-0000-00006ADE0000}"/>
    <cellStyle name="Percent 8 11 3 3 2" xfId="26081" xr:uid="{00000000-0005-0000-0000-00006BDE0000}"/>
    <cellStyle name="Percent 8 11 3 3 2 2" xfId="52049" xr:uid="{00000000-0005-0000-0000-00006CDE0000}"/>
    <cellStyle name="Percent 8 11 3 3 3" xfId="36901" xr:uid="{00000000-0005-0000-0000-00006DDE0000}"/>
    <cellStyle name="Percent 8 11 3 4" xfId="8769" xr:uid="{00000000-0005-0000-0000-00006EDE0000}"/>
    <cellStyle name="Percent 8 11 3 4 2" xfId="23917" xr:uid="{00000000-0005-0000-0000-00006FDE0000}"/>
    <cellStyle name="Percent 8 11 3 4 2 2" xfId="49885" xr:uid="{00000000-0005-0000-0000-000070DE0000}"/>
    <cellStyle name="Percent 8 11 3 4 3" xfId="34737" xr:uid="{00000000-0005-0000-0000-000071DE0000}"/>
    <cellStyle name="Percent 8 11 3 5" xfId="19589" xr:uid="{00000000-0005-0000-0000-000072DE0000}"/>
    <cellStyle name="Percent 8 11 3 5 2" xfId="45557" xr:uid="{00000000-0005-0000-0000-000073DE0000}"/>
    <cellStyle name="Percent 8 11 3 6" xfId="15261" xr:uid="{00000000-0005-0000-0000-000074DE0000}"/>
    <cellStyle name="Percent 8 11 3 6 2" xfId="41229" xr:uid="{00000000-0005-0000-0000-000075DE0000}"/>
    <cellStyle name="Percent 8 11 3 7" xfId="4441" xr:uid="{00000000-0005-0000-0000-000076DE0000}"/>
    <cellStyle name="Percent 8 11 3 8" xfId="30409" xr:uid="{00000000-0005-0000-0000-000077DE0000}"/>
    <cellStyle name="Percent 8 11 3 9" xfId="56891" xr:uid="{00000000-0005-0000-0000-000078DE0000}"/>
    <cellStyle name="Percent 8 11 4" xfId="5523" xr:uid="{00000000-0005-0000-0000-000079DE0000}"/>
    <cellStyle name="Percent 8 11 4 2" xfId="12015" xr:uid="{00000000-0005-0000-0000-00007ADE0000}"/>
    <cellStyle name="Percent 8 11 4 2 2" xfId="27163" xr:uid="{00000000-0005-0000-0000-00007BDE0000}"/>
    <cellStyle name="Percent 8 11 4 2 2 2" xfId="53131" xr:uid="{00000000-0005-0000-0000-00007CDE0000}"/>
    <cellStyle name="Percent 8 11 4 2 3" xfId="37983" xr:uid="{00000000-0005-0000-0000-00007DDE0000}"/>
    <cellStyle name="Percent 8 11 4 3" xfId="20671" xr:uid="{00000000-0005-0000-0000-00007EDE0000}"/>
    <cellStyle name="Percent 8 11 4 3 2" xfId="46639" xr:uid="{00000000-0005-0000-0000-00007FDE0000}"/>
    <cellStyle name="Percent 8 11 4 4" xfId="16343" xr:uid="{00000000-0005-0000-0000-000080DE0000}"/>
    <cellStyle name="Percent 8 11 4 4 2" xfId="42311" xr:uid="{00000000-0005-0000-0000-000081DE0000}"/>
    <cellStyle name="Percent 8 11 4 5" xfId="31491" xr:uid="{00000000-0005-0000-0000-000082DE0000}"/>
    <cellStyle name="Percent 8 11 4 6" xfId="57973" xr:uid="{00000000-0005-0000-0000-000083DE0000}"/>
    <cellStyle name="Percent 8 11 5" xfId="9851" xr:uid="{00000000-0005-0000-0000-000084DE0000}"/>
    <cellStyle name="Percent 8 11 5 2" xfId="24999" xr:uid="{00000000-0005-0000-0000-000085DE0000}"/>
    <cellStyle name="Percent 8 11 5 2 2" xfId="50967" xr:uid="{00000000-0005-0000-0000-000086DE0000}"/>
    <cellStyle name="Percent 8 11 5 3" xfId="35819" xr:uid="{00000000-0005-0000-0000-000087DE0000}"/>
    <cellStyle name="Percent 8 11 6" xfId="7687" xr:uid="{00000000-0005-0000-0000-000088DE0000}"/>
    <cellStyle name="Percent 8 11 6 2" xfId="22835" xr:uid="{00000000-0005-0000-0000-000089DE0000}"/>
    <cellStyle name="Percent 8 11 6 2 2" xfId="48803" xr:uid="{00000000-0005-0000-0000-00008ADE0000}"/>
    <cellStyle name="Percent 8 11 6 3" xfId="33655" xr:uid="{00000000-0005-0000-0000-00008BDE0000}"/>
    <cellStyle name="Percent 8 11 7" xfId="18507" xr:uid="{00000000-0005-0000-0000-00008CDE0000}"/>
    <cellStyle name="Percent 8 11 7 2" xfId="44475" xr:uid="{00000000-0005-0000-0000-00008DDE0000}"/>
    <cellStyle name="Percent 8 11 8" xfId="14179" xr:uid="{00000000-0005-0000-0000-00008EDE0000}"/>
    <cellStyle name="Percent 8 11 8 2" xfId="40147" xr:uid="{00000000-0005-0000-0000-00008FDE0000}"/>
    <cellStyle name="Percent 8 11 9" xfId="3359" xr:uid="{00000000-0005-0000-0000-000090DE0000}"/>
    <cellStyle name="Percent 8 12" xfId="644" xr:uid="{00000000-0005-0000-0000-000091DE0000}"/>
    <cellStyle name="Percent 8 12 10" xfId="29328" xr:uid="{00000000-0005-0000-0000-000092DE0000}"/>
    <cellStyle name="Percent 8 12 11" xfId="55270" xr:uid="{00000000-0005-0000-0000-000093DE0000}"/>
    <cellStyle name="Percent 8 12 12" xfId="55810" xr:uid="{00000000-0005-0000-0000-000094DE0000}"/>
    <cellStyle name="Percent 8 12 13" xfId="1132" xr:uid="{00000000-0005-0000-0000-000095DE0000}"/>
    <cellStyle name="Percent 8 12 2" xfId="1737" xr:uid="{00000000-0005-0000-0000-000096DE0000}"/>
    <cellStyle name="Percent 8 12 2 10" xfId="56351" xr:uid="{00000000-0005-0000-0000-000097DE0000}"/>
    <cellStyle name="Percent 8 12 2 2" xfId="2819" xr:uid="{00000000-0005-0000-0000-000098DE0000}"/>
    <cellStyle name="Percent 8 12 2 2 2" xfId="7147" xr:uid="{00000000-0005-0000-0000-000099DE0000}"/>
    <cellStyle name="Percent 8 12 2 2 2 2" xfId="13639" xr:uid="{00000000-0005-0000-0000-00009ADE0000}"/>
    <cellStyle name="Percent 8 12 2 2 2 2 2" xfId="28787" xr:uid="{00000000-0005-0000-0000-00009BDE0000}"/>
    <cellStyle name="Percent 8 12 2 2 2 2 2 2" xfId="54755" xr:uid="{00000000-0005-0000-0000-00009CDE0000}"/>
    <cellStyle name="Percent 8 12 2 2 2 2 3" xfId="39607" xr:uid="{00000000-0005-0000-0000-00009DDE0000}"/>
    <cellStyle name="Percent 8 12 2 2 2 3" xfId="22295" xr:uid="{00000000-0005-0000-0000-00009EDE0000}"/>
    <cellStyle name="Percent 8 12 2 2 2 3 2" xfId="48263" xr:uid="{00000000-0005-0000-0000-00009FDE0000}"/>
    <cellStyle name="Percent 8 12 2 2 2 4" xfId="17967" xr:uid="{00000000-0005-0000-0000-0000A0DE0000}"/>
    <cellStyle name="Percent 8 12 2 2 2 4 2" xfId="43935" xr:uid="{00000000-0005-0000-0000-0000A1DE0000}"/>
    <cellStyle name="Percent 8 12 2 2 2 5" xfId="33115" xr:uid="{00000000-0005-0000-0000-0000A2DE0000}"/>
    <cellStyle name="Percent 8 12 2 2 2 6" xfId="59597" xr:uid="{00000000-0005-0000-0000-0000A3DE0000}"/>
    <cellStyle name="Percent 8 12 2 2 3" xfId="11475" xr:uid="{00000000-0005-0000-0000-0000A4DE0000}"/>
    <cellStyle name="Percent 8 12 2 2 3 2" xfId="26623" xr:uid="{00000000-0005-0000-0000-0000A5DE0000}"/>
    <cellStyle name="Percent 8 12 2 2 3 2 2" xfId="52591" xr:uid="{00000000-0005-0000-0000-0000A6DE0000}"/>
    <cellStyle name="Percent 8 12 2 2 3 3" xfId="37443" xr:uid="{00000000-0005-0000-0000-0000A7DE0000}"/>
    <cellStyle name="Percent 8 12 2 2 4" xfId="9311" xr:uid="{00000000-0005-0000-0000-0000A8DE0000}"/>
    <cellStyle name="Percent 8 12 2 2 4 2" xfId="24459" xr:uid="{00000000-0005-0000-0000-0000A9DE0000}"/>
    <cellStyle name="Percent 8 12 2 2 4 2 2" xfId="50427" xr:uid="{00000000-0005-0000-0000-0000AADE0000}"/>
    <cellStyle name="Percent 8 12 2 2 4 3" xfId="35279" xr:uid="{00000000-0005-0000-0000-0000ABDE0000}"/>
    <cellStyle name="Percent 8 12 2 2 5" xfId="20131" xr:uid="{00000000-0005-0000-0000-0000ACDE0000}"/>
    <cellStyle name="Percent 8 12 2 2 5 2" xfId="46099" xr:uid="{00000000-0005-0000-0000-0000ADDE0000}"/>
    <cellStyle name="Percent 8 12 2 2 6" xfId="15803" xr:uid="{00000000-0005-0000-0000-0000AEDE0000}"/>
    <cellStyle name="Percent 8 12 2 2 6 2" xfId="41771" xr:uid="{00000000-0005-0000-0000-0000AFDE0000}"/>
    <cellStyle name="Percent 8 12 2 2 7" xfId="4983" xr:uid="{00000000-0005-0000-0000-0000B0DE0000}"/>
    <cellStyle name="Percent 8 12 2 2 8" xfId="30951" xr:uid="{00000000-0005-0000-0000-0000B1DE0000}"/>
    <cellStyle name="Percent 8 12 2 2 9" xfId="57433" xr:uid="{00000000-0005-0000-0000-0000B2DE0000}"/>
    <cellStyle name="Percent 8 12 2 3" xfId="6065" xr:uid="{00000000-0005-0000-0000-0000B3DE0000}"/>
    <cellStyle name="Percent 8 12 2 3 2" xfId="12557" xr:uid="{00000000-0005-0000-0000-0000B4DE0000}"/>
    <cellStyle name="Percent 8 12 2 3 2 2" xfId="27705" xr:uid="{00000000-0005-0000-0000-0000B5DE0000}"/>
    <cellStyle name="Percent 8 12 2 3 2 2 2" xfId="53673" xr:uid="{00000000-0005-0000-0000-0000B6DE0000}"/>
    <cellStyle name="Percent 8 12 2 3 2 3" xfId="38525" xr:uid="{00000000-0005-0000-0000-0000B7DE0000}"/>
    <cellStyle name="Percent 8 12 2 3 3" xfId="21213" xr:uid="{00000000-0005-0000-0000-0000B8DE0000}"/>
    <cellStyle name="Percent 8 12 2 3 3 2" xfId="47181" xr:uid="{00000000-0005-0000-0000-0000B9DE0000}"/>
    <cellStyle name="Percent 8 12 2 3 4" xfId="16885" xr:uid="{00000000-0005-0000-0000-0000BADE0000}"/>
    <cellStyle name="Percent 8 12 2 3 4 2" xfId="42853" xr:uid="{00000000-0005-0000-0000-0000BBDE0000}"/>
    <cellStyle name="Percent 8 12 2 3 5" xfId="32033" xr:uid="{00000000-0005-0000-0000-0000BCDE0000}"/>
    <cellStyle name="Percent 8 12 2 3 6" xfId="58515" xr:uid="{00000000-0005-0000-0000-0000BDDE0000}"/>
    <cellStyle name="Percent 8 12 2 4" xfId="10393" xr:uid="{00000000-0005-0000-0000-0000BEDE0000}"/>
    <cellStyle name="Percent 8 12 2 4 2" xfId="25541" xr:uid="{00000000-0005-0000-0000-0000BFDE0000}"/>
    <cellStyle name="Percent 8 12 2 4 2 2" xfId="51509" xr:uid="{00000000-0005-0000-0000-0000C0DE0000}"/>
    <cellStyle name="Percent 8 12 2 4 3" xfId="36361" xr:uid="{00000000-0005-0000-0000-0000C1DE0000}"/>
    <cellStyle name="Percent 8 12 2 5" xfId="8229" xr:uid="{00000000-0005-0000-0000-0000C2DE0000}"/>
    <cellStyle name="Percent 8 12 2 5 2" xfId="23377" xr:uid="{00000000-0005-0000-0000-0000C3DE0000}"/>
    <cellStyle name="Percent 8 12 2 5 2 2" xfId="49345" xr:uid="{00000000-0005-0000-0000-0000C4DE0000}"/>
    <cellStyle name="Percent 8 12 2 5 3" xfId="34197" xr:uid="{00000000-0005-0000-0000-0000C5DE0000}"/>
    <cellStyle name="Percent 8 12 2 6" xfId="19049" xr:uid="{00000000-0005-0000-0000-0000C6DE0000}"/>
    <cellStyle name="Percent 8 12 2 6 2" xfId="45017" xr:uid="{00000000-0005-0000-0000-0000C7DE0000}"/>
    <cellStyle name="Percent 8 12 2 7" xfId="14721" xr:uid="{00000000-0005-0000-0000-0000C8DE0000}"/>
    <cellStyle name="Percent 8 12 2 7 2" xfId="40689" xr:uid="{00000000-0005-0000-0000-0000C9DE0000}"/>
    <cellStyle name="Percent 8 12 2 8" xfId="3901" xr:uid="{00000000-0005-0000-0000-0000CADE0000}"/>
    <cellStyle name="Percent 8 12 2 9" xfId="29869" xr:uid="{00000000-0005-0000-0000-0000CBDE0000}"/>
    <cellStyle name="Percent 8 12 3" xfId="2278" xr:uid="{00000000-0005-0000-0000-0000CCDE0000}"/>
    <cellStyle name="Percent 8 12 3 2" xfId="6606" xr:uid="{00000000-0005-0000-0000-0000CDDE0000}"/>
    <cellStyle name="Percent 8 12 3 2 2" xfId="13098" xr:uid="{00000000-0005-0000-0000-0000CEDE0000}"/>
    <cellStyle name="Percent 8 12 3 2 2 2" xfId="28246" xr:uid="{00000000-0005-0000-0000-0000CFDE0000}"/>
    <cellStyle name="Percent 8 12 3 2 2 2 2" xfId="54214" xr:uid="{00000000-0005-0000-0000-0000D0DE0000}"/>
    <cellStyle name="Percent 8 12 3 2 2 3" xfId="39066" xr:uid="{00000000-0005-0000-0000-0000D1DE0000}"/>
    <cellStyle name="Percent 8 12 3 2 3" xfId="21754" xr:uid="{00000000-0005-0000-0000-0000D2DE0000}"/>
    <cellStyle name="Percent 8 12 3 2 3 2" xfId="47722" xr:uid="{00000000-0005-0000-0000-0000D3DE0000}"/>
    <cellStyle name="Percent 8 12 3 2 4" xfId="17426" xr:uid="{00000000-0005-0000-0000-0000D4DE0000}"/>
    <cellStyle name="Percent 8 12 3 2 4 2" xfId="43394" xr:uid="{00000000-0005-0000-0000-0000D5DE0000}"/>
    <cellStyle name="Percent 8 12 3 2 5" xfId="32574" xr:uid="{00000000-0005-0000-0000-0000D6DE0000}"/>
    <cellStyle name="Percent 8 12 3 2 6" xfId="59056" xr:uid="{00000000-0005-0000-0000-0000D7DE0000}"/>
    <cellStyle name="Percent 8 12 3 3" xfId="10934" xr:uid="{00000000-0005-0000-0000-0000D8DE0000}"/>
    <cellStyle name="Percent 8 12 3 3 2" xfId="26082" xr:uid="{00000000-0005-0000-0000-0000D9DE0000}"/>
    <cellStyle name="Percent 8 12 3 3 2 2" xfId="52050" xr:uid="{00000000-0005-0000-0000-0000DADE0000}"/>
    <cellStyle name="Percent 8 12 3 3 3" xfId="36902" xr:uid="{00000000-0005-0000-0000-0000DBDE0000}"/>
    <cellStyle name="Percent 8 12 3 4" xfId="8770" xr:uid="{00000000-0005-0000-0000-0000DCDE0000}"/>
    <cellStyle name="Percent 8 12 3 4 2" xfId="23918" xr:uid="{00000000-0005-0000-0000-0000DDDE0000}"/>
    <cellStyle name="Percent 8 12 3 4 2 2" xfId="49886" xr:uid="{00000000-0005-0000-0000-0000DEDE0000}"/>
    <cellStyle name="Percent 8 12 3 4 3" xfId="34738" xr:uid="{00000000-0005-0000-0000-0000DFDE0000}"/>
    <cellStyle name="Percent 8 12 3 5" xfId="19590" xr:uid="{00000000-0005-0000-0000-0000E0DE0000}"/>
    <cellStyle name="Percent 8 12 3 5 2" xfId="45558" xr:uid="{00000000-0005-0000-0000-0000E1DE0000}"/>
    <cellStyle name="Percent 8 12 3 6" xfId="15262" xr:uid="{00000000-0005-0000-0000-0000E2DE0000}"/>
    <cellStyle name="Percent 8 12 3 6 2" xfId="41230" xr:uid="{00000000-0005-0000-0000-0000E3DE0000}"/>
    <cellStyle name="Percent 8 12 3 7" xfId="4442" xr:uid="{00000000-0005-0000-0000-0000E4DE0000}"/>
    <cellStyle name="Percent 8 12 3 8" xfId="30410" xr:uid="{00000000-0005-0000-0000-0000E5DE0000}"/>
    <cellStyle name="Percent 8 12 3 9" xfId="56892" xr:uid="{00000000-0005-0000-0000-0000E6DE0000}"/>
    <cellStyle name="Percent 8 12 4" xfId="5524" xr:uid="{00000000-0005-0000-0000-0000E7DE0000}"/>
    <cellStyle name="Percent 8 12 4 2" xfId="12016" xr:uid="{00000000-0005-0000-0000-0000E8DE0000}"/>
    <cellStyle name="Percent 8 12 4 2 2" xfId="27164" xr:uid="{00000000-0005-0000-0000-0000E9DE0000}"/>
    <cellStyle name="Percent 8 12 4 2 2 2" xfId="53132" xr:uid="{00000000-0005-0000-0000-0000EADE0000}"/>
    <cellStyle name="Percent 8 12 4 2 3" xfId="37984" xr:uid="{00000000-0005-0000-0000-0000EBDE0000}"/>
    <cellStyle name="Percent 8 12 4 3" xfId="20672" xr:uid="{00000000-0005-0000-0000-0000ECDE0000}"/>
    <cellStyle name="Percent 8 12 4 3 2" xfId="46640" xr:uid="{00000000-0005-0000-0000-0000EDDE0000}"/>
    <cellStyle name="Percent 8 12 4 4" xfId="16344" xr:uid="{00000000-0005-0000-0000-0000EEDE0000}"/>
    <cellStyle name="Percent 8 12 4 4 2" xfId="42312" xr:uid="{00000000-0005-0000-0000-0000EFDE0000}"/>
    <cellStyle name="Percent 8 12 4 5" xfId="31492" xr:uid="{00000000-0005-0000-0000-0000F0DE0000}"/>
    <cellStyle name="Percent 8 12 4 6" xfId="57974" xr:uid="{00000000-0005-0000-0000-0000F1DE0000}"/>
    <cellStyle name="Percent 8 12 5" xfId="9852" xr:uid="{00000000-0005-0000-0000-0000F2DE0000}"/>
    <cellStyle name="Percent 8 12 5 2" xfId="25000" xr:uid="{00000000-0005-0000-0000-0000F3DE0000}"/>
    <cellStyle name="Percent 8 12 5 2 2" xfId="50968" xr:uid="{00000000-0005-0000-0000-0000F4DE0000}"/>
    <cellStyle name="Percent 8 12 5 3" xfId="35820" xr:uid="{00000000-0005-0000-0000-0000F5DE0000}"/>
    <cellStyle name="Percent 8 12 6" xfId="7688" xr:uid="{00000000-0005-0000-0000-0000F6DE0000}"/>
    <cellStyle name="Percent 8 12 6 2" xfId="22836" xr:uid="{00000000-0005-0000-0000-0000F7DE0000}"/>
    <cellStyle name="Percent 8 12 6 2 2" xfId="48804" xr:uid="{00000000-0005-0000-0000-0000F8DE0000}"/>
    <cellStyle name="Percent 8 12 6 3" xfId="33656" xr:uid="{00000000-0005-0000-0000-0000F9DE0000}"/>
    <cellStyle name="Percent 8 12 7" xfId="18508" xr:uid="{00000000-0005-0000-0000-0000FADE0000}"/>
    <cellStyle name="Percent 8 12 7 2" xfId="44476" xr:uid="{00000000-0005-0000-0000-0000FBDE0000}"/>
    <cellStyle name="Percent 8 12 8" xfId="14180" xr:uid="{00000000-0005-0000-0000-0000FCDE0000}"/>
    <cellStyle name="Percent 8 12 8 2" xfId="40148" xr:uid="{00000000-0005-0000-0000-0000FDDE0000}"/>
    <cellStyle name="Percent 8 12 9" xfId="3360" xr:uid="{00000000-0005-0000-0000-0000FEDE0000}"/>
    <cellStyle name="Percent 8 13" xfId="645" xr:uid="{00000000-0005-0000-0000-0000FFDE0000}"/>
    <cellStyle name="Percent 8 13 10" xfId="29329" xr:uid="{00000000-0005-0000-0000-000000DF0000}"/>
    <cellStyle name="Percent 8 13 11" xfId="55271" xr:uid="{00000000-0005-0000-0000-000001DF0000}"/>
    <cellStyle name="Percent 8 13 12" xfId="55811" xr:uid="{00000000-0005-0000-0000-000002DF0000}"/>
    <cellStyle name="Percent 8 13 13" xfId="1172" xr:uid="{00000000-0005-0000-0000-000003DF0000}"/>
    <cellStyle name="Percent 8 13 2" xfId="1738" xr:uid="{00000000-0005-0000-0000-000004DF0000}"/>
    <cellStyle name="Percent 8 13 2 10" xfId="56352" xr:uid="{00000000-0005-0000-0000-000005DF0000}"/>
    <cellStyle name="Percent 8 13 2 2" xfId="2820" xr:uid="{00000000-0005-0000-0000-000006DF0000}"/>
    <cellStyle name="Percent 8 13 2 2 2" xfId="7148" xr:uid="{00000000-0005-0000-0000-000007DF0000}"/>
    <cellStyle name="Percent 8 13 2 2 2 2" xfId="13640" xr:uid="{00000000-0005-0000-0000-000008DF0000}"/>
    <cellStyle name="Percent 8 13 2 2 2 2 2" xfId="28788" xr:uid="{00000000-0005-0000-0000-000009DF0000}"/>
    <cellStyle name="Percent 8 13 2 2 2 2 2 2" xfId="54756" xr:uid="{00000000-0005-0000-0000-00000ADF0000}"/>
    <cellStyle name="Percent 8 13 2 2 2 2 3" xfId="39608" xr:uid="{00000000-0005-0000-0000-00000BDF0000}"/>
    <cellStyle name="Percent 8 13 2 2 2 3" xfId="22296" xr:uid="{00000000-0005-0000-0000-00000CDF0000}"/>
    <cellStyle name="Percent 8 13 2 2 2 3 2" xfId="48264" xr:uid="{00000000-0005-0000-0000-00000DDF0000}"/>
    <cellStyle name="Percent 8 13 2 2 2 4" xfId="17968" xr:uid="{00000000-0005-0000-0000-00000EDF0000}"/>
    <cellStyle name="Percent 8 13 2 2 2 4 2" xfId="43936" xr:uid="{00000000-0005-0000-0000-00000FDF0000}"/>
    <cellStyle name="Percent 8 13 2 2 2 5" xfId="33116" xr:uid="{00000000-0005-0000-0000-000010DF0000}"/>
    <cellStyle name="Percent 8 13 2 2 2 6" xfId="59598" xr:uid="{00000000-0005-0000-0000-000011DF0000}"/>
    <cellStyle name="Percent 8 13 2 2 3" xfId="11476" xr:uid="{00000000-0005-0000-0000-000012DF0000}"/>
    <cellStyle name="Percent 8 13 2 2 3 2" xfId="26624" xr:uid="{00000000-0005-0000-0000-000013DF0000}"/>
    <cellStyle name="Percent 8 13 2 2 3 2 2" xfId="52592" xr:uid="{00000000-0005-0000-0000-000014DF0000}"/>
    <cellStyle name="Percent 8 13 2 2 3 3" xfId="37444" xr:uid="{00000000-0005-0000-0000-000015DF0000}"/>
    <cellStyle name="Percent 8 13 2 2 4" xfId="9312" xr:uid="{00000000-0005-0000-0000-000016DF0000}"/>
    <cellStyle name="Percent 8 13 2 2 4 2" xfId="24460" xr:uid="{00000000-0005-0000-0000-000017DF0000}"/>
    <cellStyle name="Percent 8 13 2 2 4 2 2" xfId="50428" xr:uid="{00000000-0005-0000-0000-000018DF0000}"/>
    <cellStyle name="Percent 8 13 2 2 4 3" xfId="35280" xr:uid="{00000000-0005-0000-0000-000019DF0000}"/>
    <cellStyle name="Percent 8 13 2 2 5" xfId="20132" xr:uid="{00000000-0005-0000-0000-00001ADF0000}"/>
    <cellStyle name="Percent 8 13 2 2 5 2" xfId="46100" xr:uid="{00000000-0005-0000-0000-00001BDF0000}"/>
    <cellStyle name="Percent 8 13 2 2 6" xfId="15804" xr:uid="{00000000-0005-0000-0000-00001CDF0000}"/>
    <cellStyle name="Percent 8 13 2 2 6 2" xfId="41772" xr:uid="{00000000-0005-0000-0000-00001DDF0000}"/>
    <cellStyle name="Percent 8 13 2 2 7" xfId="4984" xr:uid="{00000000-0005-0000-0000-00001EDF0000}"/>
    <cellStyle name="Percent 8 13 2 2 8" xfId="30952" xr:uid="{00000000-0005-0000-0000-00001FDF0000}"/>
    <cellStyle name="Percent 8 13 2 2 9" xfId="57434" xr:uid="{00000000-0005-0000-0000-000020DF0000}"/>
    <cellStyle name="Percent 8 13 2 3" xfId="6066" xr:uid="{00000000-0005-0000-0000-000021DF0000}"/>
    <cellStyle name="Percent 8 13 2 3 2" xfId="12558" xr:uid="{00000000-0005-0000-0000-000022DF0000}"/>
    <cellStyle name="Percent 8 13 2 3 2 2" xfId="27706" xr:uid="{00000000-0005-0000-0000-000023DF0000}"/>
    <cellStyle name="Percent 8 13 2 3 2 2 2" xfId="53674" xr:uid="{00000000-0005-0000-0000-000024DF0000}"/>
    <cellStyle name="Percent 8 13 2 3 2 3" xfId="38526" xr:uid="{00000000-0005-0000-0000-000025DF0000}"/>
    <cellStyle name="Percent 8 13 2 3 3" xfId="21214" xr:uid="{00000000-0005-0000-0000-000026DF0000}"/>
    <cellStyle name="Percent 8 13 2 3 3 2" xfId="47182" xr:uid="{00000000-0005-0000-0000-000027DF0000}"/>
    <cellStyle name="Percent 8 13 2 3 4" xfId="16886" xr:uid="{00000000-0005-0000-0000-000028DF0000}"/>
    <cellStyle name="Percent 8 13 2 3 4 2" xfId="42854" xr:uid="{00000000-0005-0000-0000-000029DF0000}"/>
    <cellStyle name="Percent 8 13 2 3 5" xfId="32034" xr:uid="{00000000-0005-0000-0000-00002ADF0000}"/>
    <cellStyle name="Percent 8 13 2 3 6" xfId="58516" xr:uid="{00000000-0005-0000-0000-00002BDF0000}"/>
    <cellStyle name="Percent 8 13 2 4" xfId="10394" xr:uid="{00000000-0005-0000-0000-00002CDF0000}"/>
    <cellStyle name="Percent 8 13 2 4 2" xfId="25542" xr:uid="{00000000-0005-0000-0000-00002DDF0000}"/>
    <cellStyle name="Percent 8 13 2 4 2 2" xfId="51510" xr:uid="{00000000-0005-0000-0000-00002EDF0000}"/>
    <cellStyle name="Percent 8 13 2 4 3" xfId="36362" xr:uid="{00000000-0005-0000-0000-00002FDF0000}"/>
    <cellStyle name="Percent 8 13 2 5" xfId="8230" xr:uid="{00000000-0005-0000-0000-000030DF0000}"/>
    <cellStyle name="Percent 8 13 2 5 2" xfId="23378" xr:uid="{00000000-0005-0000-0000-000031DF0000}"/>
    <cellStyle name="Percent 8 13 2 5 2 2" xfId="49346" xr:uid="{00000000-0005-0000-0000-000032DF0000}"/>
    <cellStyle name="Percent 8 13 2 5 3" xfId="34198" xr:uid="{00000000-0005-0000-0000-000033DF0000}"/>
    <cellStyle name="Percent 8 13 2 6" xfId="19050" xr:uid="{00000000-0005-0000-0000-000034DF0000}"/>
    <cellStyle name="Percent 8 13 2 6 2" xfId="45018" xr:uid="{00000000-0005-0000-0000-000035DF0000}"/>
    <cellStyle name="Percent 8 13 2 7" xfId="14722" xr:uid="{00000000-0005-0000-0000-000036DF0000}"/>
    <cellStyle name="Percent 8 13 2 7 2" xfId="40690" xr:uid="{00000000-0005-0000-0000-000037DF0000}"/>
    <cellStyle name="Percent 8 13 2 8" xfId="3902" xr:uid="{00000000-0005-0000-0000-000038DF0000}"/>
    <cellStyle name="Percent 8 13 2 9" xfId="29870" xr:uid="{00000000-0005-0000-0000-000039DF0000}"/>
    <cellStyle name="Percent 8 13 3" xfId="2279" xr:uid="{00000000-0005-0000-0000-00003ADF0000}"/>
    <cellStyle name="Percent 8 13 3 2" xfId="6607" xr:uid="{00000000-0005-0000-0000-00003BDF0000}"/>
    <cellStyle name="Percent 8 13 3 2 2" xfId="13099" xr:uid="{00000000-0005-0000-0000-00003CDF0000}"/>
    <cellStyle name="Percent 8 13 3 2 2 2" xfId="28247" xr:uid="{00000000-0005-0000-0000-00003DDF0000}"/>
    <cellStyle name="Percent 8 13 3 2 2 2 2" xfId="54215" xr:uid="{00000000-0005-0000-0000-00003EDF0000}"/>
    <cellStyle name="Percent 8 13 3 2 2 3" xfId="39067" xr:uid="{00000000-0005-0000-0000-00003FDF0000}"/>
    <cellStyle name="Percent 8 13 3 2 3" xfId="21755" xr:uid="{00000000-0005-0000-0000-000040DF0000}"/>
    <cellStyle name="Percent 8 13 3 2 3 2" xfId="47723" xr:uid="{00000000-0005-0000-0000-000041DF0000}"/>
    <cellStyle name="Percent 8 13 3 2 4" xfId="17427" xr:uid="{00000000-0005-0000-0000-000042DF0000}"/>
    <cellStyle name="Percent 8 13 3 2 4 2" xfId="43395" xr:uid="{00000000-0005-0000-0000-000043DF0000}"/>
    <cellStyle name="Percent 8 13 3 2 5" xfId="32575" xr:uid="{00000000-0005-0000-0000-000044DF0000}"/>
    <cellStyle name="Percent 8 13 3 2 6" xfId="59057" xr:uid="{00000000-0005-0000-0000-000045DF0000}"/>
    <cellStyle name="Percent 8 13 3 3" xfId="10935" xr:uid="{00000000-0005-0000-0000-000046DF0000}"/>
    <cellStyle name="Percent 8 13 3 3 2" xfId="26083" xr:uid="{00000000-0005-0000-0000-000047DF0000}"/>
    <cellStyle name="Percent 8 13 3 3 2 2" xfId="52051" xr:uid="{00000000-0005-0000-0000-000048DF0000}"/>
    <cellStyle name="Percent 8 13 3 3 3" xfId="36903" xr:uid="{00000000-0005-0000-0000-000049DF0000}"/>
    <cellStyle name="Percent 8 13 3 4" xfId="8771" xr:uid="{00000000-0005-0000-0000-00004ADF0000}"/>
    <cellStyle name="Percent 8 13 3 4 2" xfId="23919" xr:uid="{00000000-0005-0000-0000-00004BDF0000}"/>
    <cellStyle name="Percent 8 13 3 4 2 2" xfId="49887" xr:uid="{00000000-0005-0000-0000-00004CDF0000}"/>
    <cellStyle name="Percent 8 13 3 4 3" xfId="34739" xr:uid="{00000000-0005-0000-0000-00004DDF0000}"/>
    <cellStyle name="Percent 8 13 3 5" xfId="19591" xr:uid="{00000000-0005-0000-0000-00004EDF0000}"/>
    <cellStyle name="Percent 8 13 3 5 2" xfId="45559" xr:uid="{00000000-0005-0000-0000-00004FDF0000}"/>
    <cellStyle name="Percent 8 13 3 6" xfId="15263" xr:uid="{00000000-0005-0000-0000-000050DF0000}"/>
    <cellStyle name="Percent 8 13 3 6 2" xfId="41231" xr:uid="{00000000-0005-0000-0000-000051DF0000}"/>
    <cellStyle name="Percent 8 13 3 7" xfId="4443" xr:uid="{00000000-0005-0000-0000-000052DF0000}"/>
    <cellStyle name="Percent 8 13 3 8" xfId="30411" xr:uid="{00000000-0005-0000-0000-000053DF0000}"/>
    <cellStyle name="Percent 8 13 3 9" xfId="56893" xr:uid="{00000000-0005-0000-0000-000054DF0000}"/>
    <cellStyle name="Percent 8 13 4" xfId="5525" xr:uid="{00000000-0005-0000-0000-000055DF0000}"/>
    <cellStyle name="Percent 8 13 4 2" xfId="12017" xr:uid="{00000000-0005-0000-0000-000056DF0000}"/>
    <cellStyle name="Percent 8 13 4 2 2" xfId="27165" xr:uid="{00000000-0005-0000-0000-000057DF0000}"/>
    <cellStyle name="Percent 8 13 4 2 2 2" xfId="53133" xr:uid="{00000000-0005-0000-0000-000058DF0000}"/>
    <cellStyle name="Percent 8 13 4 2 3" xfId="37985" xr:uid="{00000000-0005-0000-0000-000059DF0000}"/>
    <cellStyle name="Percent 8 13 4 3" xfId="20673" xr:uid="{00000000-0005-0000-0000-00005ADF0000}"/>
    <cellStyle name="Percent 8 13 4 3 2" xfId="46641" xr:uid="{00000000-0005-0000-0000-00005BDF0000}"/>
    <cellStyle name="Percent 8 13 4 4" xfId="16345" xr:uid="{00000000-0005-0000-0000-00005CDF0000}"/>
    <cellStyle name="Percent 8 13 4 4 2" xfId="42313" xr:uid="{00000000-0005-0000-0000-00005DDF0000}"/>
    <cellStyle name="Percent 8 13 4 5" xfId="31493" xr:uid="{00000000-0005-0000-0000-00005EDF0000}"/>
    <cellStyle name="Percent 8 13 4 6" xfId="57975" xr:uid="{00000000-0005-0000-0000-00005FDF0000}"/>
    <cellStyle name="Percent 8 13 5" xfId="9853" xr:uid="{00000000-0005-0000-0000-000060DF0000}"/>
    <cellStyle name="Percent 8 13 5 2" xfId="25001" xr:uid="{00000000-0005-0000-0000-000061DF0000}"/>
    <cellStyle name="Percent 8 13 5 2 2" xfId="50969" xr:uid="{00000000-0005-0000-0000-000062DF0000}"/>
    <cellStyle name="Percent 8 13 5 3" xfId="35821" xr:uid="{00000000-0005-0000-0000-000063DF0000}"/>
    <cellStyle name="Percent 8 13 6" xfId="7689" xr:uid="{00000000-0005-0000-0000-000064DF0000}"/>
    <cellStyle name="Percent 8 13 6 2" xfId="22837" xr:uid="{00000000-0005-0000-0000-000065DF0000}"/>
    <cellStyle name="Percent 8 13 6 2 2" xfId="48805" xr:uid="{00000000-0005-0000-0000-000066DF0000}"/>
    <cellStyle name="Percent 8 13 6 3" xfId="33657" xr:uid="{00000000-0005-0000-0000-000067DF0000}"/>
    <cellStyle name="Percent 8 13 7" xfId="18509" xr:uid="{00000000-0005-0000-0000-000068DF0000}"/>
    <cellStyle name="Percent 8 13 7 2" xfId="44477" xr:uid="{00000000-0005-0000-0000-000069DF0000}"/>
    <cellStyle name="Percent 8 13 8" xfId="14181" xr:uid="{00000000-0005-0000-0000-00006ADF0000}"/>
    <cellStyle name="Percent 8 13 8 2" xfId="40149" xr:uid="{00000000-0005-0000-0000-00006BDF0000}"/>
    <cellStyle name="Percent 8 13 9" xfId="3361" xr:uid="{00000000-0005-0000-0000-00006CDF0000}"/>
    <cellStyle name="Percent 8 14" xfId="1734" xr:uid="{00000000-0005-0000-0000-00006DDF0000}"/>
    <cellStyle name="Percent 8 14 10" xfId="56348" xr:uid="{00000000-0005-0000-0000-00006EDF0000}"/>
    <cellStyle name="Percent 8 14 2" xfId="2816" xr:uid="{00000000-0005-0000-0000-00006FDF0000}"/>
    <cellStyle name="Percent 8 14 2 2" xfId="7144" xr:uid="{00000000-0005-0000-0000-000070DF0000}"/>
    <cellStyle name="Percent 8 14 2 2 2" xfId="13636" xr:uid="{00000000-0005-0000-0000-000071DF0000}"/>
    <cellStyle name="Percent 8 14 2 2 2 2" xfId="28784" xr:uid="{00000000-0005-0000-0000-000072DF0000}"/>
    <cellStyle name="Percent 8 14 2 2 2 2 2" xfId="54752" xr:uid="{00000000-0005-0000-0000-000073DF0000}"/>
    <cellStyle name="Percent 8 14 2 2 2 3" xfId="39604" xr:uid="{00000000-0005-0000-0000-000074DF0000}"/>
    <cellStyle name="Percent 8 14 2 2 3" xfId="22292" xr:uid="{00000000-0005-0000-0000-000075DF0000}"/>
    <cellStyle name="Percent 8 14 2 2 3 2" xfId="48260" xr:uid="{00000000-0005-0000-0000-000076DF0000}"/>
    <cellStyle name="Percent 8 14 2 2 4" xfId="17964" xr:uid="{00000000-0005-0000-0000-000077DF0000}"/>
    <cellStyle name="Percent 8 14 2 2 4 2" xfId="43932" xr:uid="{00000000-0005-0000-0000-000078DF0000}"/>
    <cellStyle name="Percent 8 14 2 2 5" xfId="33112" xr:uid="{00000000-0005-0000-0000-000079DF0000}"/>
    <cellStyle name="Percent 8 14 2 2 6" xfId="59594" xr:uid="{00000000-0005-0000-0000-00007ADF0000}"/>
    <cellStyle name="Percent 8 14 2 3" xfId="11472" xr:uid="{00000000-0005-0000-0000-00007BDF0000}"/>
    <cellStyle name="Percent 8 14 2 3 2" xfId="26620" xr:uid="{00000000-0005-0000-0000-00007CDF0000}"/>
    <cellStyle name="Percent 8 14 2 3 2 2" xfId="52588" xr:uid="{00000000-0005-0000-0000-00007DDF0000}"/>
    <cellStyle name="Percent 8 14 2 3 3" xfId="37440" xr:uid="{00000000-0005-0000-0000-00007EDF0000}"/>
    <cellStyle name="Percent 8 14 2 4" xfId="9308" xr:uid="{00000000-0005-0000-0000-00007FDF0000}"/>
    <cellStyle name="Percent 8 14 2 4 2" xfId="24456" xr:uid="{00000000-0005-0000-0000-000080DF0000}"/>
    <cellStyle name="Percent 8 14 2 4 2 2" xfId="50424" xr:uid="{00000000-0005-0000-0000-000081DF0000}"/>
    <cellStyle name="Percent 8 14 2 4 3" xfId="35276" xr:uid="{00000000-0005-0000-0000-000082DF0000}"/>
    <cellStyle name="Percent 8 14 2 5" xfId="20128" xr:uid="{00000000-0005-0000-0000-000083DF0000}"/>
    <cellStyle name="Percent 8 14 2 5 2" xfId="46096" xr:uid="{00000000-0005-0000-0000-000084DF0000}"/>
    <cellStyle name="Percent 8 14 2 6" xfId="15800" xr:uid="{00000000-0005-0000-0000-000085DF0000}"/>
    <cellStyle name="Percent 8 14 2 6 2" xfId="41768" xr:uid="{00000000-0005-0000-0000-000086DF0000}"/>
    <cellStyle name="Percent 8 14 2 7" xfId="4980" xr:uid="{00000000-0005-0000-0000-000087DF0000}"/>
    <cellStyle name="Percent 8 14 2 8" xfId="30948" xr:uid="{00000000-0005-0000-0000-000088DF0000}"/>
    <cellStyle name="Percent 8 14 2 9" xfId="57430" xr:uid="{00000000-0005-0000-0000-000089DF0000}"/>
    <cellStyle name="Percent 8 14 3" xfId="6062" xr:uid="{00000000-0005-0000-0000-00008ADF0000}"/>
    <cellStyle name="Percent 8 14 3 2" xfId="12554" xr:uid="{00000000-0005-0000-0000-00008BDF0000}"/>
    <cellStyle name="Percent 8 14 3 2 2" xfId="27702" xr:uid="{00000000-0005-0000-0000-00008CDF0000}"/>
    <cellStyle name="Percent 8 14 3 2 2 2" xfId="53670" xr:uid="{00000000-0005-0000-0000-00008DDF0000}"/>
    <cellStyle name="Percent 8 14 3 2 3" xfId="38522" xr:uid="{00000000-0005-0000-0000-00008EDF0000}"/>
    <cellStyle name="Percent 8 14 3 3" xfId="21210" xr:uid="{00000000-0005-0000-0000-00008FDF0000}"/>
    <cellStyle name="Percent 8 14 3 3 2" xfId="47178" xr:uid="{00000000-0005-0000-0000-000090DF0000}"/>
    <cellStyle name="Percent 8 14 3 4" xfId="16882" xr:uid="{00000000-0005-0000-0000-000091DF0000}"/>
    <cellStyle name="Percent 8 14 3 4 2" xfId="42850" xr:uid="{00000000-0005-0000-0000-000092DF0000}"/>
    <cellStyle name="Percent 8 14 3 5" xfId="32030" xr:uid="{00000000-0005-0000-0000-000093DF0000}"/>
    <cellStyle name="Percent 8 14 3 6" xfId="58512" xr:uid="{00000000-0005-0000-0000-000094DF0000}"/>
    <cellStyle name="Percent 8 14 4" xfId="10390" xr:uid="{00000000-0005-0000-0000-000095DF0000}"/>
    <cellStyle name="Percent 8 14 4 2" xfId="25538" xr:uid="{00000000-0005-0000-0000-000096DF0000}"/>
    <cellStyle name="Percent 8 14 4 2 2" xfId="51506" xr:uid="{00000000-0005-0000-0000-000097DF0000}"/>
    <cellStyle name="Percent 8 14 4 3" xfId="36358" xr:uid="{00000000-0005-0000-0000-000098DF0000}"/>
    <cellStyle name="Percent 8 14 5" xfId="8226" xr:uid="{00000000-0005-0000-0000-000099DF0000}"/>
    <cellStyle name="Percent 8 14 5 2" xfId="23374" xr:uid="{00000000-0005-0000-0000-00009ADF0000}"/>
    <cellStyle name="Percent 8 14 5 2 2" xfId="49342" xr:uid="{00000000-0005-0000-0000-00009BDF0000}"/>
    <cellStyle name="Percent 8 14 5 3" xfId="34194" xr:uid="{00000000-0005-0000-0000-00009CDF0000}"/>
    <cellStyle name="Percent 8 14 6" xfId="19046" xr:uid="{00000000-0005-0000-0000-00009DDF0000}"/>
    <cellStyle name="Percent 8 14 6 2" xfId="45014" xr:uid="{00000000-0005-0000-0000-00009EDF0000}"/>
    <cellStyle name="Percent 8 14 7" xfId="14718" xr:uid="{00000000-0005-0000-0000-00009FDF0000}"/>
    <cellStyle name="Percent 8 14 7 2" xfId="40686" xr:uid="{00000000-0005-0000-0000-0000A0DF0000}"/>
    <cellStyle name="Percent 8 14 8" xfId="3898" xr:uid="{00000000-0005-0000-0000-0000A1DF0000}"/>
    <cellStyle name="Percent 8 14 9" xfId="29866" xr:uid="{00000000-0005-0000-0000-0000A2DF0000}"/>
    <cellStyle name="Percent 8 15" xfId="2275" xr:uid="{00000000-0005-0000-0000-0000A3DF0000}"/>
    <cellStyle name="Percent 8 15 2" xfId="6603" xr:uid="{00000000-0005-0000-0000-0000A4DF0000}"/>
    <cellStyle name="Percent 8 15 2 2" xfId="13095" xr:uid="{00000000-0005-0000-0000-0000A5DF0000}"/>
    <cellStyle name="Percent 8 15 2 2 2" xfId="28243" xr:uid="{00000000-0005-0000-0000-0000A6DF0000}"/>
    <cellStyle name="Percent 8 15 2 2 2 2" xfId="54211" xr:uid="{00000000-0005-0000-0000-0000A7DF0000}"/>
    <cellStyle name="Percent 8 15 2 2 3" xfId="39063" xr:uid="{00000000-0005-0000-0000-0000A8DF0000}"/>
    <cellStyle name="Percent 8 15 2 3" xfId="21751" xr:uid="{00000000-0005-0000-0000-0000A9DF0000}"/>
    <cellStyle name="Percent 8 15 2 3 2" xfId="47719" xr:uid="{00000000-0005-0000-0000-0000AADF0000}"/>
    <cellStyle name="Percent 8 15 2 4" xfId="17423" xr:uid="{00000000-0005-0000-0000-0000ABDF0000}"/>
    <cellStyle name="Percent 8 15 2 4 2" xfId="43391" xr:uid="{00000000-0005-0000-0000-0000ACDF0000}"/>
    <cellStyle name="Percent 8 15 2 5" xfId="32571" xr:uid="{00000000-0005-0000-0000-0000ADDF0000}"/>
    <cellStyle name="Percent 8 15 2 6" xfId="59053" xr:uid="{00000000-0005-0000-0000-0000AEDF0000}"/>
    <cellStyle name="Percent 8 15 3" xfId="10931" xr:uid="{00000000-0005-0000-0000-0000AFDF0000}"/>
    <cellStyle name="Percent 8 15 3 2" xfId="26079" xr:uid="{00000000-0005-0000-0000-0000B0DF0000}"/>
    <cellStyle name="Percent 8 15 3 2 2" xfId="52047" xr:uid="{00000000-0005-0000-0000-0000B1DF0000}"/>
    <cellStyle name="Percent 8 15 3 3" xfId="36899" xr:uid="{00000000-0005-0000-0000-0000B2DF0000}"/>
    <cellStyle name="Percent 8 15 4" xfId="8767" xr:uid="{00000000-0005-0000-0000-0000B3DF0000}"/>
    <cellStyle name="Percent 8 15 4 2" xfId="23915" xr:uid="{00000000-0005-0000-0000-0000B4DF0000}"/>
    <cellStyle name="Percent 8 15 4 2 2" xfId="49883" xr:uid="{00000000-0005-0000-0000-0000B5DF0000}"/>
    <cellStyle name="Percent 8 15 4 3" xfId="34735" xr:uid="{00000000-0005-0000-0000-0000B6DF0000}"/>
    <cellStyle name="Percent 8 15 5" xfId="19587" xr:uid="{00000000-0005-0000-0000-0000B7DF0000}"/>
    <cellStyle name="Percent 8 15 5 2" xfId="45555" xr:uid="{00000000-0005-0000-0000-0000B8DF0000}"/>
    <cellStyle name="Percent 8 15 6" xfId="15259" xr:uid="{00000000-0005-0000-0000-0000B9DF0000}"/>
    <cellStyle name="Percent 8 15 6 2" xfId="41227" xr:uid="{00000000-0005-0000-0000-0000BADF0000}"/>
    <cellStyle name="Percent 8 15 7" xfId="4439" xr:uid="{00000000-0005-0000-0000-0000BBDF0000}"/>
    <cellStyle name="Percent 8 15 8" xfId="30407" xr:uid="{00000000-0005-0000-0000-0000BCDF0000}"/>
    <cellStyle name="Percent 8 15 9" xfId="56889" xr:uid="{00000000-0005-0000-0000-0000BDDF0000}"/>
    <cellStyle name="Percent 8 16" xfId="5521" xr:uid="{00000000-0005-0000-0000-0000BEDF0000}"/>
    <cellStyle name="Percent 8 16 2" xfId="12013" xr:uid="{00000000-0005-0000-0000-0000BFDF0000}"/>
    <cellStyle name="Percent 8 16 2 2" xfId="27161" xr:uid="{00000000-0005-0000-0000-0000C0DF0000}"/>
    <cellStyle name="Percent 8 16 2 2 2" xfId="53129" xr:uid="{00000000-0005-0000-0000-0000C1DF0000}"/>
    <cellStyle name="Percent 8 16 2 3" xfId="37981" xr:uid="{00000000-0005-0000-0000-0000C2DF0000}"/>
    <cellStyle name="Percent 8 16 3" xfId="20669" xr:uid="{00000000-0005-0000-0000-0000C3DF0000}"/>
    <cellStyle name="Percent 8 16 3 2" xfId="46637" xr:uid="{00000000-0005-0000-0000-0000C4DF0000}"/>
    <cellStyle name="Percent 8 16 4" xfId="16341" xr:uid="{00000000-0005-0000-0000-0000C5DF0000}"/>
    <cellStyle name="Percent 8 16 4 2" xfId="42309" xr:uid="{00000000-0005-0000-0000-0000C6DF0000}"/>
    <cellStyle name="Percent 8 16 5" xfId="31489" xr:uid="{00000000-0005-0000-0000-0000C7DF0000}"/>
    <cellStyle name="Percent 8 16 6" xfId="57971" xr:uid="{00000000-0005-0000-0000-0000C8DF0000}"/>
    <cellStyle name="Percent 8 17" xfId="9849" xr:uid="{00000000-0005-0000-0000-0000C9DF0000}"/>
    <cellStyle name="Percent 8 17 2" xfId="24997" xr:uid="{00000000-0005-0000-0000-0000CADF0000}"/>
    <cellStyle name="Percent 8 17 2 2" xfId="50965" xr:uid="{00000000-0005-0000-0000-0000CBDF0000}"/>
    <cellStyle name="Percent 8 17 3" xfId="35817" xr:uid="{00000000-0005-0000-0000-0000CCDF0000}"/>
    <cellStyle name="Percent 8 18" xfId="7685" xr:uid="{00000000-0005-0000-0000-0000CDDF0000}"/>
    <cellStyle name="Percent 8 18 2" xfId="22833" xr:uid="{00000000-0005-0000-0000-0000CEDF0000}"/>
    <cellStyle name="Percent 8 18 2 2" xfId="48801" xr:uid="{00000000-0005-0000-0000-0000CFDF0000}"/>
    <cellStyle name="Percent 8 18 3" xfId="33653" xr:uid="{00000000-0005-0000-0000-0000D0DF0000}"/>
    <cellStyle name="Percent 8 19" xfId="18505" xr:uid="{00000000-0005-0000-0000-0000D1DF0000}"/>
    <cellStyle name="Percent 8 19 2" xfId="44473" xr:uid="{00000000-0005-0000-0000-0000D2DF0000}"/>
    <cellStyle name="Percent 8 2" xfId="646" xr:uid="{00000000-0005-0000-0000-0000D3DF0000}"/>
    <cellStyle name="Percent 8 2 10" xfId="3362" xr:uid="{00000000-0005-0000-0000-0000D4DF0000}"/>
    <cellStyle name="Percent 8 2 11" xfId="29330" xr:uid="{00000000-0005-0000-0000-0000D5DF0000}"/>
    <cellStyle name="Percent 8 2 12" xfId="55272" xr:uid="{00000000-0005-0000-0000-0000D6DF0000}"/>
    <cellStyle name="Percent 8 2 13" xfId="55812" xr:uid="{00000000-0005-0000-0000-0000D7DF0000}"/>
    <cellStyle name="Percent 8 2 14" xfId="732" xr:uid="{00000000-0005-0000-0000-0000D8DF0000}"/>
    <cellStyle name="Percent 8 2 2" xfId="647" xr:uid="{00000000-0005-0000-0000-0000D9DF0000}"/>
    <cellStyle name="Percent 8 2 2 10" xfId="29331" xr:uid="{00000000-0005-0000-0000-0000DADF0000}"/>
    <cellStyle name="Percent 8 2 2 11" xfId="55273" xr:uid="{00000000-0005-0000-0000-0000DBDF0000}"/>
    <cellStyle name="Percent 8 2 2 12" xfId="55813" xr:uid="{00000000-0005-0000-0000-0000DCDF0000}"/>
    <cellStyle name="Percent 8 2 2 13" xfId="1216" xr:uid="{00000000-0005-0000-0000-0000DDDF0000}"/>
    <cellStyle name="Percent 8 2 2 2" xfId="1740" xr:uid="{00000000-0005-0000-0000-0000DEDF0000}"/>
    <cellStyle name="Percent 8 2 2 2 10" xfId="56354" xr:uid="{00000000-0005-0000-0000-0000DFDF0000}"/>
    <cellStyle name="Percent 8 2 2 2 2" xfId="2822" xr:uid="{00000000-0005-0000-0000-0000E0DF0000}"/>
    <cellStyle name="Percent 8 2 2 2 2 2" xfId="7150" xr:uid="{00000000-0005-0000-0000-0000E1DF0000}"/>
    <cellStyle name="Percent 8 2 2 2 2 2 2" xfId="13642" xr:uid="{00000000-0005-0000-0000-0000E2DF0000}"/>
    <cellStyle name="Percent 8 2 2 2 2 2 2 2" xfId="28790" xr:uid="{00000000-0005-0000-0000-0000E3DF0000}"/>
    <cellStyle name="Percent 8 2 2 2 2 2 2 2 2" xfId="54758" xr:uid="{00000000-0005-0000-0000-0000E4DF0000}"/>
    <cellStyle name="Percent 8 2 2 2 2 2 2 3" xfId="39610" xr:uid="{00000000-0005-0000-0000-0000E5DF0000}"/>
    <cellStyle name="Percent 8 2 2 2 2 2 3" xfId="22298" xr:uid="{00000000-0005-0000-0000-0000E6DF0000}"/>
    <cellStyle name="Percent 8 2 2 2 2 2 3 2" xfId="48266" xr:uid="{00000000-0005-0000-0000-0000E7DF0000}"/>
    <cellStyle name="Percent 8 2 2 2 2 2 4" xfId="17970" xr:uid="{00000000-0005-0000-0000-0000E8DF0000}"/>
    <cellStyle name="Percent 8 2 2 2 2 2 4 2" xfId="43938" xr:uid="{00000000-0005-0000-0000-0000E9DF0000}"/>
    <cellStyle name="Percent 8 2 2 2 2 2 5" xfId="33118" xr:uid="{00000000-0005-0000-0000-0000EADF0000}"/>
    <cellStyle name="Percent 8 2 2 2 2 2 6" xfId="59600" xr:uid="{00000000-0005-0000-0000-0000EBDF0000}"/>
    <cellStyle name="Percent 8 2 2 2 2 3" xfId="11478" xr:uid="{00000000-0005-0000-0000-0000ECDF0000}"/>
    <cellStyle name="Percent 8 2 2 2 2 3 2" xfId="26626" xr:uid="{00000000-0005-0000-0000-0000EDDF0000}"/>
    <cellStyle name="Percent 8 2 2 2 2 3 2 2" xfId="52594" xr:uid="{00000000-0005-0000-0000-0000EEDF0000}"/>
    <cellStyle name="Percent 8 2 2 2 2 3 3" xfId="37446" xr:uid="{00000000-0005-0000-0000-0000EFDF0000}"/>
    <cellStyle name="Percent 8 2 2 2 2 4" xfId="9314" xr:uid="{00000000-0005-0000-0000-0000F0DF0000}"/>
    <cellStyle name="Percent 8 2 2 2 2 4 2" xfId="24462" xr:uid="{00000000-0005-0000-0000-0000F1DF0000}"/>
    <cellStyle name="Percent 8 2 2 2 2 4 2 2" xfId="50430" xr:uid="{00000000-0005-0000-0000-0000F2DF0000}"/>
    <cellStyle name="Percent 8 2 2 2 2 4 3" xfId="35282" xr:uid="{00000000-0005-0000-0000-0000F3DF0000}"/>
    <cellStyle name="Percent 8 2 2 2 2 5" xfId="20134" xr:uid="{00000000-0005-0000-0000-0000F4DF0000}"/>
    <cellStyle name="Percent 8 2 2 2 2 5 2" xfId="46102" xr:uid="{00000000-0005-0000-0000-0000F5DF0000}"/>
    <cellStyle name="Percent 8 2 2 2 2 6" xfId="15806" xr:uid="{00000000-0005-0000-0000-0000F6DF0000}"/>
    <cellStyle name="Percent 8 2 2 2 2 6 2" xfId="41774" xr:uid="{00000000-0005-0000-0000-0000F7DF0000}"/>
    <cellStyle name="Percent 8 2 2 2 2 7" xfId="4986" xr:uid="{00000000-0005-0000-0000-0000F8DF0000}"/>
    <cellStyle name="Percent 8 2 2 2 2 8" xfId="30954" xr:uid="{00000000-0005-0000-0000-0000F9DF0000}"/>
    <cellStyle name="Percent 8 2 2 2 2 9" xfId="57436" xr:uid="{00000000-0005-0000-0000-0000FADF0000}"/>
    <cellStyle name="Percent 8 2 2 2 3" xfId="6068" xr:uid="{00000000-0005-0000-0000-0000FBDF0000}"/>
    <cellStyle name="Percent 8 2 2 2 3 2" xfId="12560" xr:uid="{00000000-0005-0000-0000-0000FCDF0000}"/>
    <cellStyle name="Percent 8 2 2 2 3 2 2" xfId="27708" xr:uid="{00000000-0005-0000-0000-0000FDDF0000}"/>
    <cellStyle name="Percent 8 2 2 2 3 2 2 2" xfId="53676" xr:uid="{00000000-0005-0000-0000-0000FEDF0000}"/>
    <cellStyle name="Percent 8 2 2 2 3 2 3" xfId="38528" xr:uid="{00000000-0005-0000-0000-0000FFDF0000}"/>
    <cellStyle name="Percent 8 2 2 2 3 3" xfId="21216" xr:uid="{00000000-0005-0000-0000-000000E00000}"/>
    <cellStyle name="Percent 8 2 2 2 3 3 2" xfId="47184" xr:uid="{00000000-0005-0000-0000-000001E00000}"/>
    <cellStyle name="Percent 8 2 2 2 3 4" xfId="16888" xr:uid="{00000000-0005-0000-0000-000002E00000}"/>
    <cellStyle name="Percent 8 2 2 2 3 4 2" xfId="42856" xr:uid="{00000000-0005-0000-0000-000003E00000}"/>
    <cellStyle name="Percent 8 2 2 2 3 5" xfId="32036" xr:uid="{00000000-0005-0000-0000-000004E00000}"/>
    <cellStyle name="Percent 8 2 2 2 3 6" xfId="58518" xr:uid="{00000000-0005-0000-0000-000005E00000}"/>
    <cellStyle name="Percent 8 2 2 2 4" xfId="10396" xr:uid="{00000000-0005-0000-0000-000006E00000}"/>
    <cellStyle name="Percent 8 2 2 2 4 2" xfId="25544" xr:uid="{00000000-0005-0000-0000-000007E00000}"/>
    <cellStyle name="Percent 8 2 2 2 4 2 2" xfId="51512" xr:uid="{00000000-0005-0000-0000-000008E00000}"/>
    <cellStyle name="Percent 8 2 2 2 4 3" xfId="36364" xr:uid="{00000000-0005-0000-0000-000009E00000}"/>
    <cellStyle name="Percent 8 2 2 2 5" xfId="8232" xr:uid="{00000000-0005-0000-0000-00000AE00000}"/>
    <cellStyle name="Percent 8 2 2 2 5 2" xfId="23380" xr:uid="{00000000-0005-0000-0000-00000BE00000}"/>
    <cellStyle name="Percent 8 2 2 2 5 2 2" xfId="49348" xr:uid="{00000000-0005-0000-0000-00000CE00000}"/>
    <cellStyle name="Percent 8 2 2 2 5 3" xfId="34200" xr:uid="{00000000-0005-0000-0000-00000DE00000}"/>
    <cellStyle name="Percent 8 2 2 2 6" xfId="19052" xr:uid="{00000000-0005-0000-0000-00000EE00000}"/>
    <cellStyle name="Percent 8 2 2 2 6 2" xfId="45020" xr:uid="{00000000-0005-0000-0000-00000FE00000}"/>
    <cellStyle name="Percent 8 2 2 2 7" xfId="14724" xr:uid="{00000000-0005-0000-0000-000010E00000}"/>
    <cellStyle name="Percent 8 2 2 2 7 2" xfId="40692" xr:uid="{00000000-0005-0000-0000-000011E00000}"/>
    <cellStyle name="Percent 8 2 2 2 8" xfId="3904" xr:uid="{00000000-0005-0000-0000-000012E00000}"/>
    <cellStyle name="Percent 8 2 2 2 9" xfId="29872" xr:uid="{00000000-0005-0000-0000-000013E00000}"/>
    <cellStyle name="Percent 8 2 2 3" xfId="2281" xr:uid="{00000000-0005-0000-0000-000014E00000}"/>
    <cellStyle name="Percent 8 2 2 3 2" xfId="6609" xr:uid="{00000000-0005-0000-0000-000015E00000}"/>
    <cellStyle name="Percent 8 2 2 3 2 2" xfId="13101" xr:uid="{00000000-0005-0000-0000-000016E00000}"/>
    <cellStyle name="Percent 8 2 2 3 2 2 2" xfId="28249" xr:uid="{00000000-0005-0000-0000-000017E00000}"/>
    <cellStyle name="Percent 8 2 2 3 2 2 2 2" xfId="54217" xr:uid="{00000000-0005-0000-0000-000018E00000}"/>
    <cellStyle name="Percent 8 2 2 3 2 2 3" xfId="39069" xr:uid="{00000000-0005-0000-0000-000019E00000}"/>
    <cellStyle name="Percent 8 2 2 3 2 3" xfId="21757" xr:uid="{00000000-0005-0000-0000-00001AE00000}"/>
    <cellStyle name="Percent 8 2 2 3 2 3 2" xfId="47725" xr:uid="{00000000-0005-0000-0000-00001BE00000}"/>
    <cellStyle name="Percent 8 2 2 3 2 4" xfId="17429" xr:uid="{00000000-0005-0000-0000-00001CE00000}"/>
    <cellStyle name="Percent 8 2 2 3 2 4 2" xfId="43397" xr:uid="{00000000-0005-0000-0000-00001DE00000}"/>
    <cellStyle name="Percent 8 2 2 3 2 5" xfId="32577" xr:uid="{00000000-0005-0000-0000-00001EE00000}"/>
    <cellStyle name="Percent 8 2 2 3 2 6" xfId="59059" xr:uid="{00000000-0005-0000-0000-00001FE00000}"/>
    <cellStyle name="Percent 8 2 2 3 3" xfId="10937" xr:uid="{00000000-0005-0000-0000-000020E00000}"/>
    <cellStyle name="Percent 8 2 2 3 3 2" xfId="26085" xr:uid="{00000000-0005-0000-0000-000021E00000}"/>
    <cellStyle name="Percent 8 2 2 3 3 2 2" xfId="52053" xr:uid="{00000000-0005-0000-0000-000022E00000}"/>
    <cellStyle name="Percent 8 2 2 3 3 3" xfId="36905" xr:uid="{00000000-0005-0000-0000-000023E00000}"/>
    <cellStyle name="Percent 8 2 2 3 4" xfId="8773" xr:uid="{00000000-0005-0000-0000-000024E00000}"/>
    <cellStyle name="Percent 8 2 2 3 4 2" xfId="23921" xr:uid="{00000000-0005-0000-0000-000025E00000}"/>
    <cellStyle name="Percent 8 2 2 3 4 2 2" xfId="49889" xr:uid="{00000000-0005-0000-0000-000026E00000}"/>
    <cellStyle name="Percent 8 2 2 3 4 3" xfId="34741" xr:uid="{00000000-0005-0000-0000-000027E00000}"/>
    <cellStyle name="Percent 8 2 2 3 5" xfId="19593" xr:uid="{00000000-0005-0000-0000-000028E00000}"/>
    <cellStyle name="Percent 8 2 2 3 5 2" xfId="45561" xr:uid="{00000000-0005-0000-0000-000029E00000}"/>
    <cellStyle name="Percent 8 2 2 3 6" xfId="15265" xr:uid="{00000000-0005-0000-0000-00002AE00000}"/>
    <cellStyle name="Percent 8 2 2 3 6 2" xfId="41233" xr:uid="{00000000-0005-0000-0000-00002BE00000}"/>
    <cellStyle name="Percent 8 2 2 3 7" xfId="4445" xr:uid="{00000000-0005-0000-0000-00002CE00000}"/>
    <cellStyle name="Percent 8 2 2 3 8" xfId="30413" xr:uid="{00000000-0005-0000-0000-00002DE00000}"/>
    <cellStyle name="Percent 8 2 2 3 9" xfId="56895" xr:uid="{00000000-0005-0000-0000-00002EE00000}"/>
    <cellStyle name="Percent 8 2 2 4" xfId="5527" xr:uid="{00000000-0005-0000-0000-00002FE00000}"/>
    <cellStyle name="Percent 8 2 2 4 2" xfId="12019" xr:uid="{00000000-0005-0000-0000-000030E00000}"/>
    <cellStyle name="Percent 8 2 2 4 2 2" xfId="27167" xr:uid="{00000000-0005-0000-0000-000031E00000}"/>
    <cellStyle name="Percent 8 2 2 4 2 2 2" xfId="53135" xr:uid="{00000000-0005-0000-0000-000032E00000}"/>
    <cellStyle name="Percent 8 2 2 4 2 3" xfId="37987" xr:uid="{00000000-0005-0000-0000-000033E00000}"/>
    <cellStyle name="Percent 8 2 2 4 3" xfId="20675" xr:uid="{00000000-0005-0000-0000-000034E00000}"/>
    <cellStyle name="Percent 8 2 2 4 3 2" xfId="46643" xr:uid="{00000000-0005-0000-0000-000035E00000}"/>
    <cellStyle name="Percent 8 2 2 4 4" xfId="16347" xr:uid="{00000000-0005-0000-0000-000036E00000}"/>
    <cellStyle name="Percent 8 2 2 4 4 2" xfId="42315" xr:uid="{00000000-0005-0000-0000-000037E00000}"/>
    <cellStyle name="Percent 8 2 2 4 5" xfId="31495" xr:uid="{00000000-0005-0000-0000-000038E00000}"/>
    <cellStyle name="Percent 8 2 2 4 6" xfId="57977" xr:uid="{00000000-0005-0000-0000-000039E00000}"/>
    <cellStyle name="Percent 8 2 2 5" xfId="9855" xr:uid="{00000000-0005-0000-0000-00003AE00000}"/>
    <cellStyle name="Percent 8 2 2 5 2" xfId="25003" xr:uid="{00000000-0005-0000-0000-00003BE00000}"/>
    <cellStyle name="Percent 8 2 2 5 2 2" xfId="50971" xr:uid="{00000000-0005-0000-0000-00003CE00000}"/>
    <cellStyle name="Percent 8 2 2 5 3" xfId="35823" xr:uid="{00000000-0005-0000-0000-00003DE00000}"/>
    <cellStyle name="Percent 8 2 2 6" xfId="7691" xr:uid="{00000000-0005-0000-0000-00003EE00000}"/>
    <cellStyle name="Percent 8 2 2 6 2" xfId="22839" xr:uid="{00000000-0005-0000-0000-00003FE00000}"/>
    <cellStyle name="Percent 8 2 2 6 2 2" xfId="48807" xr:uid="{00000000-0005-0000-0000-000040E00000}"/>
    <cellStyle name="Percent 8 2 2 6 3" xfId="33659" xr:uid="{00000000-0005-0000-0000-000041E00000}"/>
    <cellStyle name="Percent 8 2 2 7" xfId="18511" xr:uid="{00000000-0005-0000-0000-000042E00000}"/>
    <cellStyle name="Percent 8 2 2 7 2" xfId="44479" xr:uid="{00000000-0005-0000-0000-000043E00000}"/>
    <cellStyle name="Percent 8 2 2 8" xfId="14183" xr:uid="{00000000-0005-0000-0000-000044E00000}"/>
    <cellStyle name="Percent 8 2 2 8 2" xfId="40151" xr:uid="{00000000-0005-0000-0000-000045E00000}"/>
    <cellStyle name="Percent 8 2 2 9" xfId="3363" xr:uid="{00000000-0005-0000-0000-000046E00000}"/>
    <cellStyle name="Percent 8 2 3" xfId="1739" xr:uid="{00000000-0005-0000-0000-000047E00000}"/>
    <cellStyle name="Percent 8 2 3 10" xfId="56353" xr:uid="{00000000-0005-0000-0000-000048E00000}"/>
    <cellStyle name="Percent 8 2 3 2" xfId="2821" xr:uid="{00000000-0005-0000-0000-000049E00000}"/>
    <cellStyle name="Percent 8 2 3 2 2" xfId="7149" xr:uid="{00000000-0005-0000-0000-00004AE00000}"/>
    <cellStyle name="Percent 8 2 3 2 2 2" xfId="13641" xr:uid="{00000000-0005-0000-0000-00004BE00000}"/>
    <cellStyle name="Percent 8 2 3 2 2 2 2" xfId="28789" xr:uid="{00000000-0005-0000-0000-00004CE00000}"/>
    <cellStyle name="Percent 8 2 3 2 2 2 2 2" xfId="54757" xr:uid="{00000000-0005-0000-0000-00004DE00000}"/>
    <cellStyle name="Percent 8 2 3 2 2 2 3" xfId="39609" xr:uid="{00000000-0005-0000-0000-00004EE00000}"/>
    <cellStyle name="Percent 8 2 3 2 2 3" xfId="22297" xr:uid="{00000000-0005-0000-0000-00004FE00000}"/>
    <cellStyle name="Percent 8 2 3 2 2 3 2" xfId="48265" xr:uid="{00000000-0005-0000-0000-000050E00000}"/>
    <cellStyle name="Percent 8 2 3 2 2 4" xfId="17969" xr:uid="{00000000-0005-0000-0000-000051E00000}"/>
    <cellStyle name="Percent 8 2 3 2 2 4 2" xfId="43937" xr:uid="{00000000-0005-0000-0000-000052E00000}"/>
    <cellStyle name="Percent 8 2 3 2 2 5" xfId="33117" xr:uid="{00000000-0005-0000-0000-000053E00000}"/>
    <cellStyle name="Percent 8 2 3 2 2 6" xfId="59599" xr:uid="{00000000-0005-0000-0000-000054E00000}"/>
    <cellStyle name="Percent 8 2 3 2 3" xfId="11477" xr:uid="{00000000-0005-0000-0000-000055E00000}"/>
    <cellStyle name="Percent 8 2 3 2 3 2" xfId="26625" xr:uid="{00000000-0005-0000-0000-000056E00000}"/>
    <cellStyle name="Percent 8 2 3 2 3 2 2" xfId="52593" xr:uid="{00000000-0005-0000-0000-000057E00000}"/>
    <cellStyle name="Percent 8 2 3 2 3 3" xfId="37445" xr:uid="{00000000-0005-0000-0000-000058E00000}"/>
    <cellStyle name="Percent 8 2 3 2 4" xfId="9313" xr:uid="{00000000-0005-0000-0000-000059E00000}"/>
    <cellStyle name="Percent 8 2 3 2 4 2" xfId="24461" xr:uid="{00000000-0005-0000-0000-00005AE00000}"/>
    <cellStyle name="Percent 8 2 3 2 4 2 2" xfId="50429" xr:uid="{00000000-0005-0000-0000-00005BE00000}"/>
    <cellStyle name="Percent 8 2 3 2 4 3" xfId="35281" xr:uid="{00000000-0005-0000-0000-00005CE00000}"/>
    <cellStyle name="Percent 8 2 3 2 5" xfId="20133" xr:uid="{00000000-0005-0000-0000-00005DE00000}"/>
    <cellStyle name="Percent 8 2 3 2 5 2" xfId="46101" xr:uid="{00000000-0005-0000-0000-00005EE00000}"/>
    <cellStyle name="Percent 8 2 3 2 6" xfId="15805" xr:uid="{00000000-0005-0000-0000-00005FE00000}"/>
    <cellStyle name="Percent 8 2 3 2 6 2" xfId="41773" xr:uid="{00000000-0005-0000-0000-000060E00000}"/>
    <cellStyle name="Percent 8 2 3 2 7" xfId="4985" xr:uid="{00000000-0005-0000-0000-000061E00000}"/>
    <cellStyle name="Percent 8 2 3 2 8" xfId="30953" xr:uid="{00000000-0005-0000-0000-000062E00000}"/>
    <cellStyle name="Percent 8 2 3 2 9" xfId="57435" xr:uid="{00000000-0005-0000-0000-000063E00000}"/>
    <cellStyle name="Percent 8 2 3 3" xfId="6067" xr:uid="{00000000-0005-0000-0000-000064E00000}"/>
    <cellStyle name="Percent 8 2 3 3 2" xfId="12559" xr:uid="{00000000-0005-0000-0000-000065E00000}"/>
    <cellStyle name="Percent 8 2 3 3 2 2" xfId="27707" xr:uid="{00000000-0005-0000-0000-000066E00000}"/>
    <cellStyle name="Percent 8 2 3 3 2 2 2" xfId="53675" xr:uid="{00000000-0005-0000-0000-000067E00000}"/>
    <cellStyle name="Percent 8 2 3 3 2 3" xfId="38527" xr:uid="{00000000-0005-0000-0000-000068E00000}"/>
    <cellStyle name="Percent 8 2 3 3 3" xfId="21215" xr:uid="{00000000-0005-0000-0000-000069E00000}"/>
    <cellStyle name="Percent 8 2 3 3 3 2" xfId="47183" xr:uid="{00000000-0005-0000-0000-00006AE00000}"/>
    <cellStyle name="Percent 8 2 3 3 4" xfId="16887" xr:uid="{00000000-0005-0000-0000-00006BE00000}"/>
    <cellStyle name="Percent 8 2 3 3 4 2" xfId="42855" xr:uid="{00000000-0005-0000-0000-00006CE00000}"/>
    <cellStyle name="Percent 8 2 3 3 5" xfId="32035" xr:uid="{00000000-0005-0000-0000-00006DE00000}"/>
    <cellStyle name="Percent 8 2 3 3 6" xfId="58517" xr:uid="{00000000-0005-0000-0000-00006EE00000}"/>
    <cellStyle name="Percent 8 2 3 4" xfId="10395" xr:uid="{00000000-0005-0000-0000-00006FE00000}"/>
    <cellStyle name="Percent 8 2 3 4 2" xfId="25543" xr:uid="{00000000-0005-0000-0000-000070E00000}"/>
    <cellStyle name="Percent 8 2 3 4 2 2" xfId="51511" xr:uid="{00000000-0005-0000-0000-000071E00000}"/>
    <cellStyle name="Percent 8 2 3 4 3" xfId="36363" xr:uid="{00000000-0005-0000-0000-000072E00000}"/>
    <cellStyle name="Percent 8 2 3 5" xfId="8231" xr:uid="{00000000-0005-0000-0000-000073E00000}"/>
    <cellStyle name="Percent 8 2 3 5 2" xfId="23379" xr:uid="{00000000-0005-0000-0000-000074E00000}"/>
    <cellStyle name="Percent 8 2 3 5 2 2" xfId="49347" xr:uid="{00000000-0005-0000-0000-000075E00000}"/>
    <cellStyle name="Percent 8 2 3 5 3" xfId="34199" xr:uid="{00000000-0005-0000-0000-000076E00000}"/>
    <cellStyle name="Percent 8 2 3 6" xfId="19051" xr:uid="{00000000-0005-0000-0000-000077E00000}"/>
    <cellStyle name="Percent 8 2 3 6 2" xfId="45019" xr:uid="{00000000-0005-0000-0000-000078E00000}"/>
    <cellStyle name="Percent 8 2 3 7" xfId="14723" xr:uid="{00000000-0005-0000-0000-000079E00000}"/>
    <cellStyle name="Percent 8 2 3 7 2" xfId="40691" xr:uid="{00000000-0005-0000-0000-00007AE00000}"/>
    <cellStyle name="Percent 8 2 3 8" xfId="3903" xr:uid="{00000000-0005-0000-0000-00007BE00000}"/>
    <cellStyle name="Percent 8 2 3 9" xfId="29871" xr:uid="{00000000-0005-0000-0000-00007CE00000}"/>
    <cellStyle name="Percent 8 2 4" xfId="2280" xr:uid="{00000000-0005-0000-0000-00007DE00000}"/>
    <cellStyle name="Percent 8 2 4 2" xfId="6608" xr:uid="{00000000-0005-0000-0000-00007EE00000}"/>
    <cellStyle name="Percent 8 2 4 2 2" xfId="13100" xr:uid="{00000000-0005-0000-0000-00007FE00000}"/>
    <cellStyle name="Percent 8 2 4 2 2 2" xfId="28248" xr:uid="{00000000-0005-0000-0000-000080E00000}"/>
    <cellStyle name="Percent 8 2 4 2 2 2 2" xfId="54216" xr:uid="{00000000-0005-0000-0000-000081E00000}"/>
    <cellStyle name="Percent 8 2 4 2 2 3" xfId="39068" xr:uid="{00000000-0005-0000-0000-000082E00000}"/>
    <cellStyle name="Percent 8 2 4 2 3" xfId="21756" xr:uid="{00000000-0005-0000-0000-000083E00000}"/>
    <cellStyle name="Percent 8 2 4 2 3 2" xfId="47724" xr:uid="{00000000-0005-0000-0000-000084E00000}"/>
    <cellStyle name="Percent 8 2 4 2 4" xfId="17428" xr:uid="{00000000-0005-0000-0000-000085E00000}"/>
    <cellStyle name="Percent 8 2 4 2 4 2" xfId="43396" xr:uid="{00000000-0005-0000-0000-000086E00000}"/>
    <cellStyle name="Percent 8 2 4 2 5" xfId="32576" xr:uid="{00000000-0005-0000-0000-000087E00000}"/>
    <cellStyle name="Percent 8 2 4 2 6" xfId="59058" xr:uid="{00000000-0005-0000-0000-000088E00000}"/>
    <cellStyle name="Percent 8 2 4 3" xfId="10936" xr:uid="{00000000-0005-0000-0000-000089E00000}"/>
    <cellStyle name="Percent 8 2 4 3 2" xfId="26084" xr:uid="{00000000-0005-0000-0000-00008AE00000}"/>
    <cellStyle name="Percent 8 2 4 3 2 2" xfId="52052" xr:uid="{00000000-0005-0000-0000-00008BE00000}"/>
    <cellStyle name="Percent 8 2 4 3 3" xfId="36904" xr:uid="{00000000-0005-0000-0000-00008CE00000}"/>
    <cellStyle name="Percent 8 2 4 4" xfId="8772" xr:uid="{00000000-0005-0000-0000-00008DE00000}"/>
    <cellStyle name="Percent 8 2 4 4 2" xfId="23920" xr:uid="{00000000-0005-0000-0000-00008EE00000}"/>
    <cellStyle name="Percent 8 2 4 4 2 2" xfId="49888" xr:uid="{00000000-0005-0000-0000-00008FE00000}"/>
    <cellStyle name="Percent 8 2 4 4 3" xfId="34740" xr:uid="{00000000-0005-0000-0000-000090E00000}"/>
    <cellStyle name="Percent 8 2 4 5" xfId="19592" xr:uid="{00000000-0005-0000-0000-000091E00000}"/>
    <cellStyle name="Percent 8 2 4 5 2" xfId="45560" xr:uid="{00000000-0005-0000-0000-000092E00000}"/>
    <cellStyle name="Percent 8 2 4 6" xfId="15264" xr:uid="{00000000-0005-0000-0000-000093E00000}"/>
    <cellStyle name="Percent 8 2 4 6 2" xfId="41232" xr:uid="{00000000-0005-0000-0000-000094E00000}"/>
    <cellStyle name="Percent 8 2 4 7" xfId="4444" xr:uid="{00000000-0005-0000-0000-000095E00000}"/>
    <cellStyle name="Percent 8 2 4 8" xfId="30412" xr:uid="{00000000-0005-0000-0000-000096E00000}"/>
    <cellStyle name="Percent 8 2 4 9" xfId="56894" xr:uid="{00000000-0005-0000-0000-000097E00000}"/>
    <cellStyle name="Percent 8 2 5" xfId="5526" xr:uid="{00000000-0005-0000-0000-000098E00000}"/>
    <cellStyle name="Percent 8 2 5 2" xfId="12018" xr:uid="{00000000-0005-0000-0000-000099E00000}"/>
    <cellStyle name="Percent 8 2 5 2 2" xfId="27166" xr:uid="{00000000-0005-0000-0000-00009AE00000}"/>
    <cellStyle name="Percent 8 2 5 2 2 2" xfId="53134" xr:uid="{00000000-0005-0000-0000-00009BE00000}"/>
    <cellStyle name="Percent 8 2 5 2 3" xfId="37986" xr:uid="{00000000-0005-0000-0000-00009CE00000}"/>
    <cellStyle name="Percent 8 2 5 3" xfId="20674" xr:uid="{00000000-0005-0000-0000-00009DE00000}"/>
    <cellStyle name="Percent 8 2 5 3 2" xfId="46642" xr:uid="{00000000-0005-0000-0000-00009EE00000}"/>
    <cellStyle name="Percent 8 2 5 4" xfId="16346" xr:uid="{00000000-0005-0000-0000-00009FE00000}"/>
    <cellStyle name="Percent 8 2 5 4 2" xfId="42314" xr:uid="{00000000-0005-0000-0000-0000A0E00000}"/>
    <cellStyle name="Percent 8 2 5 5" xfId="31494" xr:uid="{00000000-0005-0000-0000-0000A1E00000}"/>
    <cellStyle name="Percent 8 2 5 6" xfId="57976" xr:uid="{00000000-0005-0000-0000-0000A2E00000}"/>
    <cellStyle name="Percent 8 2 6" xfId="9854" xr:uid="{00000000-0005-0000-0000-0000A3E00000}"/>
    <cellStyle name="Percent 8 2 6 2" xfId="25002" xr:uid="{00000000-0005-0000-0000-0000A4E00000}"/>
    <cellStyle name="Percent 8 2 6 2 2" xfId="50970" xr:uid="{00000000-0005-0000-0000-0000A5E00000}"/>
    <cellStyle name="Percent 8 2 6 3" xfId="35822" xr:uid="{00000000-0005-0000-0000-0000A6E00000}"/>
    <cellStyle name="Percent 8 2 7" xfId="7690" xr:uid="{00000000-0005-0000-0000-0000A7E00000}"/>
    <cellStyle name="Percent 8 2 7 2" xfId="22838" xr:uid="{00000000-0005-0000-0000-0000A8E00000}"/>
    <cellStyle name="Percent 8 2 7 2 2" xfId="48806" xr:uid="{00000000-0005-0000-0000-0000A9E00000}"/>
    <cellStyle name="Percent 8 2 7 3" xfId="33658" xr:uid="{00000000-0005-0000-0000-0000AAE00000}"/>
    <cellStyle name="Percent 8 2 8" xfId="18510" xr:uid="{00000000-0005-0000-0000-0000ABE00000}"/>
    <cellStyle name="Percent 8 2 8 2" xfId="44478" xr:uid="{00000000-0005-0000-0000-0000ACE00000}"/>
    <cellStyle name="Percent 8 2 9" xfId="14182" xr:uid="{00000000-0005-0000-0000-0000ADE00000}"/>
    <cellStyle name="Percent 8 2 9 2" xfId="40150" xr:uid="{00000000-0005-0000-0000-0000AEE00000}"/>
    <cellStyle name="Percent 8 20" xfId="14177" xr:uid="{00000000-0005-0000-0000-0000AFE00000}"/>
    <cellStyle name="Percent 8 20 2" xfId="40145" xr:uid="{00000000-0005-0000-0000-0000B0E00000}"/>
    <cellStyle name="Percent 8 21" xfId="3357" xr:uid="{00000000-0005-0000-0000-0000B1E00000}"/>
    <cellStyle name="Percent 8 22" xfId="29325" xr:uid="{00000000-0005-0000-0000-0000B2E00000}"/>
    <cellStyle name="Percent 8 23" xfId="55267" xr:uid="{00000000-0005-0000-0000-0000B3E00000}"/>
    <cellStyle name="Percent 8 24" xfId="55807" xr:uid="{00000000-0005-0000-0000-0000B4E00000}"/>
    <cellStyle name="Percent 8 25" xfId="692" xr:uid="{00000000-0005-0000-0000-0000B5E00000}"/>
    <cellStyle name="Percent 8 3" xfId="648" xr:uid="{00000000-0005-0000-0000-0000B6E00000}"/>
    <cellStyle name="Percent 8 3 10" xfId="29332" xr:uid="{00000000-0005-0000-0000-0000B7E00000}"/>
    <cellStyle name="Percent 8 3 11" xfId="55274" xr:uid="{00000000-0005-0000-0000-0000B8E00000}"/>
    <cellStyle name="Percent 8 3 12" xfId="55814" xr:uid="{00000000-0005-0000-0000-0000B9E00000}"/>
    <cellStyle name="Percent 8 3 13" xfId="772" xr:uid="{00000000-0005-0000-0000-0000BAE00000}"/>
    <cellStyle name="Percent 8 3 2" xfId="1741" xr:uid="{00000000-0005-0000-0000-0000BBE00000}"/>
    <cellStyle name="Percent 8 3 2 10" xfId="56355" xr:uid="{00000000-0005-0000-0000-0000BCE00000}"/>
    <cellStyle name="Percent 8 3 2 2" xfId="2823" xr:uid="{00000000-0005-0000-0000-0000BDE00000}"/>
    <cellStyle name="Percent 8 3 2 2 2" xfId="7151" xr:uid="{00000000-0005-0000-0000-0000BEE00000}"/>
    <cellStyle name="Percent 8 3 2 2 2 2" xfId="13643" xr:uid="{00000000-0005-0000-0000-0000BFE00000}"/>
    <cellStyle name="Percent 8 3 2 2 2 2 2" xfId="28791" xr:uid="{00000000-0005-0000-0000-0000C0E00000}"/>
    <cellStyle name="Percent 8 3 2 2 2 2 2 2" xfId="54759" xr:uid="{00000000-0005-0000-0000-0000C1E00000}"/>
    <cellStyle name="Percent 8 3 2 2 2 2 3" xfId="39611" xr:uid="{00000000-0005-0000-0000-0000C2E00000}"/>
    <cellStyle name="Percent 8 3 2 2 2 3" xfId="22299" xr:uid="{00000000-0005-0000-0000-0000C3E00000}"/>
    <cellStyle name="Percent 8 3 2 2 2 3 2" xfId="48267" xr:uid="{00000000-0005-0000-0000-0000C4E00000}"/>
    <cellStyle name="Percent 8 3 2 2 2 4" xfId="17971" xr:uid="{00000000-0005-0000-0000-0000C5E00000}"/>
    <cellStyle name="Percent 8 3 2 2 2 4 2" xfId="43939" xr:uid="{00000000-0005-0000-0000-0000C6E00000}"/>
    <cellStyle name="Percent 8 3 2 2 2 5" xfId="33119" xr:uid="{00000000-0005-0000-0000-0000C7E00000}"/>
    <cellStyle name="Percent 8 3 2 2 2 6" xfId="59601" xr:uid="{00000000-0005-0000-0000-0000C8E00000}"/>
    <cellStyle name="Percent 8 3 2 2 3" xfId="11479" xr:uid="{00000000-0005-0000-0000-0000C9E00000}"/>
    <cellStyle name="Percent 8 3 2 2 3 2" xfId="26627" xr:uid="{00000000-0005-0000-0000-0000CAE00000}"/>
    <cellStyle name="Percent 8 3 2 2 3 2 2" xfId="52595" xr:uid="{00000000-0005-0000-0000-0000CBE00000}"/>
    <cellStyle name="Percent 8 3 2 2 3 3" xfId="37447" xr:uid="{00000000-0005-0000-0000-0000CCE00000}"/>
    <cellStyle name="Percent 8 3 2 2 4" xfId="9315" xr:uid="{00000000-0005-0000-0000-0000CDE00000}"/>
    <cellStyle name="Percent 8 3 2 2 4 2" xfId="24463" xr:uid="{00000000-0005-0000-0000-0000CEE00000}"/>
    <cellStyle name="Percent 8 3 2 2 4 2 2" xfId="50431" xr:uid="{00000000-0005-0000-0000-0000CFE00000}"/>
    <cellStyle name="Percent 8 3 2 2 4 3" xfId="35283" xr:uid="{00000000-0005-0000-0000-0000D0E00000}"/>
    <cellStyle name="Percent 8 3 2 2 5" xfId="20135" xr:uid="{00000000-0005-0000-0000-0000D1E00000}"/>
    <cellStyle name="Percent 8 3 2 2 5 2" xfId="46103" xr:uid="{00000000-0005-0000-0000-0000D2E00000}"/>
    <cellStyle name="Percent 8 3 2 2 6" xfId="15807" xr:uid="{00000000-0005-0000-0000-0000D3E00000}"/>
    <cellStyle name="Percent 8 3 2 2 6 2" xfId="41775" xr:uid="{00000000-0005-0000-0000-0000D4E00000}"/>
    <cellStyle name="Percent 8 3 2 2 7" xfId="4987" xr:uid="{00000000-0005-0000-0000-0000D5E00000}"/>
    <cellStyle name="Percent 8 3 2 2 8" xfId="30955" xr:uid="{00000000-0005-0000-0000-0000D6E00000}"/>
    <cellStyle name="Percent 8 3 2 2 9" xfId="57437" xr:uid="{00000000-0005-0000-0000-0000D7E00000}"/>
    <cellStyle name="Percent 8 3 2 3" xfId="6069" xr:uid="{00000000-0005-0000-0000-0000D8E00000}"/>
    <cellStyle name="Percent 8 3 2 3 2" xfId="12561" xr:uid="{00000000-0005-0000-0000-0000D9E00000}"/>
    <cellStyle name="Percent 8 3 2 3 2 2" xfId="27709" xr:uid="{00000000-0005-0000-0000-0000DAE00000}"/>
    <cellStyle name="Percent 8 3 2 3 2 2 2" xfId="53677" xr:uid="{00000000-0005-0000-0000-0000DBE00000}"/>
    <cellStyle name="Percent 8 3 2 3 2 3" xfId="38529" xr:uid="{00000000-0005-0000-0000-0000DCE00000}"/>
    <cellStyle name="Percent 8 3 2 3 3" xfId="21217" xr:uid="{00000000-0005-0000-0000-0000DDE00000}"/>
    <cellStyle name="Percent 8 3 2 3 3 2" xfId="47185" xr:uid="{00000000-0005-0000-0000-0000DEE00000}"/>
    <cellStyle name="Percent 8 3 2 3 4" xfId="16889" xr:uid="{00000000-0005-0000-0000-0000DFE00000}"/>
    <cellStyle name="Percent 8 3 2 3 4 2" xfId="42857" xr:uid="{00000000-0005-0000-0000-0000E0E00000}"/>
    <cellStyle name="Percent 8 3 2 3 5" xfId="32037" xr:uid="{00000000-0005-0000-0000-0000E1E00000}"/>
    <cellStyle name="Percent 8 3 2 3 6" xfId="58519" xr:uid="{00000000-0005-0000-0000-0000E2E00000}"/>
    <cellStyle name="Percent 8 3 2 4" xfId="10397" xr:uid="{00000000-0005-0000-0000-0000E3E00000}"/>
    <cellStyle name="Percent 8 3 2 4 2" xfId="25545" xr:uid="{00000000-0005-0000-0000-0000E4E00000}"/>
    <cellStyle name="Percent 8 3 2 4 2 2" xfId="51513" xr:uid="{00000000-0005-0000-0000-0000E5E00000}"/>
    <cellStyle name="Percent 8 3 2 4 3" xfId="36365" xr:uid="{00000000-0005-0000-0000-0000E6E00000}"/>
    <cellStyle name="Percent 8 3 2 5" xfId="8233" xr:uid="{00000000-0005-0000-0000-0000E7E00000}"/>
    <cellStyle name="Percent 8 3 2 5 2" xfId="23381" xr:uid="{00000000-0005-0000-0000-0000E8E00000}"/>
    <cellStyle name="Percent 8 3 2 5 2 2" xfId="49349" xr:uid="{00000000-0005-0000-0000-0000E9E00000}"/>
    <cellStyle name="Percent 8 3 2 5 3" xfId="34201" xr:uid="{00000000-0005-0000-0000-0000EAE00000}"/>
    <cellStyle name="Percent 8 3 2 6" xfId="19053" xr:uid="{00000000-0005-0000-0000-0000EBE00000}"/>
    <cellStyle name="Percent 8 3 2 6 2" xfId="45021" xr:uid="{00000000-0005-0000-0000-0000ECE00000}"/>
    <cellStyle name="Percent 8 3 2 7" xfId="14725" xr:uid="{00000000-0005-0000-0000-0000EDE00000}"/>
    <cellStyle name="Percent 8 3 2 7 2" xfId="40693" xr:uid="{00000000-0005-0000-0000-0000EEE00000}"/>
    <cellStyle name="Percent 8 3 2 8" xfId="3905" xr:uid="{00000000-0005-0000-0000-0000EFE00000}"/>
    <cellStyle name="Percent 8 3 2 9" xfId="29873" xr:uid="{00000000-0005-0000-0000-0000F0E00000}"/>
    <cellStyle name="Percent 8 3 3" xfId="2282" xr:uid="{00000000-0005-0000-0000-0000F1E00000}"/>
    <cellStyle name="Percent 8 3 3 2" xfId="6610" xr:uid="{00000000-0005-0000-0000-0000F2E00000}"/>
    <cellStyle name="Percent 8 3 3 2 2" xfId="13102" xr:uid="{00000000-0005-0000-0000-0000F3E00000}"/>
    <cellStyle name="Percent 8 3 3 2 2 2" xfId="28250" xr:uid="{00000000-0005-0000-0000-0000F4E00000}"/>
    <cellStyle name="Percent 8 3 3 2 2 2 2" xfId="54218" xr:uid="{00000000-0005-0000-0000-0000F5E00000}"/>
    <cellStyle name="Percent 8 3 3 2 2 3" xfId="39070" xr:uid="{00000000-0005-0000-0000-0000F6E00000}"/>
    <cellStyle name="Percent 8 3 3 2 3" xfId="21758" xr:uid="{00000000-0005-0000-0000-0000F7E00000}"/>
    <cellStyle name="Percent 8 3 3 2 3 2" xfId="47726" xr:uid="{00000000-0005-0000-0000-0000F8E00000}"/>
    <cellStyle name="Percent 8 3 3 2 4" xfId="17430" xr:uid="{00000000-0005-0000-0000-0000F9E00000}"/>
    <cellStyle name="Percent 8 3 3 2 4 2" xfId="43398" xr:uid="{00000000-0005-0000-0000-0000FAE00000}"/>
    <cellStyle name="Percent 8 3 3 2 5" xfId="32578" xr:uid="{00000000-0005-0000-0000-0000FBE00000}"/>
    <cellStyle name="Percent 8 3 3 2 6" xfId="59060" xr:uid="{00000000-0005-0000-0000-0000FCE00000}"/>
    <cellStyle name="Percent 8 3 3 3" xfId="10938" xr:uid="{00000000-0005-0000-0000-0000FDE00000}"/>
    <cellStyle name="Percent 8 3 3 3 2" xfId="26086" xr:uid="{00000000-0005-0000-0000-0000FEE00000}"/>
    <cellStyle name="Percent 8 3 3 3 2 2" xfId="52054" xr:uid="{00000000-0005-0000-0000-0000FFE00000}"/>
    <cellStyle name="Percent 8 3 3 3 3" xfId="36906" xr:uid="{00000000-0005-0000-0000-000000E10000}"/>
    <cellStyle name="Percent 8 3 3 4" xfId="8774" xr:uid="{00000000-0005-0000-0000-000001E10000}"/>
    <cellStyle name="Percent 8 3 3 4 2" xfId="23922" xr:uid="{00000000-0005-0000-0000-000002E10000}"/>
    <cellStyle name="Percent 8 3 3 4 2 2" xfId="49890" xr:uid="{00000000-0005-0000-0000-000003E10000}"/>
    <cellStyle name="Percent 8 3 3 4 3" xfId="34742" xr:uid="{00000000-0005-0000-0000-000004E10000}"/>
    <cellStyle name="Percent 8 3 3 5" xfId="19594" xr:uid="{00000000-0005-0000-0000-000005E10000}"/>
    <cellStyle name="Percent 8 3 3 5 2" xfId="45562" xr:uid="{00000000-0005-0000-0000-000006E10000}"/>
    <cellStyle name="Percent 8 3 3 6" xfId="15266" xr:uid="{00000000-0005-0000-0000-000007E10000}"/>
    <cellStyle name="Percent 8 3 3 6 2" xfId="41234" xr:uid="{00000000-0005-0000-0000-000008E10000}"/>
    <cellStyle name="Percent 8 3 3 7" xfId="4446" xr:uid="{00000000-0005-0000-0000-000009E10000}"/>
    <cellStyle name="Percent 8 3 3 8" xfId="30414" xr:uid="{00000000-0005-0000-0000-00000AE10000}"/>
    <cellStyle name="Percent 8 3 3 9" xfId="56896" xr:uid="{00000000-0005-0000-0000-00000BE10000}"/>
    <cellStyle name="Percent 8 3 4" xfId="5528" xr:uid="{00000000-0005-0000-0000-00000CE10000}"/>
    <cellStyle name="Percent 8 3 4 2" xfId="12020" xr:uid="{00000000-0005-0000-0000-00000DE10000}"/>
    <cellStyle name="Percent 8 3 4 2 2" xfId="27168" xr:uid="{00000000-0005-0000-0000-00000EE10000}"/>
    <cellStyle name="Percent 8 3 4 2 2 2" xfId="53136" xr:uid="{00000000-0005-0000-0000-00000FE10000}"/>
    <cellStyle name="Percent 8 3 4 2 3" xfId="37988" xr:uid="{00000000-0005-0000-0000-000010E10000}"/>
    <cellStyle name="Percent 8 3 4 3" xfId="20676" xr:uid="{00000000-0005-0000-0000-000011E10000}"/>
    <cellStyle name="Percent 8 3 4 3 2" xfId="46644" xr:uid="{00000000-0005-0000-0000-000012E10000}"/>
    <cellStyle name="Percent 8 3 4 4" xfId="16348" xr:uid="{00000000-0005-0000-0000-000013E10000}"/>
    <cellStyle name="Percent 8 3 4 4 2" xfId="42316" xr:uid="{00000000-0005-0000-0000-000014E10000}"/>
    <cellStyle name="Percent 8 3 4 5" xfId="31496" xr:uid="{00000000-0005-0000-0000-000015E10000}"/>
    <cellStyle name="Percent 8 3 4 6" xfId="57978" xr:uid="{00000000-0005-0000-0000-000016E10000}"/>
    <cellStyle name="Percent 8 3 5" xfId="9856" xr:uid="{00000000-0005-0000-0000-000017E10000}"/>
    <cellStyle name="Percent 8 3 5 2" xfId="25004" xr:uid="{00000000-0005-0000-0000-000018E10000}"/>
    <cellStyle name="Percent 8 3 5 2 2" xfId="50972" xr:uid="{00000000-0005-0000-0000-000019E10000}"/>
    <cellStyle name="Percent 8 3 5 3" xfId="35824" xr:uid="{00000000-0005-0000-0000-00001AE10000}"/>
    <cellStyle name="Percent 8 3 6" xfId="7692" xr:uid="{00000000-0005-0000-0000-00001BE10000}"/>
    <cellStyle name="Percent 8 3 6 2" xfId="22840" xr:uid="{00000000-0005-0000-0000-00001CE10000}"/>
    <cellStyle name="Percent 8 3 6 2 2" xfId="48808" xr:uid="{00000000-0005-0000-0000-00001DE10000}"/>
    <cellStyle name="Percent 8 3 6 3" xfId="33660" xr:uid="{00000000-0005-0000-0000-00001EE10000}"/>
    <cellStyle name="Percent 8 3 7" xfId="18512" xr:uid="{00000000-0005-0000-0000-00001FE10000}"/>
    <cellStyle name="Percent 8 3 7 2" xfId="44480" xr:uid="{00000000-0005-0000-0000-000020E10000}"/>
    <cellStyle name="Percent 8 3 8" xfId="14184" xr:uid="{00000000-0005-0000-0000-000021E10000}"/>
    <cellStyle name="Percent 8 3 8 2" xfId="40152" xr:uid="{00000000-0005-0000-0000-000022E10000}"/>
    <cellStyle name="Percent 8 3 9" xfId="3364" xr:uid="{00000000-0005-0000-0000-000023E10000}"/>
    <cellStyle name="Percent 8 4" xfId="649" xr:uid="{00000000-0005-0000-0000-000024E10000}"/>
    <cellStyle name="Percent 8 4 10" xfId="29333" xr:uid="{00000000-0005-0000-0000-000025E10000}"/>
    <cellStyle name="Percent 8 4 11" xfId="55275" xr:uid="{00000000-0005-0000-0000-000026E10000}"/>
    <cellStyle name="Percent 8 4 12" xfId="55815" xr:uid="{00000000-0005-0000-0000-000027E10000}"/>
    <cellStyle name="Percent 8 4 13" xfId="812" xr:uid="{00000000-0005-0000-0000-000028E10000}"/>
    <cellStyle name="Percent 8 4 2" xfId="1742" xr:uid="{00000000-0005-0000-0000-000029E10000}"/>
    <cellStyle name="Percent 8 4 2 10" xfId="56356" xr:uid="{00000000-0005-0000-0000-00002AE10000}"/>
    <cellStyle name="Percent 8 4 2 2" xfId="2824" xr:uid="{00000000-0005-0000-0000-00002BE10000}"/>
    <cellStyle name="Percent 8 4 2 2 2" xfId="7152" xr:uid="{00000000-0005-0000-0000-00002CE10000}"/>
    <cellStyle name="Percent 8 4 2 2 2 2" xfId="13644" xr:uid="{00000000-0005-0000-0000-00002DE10000}"/>
    <cellStyle name="Percent 8 4 2 2 2 2 2" xfId="28792" xr:uid="{00000000-0005-0000-0000-00002EE10000}"/>
    <cellStyle name="Percent 8 4 2 2 2 2 2 2" xfId="54760" xr:uid="{00000000-0005-0000-0000-00002FE10000}"/>
    <cellStyle name="Percent 8 4 2 2 2 2 3" xfId="39612" xr:uid="{00000000-0005-0000-0000-000030E10000}"/>
    <cellStyle name="Percent 8 4 2 2 2 3" xfId="22300" xr:uid="{00000000-0005-0000-0000-000031E10000}"/>
    <cellStyle name="Percent 8 4 2 2 2 3 2" xfId="48268" xr:uid="{00000000-0005-0000-0000-000032E10000}"/>
    <cellStyle name="Percent 8 4 2 2 2 4" xfId="17972" xr:uid="{00000000-0005-0000-0000-000033E10000}"/>
    <cellStyle name="Percent 8 4 2 2 2 4 2" xfId="43940" xr:uid="{00000000-0005-0000-0000-000034E10000}"/>
    <cellStyle name="Percent 8 4 2 2 2 5" xfId="33120" xr:uid="{00000000-0005-0000-0000-000035E10000}"/>
    <cellStyle name="Percent 8 4 2 2 2 6" xfId="59602" xr:uid="{00000000-0005-0000-0000-000036E10000}"/>
    <cellStyle name="Percent 8 4 2 2 3" xfId="11480" xr:uid="{00000000-0005-0000-0000-000037E10000}"/>
    <cellStyle name="Percent 8 4 2 2 3 2" xfId="26628" xr:uid="{00000000-0005-0000-0000-000038E10000}"/>
    <cellStyle name="Percent 8 4 2 2 3 2 2" xfId="52596" xr:uid="{00000000-0005-0000-0000-000039E10000}"/>
    <cellStyle name="Percent 8 4 2 2 3 3" xfId="37448" xr:uid="{00000000-0005-0000-0000-00003AE10000}"/>
    <cellStyle name="Percent 8 4 2 2 4" xfId="9316" xr:uid="{00000000-0005-0000-0000-00003BE10000}"/>
    <cellStyle name="Percent 8 4 2 2 4 2" xfId="24464" xr:uid="{00000000-0005-0000-0000-00003CE10000}"/>
    <cellStyle name="Percent 8 4 2 2 4 2 2" xfId="50432" xr:uid="{00000000-0005-0000-0000-00003DE10000}"/>
    <cellStyle name="Percent 8 4 2 2 4 3" xfId="35284" xr:uid="{00000000-0005-0000-0000-00003EE10000}"/>
    <cellStyle name="Percent 8 4 2 2 5" xfId="20136" xr:uid="{00000000-0005-0000-0000-00003FE10000}"/>
    <cellStyle name="Percent 8 4 2 2 5 2" xfId="46104" xr:uid="{00000000-0005-0000-0000-000040E10000}"/>
    <cellStyle name="Percent 8 4 2 2 6" xfId="15808" xr:uid="{00000000-0005-0000-0000-000041E10000}"/>
    <cellStyle name="Percent 8 4 2 2 6 2" xfId="41776" xr:uid="{00000000-0005-0000-0000-000042E10000}"/>
    <cellStyle name="Percent 8 4 2 2 7" xfId="4988" xr:uid="{00000000-0005-0000-0000-000043E10000}"/>
    <cellStyle name="Percent 8 4 2 2 8" xfId="30956" xr:uid="{00000000-0005-0000-0000-000044E10000}"/>
    <cellStyle name="Percent 8 4 2 2 9" xfId="57438" xr:uid="{00000000-0005-0000-0000-000045E10000}"/>
    <cellStyle name="Percent 8 4 2 3" xfId="6070" xr:uid="{00000000-0005-0000-0000-000046E10000}"/>
    <cellStyle name="Percent 8 4 2 3 2" xfId="12562" xr:uid="{00000000-0005-0000-0000-000047E10000}"/>
    <cellStyle name="Percent 8 4 2 3 2 2" xfId="27710" xr:uid="{00000000-0005-0000-0000-000048E10000}"/>
    <cellStyle name="Percent 8 4 2 3 2 2 2" xfId="53678" xr:uid="{00000000-0005-0000-0000-000049E10000}"/>
    <cellStyle name="Percent 8 4 2 3 2 3" xfId="38530" xr:uid="{00000000-0005-0000-0000-00004AE10000}"/>
    <cellStyle name="Percent 8 4 2 3 3" xfId="21218" xr:uid="{00000000-0005-0000-0000-00004BE10000}"/>
    <cellStyle name="Percent 8 4 2 3 3 2" xfId="47186" xr:uid="{00000000-0005-0000-0000-00004CE10000}"/>
    <cellStyle name="Percent 8 4 2 3 4" xfId="16890" xr:uid="{00000000-0005-0000-0000-00004DE10000}"/>
    <cellStyle name="Percent 8 4 2 3 4 2" xfId="42858" xr:uid="{00000000-0005-0000-0000-00004EE10000}"/>
    <cellStyle name="Percent 8 4 2 3 5" xfId="32038" xr:uid="{00000000-0005-0000-0000-00004FE10000}"/>
    <cellStyle name="Percent 8 4 2 3 6" xfId="58520" xr:uid="{00000000-0005-0000-0000-000050E10000}"/>
    <cellStyle name="Percent 8 4 2 4" xfId="10398" xr:uid="{00000000-0005-0000-0000-000051E10000}"/>
    <cellStyle name="Percent 8 4 2 4 2" xfId="25546" xr:uid="{00000000-0005-0000-0000-000052E10000}"/>
    <cellStyle name="Percent 8 4 2 4 2 2" xfId="51514" xr:uid="{00000000-0005-0000-0000-000053E10000}"/>
    <cellStyle name="Percent 8 4 2 4 3" xfId="36366" xr:uid="{00000000-0005-0000-0000-000054E10000}"/>
    <cellStyle name="Percent 8 4 2 5" xfId="8234" xr:uid="{00000000-0005-0000-0000-000055E10000}"/>
    <cellStyle name="Percent 8 4 2 5 2" xfId="23382" xr:uid="{00000000-0005-0000-0000-000056E10000}"/>
    <cellStyle name="Percent 8 4 2 5 2 2" xfId="49350" xr:uid="{00000000-0005-0000-0000-000057E10000}"/>
    <cellStyle name="Percent 8 4 2 5 3" xfId="34202" xr:uid="{00000000-0005-0000-0000-000058E10000}"/>
    <cellStyle name="Percent 8 4 2 6" xfId="19054" xr:uid="{00000000-0005-0000-0000-000059E10000}"/>
    <cellStyle name="Percent 8 4 2 6 2" xfId="45022" xr:uid="{00000000-0005-0000-0000-00005AE10000}"/>
    <cellStyle name="Percent 8 4 2 7" xfId="14726" xr:uid="{00000000-0005-0000-0000-00005BE10000}"/>
    <cellStyle name="Percent 8 4 2 7 2" xfId="40694" xr:uid="{00000000-0005-0000-0000-00005CE10000}"/>
    <cellStyle name="Percent 8 4 2 8" xfId="3906" xr:uid="{00000000-0005-0000-0000-00005DE10000}"/>
    <cellStyle name="Percent 8 4 2 9" xfId="29874" xr:uid="{00000000-0005-0000-0000-00005EE10000}"/>
    <cellStyle name="Percent 8 4 3" xfId="2283" xr:uid="{00000000-0005-0000-0000-00005FE10000}"/>
    <cellStyle name="Percent 8 4 3 2" xfId="6611" xr:uid="{00000000-0005-0000-0000-000060E10000}"/>
    <cellStyle name="Percent 8 4 3 2 2" xfId="13103" xr:uid="{00000000-0005-0000-0000-000061E10000}"/>
    <cellStyle name="Percent 8 4 3 2 2 2" xfId="28251" xr:uid="{00000000-0005-0000-0000-000062E10000}"/>
    <cellStyle name="Percent 8 4 3 2 2 2 2" xfId="54219" xr:uid="{00000000-0005-0000-0000-000063E10000}"/>
    <cellStyle name="Percent 8 4 3 2 2 3" xfId="39071" xr:uid="{00000000-0005-0000-0000-000064E10000}"/>
    <cellStyle name="Percent 8 4 3 2 3" xfId="21759" xr:uid="{00000000-0005-0000-0000-000065E10000}"/>
    <cellStyle name="Percent 8 4 3 2 3 2" xfId="47727" xr:uid="{00000000-0005-0000-0000-000066E10000}"/>
    <cellStyle name="Percent 8 4 3 2 4" xfId="17431" xr:uid="{00000000-0005-0000-0000-000067E10000}"/>
    <cellStyle name="Percent 8 4 3 2 4 2" xfId="43399" xr:uid="{00000000-0005-0000-0000-000068E10000}"/>
    <cellStyle name="Percent 8 4 3 2 5" xfId="32579" xr:uid="{00000000-0005-0000-0000-000069E10000}"/>
    <cellStyle name="Percent 8 4 3 2 6" xfId="59061" xr:uid="{00000000-0005-0000-0000-00006AE10000}"/>
    <cellStyle name="Percent 8 4 3 3" xfId="10939" xr:uid="{00000000-0005-0000-0000-00006BE10000}"/>
    <cellStyle name="Percent 8 4 3 3 2" xfId="26087" xr:uid="{00000000-0005-0000-0000-00006CE10000}"/>
    <cellStyle name="Percent 8 4 3 3 2 2" xfId="52055" xr:uid="{00000000-0005-0000-0000-00006DE10000}"/>
    <cellStyle name="Percent 8 4 3 3 3" xfId="36907" xr:uid="{00000000-0005-0000-0000-00006EE10000}"/>
    <cellStyle name="Percent 8 4 3 4" xfId="8775" xr:uid="{00000000-0005-0000-0000-00006FE10000}"/>
    <cellStyle name="Percent 8 4 3 4 2" xfId="23923" xr:uid="{00000000-0005-0000-0000-000070E10000}"/>
    <cellStyle name="Percent 8 4 3 4 2 2" xfId="49891" xr:uid="{00000000-0005-0000-0000-000071E10000}"/>
    <cellStyle name="Percent 8 4 3 4 3" xfId="34743" xr:uid="{00000000-0005-0000-0000-000072E10000}"/>
    <cellStyle name="Percent 8 4 3 5" xfId="19595" xr:uid="{00000000-0005-0000-0000-000073E10000}"/>
    <cellStyle name="Percent 8 4 3 5 2" xfId="45563" xr:uid="{00000000-0005-0000-0000-000074E10000}"/>
    <cellStyle name="Percent 8 4 3 6" xfId="15267" xr:uid="{00000000-0005-0000-0000-000075E10000}"/>
    <cellStyle name="Percent 8 4 3 6 2" xfId="41235" xr:uid="{00000000-0005-0000-0000-000076E10000}"/>
    <cellStyle name="Percent 8 4 3 7" xfId="4447" xr:uid="{00000000-0005-0000-0000-000077E10000}"/>
    <cellStyle name="Percent 8 4 3 8" xfId="30415" xr:uid="{00000000-0005-0000-0000-000078E10000}"/>
    <cellStyle name="Percent 8 4 3 9" xfId="56897" xr:uid="{00000000-0005-0000-0000-000079E10000}"/>
    <cellStyle name="Percent 8 4 4" xfId="5529" xr:uid="{00000000-0005-0000-0000-00007AE10000}"/>
    <cellStyle name="Percent 8 4 4 2" xfId="12021" xr:uid="{00000000-0005-0000-0000-00007BE10000}"/>
    <cellStyle name="Percent 8 4 4 2 2" xfId="27169" xr:uid="{00000000-0005-0000-0000-00007CE10000}"/>
    <cellStyle name="Percent 8 4 4 2 2 2" xfId="53137" xr:uid="{00000000-0005-0000-0000-00007DE10000}"/>
    <cellStyle name="Percent 8 4 4 2 3" xfId="37989" xr:uid="{00000000-0005-0000-0000-00007EE10000}"/>
    <cellStyle name="Percent 8 4 4 3" xfId="20677" xr:uid="{00000000-0005-0000-0000-00007FE10000}"/>
    <cellStyle name="Percent 8 4 4 3 2" xfId="46645" xr:uid="{00000000-0005-0000-0000-000080E10000}"/>
    <cellStyle name="Percent 8 4 4 4" xfId="16349" xr:uid="{00000000-0005-0000-0000-000081E10000}"/>
    <cellStyle name="Percent 8 4 4 4 2" xfId="42317" xr:uid="{00000000-0005-0000-0000-000082E10000}"/>
    <cellStyle name="Percent 8 4 4 5" xfId="31497" xr:uid="{00000000-0005-0000-0000-000083E10000}"/>
    <cellStyle name="Percent 8 4 4 6" xfId="57979" xr:uid="{00000000-0005-0000-0000-000084E10000}"/>
    <cellStyle name="Percent 8 4 5" xfId="9857" xr:uid="{00000000-0005-0000-0000-000085E10000}"/>
    <cellStyle name="Percent 8 4 5 2" xfId="25005" xr:uid="{00000000-0005-0000-0000-000086E10000}"/>
    <cellStyle name="Percent 8 4 5 2 2" xfId="50973" xr:uid="{00000000-0005-0000-0000-000087E10000}"/>
    <cellStyle name="Percent 8 4 5 3" xfId="35825" xr:uid="{00000000-0005-0000-0000-000088E10000}"/>
    <cellStyle name="Percent 8 4 6" xfId="7693" xr:uid="{00000000-0005-0000-0000-000089E10000}"/>
    <cellStyle name="Percent 8 4 6 2" xfId="22841" xr:uid="{00000000-0005-0000-0000-00008AE10000}"/>
    <cellStyle name="Percent 8 4 6 2 2" xfId="48809" xr:uid="{00000000-0005-0000-0000-00008BE10000}"/>
    <cellStyle name="Percent 8 4 6 3" xfId="33661" xr:uid="{00000000-0005-0000-0000-00008CE10000}"/>
    <cellStyle name="Percent 8 4 7" xfId="18513" xr:uid="{00000000-0005-0000-0000-00008DE10000}"/>
    <cellStyle name="Percent 8 4 7 2" xfId="44481" xr:uid="{00000000-0005-0000-0000-00008EE10000}"/>
    <cellStyle name="Percent 8 4 8" xfId="14185" xr:uid="{00000000-0005-0000-0000-00008FE10000}"/>
    <cellStyle name="Percent 8 4 8 2" xfId="40153" xr:uid="{00000000-0005-0000-0000-000090E10000}"/>
    <cellStyle name="Percent 8 4 9" xfId="3365" xr:uid="{00000000-0005-0000-0000-000091E10000}"/>
    <cellStyle name="Percent 8 5" xfId="650" xr:uid="{00000000-0005-0000-0000-000092E10000}"/>
    <cellStyle name="Percent 8 5 10" xfId="29334" xr:uid="{00000000-0005-0000-0000-000093E10000}"/>
    <cellStyle name="Percent 8 5 11" xfId="55276" xr:uid="{00000000-0005-0000-0000-000094E10000}"/>
    <cellStyle name="Percent 8 5 12" xfId="55816" xr:uid="{00000000-0005-0000-0000-000095E10000}"/>
    <cellStyle name="Percent 8 5 13" xfId="852" xr:uid="{00000000-0005-0000-0000-000096E10000}"/>
    <cellStyle name="Percent 8 5 2" xfId="1743" xr:uid="{00000000-0005-0000-0000-000097E10000}"/>
    <cellStyle name="Percent 8 5 2 10" xfId="56357" xr:uid="{00000000-0005-0000-0000-000098E10000}"/>
    <cellStyle name="Percent 8 5 2 2" xfId="2825" xr:uid="{00000000-0005-0000-0000-000099E10000}"/>
    <cellStyle name="Percent 8 5 2 2 2" xfId="7153" xr:uid="{00000000-0005-0000-0000-00009AE10000}"/>
    <cellStyle name="Percent 8 5 2 2 2 2" xfId="13645" xr:uid="{00000000-0005-0000-0000-00009BE10000}"/>
    <cellStyle name="Percent 8 5 2 2 2 2 2" xfId="28793" xr:uid="{00000000-0005-0000-0000-00009CE10000}"/>
    <cellStyle name="Percent 8 5 2 2 2 2 2 2" xfId="54761" xr:uid="{00000000-0005-0000-0000-00009DE10000}"/>
    <cellStyle name="Percent 8 5 2 2 2 2 3" xfId="39613" xr:uid="{00000000-0005-0000-0000-00009EE10000}"/>
    <cellStyle name="Percent 8 5 2 2 2 3" xfId="22301" xr:uid="{00000000-0005-0000-0000-00009FE10000}"/>
    <cellStyle name="Percent 8 5 2 2 2 3 2" xfId="48269" xr:uid="{00000000-0005-0000-0000-0000A0E10000}"/>
    <cellStyle name="Percent 8 5 2 2 2 4" xfId="17973" xr:uid="{00000000-0005-0000-0000-0000A1E10000}"/>
    <cellStyle name="Percent 8 5 2 2 2 4 2" xfId="43941" xr:uid="{00000000-0005-0000-0000-0000A2E10000}"/>
    <cellStyle name="Percent 8 5 2 2 2 5" xfId="33121" xr:uid="{00000000-0005-0000-0000-0000A3E10000}"/>
    <cellStyle name="Percent 8 5 2 2 2 6" xfId="59603" xr:uid="{00000000-0005-0000-0000-0000A4E10000}"/>
    <cellStyle name="Percent 8 5 2 2 3" xfId="11481" xr:uid="{00000000-0005-0000-0000-0000A5E10000}"/>
    <cellStyle name="Percent 8 5 2 2 3 2" xfId="26629" xr:uid="{00000000-0005-0000-0000-0000A6E10000}"/>
    <cellStyle name="Percent 8 5 2 2 3 2 2" xfId="52597" xr:uid="{00000000-0005-0000-0000-0000A7E10000}"/>
    <cellStyle name="Percent 8 5 2 2 3 3" xfId="37449" xr:uid="{00000000-0005-0000-0000-0000A8E10000}"/>
    <cellStyle name="Percent 8 5 2 2 4" xfId="9317" xr:uid="{00000000-0005-0000-0000-0000A9E10000}"/>
    <cellStyle name="Percent 8 5 2 2 4 2" xfId="24465" xr:uid="{00000000-0005-0000-0000-0000AAE10000}"/>
    <cellStyle name="Percent 8 5 2 2 4 2 2" xfId="50433" xr:uid="{00000000-0005-0000-0000-0000ABE10000}"/>
    <cellStyle name="Percent 8 5 2 2 4 3" xfId="35285" xr:uid="{00000000-0005-0000-0000-0000ACE10000}"/>
    <cellStyle name="Percent 8 5 2 2 5" xfId="20137" xr:uid="{00000000-0005-0000-0000-0000ADE10000}"/>
    <cellStyle name="Percent 8 5 2 2 5 2" xfId="46105" xr:uid="{00000000-0005-0000-0000-0000AEE10000}"/>
    <cellStyle name="Percent 8 5 2 2 6" xfId="15809" xr:uid="{00000000-0005-0000-0000-0000AFE10000}"/>
    <cellStyle name="Percent 8 5 2 2 6 2" xfId="41777" xr:uid="{00000000-0005-0000-0000-0000B0E10000}"/>
    <cellStyle name="Percent 8 5 2 2 7" xfId="4989" xr:uid="{00000000-0005-0000-0000-0000B1E10000}"/>
    <cellStyle name="Percent 8 5 2 2 8" xfId="30957" xr:uid="{00000000-0005-0000-0000-0000B2E10000}"/>
    <cellStyle name="Percent 8 5 2 2 9" xfId="57439" xr:uid="{00000000-0005-0000-0000-0000B3E10000}"/>
    <cellStyle name="Percent 8 5 2 3" xfId="6071" xr:uid="{00000000-0005-0000-0000-0000B4E10000}"/>
    <cellStyle name="Percent 8 5 2 3 2" xfId="12563" xr:uid="{00000000-0005-0000-0000-0000B5E10000}"/>
    <cellStyle name="Percent 8 5 2 3 2 2" xfId="27711" xr:uid="{00000000-0005-0000-0000-0000B6E10000}"/>
    <cellStyle name="Percent 8 5 2 3 2 2 2" xfId="53679" xr:uid="{00000000-0005-0000-0000-0000B7E10000}"/>
    <cellStyle name="Percent 8 5 2 3 2 3" xfId="38531" xr:uid="{00000000-0005-0000-0000-0000B8E10000}"/>
    <cellStyle name="Percent 8 5 2 3 3" xfId="21219" xr:uid="{00000000-0005-0000-0000-0000B9E10000}"/>
    <cellStyle name="Percent 8 5 2 3 3 2" xfId="47187" xr:uid="{00000000-0005-0000-0000-0000BAE10000}"/>
    <cellStyle name="Percent 8 5 2 3 4" xfId="16891" xr:uid="{00000000-0005-0000-0000-0000BBE10000}"/>
    <cellStyle name="Percent 8 5 2 3 4 2" xfId="42859" xr:uid="{00000000-0005-0000-0000-0000BCE10000}"/>
    <cellStyle name="Percent 8 5 2 3 5" xfId="32039" xr:uid="{00000000-0005-0000-0000-0000BDE10000}"/>
    <cellStyle name="Percent 8 5 2 3 6" xfId="58521" xr:uid="{00000000-0005-0000-0000-0000BEE10000}"/>
    <cellStyle name="Percent 8 5 2 4" xfId="10399" xr:uid="{00000000-0005-0000-0000-0000BFE10000}"/>
    <cellStyle name="Percent 8 5 2 4 2" xfId="25547" xr:uid="{00000000-0005-0000-0000-0000C0E10000}"/>
    <cellStyle name="Percent 8 5 2 4 2 2" xfId="51515" xr:uid="{00000000-0005-0000-0000-0000C1E10000}"/>
    <cellStyle name="Percent 8 5 2 4 3" xfId="36367" xr:uid="{00000000-0005-0000-0000-0000C2E10000}"/>
    <cellStyle name="Percent 8 5 2 5" xfId="8235" xr:uid="{00000000-0005-0000-0000-0000C3E10000}"/>
    <cellStyle name="Percent 8 5 2 5 2" xfId="23383" xr:uid="{00000000-0005-0000-0000-0000C4E10000}"/>
    <cellStyle name="Percent 8 5 2 5 2 2" xfId="49351" xr:uid="{00000000-0005-0000-0000-0000C5E10000}"/>
    <cellStyle name="Percent 8 5 2 5 3" xfId="34203" xr:uid="{00000000-0005-0000-0000-0000C6E10000}"/>
    <cellStyle name="Percent 8 5 2 6" xfId="19055" xr:uid="{00000000-0005-0000-0000-0000C7E10000}"/>
    <cellStyle name="Percent 8 5 2 6 2" xfId="45023" xr:uid="{00000000-0005-0000-0000-0000C8E10000}"/>
    <cellStyle name="Percent 8 5 2 7" xfId="14727" xr:uid="{00000000-0005-0000-0000-0000C9E10000}"/>
    <cellStyle name="Percent 8 5 2 7 2" xfId="40695" xr:uid="{00000000-0005-0000-0000-0000CAE10000}"/>
    <cellStyle name="Percent 8 5 2 8" xfId="3907" xr:uid="{00000000-0005-0000-0000-0000CBE10000}"/>
    <cellStyle name="Percent 8 5 2 9" xfId="29875" xr:uid="{00000000-0005-0000-0000-0000CCE10000}"/>
    <cellStyle name="Percent 8 5 3" xfId="2284" xr:uid="{00000000-0005-0000-0000-0000CDE10000}"/>
    <cellStyle name="Percent 8 5 3 2" xfId="6612" xr:uid="{00000000-0005-0000-0000-0000CEE10000}"/>
    <cellStyle name="Percent 8 5 3 2 2" xfId="13104" xr:uid="{00000000-0005-0000-0000-0000CFE10000}"/>
    <cellStyle name="Percent 8 5 3 2 2 2" xfId="28252" xr:uid="{00000000-0005-0000-0000-0000D0E10000}"/>
    <cellStyle name="Percent 8 5 3 2 2 2 2" xfId="54220" xr:uid="{00000000-0005-0000-0000-0000D1E10000}"/>
    <cellStyle name="Percent 8 5 3 2 2 3" xfId="39072" xr:uid="{00000000-0005-0000-0000-0000D2E10000}"/>
    <cellStyle name="Percent 8 5 3 2 3" xfId="21760" xr:uid="{00000000-0005-0000-0000-0000D3E10000}"/>
    <cellStyle name="Percent 8 5 3 2 3 2" xfId="47728" xr:uid="{00000000-0005-0000-0000-0000D4E10000}"/>
    <cellStyle name="Percent 8 5 3 2 4" xfId="17432" xr:uid="{00000000-0005-0000-0000-0000D5E10000}"/>
    <cellStyle name="Percent 8 5 3 2 4 2" xfId="43400" xr:uid="{00000000-0005-0000-0000-0000D6E10000}"/>
    <cellStyle name="Percent 8 5 3 2 5" xfId="32580" xr:uid="{00000000-0005-0000-0000-0000D7E10000}"/>
    <cellStyle name="Percent 8 5 3 2 6" xfId="59062" xr:uid="{00000000-0005-0000-0000-0000D8E10000}"/>
    <cellStyle name="Percent 8 5 3 3" xfId="10940" xr:uid="{00000000-0005-0000-0000-0000D9E10000}"/>
    <cellStyle name="Percent 8 5 3 3 2" xfId="26088" xr:uid="{00000000-0005-0000-0000-0000DAE10000}"/>
    <cellStyle name="Percent 8 5 3 3 2 2" xfId="52056" xr:uid="{00000000-0005-0000-0000-0000DBE10000}"/>
    <cellStyle name="Percent 8 5 3 3 3" xfId="36908" xr:uid="{00000000-0005-0000-0000-0000DCE10000}"/>
    <cellStyle name="Percent 8 5 3 4" xfId="8776" xr:uid="{00000000-0005-0000-0000-0000DDE10000}"/>
    <cellStyle name="Percent 8 5 3 4 2" xfId="23924" xr:uid="{00000000-0005-0000-0000-0000DEE10000}"/>
    <cellStyle name="Percent 8 5 3 4 2 2" xfId="49892" xr:uid="{00000000-0005-0000-0000-0000DFE10000}"/>
    <cellStyle name="Percent 8 5 3 4 3" xfId="34744" xr:uid="{00000000-0005-0000-0000-0000E0E10000}"/>
    <cellStyle name="Percent 8 5 3 5" xfId="19596" xr:uid="{00000000-0005-0000-0000-0000E1E10000}"/>
    <cellStyle name="Percent 8 5 3 5 2" xfId="45564" xr:uid="{00000000-0005-0000-0000-0000E2E10000}"/>
    <cellStyle name="Percent 8 5 3 6" xfId="15268" xr:uid="{00000000-0005-0000-0000-0000E3E10000}"/>
    <cellStyle name="Percent 8 5 3 6 2" xfId="41236" xr:uid="{00000000-0005-0000-0000-0000E4E10000}"/>
    <cellStyle name="Percent 8 5 3 7" xfId="4448" xr:uid="{00000000-0005-0000-0000-0000E5E10000}"/>
    <cellStyle name="Percent 8 5 3 8" xfId="30416" xr:uid="{00000000-0005-0000-0000-0000E6E10000}"/>
    <cellStyle name="Percent 8 5 3 9" xfId="56898" xr:uid="{00000000-0005-0000-0000-0000E7E10000}"/>
    <cellStyle name="Percent 8 5 4" xfId="5530" xr:uid="{00000000-0005-0000-0000-0000E8E10000}"/>
    <cellStyle name="Percent 8 5 4 2" xfId="12022" xr:uid="{00000000-0005-0000-0000-0000E9E10000}"/>
    <cellStyle name="Percent 8 5 4 2 2" xfId="27170" xr:uid="{00000000-0005-0000-0000-0000EAE10000}"/>
    <cellStyle name="Percent 8 5 4 2 2 2" xfId="53138" xr:uid="{00000000-0005-0000-0000-0000EBE10000}"/>
    <cellStyle name="Percent 8 5 4 2 3" xfId="37990" xr:uid="{00000000-0005-0000-0000-0000ECE10000}"/>
    <cellStyle name="Percent 8 5 4 3" xfId="20678" xr:uid="{00000000-0005-0000-0000-0000EDE10000}"/>
    <cellStyle name="Percent 8 5 4 3 2" xfId="46646" xr:uid="{00000000-0005-0000-0000-0000EEE10000}"/>
    <cellStyle name="Percent 8 5 4 4" xfId="16350" xr:uid="{00000000-0005-0000-0000-0000EFE10000}"/>
    <cellStyle name="Percent 8 5 4 4 2" xfId="42318" xr:uid="{00000000-0005-0000-0000-0000F0E10000}"/>
    <cellStyle name="Percent 8 5 4 5" xfId="31498" xr:uid="{00000000-0005-0000-0000-0000F1E10000}"/>
    <cellStyle name="Percent 8 5 4 6" xfId="57980" xr:uid="{00000000-0005-0000-0000-0000F2E10000}"/>
    <cellStyle name="Percent 8 5 5" xfId="9858" xr:uid="{00000000-0005-0000-0000-0000F3E10000}"/>
    <cellStyle name="Percent 8 5 5 2" xfId="25006" xr:uid="{00000000-0005-0000-0000-0000F4E10000}"/>
    <cellStyle name="Percent 8 5 5 2 2" xfId="50974" xr:uid="{00000000-0005-0000-0000-0000F5E10000}"/>
    <cellStyle name="Percent 8 5 5 3" xfId="35826" xr:uid="{00000000-0005-0000-0000-0000F6E10000}"/>
    <cellStyle name="Percent 8 5 6" xfId="7694" xr:uid="{00000000-0005-0000-0000-0000F7E10000}"/>
    <cellStyle name="Percent 8 5 6 2" xfId="22842" xr:uid="{00000000-0005-0000-0000-0000F8E10000}"/>
    <cellStyle name="Percent 8 5 6 2 2" xfId="48810" xr:uid="{00000000-0005-0000-0000-0000F9E10000}"/>
    <cellStyle name="Percent 8 5 6 3" xfId="33662" xr:uid="{00000000-0005-0000-0000-0000FAE10000}"/>
    <cellStyle name="Percent 8 5 7" xfId="18514" xr:uid="{00000000-0005-0000-0000-0000FBE10000}"/>
    <cellStyle name="Percent 8 5 7 2" xfId="44482" xr:uid="{00000000-0005-0000-0000-0000FCE10000}"/>
    <cellStyle name="Percent 8 5 8" xfId="14186" xr:uid="{00000000-0005-0000-0000-0000FDE10000}"/>
    <cellStyle name="Percent 8 5 8 2" xfId="40154" xr:uid="{00000000-0005-0000-0000-0000FEE10000}"/>
    <cellStyle name="Percent 8 5 9" xfId="3366" xr:uid="{00000000-0005-0000-0000-0000FFE10000}"/>
    <cellStyle name="Percent 8 6" xfId="651" xr:uid="{00000000-0005-0000-0000-000000E20000}"/>
    <cellStyle name="Percent 8 6 10" xfId="29335" xr:uid="{00000000-0005-0000-0000-000001E20000}"/>
    <cellStyle name="Percent 8 6 11" xfId="55277" xr:uid="{00000000-0005-0000-0000-000002E20000}"/>
    <cellStyle name="Percent 8 6 12" xfId="55817" xr:uid="{00000000-0005-0000-0000-000003E20000}"/>
    <cellStyle name="Percent 8 6 13" xfId="892" xr:uid="{00000000-0005-0000-0000-000004E20000}"/>
    <cellStyle name="Percent 8 6 2" xfId="1744" xr:uid="{00000000-0005-0000-0000-000005E20000}"/>
    <cellStyle name="Percent 8 6 2 10" xfId="56358" xr:uid="{00000000-0005-0000-0000-000006E20000}"/>
    <cellStyle name="Percent 8 6 2 2" xfId="2826" xr:uid="{00000000-0005-0000-0000-000007E20000}"/>
    <cellStyle name="Percent 8 6 2 2 2" xfId="7154" xr:uid="{00000000-0005-0000-0000-000008E20000}"/>
    <cellStyle name="Percent 8 6 2 2 2 2" xfId="13646" xr:uid="{00000000-0005-0000-0000-000009E20000}"/>
    <cellStyle name="Percent 8 6 2 2 2 2 2" xfId="28794" xr:uid="{00000000-0005-0000-0000-00000AE20000}"/>
    <cellStyle name="Percent 8 6 2 2 2 2 2 2" xfId="54762" xr:uid="{00000000-0005-0000-0000-00000BE20000}"/>
    <cellStyle name="Percent 8 6 2 2 2 2 3" xfId="39614" xr:uid="{00000000-0005-0000-0000-00000CE20000}"/>
    <cellStyle name="Percent 8 6 2 2 2 3" xfId="22302" xr:uid="{00000000-0005-0000-0000-00000DE20000}"/>
    <cellStyle name="Percent 8 6 2 2 2 3 2" xfId="48270" xr:uid="{00000000-0005-0000-0000-00000EE20000}"/>
    <cellStyle name="Percent 8 6 2 2 2 4" xfId="17974" xr:uid="{00000000-0005-0000-0000-00000FE20000}"/>
    <cellStyle name="Percent 8 6 2 2 2 4 2" xfId="43942" xr:uid="{00000000-0005-0000-0000-000010E20000}"/>
    <cellStyle name="Percent 8 6 2 2 2 5" xfId="33122" xr:uid="{00000000-0005-0000-0000-000011E20000}"/>
    <cellStyle name="Percent 8 6 2 2 2 6" xfId="59604" xr:uid="{00000000-0005-0000-0000-000012E20000}"/>
    <cellStyle name="Percent 8 6 2 2 3" xfId="11482" xr:uid="{00000000-0005-0000-0000-000013E20000}"/>
    <cellStyle name="Percent 8 6 2 2 3 2" xfId="26630" xr:uid="{00000000-0005-0000-0000-000014E20000}"/>
    <cellStyle name="Percent 8 6 2 2 3 2 2" xfId="52598" xr:uid="{00000000-0005-0000-0000-000015E20000}"/>
    <cellStyle name="Percent 8 6 2 2 3 3" xfId="37450" xr:uid="{00000000-0005-0000-0000-000016E20000}"/>
    <cellStyle name="Percent 8 6 2 2 4" xfId="9318" xr:uid="{00000000-0005-0000-0000-000017E20000}"/>
    <cellStyle name="Percent 8 6 2 2 4 2" xfId="24466" xr:uid="{00000000-0005-0000-0000-000018E20000}"/>
    <cellStyle name="Percent 8 6 2 2 4 2 2" xfId="50434" xr:uid="{00000000-0005-0000-0000-000019E20000}"/>
    <cellStyle name="Percent 8 6 2 2 4 3" xfId="35286" xr:uid="{00000000-0005-0000-0000-00001AE20000}"/>
    <cellStyle name="Percent 8 6 2 2 5" xfId="20138" xr:uid="{00000000-0005-0000-0000-00001BE20000}"/>
    <cellStyle name="Percent 8 6 2 2 5 2" xfId="46106" xr:uid="{00000000-0005-0000-0000-00001CE20000}"/>
    <cellStyle name="Percent 8 6 2 2 6" xfId="15810" xr:uid="{00000000-0005-0000-0000-00001DE20000}"/>
    <cellStyle name="Percent 8 6 2 2 6 2" xfId="41778" xr:uid="{00000000-0005-0000-0000-00001EE20000}"/>
    <cellStyle name="Percent 8 6 2 2 7" xfId="4990" xr:uid="{00000000-0005-0000-0000-00001FE20000}"/>
    <cellStyle name="Percent 8 6 2 2 8" xfId="30958" xr:uid="{00000000-0005-0000-0000-000020E20000}"/>
    <cellStyle name="Percent 8 6 2 2 9" xfId="57440" xr:uid="{00000000-0005-0000-0000-000021E20000}"/>
    <cellStyle name="Percent 8 6 2 3" xfId="6072" xr:uid="{00000000-0005-0000-0000-000022E20000}"/>
    <cellStyle name="Percent 8 6 2 3 2" xfId="12564" xr:uid="{00000000-0005-0000-0000-000023E20000}"/>
    <cellStyle name="Percent 8 6 2 3 2 2" xfId="27712" xr:uid="{00000000-0005-0000-0000-000024E20000}"/>
    <cellStyle name="Percent 8 6 2 3 2 2 2" xfId="53680" xr:uid="{00000000-0005-0000-0000-000025E20000}"/>
    <cellStyle name="Percent 8 6 2 3 2 3" xfId="38532" xr:uid="{00000000-0005-0000-0000-000026E20000}"/>
    <cellStyle name="Percent 8 6 2 3 3" xfId="21220" xr:uid="{00000000-0005-0000-0000-000027E20000}"/>
    <cellStyle name="Percent 8 6 2 3 3 2" xfId="47188" xr:uid="{00000000-0005-0000-0000-000028E20000}"/>
    <cellStyle name="Percent 8 6 2 3 4" xfId="16892" xr:uid="{00000000-0005-0000-0000-000029E20000}"/>
    <cellStyle name="Percent 8 6 2 3 4 2" xfId="42860" xr:uid="{00000000-0005-0000-0000-00002AE20000}"/>
    <cellStyle name="Percent 8 6 2 3 5" xfId="32040" xr:uid="{00000000-0005-0000-0000-00002BE20000}"/>
    <cellStyle name="Percent 8 6 2 3 6" xfId="58522" xr:uid="{00000000-0005-0000-0000-00002CE20000}"/>
    <cellStyle name="Percent 8 6 2 4" xfId="10400" xr:uid="{00000000-0005-0000-0000-00002DE20000}"/>
    <cellStyle name="Percent 8 6 2 4 2" xfId="25548" xr:uid="{00000000-0005-0000-0000-00002EE20000}"/>
    <cellStyle name="Percent 8 6 2 4 2 2" xfId="51516" xr:uid="{00000000-0005-0000-0000-00002FE20000}"/>
    <cellStyle name="Percent 8 6 2 4 3" xfId="36368" xr:uid="{00000000-0005-0000-0000-000030E20000}"/>
    <cellStyle name="Percent 8 6 2 5" xfId="8236" xr:uid="{00000000-0005-0000-0000-000031E20000}"/>
    <cellStyle name="Percent 8 6 2 5 2" xfId="23384" xr:uid="{00000000-0005-0000-0000-000032E20000}"/>
    <cellStyle name="Percent 8 6 2 5 2 2" xfId="49352" xr:uid="{00000000-0005-0000-0000-000033E20000}"/>
    <cellStyle name="Percent 8 6 2 5 3" xfId="34204" xr:uid="{00000000-0005-0000-0000-000034E20000}"/>
    <cellStyle name="Percent 8 6 2 6" xfId="19056" xr:uid="{00000000-0005-0000-0000-000035E20000}"/>
    <cellStyle name="Percent 8 6 2 6 2" xfId="45024" xr:uid="{00000000-0005-0000-0000-000036E20000}"/>
    <cellStyle name="Percent 8 6 2 7" xfId="14728" xr:uid="{00000000-0005-0000-0000-000037E20000}"/>
    <cellStyle name="Percent 8 6 2 7 2" xfId="40696" xr:uid="{00000000-0005-0000-0000-000038E20000}"/>
    <cellStyle name="Percent 8 6 2 8" xfId="3908" xr:uid="{00000000-0005-0000-0000-000039E20000}"/>
    <cellStyle name="Percent 8 6 2 9" xfId="29876" xr:uid="{00000000-0005-0000-0000-00003AE20000}"/>
    <cellStyle name="Percent 8 6 3" xfId="2285" xr:uid="{00000000-0005-0000-0000-00003BE20000}"/>
    <cellStyle name="Percent 8 6 3 2" xfId="6613" xr:uid="{00000000-0005-0000-0000-00003CE20000}"/>
    <cellStyle name="Percent 8 6 3 2 2" xfId="13105" xr:uid="{00000000-0005-0000-0000-00003DE20000}"/>
    <cellStyle name="Percent 8 6 3 2 2 2" xfId="28253" xr:uid="{00000000-0005-0000-0000-00003EE20000}"/>
    <cellStyle name="Percent 8 6 3 2 2 2 2" xfId="54221" xr:uid="{00000000-0005-0000-0000-00003FE20000}"/>
    <cellStyle name="Percent 8 6 3 2 2 3" xfId="39073" xr:uid="{00000000-0005-0000-0000-000040E20000}"/>
    <cellStyle name="Percent 8 6 3 2 3" xfId="21761" xr:uid="{00000000-0005-0000-0000-000041E20000}"/>
    <cellStyle name="Percent 8 6 3 2 3 2" xfId="47729" xr:uid="{00000000-0005-0000-0000-000042E20000}"/>
    <cellStyle name="Percent 8 6 3 2 4" xfId="17433" xr:uid="{00000000-0005-0000-0000-000043E20000}"/>
    <cellStyle name="Percent 8 6 3 2 4 2" xfId="43401" xr:uid="{00000000-0005-0000-0000-000044E20000}"/>
    <cellStyle name="Percent 8 6 3 2 5" xfId="32581" xr:uid="{00000000-0005-0000-0000-000045E20000}"/>
    <cellStyle name="Percent 8 6 3 2 6" xfId="59063" xr:uid="{00000000-0005-0000-0000-000046E20000}"/>
    <cellStyle name="Percent 8 6 3 3" xfId="10941" xr:uid="{00000000-0005-0000-0000-000047E20000}"/>
    <cellStyle name="Percent 8 6 3 3 2" xfId="26089" xr:uid="{00000000-0005-0000-0000-000048E20000}"/>
    <cellStyle name="Percent 8 6 3 3 2 2" xfId="52057" xr:uid="{00000000-0005-0000-0000-000049E20000}"/>
    <cellStyle name="Percent 8 6 3 3 3" xfId="36909" xr:uid="{00000000-0005-0000-0000-00004AE20000}"/>
    <cellStyle name="Percent 8 6 3 4" xfId="8777" xr:uid="{00000000-0005-0000-0000-00004BE20000}"/>
    <cellStyle name="Percent 8 6 3 4 2" xfId="23925" xr:uid="{00000000-0005-0000-0000-00004CE20000}"/>
    <cellStyle name="Percent 8 6 3 4 2 2" xfId="49893" xr:uid="{00000000-0005-0000-0000-00004DE20000}"/>
    <cellStyle name="Percent 8 6 3 4 3" xfId="34745" xr:uid="{00000000-0005-0000-0000-00004EE20000}"/>
    <cellStyle name="Percent 8 6 3 5" xfId="19597" xr:uid="{00000000-0005-0000-0000-00004FE20000}"/>
    <cellStyle name="Percent 8 6 3 5 2" xfId="45565" xr:uid="{00000000-0005-0000-0000-000050E20000}"/>
    <cellStyle name="Percent 8 6 3 6" xfId="15269" xr:uid="{00000000-0005-0000-0000-000051E20000}"/>
    <cellStyle name="Percent 8 6 3 6 2" xfId="41237" xr:uid="{00000000-0005-0000-0000-000052E20000}"/>
    <cellStyle name="Percent 8 6 3 7" xfId="4449" xr:uid="{00000000-0005-0000-0000-000053E20000}"/>
    <cellStyle name="Percent 8 6 3 8" xfId="30417" xr:uid="{00000000-0005-0000-0000-000054E20000}"/>
    <cellStyle name="Percent 8 6 3 9" xfId="56899" xr:uid="{00000000-0005-0000-0000-000055E20000}"/>
    <cellStyle name="Percent 8 6 4" xfId="5531" xr:uid="{00000000-0005-0000-0000-000056E20000}"/>
    <cellStyle name="Percent 8 6 4 2" xfId="12023" xr:uid="{00000000-0005-0000-0000-000057E20000}"/>
    <cellStyle name="Percent 8 6 4 2 2" xfId="27171" xr:uid="{00000000-0005-0000-0000-000058E20000}"/>
    <cellStyle name="Percent 8 6 4 2 2 2" xfId="53139" xr:uid="{00000000-0005-0000-0000-000059E20000}"/>
    <cellStyle name="Percent 8 6 4 2 3" xfId="37991" xr:uid="{00000000-0005-0000-0000-00005AE20000}"/>
    <cellStyle name="Percent 8 6 4 3" xfId="20679" xr:uid="{00000000-0005-0000-0000-00005BE20000}"/>
    <cellStyle name="Percent 8 6 4 3 2" xfId="46647" xr:uid="{00000000-0005-0000-0000-00005CE20000}"/>
    <cellStyle name="Percent 8 6 4 4" xfId="16351" xr:uid="{00000000-0005-0000-0000-00005DE20000}"/>
    <cellStyle name="Percent 8 6 4 4 2" xfId="42319" xr:uid="{00000000-0005-0000-0000-00005EE20000}"/>
    <cellStyle name="Percent 8 6 4 5" xfId="31499" xr:uid="{00000000-0005-0000-0000-00005FE20000}"/>
    <cellStyle name="Percent 8 6 4 6" xfId="57981" xr:uid="{00000000-0005-0000-0000-000060E20000}"/>
    <cellStyle name="Percent 8 6 5" xfId="9859" xr:uid="{00000000-0005-0000-0000-000061E20000}"/>
    <cellStyle name="Percent 8 6 5 2" xfId="25007" xr:uid="{00000000-0005-0000-0000-000062E20000}"/>
    <cellStyle name="Percent 8 6 5 2 2" xfId="50975" xr:uid="{00000000-0005-0000-0000-000063E20000}"/>
    <cellStyle name="Percent 8 6 5 3" xfId="35827" xr:uid="{00000000-0005-0000-0000-000064E20000}"/>
    <cellStyle name="Percent 8 6 6" xfId="7695" xr:uid="{00000000-0005-0000-0000-000065E20000}"/>
    <cellStyle name="Percent 8 6 6 2" xfId="22843" xr:uid="{00000000-0005-0000-0000-000066E20000}"/>
    <cellStyle name="Percent 8 6 6 2 2" xfId="48811" xr:uid="{00000000-0005-0000-0000-000067E20000}"/>
    <cellStyle name="Percent 8 6 6 3" xfId="33663" xr:uid="{00000000-0005-0000-0000-000068E20000}"/>
    <cellStyle name="Percent 8 6 7" xfId="18515" xr:uid="{00000000-0005-0000-0000-000069E20000}"/>
    <cellStyle name="Percent 8 6 7 2" xfId="44483" xr:uid="{00000000-0005-0000-0000-00006AE20000}"/>
    <cellStyle name="Percent 8 6 8" xfId="14187" xr:uid="{00000000-0005-0000-0000-00006BE20000}"/>
    <cellStyle name="Percent 8 6 8 2" xfId="40155" xr:uid="{00000000-0005-0000-0000-00006CE20000}"/>
    <cellStyle name="Percent 8 6 9" xfId="3367" xr:uid="{00000000-0005-0000-0000-00006DE20000}"/>
    <cellStyle name="Percent 8 7" xfId="652" xr:uid="{00000000-0005-0000-0000-00006EE20000}"/>
    <cellStyle name="Percent 8 7 10" xfId="29336" xr:uid="{00000000-0005-0000-0000-00006FE20000}"/>
    <cellStyle name="Percent 8 7 11" xfId="55278" xr:uid="{00000000-0005-0000-0000-000070E20000}"/>
    <cellStyle name="Percent 8 7 12" xfId="55818" xr:uid="{00000000-0005-0000-0000-000071E20000}"/>
    <cellStyle name="Percent 8 7 13" xfId="932" xr:uid="{00000000-0005-0000-0000-000072E20000}"/>
    <cellStyle name="Percent 8 7 2" xfId="1745" xr:uid="{00000000-0005-0000-0000-000073E20000}"/>
    <cellStyle name="Percent 8 7 2 10" xfId="56359" xr:uid="{00000000-0005-0000-0000-000074E20000}"/>
    <cellStyle name="Percent 8 7 2 2" xfId="2827" xr:uid="{00000000-0005-0000-0000-000075E20000}"/>
    <cellStyle name="Percent 8 7 2 2 2" xfId="7155" xr:uid="{00000000-0005-0000-0000-000076E20000}"/>
    <cellStyle name="Percent 8 7 2 2 2 2" xfId="13647" xr:uid="{00000000-0005-0000-0000-000077E20000}"/>
    <cellStyle name="Percent 8 7 2 2 2 2 2" xfId="28795" xr:uid="{00000000-0005-0000-0000-000078E20000}"/>
    <cellStyle name="Percent 8 7 2 2 2 2 2 2" xfId="54763" xr:uid="{00000000-0005-0000-0000-000079E20000}"/>
    <cellStyle name="Percent 8 7 2 2 2 2 3" xfId="39615" xr:uid="{00000000-0005-0000-0000-00007AE20000}"/>
    <cellStyle name="Percent 8 7 2 2 2 3" xfId="22303" xr:uid="{00000000-0005-0000-0000-00007BE20000}"/>
    <cellStyle name="Percent 8 7 2 2 2 3 2" xfId="48271" xr:uid="{00000000-0005-0000-0000-00007CE20000}"/>
    <cellStyle name="Percent 8 7 2 2 2 4" xfId="17975" xr:uid="{00000000-0005-0000-0000-00007DE20000}"/>
    <cellStyle name="Percent 8 7 2 2 2 4 2" xfId="43943" xr:uid="{00000000-0005-0000-0000-00007EE20000}"/>
    <cellStyle name="Percent 8 7 2 2 2 5" xfId="33123" xr:uid="{00000000-0005-0000-0000-00007FE20000}"/>
    <cellStyle name="Percent 8 7 2 2 2 6" xfId="59605" xr:uid="{00000000-0005-0000-0000-000080E20000}"/>
    <cellStyle name="Percent 8 7 2 2 3" xfId="11483" xr:uid="{00000000-0005-0000-0000-000081E20000}"/>
    <cellStyle name="Percent 8 7 2 2 3 2" xfId="26631" xr:uid="{00000000-0005-0000-0000-000082E20000}"/>
    <cellStyle name="Percent 8 7 2 2 3 2 2" xfId="52599" xr:uid="{00000000-0005-0000-0000-000083E20000}"/>
    <cellStyle name="Percent 8 7 2 2 3 3" xfId="37451" xr:uid="{00000000-0005-0000-0000-000084E20000}"/>
    <cellStyle name="Percent 8 7 2 2 4" xfId="9319" xr:uid="{00000000-0005-0000-0000-000085E20000}"/>
    <cellStyle name="Percent 8 7 2 2 4 2" xfId="24467" xr:uid="{00000000-0005-0000-0000-000086E20000}"/>
    <cellStyle name="Percent 8 7 2 2 4 2 2" xfId="50435" xr:uid="{00000000-0005-0000-0000-000087E20000}"/>
    <cellStyle name="Percent 8 7 2 2 4 3" xfId="35287" xr:uid="{00000000-0005-0000-0000-000088E20000}"/>
    <cellStyle name="Percent 8 7 2 2 5" xfId="20139" xr:uid="{00000000-0005-0000-0000-000089E20000}"/>
    <cellStyle name="Percent 8 7 2 2 5 2" xfId="46107" xr:uid="{00000000-0005-0000-0000-00008AE20000}"/>
    <cellStyle name="Percent 8 7 2 2 6" xfId="15811" xr:uid="{00000000-0005-0000-0000-00008BE20000}"/>
    <cellStyle name="Percent 8 7 2 2 6 2" xfId="41779" xr:uid="{00000000-0005-0000-0000-00008CE20000}"/>
    <cellStyle name="Percent 8 7 2 2 7" xfId="4991" xr:uid="{00000000-0005-0000-0000-00008DE20000}"/>
    <cellStyle name="Percent 8 7 2 2 8" xfId="30959" xr:uid="{00000000-0005-0000-0000-00008EE20000}"/>
    <cellStyle name="Percent 8 7 2 2 9" xfId="57441" xr:uid="{00000000-0005-0000-0000-00008FE20000}"/>
    <cellStyle name="Percent 8 7 2 3" xfId="6073" xr:uid="{00000000-0005-0000-0000-000090E20000}"/>
    <cellStyle name="Percent 8 7 2 3 2" xfId="12565" xr:uid="{00000000-0005-0000-0000-000091E20000}"/>
    <cellStyle name="Percent 8 7 2 3 2 2" xfId="27713" xr:uid="{00000000-0005-0000-0000-000092E20000}"/>
    <cellStyle name="Percent 8 7 2 3 2 2 2" xfId="53681" xr:uid="{00000000-0005-0000-0000-000093E20000}"/>
    <cellStyle name="Percent 8 7 2 3 2 3" xfId="38533" xr:uid="{00000000-0005-0000-0000-000094E20000}"/>
    <cellStyle name="Percent 8 7 2 3 3" xfId="21221" xr:uid="{00000000-0005-0000-0000-000095E20000}"/>
    <cellStyle name="Percent 8 7 2 3 3 2" xfId="47189" xr:uid="{00000000-0005-0000-0000-000096E20000}"/>
    <cellStyle name="Percent 8 7 2 3 4" xfId="16893" xr:uid="{00000000-0005-0000-0000-000097E20000}"/>
    <cellStyle name="Percent 8 7 2 3 4 2" xfId="42861" xr:uid="{00000000-0005-0000-0000-000098E20000}"/>
    <cellStyle name="Percent 8 7 2 3 5" xfId="32041" xr:uid="{00000000-0005-0000-0000-000099E20000}"/>
    <cellStyle name="Percent 8 7 2 3 6" xfId="58523" xr:uid="{00000000-0005-0000-0000-00009AE20000}"/>
    <cellStyle name="Percent 8 7 2 4" xfId="10401" xr:uid="{00000000-0005-0000-0000-00009BE20000}"/>
    <cellStyle name="Percent 8 7 2 4 2" xfId="25549" xr:uid="{00000000-0005-0000-0000-00009CE20000}"/>
    <cellStyle name="Percent 8 7 2 4 2 2" xfId="51517" xr:uid="{00000000-0005-0000-0000-00009DE20000}"/>
    <cellStyle name="Percent 8 7 2 4 3" xfId="36369" xr:uid="{00000000-0005-0000-0000-00009EE20000}"/>
    <cellStyle name="Percent 8 7 2 5" xfId="8237" xr:uid="{00000000-0005-0000-0000-00009FE20000}"/>
    <cellStyle name="Percent 8 7 2 5 2" xfId="23385" xr:uid="{00000000-0005-0000-0000-0000A0E20000}"/>
    <cellStyle name="Percent 8 7 2 5 2 2" xfId="49353" xr:uid="{00000000-0005-0000-0000-0000A1E20000}"/>
    <cellStyle name="Percent 8 7 2 5 3" xfId="34205" xr:uid="{00000000-0005-0000-0000-0000A2E20000}"/>
    <cellStyle name="Percent 8 7 2 6" xfId="19057" xr:uid="{00000000-0005-0000-0000-0000A3E20000}"/>
    <cellStyle name="Percent 8 7 2 6 2" xfId="45025" xr:uid="{00000000-0005-0000-0000-0000A4E20000}"/>
    <cellStyle name="Percent 8 7 2 7" xfId="14729" xr:uid="{00000000-0005-0000-0000-0000A5E20000}"/>
    <cellStyle name="Percent 8 7 2 7 2" xfId="40697" xr:uid="{00000000-0005-0000-0000-0000A6E20000}"/>
    <cellStyle name="Percent 8 7 2 8" xfId="3909" xr:uid="{00000000-0005-0000-0000-0000A7E20000}"/>
    <cellStyle name="Percent 8 7 2 9" xfId="29877" xr:uid="{00000000-0005-0000-0000-0000A8E20000}"/>
    <cellStyle name="Percent 8 7 3" xfId="2286" xr:uid="{00000000-0005-0000-0000-0000A9E20000}"/>
    <cellStyle name="Percent 8 7 3 2" xfId="6614" xr:uid="{00000000-0005-0000-0000-0000AAE20000}"/>
    <cellStyle name="Percent 8 7 3 2 2" xfId="13106" xr:uid="{00000000-0005-0000-0000-0000ABE20000}"/>
    <cellStyle name="Percent 8 7 3 2 2 2" xfId="28254" xr:uid="{00000000-0005-0000-0000-0000ACE20000}"/>
    <cellStyle name="Percent 8 7 3 2 2 2 2" xfId="54222" xr:uid="{00000000-0005-0000-0000-0000ADE20000}"/>
    <cellStyle name="Percent 8 7 3 2 2 3" xfId="39074" xr:uid="{00000000-0005-0000-0000-0000AEE20000}"/>
    <cellStyle name="Percent 8 7 3 2 3" xfId="21762" xr:uid="{00000000-0005-0000-0000-0000AFE20000}"/>
    <cellStyle name="Percent 8 7 3 2 3 2" xfId="47730" xr:uid="{00000000-0005-0000-0000-0000B0E20000}"/>
    <cellStyle name="Percent 8 7 3 2 4" xfId="17434" xr:uid="{00000000-0005-0000-0000-0000B1E20000}"/>
    <cellStyle name="Percent 8 7 3 2 4 2" xfId="43402" xr:uid="{00000000-0005-0000-0000-0000B2E20000}"/>
    <cellStyle name="Percent 8 7 3 2 5" xfId="32582" xr:uid="{00000000-0005-0000-0000-0000B3E20000}"/>
    <cellStyle name="Percent 8 7 3 2 6" xfId="59064" xr:uid="{00000000-0005-0000-0000-0000B4E20000}"/>
    <cellStyle name="Percent 8 7 3 3" xfId="10942" xr:uid="{00000000-0005-0000-0000-0000B5E20000}"/>
    <cellStyle name="Percent 8 7 3 3 2" xfId="26090" xr:uid="{00000000-0005-0000-0000-0000B6E20000}"/>
    <cellStyle name="Percent 8 7 3 3 2 2" xfId="52058" xr:uid="{00000000-0005-0000-0000-0000B7E20000}"/>
    <cellStyle name="Percent 8 7 3 3 3" xfId="36910" xr:uid="{00000000-0005-0000-0000-0000B8E20000}"/>
    <cellStyle name="Percent 8 7 3 4" xfId="8778" xr:uid="{00000000-0005-0000-0000-0000B9E20000}"/>
    <cellStyle name="Percent 8 7 3 4 2" xfId="23926" xr:uid="{00000000-0005-0000-0000-0000BAE20000}"/>
    <cellStyle name="Percent 8 7 3 4 2 2" xfId="49894" xr:uid="{00000000-0005-0000-0000-0000BBE20000}"/>
    <cellStyle name="Percent 8 7 3 4 3" xfId="34746" xr:uid="{00000000-0005-0000-0000-0000BCE20000}"/>
    <cellStyle name="Percent 8 7 3 5" xfId="19598" xr:uid="{00000000-0005-0000-0000-0000BDE20000}"/>
    <cellStyle name="Percent 8 7 3 5 2" xfId="45566" xr:uid="{00000000-0005-0000-0000-0000BEE20000}"/>
    <cellStyle name="Percent 8 7 3 6" xfId="15270" xr:uid="{00000000-0005-0000-0000-0000BFE20000}"/>
    <cellStyle name="Percent 8 7 3 6 2" xfId="41238" xr:uid="{00000000-0005-0000-0000-0000C0E20000}"/>
    <cellStyle name="Percent 8 7 3 7" xfId="4450" xr:uid="{00000000-0005-0000-0000-0000C1E20000}"/>
    <cellStyle name="Percent 8 7 3 8" xfId="30418" xr:uid="{00000000-0005-0000-0000-0000C2E20000}"/>
    <cellStyle name="Percent 8 7 3 9" xfId="56900" xr:uid="{00000000-0005-0000-0000-0000C3E20000}"/>
    <cellStyle name="Percent 8 7 4" xfId="5532" xr:uid="{00000000-0005-0000-0000-0000C4E20000}"/>
    <cellStyle name="Percent 8 7 4 2" xfId="12024" xr:uid="{00000000-0005-0000-0000-0000C5E20000}"/>
    <cellStyle name="Percent 8 7 4 2 2" xfId="27172" xr:uid="{00000000-0005-0000-0000-0000C6E20000}"/>
    <cellStyle name="Percent 8 7 4 2 2 2" xfId="53140" xr:uid="{00000000-0005-0000-0000-0000C7E20000}"/>
    <cellStyle name="Percent 8 7 4 2 3" xfId="37992" xr:uid="{00000000-0005-0000-0000-0000C8E20000}"/>
    <cellStyle name="Percent 8 7 4 3" xfId="20680" xr:uid="{00000000-0005-0000-0000-0000C9E20000}"/>
    <cellStyle name="Percent 8 7 4 3 2" xfId="46648" xr:uid="{00000000-0005-0000-0000-0000CAE20000}"/>
    <cellStyle name="Percent 8 7 4 4" xfId="16352" xr:uid="{00000000-0005-0000-0000-0000CBE20000}"/>
    <cellStyle name="Percent 8 7 4 4 2" xfId="42320" xr:uid="{00000000-0005-0000-0000-0000CCE20000}"/>
    <cellStyle name="Percent 8 7 4 5" xfId="31500" xr:uid="{00000000-0005-0000-0000-0000CDE20000}"/>
    <cellStyle name="Percent 8 7 4 6" xfId="57982" xr:uid="{00000000-0005-0000-0000-0000CEE20000}"/>
    <cellStyle name="Percent 8 7 5" xfId="9860" xr:uid="{00000000-0005-0000-0000-0000CFE20000}"/>
    <cellStyle name="Percent 8 7 5 2" xfId="25008" xr:uid="{00000000-0005-0000-0000-0000D0E20000}"/>
    <cellStyle name="Percent 8 7 5 2 2" xfId="50976" xr:uid="{00000000-0005-0000-0000-0000D1E20000}"/>
    <cellStyle name="Percent 8 7 5 3" xfId="35828" xr:uid="{00000000-0005-0000-0000-0000D2E20000}"/>
    <cellStyle name="Percent 8 7 6" xfId="7696" xr:uid="{00000000-0005-0000-0000-0000D3E20000}"/>
    <cellStyle name="Percent 8 7 6 2" xfId="22844" xr:uid="{00000000-0005-0000-0000-0000D4E20000}"/>
    <cellStyle name="Percent 8 7 6 2 2" xfId="48812" xr:uid="{00000000-0005-0000-0000-0000D5E20000}"/>
    <cellStyle name="Percent 8 7 6 3" xfId="33664" xr:uid="{00000000-0005-0000-0000-0000D6E20000}"/>
    <cellStyle name="Percent 8 7 7" xfId="18516" xr:uid="{00000000-0005-0000-0000-0000D7E20000}"/>
    <cellStyle name="Percent 8 7 7 2" xfId="44484" xr:uid="{00000000-0005-0000-0000-0000D8E20000}"/>
    <cellStyle name="Percent 8 7 8" xfId="14188" xr:uid="{00000000-0005-0000-0000-0000D9E20000}"/>
    <cellStyle name="Percent 8 7 8 2" xfId="40156" xr:uid="{00000000-0005-0000-0000-0000DAE20000}"/>
    <cellStyle name="Percent 8 7 9" xfId="3368" xr:uid="{00000000-0005-0000-0000-0000DBE20000}"/>
    <cellStyle name="Percent 8 8" xfId="653" xr:uid="{00000000-0005-0000-0000-0000DCE20000}"/>
    <cellStyle name="Percent 8 8 10" xfId="29337" xr:uid="{00000000-0005-0000-0000-0000DDE20000}"/>
    <cellStyle name="Percent 8 8 11" xfId="55279" xr:uid="{00000000-0005-0000-0000-0000DEE20000}"/>
    <cellStyle name="Percent 8 8 12" xfId="55819" xr:uid="{00000000-0005-0000-0000-0000DFE20000}"/>
    <cellStyle name="Percent 8 8 13" xfId="972" xr:uid="{00000000-0005-0000-0000-0000E0E20000}"/>
    <cellStyle name="Percent 8 8 2" xfId="1746" xr:uid="{00000000-0005-0000-0000-0000E1E20000}"/>
    <cellStyle name="Percent 8 8 2 10" xfId="56360" xr:uid="{00000000-0005-0000-0000-0000E2E20000}"/>
    <cellStyle name="Percent 8 8 2 2" xfId="2828" xr:uid="{00000000-0005-0000-0000-0000E3E20000}"/>
    <cellStyle name="Percent 8 8 2 2 2" xfId="7156" xr:uid="{00000000-0005-0000-0000-0000E4E20000}"/>
    <cellStyle name="Percent 8 8 2 2 2 2" xfId="13648" xr:uid="{00000000-0005-0000-0000-0000E5E20000}"/>
    <cellStyle name="Percent 8 8 2 2 2 2 2" xfId="28796" xr:uid="{00000000-0005-0000-0000-0000E6E20000}"/>
    <cellStyle name="Percent 8 8 2 2 2 2 2 2" xfId="54764" xr:uid="{00000000-0005-0000-0000-0000E7E20000}"/>
    <cellStyle name="Percent 8 8 2 2 2 2 3" xfId="39616" xr:uid="{00000000-0005-0000-0000-0000E8E20000}"/>
    <cellStyle name="Percent 8 8 2 2 2 3" xfId="22304" xr:uid="{00000000-0005-0000-0000-0000E9E20000}"/>
    <cellStyle name="Percent 8 8 2 2 2 3 2" xfId="48272" xr:uid="{00000000-0005-0000-0000-0000EAE20000}"/>
    <cellStyle name="Percent 8 8 2 2 2 4" xfId="17976" xr:uid="{00000000-0005-0000-0000-0000EBE20000}"/>
    <cellStyle name="Percent 8 8 2 2 2 4 2" xfId="43944" xr:uid="{00000000-0005-0000-0000-0000ECE20000}"/>
    <cellStyle name="Percent 8 8 2 2 2 5" xfId="33124" xr:uid="{00000000-0005-0000-0000-0000EDE20000}"/>
    <cellStyle name="Percent 8 8 2 2 2 6" xfId="59606" xr:uid="{00000000-0005-0000-0000-0000EEE20000}"/>
    <cellStyle name="Percent 8 8 2 2 3" xfId="11484" xr:uid="{00000000-0005-0000-0000-0000EFE20000}"/>
    <cellStyle name="Percent 8 8 2 2 3 2" xfId="26632" xr:uid="{00000000-0005-0000-0000-0000F0E20000}"/>
    <cellStyle name="Percent 8 8 2 2 3 2 2" xfId="52600" xr:uid="{00000000-0005-0000-0000-0000F1E20000}"/>
    <cellStyle name="Percent 8 8 2 2 3 3" xfId="37452" xr:uid="{00000000-0005-0000-0000-0000F2E20000}"/>
    <cellStyle name="Percent 8 8 2 2 4" xfId="9320" xr:uid="{00000000-0005-0000-0000-0000F3E20000}"/>
    <cellStyle name="Percent 8 8 2 2 4 2" xfId="24468" xr:uid="{00000000-0005-0000-0000-0000F4E20000}"/>
    <cellStyle name="Percent 8 8 2 2 4 2 2" xfId="50436" xr:uid="{00000000-0005-0000-0000-0000F5E20000}"/>
    <cellStyle name="Percent 8 8 2 2 4 3" xfId="35288" xr:uid="{00000000-0005-0000-0000-0000F6E20000}"/>
    <cellStyle name="Percent 8 8 2 2 5" xfId="20140" xr:uid="{00000000-0005-0000-0000-0000F7E20000}"/>
    <cellStyle name="Percent 8 8 2 2 5 2" xfId="46108" xr:uid="{00000000-0005-0000-0000-0000F8E20000}"/>
    <cellStyle name="Percent 8 8 2 2 6" xfId="15812" xr:uid="{00000000-0005-0000-0000-0000F9E20000}"/>
    <cellStyle name="Percent 8 8 2 2 6 2" xfId="41780" xr:uid="{00000000-0005-0000-0000-0000FAE20000}"/>
    <cellStyle name="Percent 8 8 2 2 7" xfId="4992" xr:uid="{00000000-0005-0000-0000-0000FBE20000}"/>
    <cellStyle name="Percent 8 8 2 2 8" xfId="30960" xr:uid="{00000000-0005-0000-0000-0000FCE20000}"/>
    <cellStyle name="Percent 8 8 2 2 9" xfId="57442" xr:uid="{00000000-0005-0000-0000-0000FDE20000}"/>
    <cellStyle name="Percent 8 8 2 3" xfId="6074" xr:uid="{00000000-0005-0000-0000-0000FEE20000}"/>
    <cellStyle name="Percent 8 8 2 3 2" xfId="12566" xr:uid="{00000000-0005-0000-0000-0000FFE20000}"/>
    <cellStyle name="Percent 8 8 2 3 2 2" xfId="27714" xr:uid="{00000000-0005-0000-0000-000000E30000}"/>
    <cellStyle name="Percent 8 8 2 3 2 2 2" xfId="53682" xr:uid="{00000000-0005-0000-0000-000001E30000}"/>
    <cellStyle name="Percent 8 8 2 3 2 3" xfId="38534" xr:uid="{00000000-0005-0000-0000-000002E30000}"/>
    <cellStyle name="Percent 8 8 2 3 3" xfId="21222" xr:uid="{00000000-0005-0000-0000-000003E30000}"/>
    <cellStyle name="Percent 8 8 2 3 3 2" xfId="47190" xr:uid="{00000000-0005-0000-0000-000004E30000}"/>
    <cellStyle name="Percent 8 8 2 3 4" xfId="16894" xr:uid="{00000000-0005-0000-0000-000005E30000}"/>
    <cellStyle name="Percent 8 8 2 3 4 2" xfId="42862" xr:uid="{00000000-0005-0000-0000-000006E30000}"/>
    <cellStyle name="Percent 8 8 2 3 5" xfId="32042" xr:uid="{00000000-0005-0000-0000-000007E30000}"/>
    <cellStyle name="Percent 8 8 2 3 6" xfId="58524" xr:uid="{00000000-0005-0000-0000-000008E30000}"/>
    <cellStyle name="Percent 8 8 2 4" xfId="10402" xr:uid="{00000000-0005-0000-0000-000009E30000}"/>
    <cellStyle name="Percent 8 8 2 4 2" xfId="25550" xr:uid="{00000000-0005-0000-0000-00000AE30000}"/>
    <cellStyle name="Percent 8 8 2 4 2 2" xfId="51518" xr:uid="{00000000-0005-0000-0000-00000BE30000}"/>
    <cellStyle name="Percent 8 8 2 4 3" xfId="36370" xr:uid="{00000000-0005-0000-0000-00000CE30000}"/>
    <cellStyle name="Percent 8 8 2 5" xfId="8238" xr:uid="{00000000-0005-0000-0000-00000DE30000}"/>
    <cellStyle name="Percent 8 8 2 5 2" xfId="23386" xr:uid="{00000000-0005-0000-0000-00000EE30000}"/>
    <cellStyle name="Percent 8 8 2 5 2 2" xfId="49354" xr:uid="{00000000-0005-0000-0000-00000FE30000}"/>
    <cellStyle name="Percent 8 8 2 5 3" xfId="34206" xr:uid="{00000000-0005-0000-0000-000010E30000}"/>
    <cellStyle name="Percent 8 8 2 6" xfId="19058" xr:uid="{00000000-0005-0000-0000-000011E30000}"/>
    <cellStyle name="Percent 8 8 2 6 2" xfId="45026" xr:uid="{00000000-0005-0000-0000-000012E30000}"/>
    <cellStyle name="Percent 8 8 2 7" xfId="14730" xr:uid="{00000000-0005-0000-0000-000013E30000}"/>
    <cellStyle name="Percent 8 8 2 7 2" xfId="40698" xr:uid="{00000000-0005-0000-0000-000014E30000}"/>
    <cellStyle name="Percent 8 8 2 8" xfId="3910" xr:uid="{00000000-0005-0000-0000-000015E30000}"/>
    <cellStyle name="Percent 8 8 2 9" xfId="29878" xr:uid="{00000000-0005-0000-0000-000016E30000}"/>
    <cellStyle name="Percent 8 8 3" xfId="2287" xr:uid="{00000000-0005-0000-0000-000017E30000}"/>
    <cellStyle name="Percent 8 8 3 2" xfId="6615" xr:uid="{00000000-0005-0000-0000-000018E30000}"/>
    <cellStyle name="Percent 8 8 3 2 2" xfId="13107" xr:uid="{00000000-0005-0000-0000-000019E30000}"/>
    <cellStyle name="Percent 8 8 3 2 2 2" xfId="28255" xr:uid="{00000000-0005-0000-0000-00001AE30000}"/>
    <cellStyle name="Percent 8 8 3 2 2 2 2" xfId="54223" xr:uid="{00000000-0005-0000-0000-00001BE30000}"/>
    <cellStyle name="Percent 8 8 3 2 2 3" xfId="39075" xr:uid="{00000000-0005-0000-0000-00001CE30000}"/>
    <cellStyle name="Percent 8 8 3 2 3" xfId="21763" xr:uid="{00000000-0005-0000-0000-00001DE30000}"/>
    <cellStyle name="Percent 8 8 3 2 3 2" xfId="47731" xr:uid="{00000000-0005-0000-0000-00001EE30000}"/>
    <cellStyle name="Percent 8 8 3 2 4" xfId="17435" xr:uid="{00000000-0005-0000-0000-00001FE30000}"/>
    <cellStyle name="Percent 8 8 3 2 4 2" xfId="43403" xr:uid="{00000000-0005-0000-0000-000020E30000}"/>
    <cellStyle name="Percent 8 8 3 2 5" xfId="32583" xr:uid="{00000000-0005-0000-0000-000021E30000}"/>
    <cellStyle name="Percent 8 8 3 2 6" xfId="59065" xr:uid="{00000000-0005-0000-0000-000022E30000}"/>
    <cellStyle name="Percent 8 8 3 3" xfId="10943" xr:uid="{00000000-0005-0000-0000-000023E30000}"/>
    <cellStyle name="Percent 8 8 3 3 2" xfId="26091" xr:uid="{00000000-0005-0000-0000-000024E30000}"/>
    <cellStyle name="Percent 8 8 3 3 2 2" xfId="52059" xr:uid="{00000000-0005-0000-0000-000025E30000}"/>
    <cellStyle name="Percent 8 8 3 3 3" xfId="36911" xr:uid="{00000000-0005-0000-0000-000026E30000}"/>
    <cellStyle name="Percent 8 8 3 4" xfId="8779" xr:uid="{00000000-0005-0000-0000-000027E30000}"/>
    <cellStyle name="Percent 8 8 3 4 2" xfId="23927" xr:uid="{00000000-0005-0000-0000-000028E30000}"/>
    <cellStyle name="Percent 8 8 3 4 2 2" xfId="49895" xr:uid="{00000000-0005-0000-0000-000029E30000}"/>
    <cellStyle name="Percent 8 8 3 4 3" xfId="34747" xr:uid="{00000000-0005-0000-0000-00002AE30000}"/>
    <cellStyle name="Percent 8 8 3 5" xfId="19599" xr:uid="{00000000-0005-0000-0000-00002BE30000}"/>
    <cellStyle name="Percent 8 8 3 5 2" xfId="45567" xr:uid="{00000000-0005-0000-0000-00002CE30000}"/>
    <cellStyle name="Percent 8 8 3 6" xfId="15271" xr:uid="{00000000-0005-0000-0000-00002DE30000}"/>
    <cellStyle name="Percent 8 8 3 6 2" xfId="41239" xr:uid="{00000000-0005-0000-0000-00002EE30000}"/>
    <cellStyle name="Percent 8 8 3 7" xfId="4451" xr:uid="{00000000-0005-0000-0000-00002FE30000}"/>
    <cellStyle name="Percent 8 8 3 8" xfId="30419" xr:uid="{00000000-0005-0000-0000-000030E30000}"/>
    <cellStyle name="Percent 8 8 3 9" xfId="56901" xr:uid="{00000000-0005-0000-0000-000031E30000}"/>
    <cellStyle name="Percent 8 8 4" xfId="5533" xr:uid="{00000000-0005-0000-0000-000032E30000}"/>
    <cellStyle name="Percent 8 8 4 2" xfId="12025" xr:uid="{00000000-0005-0000-0000-000033E30000}"/>
    <cellStyle name="Percent 8 8 4 2 2" xfId="27173" xr:uid="{00000000-0005-0000-0000-000034E30000}"/>
    <cellStyle name="Percent 8 8 4 2 2 2" xfId="53141" xr:uid="{00000000-0005-0000-0000-000035E30000}"/>
    <cellStyle name="Percent 8 8 4 2 3" xfId="37993" xr:uid="{00000000-0005-0000-0000-000036E30000}"/>
    <cellStyle name="Percent 8 8 4 3" xfId="20681" xr:uid="{00000000-0005-0000-0000-000037E30000}"/>
    <cellStyle name="Percent 8 8 4 3 2" xfId="46649" xr:uid="{00000000-0005-0000-0000-000038E30000}"/>
    <cellStyle name="Percent 8 8 4 4" xfId="16353" xr:uid="{00000000-0005-0000-0000-000039E30000}"/>
    <cellStyle name="Percent 8 8 4 4 2" xfId="42321" xr:uid="{00000000-0005-0000-0000-00003AE30000}"/>
    <cellStyle name="Percent 8 8 4 5" xfId="31501" xr:uid="{00000000-0005-0000-0000-00003BE30000}"/>
    <cellStyle name="Percent 8 8 4 6" xfId="57983" xr:uid="{00000000-0005-0000-0000-00003CE30000}"/>
    <cellStyle name="Percent 8 8 5" xfId="9861" xr:uid="{00000000-0005-0000-0000-00003DE30000}"/>
    <cellStyle name="Percent 8 8 5 2" xfId="25009" xr:uid="{00000000-0005-0000-0000-00003EE30000}"/>
    <cellStyle name="Percent 8 8 5 2 2" xfId="50977" xr:uid="{00000000-0005-0000-0000-00003FE30000}"/>
    <cellStyle name="Percent 8 8 5 3" xfId="35829" xr:uid="{00000000-0005-0000-0000-000040E30000}"/>
    <cellStyle name="Percent 8 8 6" xfId="7697" xr:uid="{00000000-0005-0000-0000-000041E30000}"/>
    <cellStyle name="Percent 8 8 6 2" xfId="22845" xr:uid="{00000000-0005-0000-0000-000042E30000}"/>
    <cellStyle name="Percent 8 8 6 2 2" xfId="48813" xr:uid="{00000000-0005-0000-0000-000043E30000}"/>
    <cellStyle name="Percent 8 8 6 3" xfId="33665" xr:uid="{00000000-0005-0000-0000-000044E30000}"/>
    <cellStyle name="Percent 8 8 7" xfId="18517" xr:uid="{00000000-0005-0000-0000-000045E30000}"/>
    <cellStyle name="Percent 8 8 7 2" xfId="44485" xr:uid="{00000000-0005-0000-0000-000046E30000}"/>
    <cellStyle name="Percent 8 8 8" xfId="14189" xr:uid="{00000000-0005-0000-0000-000047E30000}"/>
    <cellStyle name="Percent 8 8 8 2" xfId="40157" xr:uid="{00000000-0005-0000-0000-000048E30000}"/>
    <cellStyle name="Percent 8 8 9" xfId="3369" xr:uid="{00000000-0005-0000-0000-000049E30000}"/>
    <cellStyle name="Percent 8 9" xfId="654" xr:uid="{00000000-0005-0000-0000-00004AE30000}"/>
    <cellStyle name="Percent 8 9 10" xfId="29338" xr:uid="{00000000-0005-0000-0000-00004BE30000}"/>
    <cellStyle name="Percent 8 9 11" xfId="55280" xr:uid="{00000000-0005-0000-0000-00004CE30000}"/>
    <cellStyle name="Percent 8 9 12" xfId="55820" xr:uid="{00000000-0005-0000-0000-00004DE30000}"/>
    <cellStyle name="Percent 8 9 13" xfId="1012" xr:uid="{00000000-0005-0000-0000-00004EE30000}"/>
    <cellStyle name="Percent 8 9 2" xfId="1747" xr:uid="{00000000-0005-0000-0000-00004FE30000}"/>
    <cellStyle name="Percent 8 9 2 10" xfId="56361" xr:uid="{00000000-0005-0000-0000-000050E30000}"/>
    <cellStyle name="Percent 8 9 2 2" xfId="2829" xr:uid="{00000000-0005-0000-0000-000051E30000}"/>
    <cellStyle name="Percent 8 9 2 2 2" xfId="7157" xr:uid="{00000000-0005-0000-0000-000052E30000}"/>
    <cellStyle name="Percent 8 9 2 2 2 2" xfId="13649" xr:uid="{00000000-0005-0000-0000-000053E30000}"/>
    <cellStyle name="Percent 8 9 2 2 2 2 2" xfId="28797" xr:uid="{00000000-0005-0000-0000-000054E30000}"/>
    <cellStyle name="Percent 8 9 2 2 2 2 2 2" xfId="54765" xr:uid="{00000000-0005-0000-0000-000055E30000}"/>
    <cellStyle name="Percent 8 9 2 2 2 2 3" xfId="39617" xr:uid="{00000000-0005-0000-0000-000056E30000}"/>
    <cellStyle name="Percent 8 9 2 2 2 3" xfId="22305" xr:uid="{00000000-0005-0000-0000-000057E30000}"/>
    <cellStyle name="Percent 8 9 2 2 2 3 2" xfId="48273" xr:uid="{00000000-0005-0000-0000-000058E30000}"/>
    <cellStyle name="Percent 8 9 2 2 2 4" xfId="17977" xr:uid="{00000000-0005-0000-0000-000059E30000}"/>
    <cellStyle name="Percent 8 9 2 2 2 4 2" xfId="43945" xr:uid="{00000000-0005-0000-0000-00005AE30000}"/>
    <cellStyle name="Percent 8 9 2 2 2 5" xfId="33125" xr:uid="{00000000-0005-0000-0000-00005BE30000}"/>
    <cellStyle name="Percent 8 9 2 2 2 6" xfId="59607" xr:uid="{00000000-0005-0000-0000-00005CE30000}"/>
    <cellStyle name="Percent 8 9 2 2 3" xfId="11485" xr:uid="{00000000-0005-0000-0000-00005DE30000}"/>
    <cellStyle name="Percent 8 9 2 2 3 2" xfId="26633" xr:uid="{00000000-0005-0000-0000-00005EE30000}"/>
    <cellStyle name="Percent 8 9 2 2 3 2 2" xfId="52601" xr:uid="{00000000-0005-0000-0000-00005FE30000}"/>
    <cellStyle name="Percent 8 9 2 2 3 3" xfId="37453" xr:uid="{00000000-0005-0000-0000-000060E30000}"/>
    <cellStyle name="Percent 8 9 2 2 4" xfId="9321" xr:uid="{00000000-0005-0000-0000-000061E30000}"/>
    <cellStyle name="Percent 8 9 2 2 4 2" xfId="24469" xr:uid="{00000000-0005-0000-0000-000062E30000}"/>
    <cellStyle name="Percent 8 9 2 2 4 2 2" xfId="50437" xr:uid="{00000000-0005-0000-0000-000063E30000}"/>
    <cellStyle name="Percent 8 9 2 2 4 3" xfId="35289" xr:uid="{00000000-0005-0000-0000-000064E30000}"/>
    <cellStyle name="Percent 8 9 2 2 5" xfId="20141" xr:uid="{00000000-0005-0000-0000-000065E30000}"/>
    <cellStyle name="Percent 8 9 2 2 5 2" xfId="46109" xr:uid="{00000000-0005-0000-0000-000066E30000}"/>
    <cellStyle name="Percent 8 9 2 2 6" xfId="15813" xr:uid="{00000000-0005-0000-0000-000067E30000}"/>
    <cellStyle name="Percent 8 9 2 2 6 2" xfId="41781" xr:uid="{00000000-0005-0000-0000-000068E30000}"/>
    <cellStyle name="Percent 8 9 2 2 7" xfId="4993" xr:uid="{00000000-0005-0000-0000-000069E30000}"/>
    <cellStyle name="Percent 8 9 2 2 8" xfId="30961" xr:uid="{00000000-0005-0000-0000-00006AE30000}"/>
    <cellStyle name="Percent 8 9 2 2 9" xfId="57443" xr:uid="{00000000-0005-0000-0000-00006BE30000}"/>
    <cellStyle name="Percent 8 9 2 3" xfId="6075" xr:uid="{00000000-0005-0000-0000-00006CE30000}"/>
    <cellStyle name="Percent 8 9 2 3 2" xfId="12567" xr:uid="{00000000-0005-0000-0000-00006DE30000}"/>
    <cellStyle name="Percent 8 9 2 3 2 2" xfId="27715" xr:uid="{00000000-0005-0000-0000-00006EE30000}"/>
    <cellStyle name="Percent 8 9 2 3 2 2 2" xfId="53683" xr:uid="{00000000-0005-0000-0000-00006FE30000}"/>
    <cellStyle name="Percent 8 9 2 3 2 3" xfId="38535" xr:uid="{00000000-0005-0000-0000-000070E30000}"/>
    <cellStyle name="Percent 8 9 2 3 3" xfId="21223" xr:uid="{00000000-0005-0000-0000-000071E30000}"/>
    <cellStyle name="Percent 8 9 2 3 3 2" xfId="47191" xr:uid="{00000000-0005-0000-0000-000072E30000}"/>
    <cellStyle name="Percent 8 9 2 3 4" xfId="16895" xr:uid="{00000000-0005-0000-0000-000073E30000}"/>
    <cellStyle name="Percent 8 9 2 3 4 2" xfId="42863" xr:uid="{00000000-0005-0000-0000-000074E30000}"/>
    <cellStyle name="Percent 8 9 2 3 5" xfId="32043" xr:uid="{00000000-0005-0000-0000-000075E30000}"/>
    <cellStyle name="Percent 8 9 2 3 6" xfId="58525" xr:uid="{00000000-0005-0000-0000-000076E30000}"/>
    <cellStyle name="Percent 8 9 2 4" xfId="10403" xr:uid="{00000000-0005-0000-0000-000077E30000}"/>
    <cellStyle name="Percent 8 9 2 4 2" xfId="25551" xr:uid="{00000000-0005-0000-0000-000078E30000}"/>
    <cellStyle name="Percent 8 9 2 4 2 2" xfId="51519" xr:uid="{00000000-0005-0000-0000-000079E30000}"/>
    <cellStyle name="Percent 8 9 2 4 3" xfId="36371" xr:uid="{00000000-0005-0000-0000-00007AE30000}"/>
    <cellStyle name="Percent 8 9 2 5" xfId="8239" xr:uid="{00000000-0005-0000-0000-00007BE30000}"/>
    <cellStyle name="Percent 8 9 2 5 2" xfId="23387" xr:uid="{00000000-0005-0000-0000-00007CE30000}"/>
    <cellStyle name="Percent 8 9 2 5 2 2" xfId="49355" xr:uid="{00000000-0005-0000-0000-00007DE30000}"/>
    <cellStyle name="Percent 8 9 2 5 3" xfId="34207" xr:uid="{00000000-0005-0000-0000-00007EE30000}"/>
    <cellStyle name="Percent 8 9 2 6" xfId="19059" xr:uid="{00000000-0005-0000-0000-00007FE30000}"/>
    <cellStyle name="Percent 8 9 2 6 2" xfId="45027" xr:uid="{00000000-0005-0000-0000-000080E30000}"/>
    <cellStyle name="Percent 8 9 2 7" xfId="14731" xr:uid="{00000000-0005-0000-0000-000081E30000}"/>
    <cellStyle name="Percent 8 9 2 7 2" xfId="40699" xr:uid="{00000000-0005-0000-0000-000082E30000}"/>
    <cellStyle name="Percent 8 9 2 8" xfId="3911" xr:uid="{00000000-0005-0000-0000-000083E30000}"/>
    <cellStyle name="Percent 8 9 2 9" xfId="29879" xr:uid="{00000000-0005-0000-0000-000084E30000}"/>
    <cellStyle name="Percent 8 9 3" xfId="2288" xr:uid="{00000000-0005-0000-0000-000085E30000}"/>
    <cellStyle name="Percent 8 9 3 2" xfId="6616" xr:uid="{00000000-0005-0000-0000-000086E30000}"/>
    <cellStyle name="Percent 8 9 3 2 2" xfId="13108" xr:uid="{00000000-0005-0000-0000-000087E30000}"/>
    <cellStyle name="Percent 8 9 3 2 2 2" xfId="28256" xr:uid="{00000000-0005-0000-0000-000088E30000}"/>
    <cellStyle name="Percent 8 9 3 2 2 2 2" xfId="54224" xr:uid="{00000000-0005-0000-0000-000089E30000}"/>
    <cellStyle name="Percent 8 9 3 2 2 3" xfId="39076" xr:uid="{00000000-0005-0000-0000-00008AE30000}"/>
    <cellStyle name="Percent 8 9 3 2 3" xfId="21764" xr:uid="{00000000-0005-0000-0000-00008BE30000}"/>
    <cellStyle name="Percent 8 9 3 2 3 2" xfId="47732" xr:uid="{00000000-0005-0000-0000-00008CE30000}"/>
    <cellStyle name="Percent 8 9 3 2 4" xfId="17436" xr:uid="{00000000-0005-0000-0000-00008DE30000}"/>
    <cellStyle name="Percent 8 9 3 2 4 2" xfId="43404" xr:uid="{00000000-0005-0000-0000-00008EE30000}"/>
    <cellStyle name="Percent 8 9 3 2 5" xfId="32584" xr:uid="{00000000-0005-0000-0000-00008FE30000}"/>
    <cellStyle name="Percent 8 9 3 2 6" xfId="59066" xr:uid="{00000000-0005-0000-0000-000090E30000}"/>
    <cellStyle name="Percent 8 9 3 3" xfId="10944" xr:uid="{00000000-0005-0000-0000-000091E30000}"/>
    <cellStyle name="Percent 8 9 3 3 2" xfId="26092" xr:uid="{00000000-0005-0000-0000-000092E30000}"/>
    <cellStyle name="Percent 8 9 3 3 2 2" xfId="52060" xr:uid="{00000000-0005-0000-0000-000093E30000}"/>
    <cellStyle name="Percent 8 9 3 3 3" xfId="36912" xr:uid="{00000000-0005-0000-0000-000094E30000}"/>
    <cellStyle name="Percent 8 9 3 4" xfId="8780" xr:uid="{00000000-0005-0000-0000-000095E30000}"/>
    <cellStyle name="Percent 8 9 3 4 2" xfId="23928" xr:uid="{00000000-0005-0000-0000-000096E30000}"/>
    <cellStyle name="Percent 8 9 3 4 2 2" xfId="49896" xr:uid="{00000000-0005-0000-0000-000097E30000}"/>
    <cellStyle name="Percent 8 9 3 4 3" xfId="34748" xr:uid="{00000000-0005-0000-0000-000098E30000}"/>
    <cellStyle name="Percent 8 9 3 5" xfId="19600" xr:uid="{00000000-0005-0000-0000-000099E30000}"/>
    <cellStyle name="Percent 8 9 3 5 2" xfId="45568" xr:uid="{00000000-0005-0000-0000-00009AE30000}"/>
    <cellStyle name="Percent 8 9 3 6" xfId="15272" xr:uid="{00000000-0005-0000-0000-00009BE30000}"/>
    <cellStyle name="Percent 8 9 3 6 2" xfId="41240" xr:uid="{00000000-0005-0000-0000-00009CE30000}"/>
    <cellStyle name="Percent 8 9 3 7" xfId="4452" xr:uid="{00000000-0005-0000-0000-00009DE30000}"/>
    <cellStyle name="Percent 8 9 3 8" xfId="30420" xr:uid="{00000000-0005-0000-0000-00009EE30000}"/>
    <cellStyle name="Percent 8 9 3 9" xfId="56902" xr:uid="{00000000-0005-0000-0000-00009FE30000}"/>
    <cellStyle name="Percent 8 9 4" xfId="5534" xr:uid="{00000000-0005-0000-0000-0000A0E30000}"/>
    <cellStyle name="Percent 8 9 4 2" xfId="12026" xr:uid="{00000000-0005-0000-0000-0000A1E30000}"/>
    <cellStyle name="Percent 8 9 4 2 2" xfId="27174" xr:uid="{00000000-0005-0000-0000-0000A2E30000}"/>
    <cellStyle name="Percent 8 9 4 2 2 2" xfId="53142" xr:uid="{00000000-0005-0000-0000-0000A3E30000}"/>
    <cellStyle name="Percent 8 9 4 2 3" xfId="37994" xr:uid="{00000000-0005-0000-0000-0000A4E30000}"/>
    <cellStyle name="Percent 8 9 4 3" xfId="20682" xr:uid="{00000000-0005-0000-0000-0000A5E30000}"/>
    <cellStyle name="Percent 8 9 4 3 2" xfId="46650" xr:uid="{00000000-0005-0000-0000-0000A6E30000}"/>
    <cellStyle name="Percent 8 9 4 4" xfId="16354" xr:uid="{00000000-0005-0000-0000-0000A7E30000}"/>
    <cellStyle name="Percent 8 9 4 4 2" xfId="42322" xr:uid="{00000000-0005-0000-0000-0000A8E30000}"/>
    <cellStyle name="Percent 8 9 4 5" xfId="31502" xr:uid="{00000000-0005-0000-0000-0000A9E30000}"/>
    <cellStyle name="Percent 8 9 4 6" xfId="57984" xr:uid="{00000000-0005-0000-0000-0000AAE30000}"/>
    <cellStyle name="Percent 8 9 5" xfId="9862" xr:uid="{00000000-0005-0000-0000-0000ABE30000}"/>
    <cellStyle name="Percent 8 9 5 2" xfId="25010" xr:uid="{00000000-0005-0000-0000-0000ACE30000}"/>
    <cellStyle name="Percent 8 9 5 2 2" xfId="50978" xr:uid="{00000000-0005-0000-0000-0000ADE30000}"/>
    <cellStyle name="Percent 8 9 5 3" xfId="35830" xr:uid="{00000000-0005-0000-0000-0000AEE30000}"/>
    <cellStyle name="Percent 8 9 6" xfId="7698" xr:uid="{00000000-0005-0000-0000-0000AFE30000}"/>
    <cellStyle name="Percent 8 9 6 2" xfId="22846" xr:uid="{00000000-0005-0000-0000-0000B0E30000}"/>
    <cellStyle name="Percent 8 9 6 2 2" xfId="48814" xr:uid="{00000000-0005-0000-0000-0000B1E30000}"/>
    <cellStyle name="Percent 8 9 6 3" xfId="33666" xr:uid="{00000000-0005-0000-0000-0000B2E30000}"/>
    <cellStyle name="Percent 8 9 7" xfId="18518" xr:uid="{00000000-0005-0000-0000-0000B3E30000}"/>
    <cellStyle name="Percent 8 9 7 2" xfId="44486" xr:uid="{00000000-0005-0000-0000-0000B4E30000}"/>
    <cellStyle name="Percent 8 9 8" xfId="14190" xr:uid="{00000000-0005-0000-0000-0000B5E30000}"/>
    <cellStyle name="Percent 8 9 8 2" xfId="40158" xr:uid="{00000000-0005-0000-0000-0000B6E30000}"/>
    <cellStyle name="Percent 8 9 9" xfId="3370" xr:uid="{00000000-0005-0000-0000-0000B7E30000}"/>
    <cellStyle name="Percent 9" xfId="655" xr:uid="{00000000-0005-0000-0000-0000B8E30000}"/>
    <cellStyle name="Percent 9 10" xfId="656" xr:uid="{00000000-0005-0000-0000-0000B9E30000}"/>
    <cellStyle name="Percent 9 10 10" xfId="29339" xr:uid="{00000000-0005-0000-0000-0000BAE30000}"/>
    <cellStyle name="Percent 9 10 11" xfId="55281" xr:uid="{00000000-0005-0000-0000-0000BBE30000}"/>
    <cellStyle name="Percent 9 10 12" xfId="55821" xr:uid="{00000000-0005-0000-0000-0000BCE30000}"/>
    <cellStyle name="Percent 9 10 13" xfId="1055" xr:uid="{00000000-0005-0000-0000-0000BDE30000}"/>
    <cellStyle name="Percent 9 10 2" xfId="1748" xr:uid="{00000000-0005-0000-0000-0000BEE30000}"/>
    <cellStyle name="Percent 9 10 2 10" xfId="56362" xr:uid="{00000000-0005-0000-0000-0000BFE30000}"/>
    <cellStyle name="Percent 9 10 2 2" xfId="2830" xr:uid="{00000000-0005-0000-0000-0000C0E30000}"/>
    <cellStyle name="Percent 9 10 2 2 2" xfId="7158" xr:uid="{00000000-0005-0000-0000-0000C1E30000}"/>
    <cellStyle name="Percent 9 10 2 2 2 2" xfId="13650" xr:uid="{00000000-0005-0000-0000-0000C2E30000}"/>
    <cellStyle name="Percent 9 10 2 2 2 2 2" xfId="28798" xr:uid="{00000000-0005-0000-0000-0000C3E30000}"/>
    <cellStyle name="Percent 9 10 2 2 2 2 2 2" xfId="54766" xr:uid="{00000000-0005-0000-0000-0000C4E30000}"/>
    <cellStyle name="Percent 9 10 2 2 2 2 3" xfId="39618" xr:uid="{00000000-0005-0000-0000-0000C5E30000}"/>
    <cellStyle name="Percent 9 10 2 2 2 3" xfId="22306" xr:uid="{00000000-0005-0000-0000-0000C6E30000}"/>
    <cellStyle name="Percent 9 10 2 2 2 3 2" xfId="48274" xr:uid="{00000000-0005-0000-0000-0000C7E30000}"/>
    <cellStyle name="Percent 9 10 2 2 2 4" xfId="17978" xr:uid="{00000000-0005-0000-0000-0000C8E30000}"/>
    <cellStyle name="Percent 9 10 2 2 2 4 2" xfId="43946" xr:uid="{00000000-0005-0000-0000-0000C9E30000}"/>
    <cellStyle name="Percent 9 10 2 2 2 5" xfId="33126" xr:uid="{00000000-0005-0000-0000-0000CAE30000}"/>
    <cellStyle name="Percent 9 10 2 2 2 6" xfId="59608" xr:uid="{00000000-0005-0000-0000-0000CBE30000}"/>
    <cellStyle name="Percent 9 10 2 2 3" xfId="11486" xr:uid="{00000000-0005-0000-0000-0000CCE30000}"/>
    <cellStyle name="Percent 9 10 2 2 3 2" xfId="26634" xr:uid="{00000000-0005-0000-0000-0000CDE30000}"/>
    <cellStyle name="Percent 9 10 2 2 3 2 2" xfId="52602" xr:uid="{00000000-0005-0000-0000-0000CEE30000}"/>
    <cellStyle name="Percent 9 10 2 2 3 3" xfId="37454" xr:uid="{00000000-0005-0000-0000-0000CFE30000}"/>
    <cellStyle name="Percent 9 10 2 2 4" xfId="9322" xr:uid="{00000000-0005-0000-0000-0000D0E30000}"/>
    <cellStyle name="Percent 9 10 2 2 4 2" xfId="24470" xr:uid="{00000000-0005-0000-0000-0000D1E30000}"/>
    <cellStyle name="Percent 9 10 2 2 4 2 2" xfId="50438" xr:uid="{00000000-0005-0000-0000-0000D2E30000}"/>
    <cellStyle name="Percent 9 10 2 2 4 3" xfId="35290" xr:uid="{00000000-0005-0000-0000-0000D3E30000}"/>
    <cellStyle name="Percent 9 10 2 2 5" xfId="20142" xr:uid="{00000000-0005-0000-0000-0000D4E30000}"/>
    <cellStyle name="Percent 9 10 2 2 5 2" xfId="46110" xr:uid="{00000000-0005-0000-0000-0000D5E30000}"/>
    <cellStyle name="Percent 9 10 2 2 6" xfId="15814" xr:uid="{00000000-0005-0000-0000-0000D6E30000}"/>
    <cellStyle name="Percent 9 10 2 2 6 2" xfId="41782" xr:uid="{00000000-0005-0000-0000-0000D7E30000}"/>
    <cellStyle name="Percent 9 10 2 2 7" xfId="4994" xr:uid="{00000000-0005-0000-0000-0000D8E30000}"/>
    <cellStyle name="Percent 9 10 2 2 8" xfId="30962" xr:uid="{00000000-0005-0000-0000-0000D9E30000}"/>
    <cellStyle name="Percent 9 10 2 2 9" xfId="57444" xr:uid="{00000000-0005-0000-0000-0000DAE30000}"/>
    <cellStyle name="Percent 9 10 2 3" xfId="6076" xr:uid="{00000000-0005-0000-0000-0000DBE30000}"/>
    <cellStyle name="Percent 9 10 2 3 2" xfId="12568" xr:uid="{00000000-0005-0000-0000-0000DCE30000}"/>
    <cellStyle name="Percent 9 10 2 3 2 2" xfId="27716" xr:uid="{00000000-0005-0000-0000-0000DDE30000}"/>
    <cellStyle name="Percent 9 10 2 3 2 2 2" xfId="53684" xr:uid="{00000000-0005-0000-0000-0000DEE30000}"/>
    <cellStyle name="Percent 9 10 2 3 2 3" xfId="38536" xr:uid="{00000000-0005-0000-0000-0000DFE30000}"/>
    <cellStyle name="Percent 9 10 2 3 3" xfId="21224" xr:uid="{00000000-0005-0000-0000-0000E0E30000}"/>
    <cellStyle name="Percent 9 10 2 3 3 2" xfId="47192" xr:uid="{00000000-0005-0000-0000-0000E1E30000}"/>
    <cellStyle name="Percent 9 10 2 3 4" xfId="16896" xr:uid="{00000000-0005-0000-0000-0000E2E30000}"/>
    <cellStyle name="Percent 9 10 2 3 4 2" xfId="42864" xr:uid="{00000000-0005-0000-0000-0000E3E30000}"/>
    <cellStyle name="Percent 9 10 2 3 5" xfId="32044" xr:uid="{00000000-0005-0000-0000-0000E4E30000}"/>
    <cellStyle name="Percent 9 10 2 3 6" xfId="58526" xr:uid="{00000000-0005-0000-0000-0000E5E30000}"/>
    <cellStyle name="Percent 9 10 2 4" xfId="10404" xr:uid="{00000000-0005-0000-0000-0000E6E30000}"/>
    <cellStyle name="Percent 9 10 2 4 2" xfId="25552" xr:uid="{00000000-0005-0000-0000-0000E7E30000}"/>
    <cellStyle name="Percent 9 10 2 4 2 2" xfId="51520" xr:uid="{00000000-0005-0000-0000-0000E8E30000}"/>
    <cellStyle name="Percent 9 10 2 4 3" xfId="36372" xr:uid="{00000000-0005-0000-0000-0000E9E30000}"/>
    <cellStyle name="Percent 9 10 2 5" xfId="8240" xr:uid="{00000000-0005-0000-0000-0000EAE30000}"/>
    <cellStyle name="Percent 9 10 2 5 2" xfId="23388" xr:uid="{00000000-0005-0000-0000-0000EBE30000}"/>
    <cellStyle name="Percent 9 10 2 5 2 2" xfId="49356" xr:uid="{00000000-0005-0000-0000-0000ECE30000}"/>
    <cellStyle name="Percent 9 10 2 5 3" xfId="34208" xr:uid="{00000000-0005-0000-0000-0000EDE30000}"/>
    <cellStyle name="Percent 9 10 2 6" xfId="19060" xr:uid="{00000000-0005-0000-0000-0000EEE30000}"/>
    <cellStyle name="Percent 9 10 2 6 2" xfId="45028" xr:uid="{00000000-0005-0000-0000-0000EFE30000}"/>
    <cellStyle name="Percent 9 10 2 7" xfId="14732" xr:uid="{00000000-0005-0000-0000-0000F0E30000}"/>
    <cellStyle name="Percent 9 10 2 7 2" xfId="40700" xr:uid="{00000000-0005-0000-0000-0000F1E30000}"/>
    <cellStyle name="Percent 9 10 2 8" xfId="3912" xr:uid="{00000000-0005-0000-0000-0000F2E30000}"/>
    <cellStyle name="Percent 9 10 2 9" xfId="29880" xr:uid="{00000000-0005-0000-0000-0000F3E30000}"/>
    <cellStyle name="Percent 9 10 3" xfId="2289" xr:uid="{00000000-0005-0000-0000-0000F4E30000}"/>
    <cellStyle name="Percent 9 10 3 2" xfId="6617" xr:uid="{00000000-0005-0000-0000-0000F5E30000}"/>
    <cellStyle name="Percent 9 10 3 2 2" xfId="13109" xr:uid="{00000000-0005-0000-0000-0000F6E30000}"/>
    <cellStyle name="Percent 9 10 3 2 2 2" xfId="28257" xr:uid="{00000000-0005-0000-0000-0000F7E30000}"/>
    <cellStyle name="Percent 9 10 3 2 2 2 2" xfId="54225" xr:uid="{00000000-0005-0000-0000-0000F8E30000}"/>
    <cellStyle name="Percent 9 10 3 2 2 3" xfId="39077" xr:uid="{00000000-0005-0000-0000-0000F9E30000}"/>
    <cellStyle name="Percent 9 10 3 2 3" xfId="21765" xr:uid="{00000000-0005-0000-0000-0000FAE30000}"/>
    <cellStyle name="Percent 9 10 3 2 3 2" xfId="47733" xr:uid="{00000000-0005-0000-0000-0000FBE30000}"/>
    <cellStyle name="Percent 9 10 3 2 4" xfId="17437" xr:uid="{00000000-0005-0000-0000-0000FCE30000}"/>
    <cellStyle name="Percent 9 10 3 2 4 2" xfId="43405" xr:uid="{00000000-0005-0000-0000-0000FDE30000}"/>
    <cellStyle name="Percent 9 10 3 2 5" xfId="32585" xr:uid="{00000000-0005-0000-0000-0000FEE30000}"/>
    <cellStyle name="Percent 9 10 3 2 6" xfId="59067" xr:uid="{00000000-0005-0000-0000-0000FFE30000}"/>
    <cellStyle name="Percent 9 10 3 3" xfId="10945" xr:uid="{00000000-0005-0000-0000-000000E40000}"/>
    <cellStyle name="Percent 9 10 3 3 2" xfId="26093" xr:uid="{00000000-0005-0000-0000-000001E40000}"/>
    <cellStyle name="Percent 9 10 3 3 2 2" xfId="52061" xr:uid="{00000000-0005-0000-0000-000002E40000}"/>
    <cellStyle name="Percent 9 10 3 3 3" xfId="36913" xr:uid="{00000000-0005-0000-0000-000003E40000}"/>
    <cellStyle name="Percent 9 10 3 4" xfId="8781" xr:uid="{00000000-0005-0000-0000-000004E40000}"/>
    <cellStyle name="Percent 9 10 3 4 2" xfId="23929" xr:uid="{00000000-0005-0000-0000-000005E40000}"/>
    <cellStyle name="Percent 9 10 3 4 2 2" xfId="49897" xr:uid="{00000000-0005-0000-0000-000006E40000}"/>
    <cellStyle name="Percent 9 10 3 4 3" xfId="34749" xr:uid="{00000000-0005-0000-0000-000007E40000}"/>
    <cellStyle name="Percent 9 10 3 5" xfId="19601" xr:uid="{00000000-0005-0000-0000-000008E40000}"/>
    <cellStyle name="Percent 9 10 3 5 2" xfId="45569" xr:uid="{00000000-0005-0000-0000-000009E40000}"/>
    <cellStyle name="Percent 9 10 3 6" xfId="15273" xr:uid="{00000000-0005-0000-0000-00000AE40000}"/>
    <cellStyle name="Percent 9 10 3 6 2" xfId="41241" xr:uid="{00000000-0005-0000-0000-00000BE40000}"/>
    <cellStyle name="Percent 9 10 3 7" xfId="4453" xr:uid="{00000000-0005-0000-0000-00000CE40000}"/>
    <cellStyle name="Percent 9 10 3 8" xfId="30421" xr:uid="{00000000-0005-0000-0000-00000DE40000}"/>
    <cellStyle name="Percent 9 10 3 9" xfId="56903" xr:uid="{00000000-0005-0000-0000-00000EE40000}"/>
    <cellStyle name="Percent 9 10 4" xfId="5535" xr:uid="{00000000-0005-0000-0000-00000FE40000}"/>
    <cellStyle name="Percent 9 10 4 2" xfId="12027" xr:uid="{00000000-0005-0000-0000-000010E40000}"/>
    <cellStyle name="Percent 9 10 4 2 2" xfId="27175" xr:uid="{00000000-0005-0000-0000-000011E40000}"/>
    <cellStyle name="Percent 9 10 4 2 2 2" xfId="53143" xr:uid="{00000000-0005-0000-0000-000012E40000}"/>
    <cellStyle name="Percent 9 10 4 2 3" xfId="37995" xr:uid="{00000000-0005-0000-0000-000013E40000}"/>
    <cellStyle name="Percent 9 10 4 3" xfId="20683" xr:uid="{00000000-0005-0000-0000-000014E40000}"/>
    <cellStyle name="Percent 9 10 4 3 2" xfId="46651" xr:uid="{00000000-0005-0000-0000-000015E40000}"/>
    <cellStyle name="Percent 9 10 4 4" xfId="16355" xr:uid="{00000000-0005-0000-0000-000016E40000}"/>
    <cellStyle name="Percent 9 10 4 4 2" xfId="42323" xr:uid="{00000000-0005-0000-0000-000017E40000}"/>
    <cellStyle name="Percent 9 10 4 5" xfId="31503" xr:uid="{00000000-0005-0000-0000-000018E40000}"/>
    <cellStyle name="Percent 9 10 4 6" xfId="57985" xr:uid="{00000000-0005-0000-0000-000019E40000}"/>
    <cellStyle name="Percent 9 10 5" xfId="9863" xr:uid="{00000000-0005-0000-0000-00001AE40000}"/>
    <cellStyle name="Percent 9 10 5 2" xfId="25011" xr:uid="{00000000-0005-0000-0000-00001BE40000}"/>
    <cellStyle name="Percent 9 10 5 2 2" xfId="50979" xr:uid="{00000000-0005-0000-0000-00001CE40000}"/>
    <cellStyle name="Percent 9 10 5 3" xfId="35831" xr:uid="{00000000-0005-0000-0000-00001DE40000}"/>
    <cellStyle name="Percent 9 10 6" xfId="7699" xr:uid="{00000000-0005-0000-0000-00001EE40000}"/>
    <cellStyle name="Percent 9 10 6 2" xfId="22847" xr:uid="{00000000-0005-0000-0000-00001FE40000}"/>
    <cellStyle name="Percent 9 10 6 2 2" xfId="48815" xr:uid="{00000000-0005-0000-0000-000020E40000}"/>
    <cellStyle name="Percent 9 10 6 3" xfId="33667" xr:uid="{00000000-0005-0000-0000-000021E40000}"/>
    <cellStyle name="Percent 9 10 7" xfId="18519" xr:uid="{00000000-0005-0000-0000-000022E40000}"/>
    <cellStyle name="Percent 9 10 7 2" xfId="44487" xr:uid="{00000000-0005-0000-0000-000023E40000}"/>
    <cellStyle name="Percent 9 10 8" xfId="14191" xr:uid="{00000000-0005-0000-0000-000024E40000}"/>
    <cellStyle name="Percent 9 10 8 2" xfId="40159" xr:uid="{00000000-0005-0000-0000-000025E40000}"/>
    <cellStyle name="Percent 9 10 9" xfId="3371" xr:uid="{00000000-0005-0000-0000-000026E40000}"/>
    <cellStyle name="Percent 9 11" xfId="657" xr:uid="{00000000-0005-0000-0000-000027E40000}"/>
    <cellStyle name="Percent 9 11 10" xfId="29340" xr:uid="{00000000-0005-0000-0000-000028E40000}"/>
    <cellStyle name="Percent 9 11 11" xfId="55282" xr:uid="{00000000-0005-0000-0000-000029E40000}"/>
    <cellStyle name="Percent 9 11 12" xfId="55822" xr:uid="{00000000-0005-0000-0000-00002AE40000}"/>
    <cellStyle name="Percent 9 11 13" xfId="1095" xr:uid="{00000000-0005-0000-0000-00002BE40000}"/>
    <cellStyle name="Percent 9 11 2" xfId="1749" xr:uid="{00000000-0005-0000-0000-00002CE40000}"/>
    <cellStyle name="Percent 9 11 2 10" xfId="56363" xr:uid="{00000000-0005-0000-0000-00002DE40000}"/>
    <cellStyle name="Percent 9 11 2 2" xfId="2831" xr:uid="{00000000-0005-0000-0000-00002EE40000}"/>
    <cellStyle name="Percent 9 11 2 2 2" xfId="7159" xr:uid="{00000000-0005-0000-0000-00002FE40000}"/>
    <cellStyle name="Percent 9 11 2 2 2 2" xfId="13651" xr:uid="{00000000-0005-0000-0000-000030E40000}"/>
    <cellStyle name="Percent 9 11 2 2 2 2 2" xfId="28799" xr:uid="{00000000-0005-0000-0000-000031E40000}"/>
    <cellStyle name="Percent 9 11 2 2 2 2 2 2" xfId="54767" xr:uid="{00000000-0005-0000-0000-000032E40000}"/>
    <cellStyle name="Percent 9 11 2 2 2 2 3" xfId="39619" xr:uid="{00000000-0005-0000-0000-000033E40000}"/>
    <cellStyle name="Percent 9 11 2 2 2 3" xfId="22307" xr:uid="{00000000-0005-0000-0000-000034E40000}"/>
    <cellStyle name="Percent 9 11 2 2 2 3 2" xfId="48275" xr:uid="{00000000-0005-0000-0000-000035E40000}"/>
    <cellStyle name="Percent 9 11 2 2 2 4" xfId="17979" xr:uid="{00000000-0005-0000-0000-000036E40000}"/>
    <cellStyle name="Percent 9 11 2 2 2 4 2" xfId="43947" xr:uid="{00000000-0005-0000-0000-000037E40000}"/>
    <cellStyle name="Percent 9 11 2 2 2 5" xfId="33127" xr:uid="{00000000-0005-0000-0000-000038E40000}"/>
    <cellStyle name="Percent 9 11 2 2 2 6" xfId="59609" xr:uid="{00000000-0005-0000-0000-000039E40000}"/>
    <cellStyle name="Percent 9 11 2 2 3" xfId="11487" xr:uid="{00000000-0005-0000-0000-00003AE40000}"/>
    <cellStyle name="Percent 9 11 2 2 3 2" xfId="26635" xr:uid="{00000000-0005-0000-0000-00003BE40000}"/>
    <cellStyle name="Percent 9 11 2 2 3 2 2" xfId="52603" xr:uid="{00000000-0005-0000-0000-00003CE40000}"/>
    <cellStyle name="Percent 9 11 2 2 3 3" xfId="37455" xr:uid="{00000000-0005-0000-0000-00003DE40000}"/>
    <cellStyle name="Percent 9 11 2 2 4" xfId="9323" xr:uid="{00000000-0005-0000-0000-00003EE40000}"/>
    <cellStyle name="Percent 9 11 2 2 4 2" xfId="24471" xr:uid="{00000000-0005-0000-0000-00003FE40000}"/>
    <cellStyle name="Percent 9 11 2 2 4 2 2" xfId="50439" xr:uid="{00000000-0005-0000-0000-000040E40000}"/>
    <cellStyle name="Percent 9 11 2 2 4 3" xfId="35291" xr:uid="{00000000-0005-0000-0000-000041E40000}"/>
    <cellStyle name="Percent 9 11 2 2 5" xfId="20143" xr:uid="{00000000-0005-0000-0000-000042E40000}"/>
    <cellStyle name="Percent 9 11 2 2 5 2" xfId="46111" xr:uid="{00000000-0005-0000-0000-000043E40000}"/>
    <cellStyle name="Percent 9 11 2 2 6" xfId="15815" xr:uid="{00000000-0005-0000-0000-000044E40000}"/>
    <cellStyle name="Percent 9 11 2 2 6 2" xfId="41783" xr:uid="{00000000-0005-0000-0000-000045E40000}"/>
    <cellStyle name="Percent 9 11 2 2 7" xfId="4995" xr:uid="{00000000-0005-0000-0000-000046E40000}"/>
    <cellStyle name="Percent 9 11 2 2 8" xfId="30963" xr:uid="{00000000-0005-0000-0000-000047E40000}"/>
    <cellStyle name="Percent 9 11 2 2 9" xfId="57445" xr:uid="{00000000-0005-0000-0000-000048E40000}"/>
    <cellStyle name="Percent 9 11 2 3" xfId="6077" xr:uid="{00000000-0005-0000-0000-000049E40000}"/>
    <cellStyle name="Percent 9 11 2 3 2" xfId="12569" xr:uid="{00000000-0005-0000-0000-00004AE40000}"/>
    <cellStyle name="Percent 9 11 2 3 2 2" xfId="27717" xr:uid="{00000000-0005-0000-0000-00004BE40000}"/>
    <cellStyle name="Percent 9 11 2 3 2 2 2" xfId="53685" xr:uid="{00000000-0005-0000-0000-00004CE40000}"/>
    <cellStyle name="Percent 9 11 2 3 2 3" xfId="38537" xr:uid="{00000000-0005-0000-0000-00004DE40000}"/>
    <cellStyle name="Percent 9 11 2 3 3" xfId="21225" xr:uid="{00000000-0005-0000-0000-00004EE40000}"/>
    <cellStyle name="Percent 9 11 2 3 3 2" xfId="47193" xr:uid="{00000000-0005-0000-0000-00004FE40000}"/>
    <cellStyle name="Percent 9 11 2 3 4" xfId="16897" xr:uid="{00000000-0005-0000-0000-000050E40000}"/>
    <cellStyle name="Percent 9 11 2 3 4 2" xfId="42865" xr:uid="{00000000-0005-0000-0000-000051E40000}"/>
    <cellStyle name="Percent 9 11 2 3 5" xfId="32045" xr:uid="{00000000-0005-0000-0000-000052E40000}"/>
    <cellStyle name="Percent 9 11 2 3 6" xfId="58527" xr:uid="{00000000-0005-0000-0000-000053E40000}"/>
    <cellStyle name="Percent 9 11 2 4" xfId="10405" xr:uid="{00000000-0005-0000-0000-000054E40000}"/>
    <cellStyle name="Percent 9 11 2 4 2" xfId="25553" xr:uid="{00000000-0005-0000-0000-000055E40000}"/>
    <cellStyle name="Percent 9 11 2 4 2 2" xfId="51521" xr:uid="{00000000-0005-0000-0000-000056E40000}"/>
    <cellStyle name="Percent 9 11 2 4 3" xfId="36373" xr:uid="{00000000-0005-0000-0000-000057E40000}"/>
    <cellStyle name="Percent 9 11 2 5" xfId="8241" xr:uid="{00000000-0005-0000-0000-000058E40000}"/>
    <cellStyle name="Percent 9 11 2 5 2" xfId="23389" xr:uid="{00000000-0005-0000-0000-000059E40000}"/>
    <cellStyle name="Percent 9 11 2 5 2 2" xfId="49357" xr:uid="{00000000-0005-0000-0000-00005AE40000}"/>
    <cellStyle name="Percent 9 11 2 5 3" xfId="34209" xr:uid="{00000000-0005-0000-0000-00005BE40000}"/>
    <cellStyle name="Percent 9 11 2 6" xfId="19061" xr:uid="{00000000-0005-0000-0000-00005CE40000}"/>
    <cellStyle name="Percent 9 11 2 6 2" xfId="45029" xr:uid="{00000000-0005-0000-0000-00005DE40000}"/>
    <cellStyle name="Percent 9 11 2 7" xfId="14733" xr:uid="{00000000-0005-0000-0000-00005EE40000}"/>
    <cellStyle name="Percent 9 11 2 7 2" xfId="40701" xr:uid="{00000000-0005-0000-0000-00005FE40000}"/>
    <cellStyle name="Percent 9 11 2 8" xfId="3913" xr:uid="{00000000-0005-0000-0000-000060E40000}"/>
    <cellStyle name="Percent 9 11 2 9" xfId="29881" xr:uid="{00000000-0005-0000-0000-000061E40000}"/>
    <cellStyle name="Percent 9 11 3" xfId="2290" xr:uid="{00000000-0005-0000-0000-000062E40000}"/>
    <cellStyle name="Percent 9 11 3 2" xfId="6618" xr:uid="{00000000-0005-0000-0000-000063E40000}"/>
    <cellStyle name="Percent 9 11 3 2 2" xfId="13110" xr:uid="{00000000-0005-0000-0000-000064E40000}"/>
    <cellStyle name="Percent 9 11 3 2 2 2" xfId="28258" xr:uid="{00000000-0005-0000-0000-000065E40000}"/>
    <cellStyle name="Percent 9 11 3 2 2 2 2" xfId="54226" xr:uid="{00000000-0005-0000-0000-000066E40000}"/>
    <cellStyle name="Percent 9 11 3 2 2 3" xfId="39078" xr:uid="{00000000-0005-0000-0000-000067E40000}"/>
    <cellStyle name="Percent 9 11 3 2 3" xfId="21766" xr:uid="{00000000-0005-0000-0000-000068E40000}"/>
    <cellStyle name="Percent 9 11 3 2 3 2" xfId="47734" xr:uid="{00000000-0005-0000-0000-000069E40000}"/>
    <cellStyle name="Percent 9 11 3 2 4" xfId="17438" xr:uid="{00000000-0005-0000-0000-00006AE40000}"/>
    <cellStyle name="Percent 9 11 3 2 4 2" xfId="43406" xr:uid="{00000000-0005-0000-0000-00006BE40000}"/>
    <cellStyle name="Percent 9 11 3 2 5" xfId="32586" xr:uid="{00000000-0005-0000-0000-00006CE40000}"/>
    <cellStyle name="Percent 9 11 3 2 6" xfId="59068" xr:uid="{00000000-0005-0000-0000-00006DE40000}"/>
    <cellStyle name="Percent 9 11 3 3" xfId="10946" xr:uid="{00000000-0005-0000-0000-00006EE40000}"/>
    <cellStyle name="Percent 9 11 3 3 2" xfId="26094" xr:uid="{00000000-0005-0000-0000-00006FE40000}"/>
    <cellStyle name="Percent 9 11 3 3 2 2" xfId="52062" xr:uid="{00000000-0005-0000-0000-000070E40000}"/>
    <cellStyle name="Percent 9 11 3 3 3" xfId="36914" xr:uid="{00000000-0005-0000-0000-000071E40000}"/>
    <cellStyle name="Percent 9 11 3 4" xfId="8782" xr:uid="{00000000-0005-0000-0000-000072E40000}"/>
    <cellStyle name="Percent 9 11 3 4 2" xfId="23930" xr:uid="{00000000-0005-0000-0000-000073E40000}"/>
    <cellStyle name="Percent 9 11 3 4 2 2" xfId="49898" xr:uid="{00000000-0005-0000-0000-000074E40000}"/>
    <cellStyle name="Percent 9 11 3 4 3" xfId="34750" xr:uid="{00000000-0005-0000-0000-000075E40000}"/>
    <cellStyle name="Percent 9 11 3 5" xfId="19602" xr:uid="{00000000-0005-0000-0000-000076E40000}"/>
    <cellStyle name="Percent 9 11 3 5 2" xfId="45570" xr:uid="{00000000-0005-0000-0000-000077E40000}"/>
    <cellStyle name="Percent 9 11 3 6" xfId="15274" xr:uid="{00000000-0005-0000-0000-000078E40000}"/>
    <cellStyle name="Percent 9 11 3 6 2" xfId="41242" xr:uid="{00000000-0005-0000-0000-000079E40000}"/>
    <cellStyle name="Percent 9 11 3 7" xfId="4454" xr:uid="{00000000-0005-0000-0000-00007AE40000}"/>
    <cellStyle name="Percent 9 11 3 8" xfId="30422" xr:uid="{00000000-0005-0000-0000-00007BE40000}"/>
    <cellStyle name="Percent 9 11 3 9" xfId="56904" xr:uid="{00000000-0005-0000-0000-00007CE40000}"/>
    <cellStyle name="Percent 9 11 4" xfId="5536" xr:uid="{00000000-0005-0000-0000-00007DE40000}"/>
    <cellStyle name="Percent 9 11 4 2" xfId="12028" xr:uid="{00000000-0005-0000-0000-00007EE40000}"/>
    <cellStyle name="Percent 9 11 4 2 2" xfId="27176" xr:uid="{00000000-0005-0000-0000-00007FE40000}"/>
    <cellStyle name="Percent 9 11 4 2 2 2" xfId="53144" xr:uid="{00000000-0005-0000-0000-000080E40000}"/>
    <cellStyle name="Percent 9 11 4 2 3" xfId="37996" xr:uid="{00000000-0005-0000-0000-000081E40000}"/>
    <cellStyle name="Percent 9 11 4 3" xfId="20684" xr:uid="{00000000-0005-0000-0000-000082E40000}"/>
    <cellStyle name="Percent 9 11 4 3 2" xfId="46652" xr:uid="{00000000-0005-0000-0000-000083E40000}"/>
    <cellStyle name="Percent 9 11 4 4" xfId="16356" xr:uid="{00000000-0005-0000-0000-000084E40000}"/>
    <cellStyle name="Percent 9 11 4 4 2" xfId="42324" xr:uid="{00000000-0005-0000-0000-000085E40000}"/>
    <cellStyle name="Percent 9 11 4 5" xfId="31504" xr:uid="{00000000-0005-0000-0000-000086E40000}"/>
    <cellStyle name="Percent 9 11 4 6" xfId="57986" xr:uid="{00000000-0005-0000-0000-000087E40000}"/>
    <cellStyle name="Percent 9 11 5" xfId="9864" xr:uid="{00000000-0005-0000-0000-000088E40000}"/>
    <cellStyle name="Percent 9 11 5 2" xfId="25012" xr:uid="{00000000-0005-0000-0000-000089E40000}"/>
    <cellStyle name="Percent 9 11 5 2 2" xfId="50980" xr:uid="{00000000-0005-0000-0000-00008AE40000}"/>
    <cellStyle name="Percent 9 11 5 3" xfId="35832" xr:uid="{00000000-0005-0000-0000-00008BE40000}"/>
    <cellStyle name="Percent 9 11 6" xfId="7700" xr:uid="{00000000-0005-0000-0000-00008CE40000}"/>
    <cellStyle name="Percent 9 11 6 2" xfId="22848" xr:uid="{00000000-0005-0000-0000-00008DE40000}"/>
    <cellStyle name="Percent 9 11 6 2 2" xfId="48816" xr:uid="{00000000-0005-0000-0000-00008EE40000}"/>
    <cellStyle name="Percent 9 11 6 3" xfId="33668" xr:uid="{00000000-0005-0000-0000-00008FE40000}"/>
    <cellStyle name="Percent 9 11 7" xfId="18520" xr:uid="{00000000-0005-0000-0000-000090E40000}"/>
    <cellStyle name="Percent 9 11 7 2" xfId="44488" xr:uid="{00000000-0005-0000-0000-000091E40000}"/>
    <cellStyle name="Percent 9 11 8" xfId="14192" xr:uid="{00000000-0005-0000-0000-000092E40000}"/>
    <cellStyle name="Percent 9 11 8 2" xfId="40160" xr:uid="{00000000-0005-0000-0000-000093E40000}"/>
    <cellStyle name="Percent 9 11 9" xfId="3372" xr:uid="{00000000-0005-0000-0000-000094E40000}"/>
    <cellStyle name="Percent 9 12" xfId="658" xr:uid="{00000000-0005-0000-0000-000095E40000}"/>
    <cellStyle name="Percent 9 12 10" xfId="29341" xr:uid="{00000000-0005-0000-0000-000096E40000}"/>
    <cellStyle name="Percent 9 12 11" xfId="55283" xr:uid="{00000000-0005-0000-0000-000097E40000}"/>
    <cellStyle name="Percent 9 12 12" xfId="55823" xr:uid="{00000000-0005-0000-0000-000098E40000}"/>
    <cellStyle name="Percent 9 12 13" xfId="1135" xr:uid="{00000000-0005-0000-0000-000099E40000}"/>
    <cellStyle name="Percent 9 12 2" xfId="1750" xr:uid="{00000000-0005-0000-0000-00009AE40000}"/>
    <cellStyle name="Percent 9 12 2 10" xfId="56364" xr:uid="{00000000-0005-0000-0000-00009BE40000}"/>
    <cellStyle name="Percent 9 12 2 2" xfId="2832" xr:uid="{00000000-0005-0000-0000-00009CE40000}"/>
    <cellStyle name="Percent 9 12 2 2 2" xfId="7160" xr:uid="{00000000-0005-0000-0000-00009DE40000}"/>
    <cellStyle name="Percent 9 12 2 2 2 2" xfId="13652" xr:uid="{00000000-0005-0000-0000-00009EE40000}"/>
    <cellStyle name="Percent 9 12 2 2 2 2 2" xfId="28800" xr:uid="{00000000-0005-0000-0000-00009FE40000}"/>
    <cellStyle name="Percent 9 12 2 2 2 2 2 2" xfId="54768" xr:uid="{00000000-0005-0000-0000-0000A0E40000}"/>
    <cellStyle name="Percent 9 12 2 2 2 2 3" xfId="39620" xr:uid="{00000000-0005-0000-0000-0000A1E40000}"/>
    <cellStyle name="Percent 9 12 2 2 2 3" xfId="22308" xr:uid="{00000000-0005-0000-0000-0000A2E40000}"/>
    <cellStyle name="Percent 9 12 2 2 2 3 2" xfId="48276" xr:uid="{00000000-0005-0000-0000-0000A3E40000}"/>
    <cellStyle name="Percent 9 12 2 2 2 4" xfId="17980" xr:uid="{00000000-0005-0000-0000-0000A4E40000}"/>
    <cellStyle name="Percent 9 12 2 2 2 4 2" xfId="43948" xr:uid="{00000000-0005-0000-0000-0000A5E40000}"/>
    <cellStyle name="Percent 9 12 2 2 2 5" xfId="33128" xr:uid="{00000000-0005-0000-0000-0000A6E40000}"/>
    <cellStyle name="Percent 9 12 2 2 2 6" xfId="59610" xr:uid="{00000000-0005-0000-0000-0000A7E40000}"/>
    <cellStyle name="Percent 9 12 2 2 3" xfId="11488" xr:uid="{00000000-0005-0000-0000-0000A8E40000}"/>
    <cellStyle name="Percent 9 12 2 2 3 2" xfId="26636" xr:uid="{00000000-0005-0000-0000-0000A9E40000}"/>
    <cellStyle name="Percent 9 12 2 2 3 2 2" xfId="52604" xr:uid="{00000000-0005-0000-0000-0000AAE40000}"/>
    <cellStyle name="Percent 9 12 2 2 3 3" xfId="37456" xr:uid="{00000000-0005-0000-0000-0000ABE40000}"/>
    <cellStyle name="Percent 9 12 2 2 4" xfId="9324" xr:uid="{00000000-0005-0000-0000-0000ACE40000}"/>
    <cellStyle name="Percent 9 12 2 2 4 2" xfId="24472" xr:uid="{00000000-0005-0000-0000-0000ADE40000}"/>
    <cellStyle name="Percent 9 12 2 2 4 2 2" xfId="50440" xr:uid="{00000000-0005-0000-0000-0000AEE40000}"/>
    <cellStyle name="Percent 9 12 2 2 4 3" xfId="35292" xr:uid="{00000000-0005-0000-0000-0000AFE40000}"/>
    <cellStyle name="Percent 9 12 2 2 5" xfId="20144" xr:uid="{00000000-0005-0000-0000-0000B0E40000}"/>
    <cellStyle name="Percent 9 12 2 2 5 2" xfId="46112" xr:uid="{00000000-0005-0000-0000-0000B1E40000}"/>
    <cellStyle name="Percent 9 12 2 2 6" xfId="15816" xr:uid="{00000000-0005-0000-0000-0000B2E40000}"/>
    <cellStyle name="Percent 9 12 2 2 6 2" xfId="41784" xr:uid="{00000000-0005-0000-0000-0000B3E40000}"/>
    <cellStyle name="Percent 9 12 2 2 7" xfId="4996" xr:uid="{00000000-0005-0000-0000-0000B4E40000}"/>
    <cellStyle name="Percent 9 12 2 2 8" xfId="30964" xr:uid="{00000000-0005-0000-0000-0000B5E40000}"/>
    <cellStyle name="Percent 9 12 2 2 9" xfId="57446" xr:uid="{00000000-0005-0000-0000-0000B6E40000}"/>
    <cellStyle name="Percent 9 12 2 3" xfId="6078" xr:uid="{00000000-0005-0000-0000-0000B7E40000}"/>
    <cellStyle name="Percent 9 12 2 3 2" xfId="12570" xr:uid="{00000000-0005-0000-0000-0000B8E40000}"/>
    <cellStyle name="Percent 9 12 2 3 2 2" xfId="27718" xr:uid="{00000000-0005-0000-0000-0000B9E40000}"/>
    <cellStyle name="Percent 9 12 2 3 2 2 2" xfId="53686" xr:uid="{00000000-0005-0000-0000-0000BAE40000}"/>
    <cellStyle name="Percent 9 12 2 3 2 3" xfId="38538" xr:uid="{00000000-0005-0000-0000-0000BBE40000}"/>
    <cellStyle name="Percent 9 12 2 3 3" xfId="21226" xr:uid="{00000000-0005-0000-0000-0000BCE40000}"/>
    <cellStyle name="Percent 9 12 2 3 3 2" xfId="47194" xr:uid="{00000000-0005-0000-0000-0000BDE40000}"/>
    <cellStyle name="Percent 9 12 2 3 4" xfId="16898" xr:uid="{00000000-0005-0000-0000-0000BEE40000}"/>
    <cellStyle name="Percent 9 12 2 3 4 2" xfId="42866" xr:uid="{00000000-0005-0000-0000-0000BFE40000}"/>
    <cellStyle name="Percent 9 12 2 3 5" xfId="32046" xr:uid="{00000000-0005-0000-0000-0000C0E40000}"/>
    <cellStyle name="Percent 9 12 2 3 6" xfId="58528" xr:uid="{00000000-0005-0000-0000-0000C1E40000}"/>
    <cellStyle name="Percent 9 12 2 4" xfId="10406" xr:uid="{00000000-0005-0000-0000-0000C2E40000}"/>
    <cellStyle name="Percent 9 12 2 4 2" xfId="25554" xr:uid="{00000000-0005-0000-0000-0000C3E40000}"/>
    <cellStyle name="Percent 9 12 2 4 2 2" xfId="51522" xr:uid="{00000000-0005-0000-0000-0000C4E40000}"/>
    <cellStyle name="Percent 9 12 2 4 3" xfId="36374" xr:uid="{00000000-0005-0000-0000-0000C5E40000}"/>
    <cellStyle name="Percent 9 12 2 5" xfId="8242" xr:uid="{00000000-0005-0000-0000-0000C6E40000}"/>
    <cellStyle name="Percent 9 12 2 5 2" xfId="23390" xr:uid="{00000000-0005-0000-0000-0000C7E40000}"/>
    <cellStyle name="Percent 9 12 2 5 2 2" xfId="49358" xr:uid="{00000000-0005-0000-0000-0000C8E40000}"/>
    <cellStyle name="Percent 9 12 2 5 3" xfId="34210" xr:uid="{00000000-0005-0000-0000-0000C9E40000}"/>
    <cellStyle name="Percent 9 12 2 6" xfId="19062" xr:uid="{00000000-0005-0000-0000-0000CAE40000}"/>
    <cellStyle name="Percent 9 12 2 6 2" xfId="45030" xr:uid="{00000000-0005-0000-0000-0000CBE40000}"/>
    <cellStyle name="Percent 9 12 2 7" xfId="14734" xr:uid="{00000000-0005-0000-0000-0000CCE40000}"/>
    <cellStyle name="Percent 9 12 2 7 2" xfId="40702" xr:uid="{00000000-0005-0000-0000-0000CDE40000}"/>
    <cellStyle name="Percent 9 12 2 8" xfId="3914" xr:uid="{00000000-0005-0000-0000-0000CEE40000}"/>
    <cellStyle name="Percent 9 12 2 9" xfId="29882" xr:uid="{00000000-0005-0000-0000-0000CFE40000}"/>
    <cellStyle name="Percent 9 12 3" xfId="2291" xr:uid="{00000000-0005-0000-0000-0000D0E40000}"/>
    <cellStyle name="Percent 9 12 3 2" xfId="6619" xr:uid="{00000000-0005-0000-0000-0000D1E40000}"/>
    <cellStyle name="Percent 9 12 3 2 2" xfId="13111" xr:uid="{00000000-0005-0000-0000-0000D2E40000}"/>
    <cellStyle name="Percent 9 12 3 2 2 2" xfId="28259" xr:uid="{00000000-0005-0000-0000-0000D3E40000}"/>
    <cellStyle name="Percent 9 12 3 2 2 2 2" xfId="54227" xr:uid="{00000000-0005-0000-0000-0000D4E40000}"/>
    <cellStyle name="Percent 9 12 3 2 2 3" xfId="39079" xr:uid="{00000000-0005-0000-0000-0000D5E40000}"/>
    <cellStyle name="Percent 9 12 3 2 3" xfId="21767" xr:uid="{00000000-0005-0000-0000-0000D6E40000}"/>
    <cellStyle name="Percent 9 12 3 2 3 2" xfId="47735" xr:uid="{00000000-0005-0000-0000-0000D7E40000}"/>
    <cellStyle name="Percent 9 12 3 2 4" xfId="17439" xr:uid="{00000000-0005-0000-0000-0000D8E40000}"/>
    <cellStyle name="Percent 9 12 3 2 4 2" xfId="43407" xr:uid="{00000000-0005-0000-0000-0000D9E40000}"/>
    <cellStyle name="Percent 9 12 3 2 5" xfId="32587" xr:uid="{00000000-0005-0000-0000-0000DAE40000}"/>
    <cellStyle name="Percent 9 12 3 2 6" xfId="59069" xr:uid="{00000000-0005-0000-0000-0000DBE40000}"/>
    <cellStyle name="Percent 9 12 3 3" xfId="10947" xr:uid="{00000000-0005-0000-0000-0000DCE40000}"/>
    <cellStyle name="Percent 9 12 3 3 2" xfId="26095" xr:uid="{00000000-0005-0000-0000-0000DDE40000}"/>
    <cellStyle name="Percent 9 12 3 3 2 2" xfId="52063" xr:uid="{00000000-0005-0000-0000-0000DEE40000}"/>
    <cellStyle name="Percent 9 12 3 3 3" xfId="36915" xr:uid="{00000000-0005-0000-0000-0000DFE40000}"/>
    <cellStyle name="Percent 9 12 3 4" xfId="8783" xr:uid="{00000000-0005-0000-0000-0000E0E40000}"/>
    <cellStyle name="Percent 9 12 3 4 2" xfId="23931" xr:uid="{00000000-0005-0000-0000-0000E1E40000}"/>
    <cellStyle name="Percent 9 12 3 4 2 2" xfId="49899" xr:uid="{00000000-0005-0000-0000-0000E2E40000}"/>
    <cellStyle name="Percent 9 12 3 4 3" xfId="34751" xr:uid="{00000000-0005-0000-0000-0000E3E40000}"/>
    <cellStyle name="Percent 9 12 3 5" xfId="19603" xr:uid="{00000000-0005-0000-0000-0000E4E40000}"/>
    <cellStyle name="Percent 9 12 3 5 2" xfId="45571" xr:uid="{00000000-0005-0000-0000-0000E5E40000}"/>
    <cellStyle name="Percent 9 12 3 6" xfId="15275" xr:uid="{00000000-0005-0000-0000-0000E6E40000}"/>
    <cellStyle name="Percent 9 12 3 6 2" xfId="41243" xr:uid="{00000000-0005-0000-0000-0000E7E40000}"/>
    <cellStyle name="Percent 9 12 3 7" xfId="4455" xr:uid="{00000000-0005-0000-0000-0000E8E40000}"/>
    <cellStyle name="Percent 9 12 3 8" xfId="30423" xr:uid="{00000000-0005-0000-0000-0000E9E40000}"/>
    <cellStyle name="Percent 9 12 3 9" xfId="56905" xr:uid="{00000000-0005-0000-0000-0000EAE40000}"/>
    <cellStyle name="Percent 9 12 4" xfId="5537" xr:uid="{00000000-0005-0000-0000-0000EBE40000}"/>
    <cellStyle name="Percent 9 12 4 2" xfId="12029" xr:uid="{00000000-0005-0000-0000-0000ECE40000}"/>
    <cellStyle name="Percent 9 12 4 2 2" xfId="27177" xr:uid="{00000000-0005-0000-0000-0000EDE40000}"/>
    <cellStyle name="Percent 9 12 4 2 2 2" xfId="53145" xr:uid="{00000000-0005-0000-0000-0000EEE40000}"/>
    <cellStyle name="Percent 9 12 4 2 3" xfId="37997" xr:uid="{00000000-0005-0000-0000-0000EFE40000}"/>
    <cellStyle name="Percent 9 12 4 3" xfId="20685" xr:uid="{00000000-0005-0000-0000-0000F0E40000}"/>
    <cellStyle name="Percent 9 12 4 3 2" xfId="46653" xr:uid="{00000000-0005-0000-0000-0000F1E40000}"/>
    <cellStyle name="Percent 9 12 4 4" xfId="16357" xr:uid="{00000000-0005-0000-0000-0000F2E40000}"/>
    <cellStyle name="Percent 9 12 4 4 2" xfId="42325" xr:uid="{00000000-0005-0000-0000-0000F3E40000}"/>
    <cellStyle name="Percent 9 12 4 5" xfId="31505" xr:uid="{00000000-0005-0000-0000-0000F4E40000}"/>
    <cellStyle name="Percent 9 12 4 6" xfId="57987" xr:uid="{00000000-0005-0000-0000-0000F5E40000}"/>
    <cellStyle name="Percent 9 12 5" xfId="9865" xr:uid="{00000000-0005-0000-0000-0000F6E40000}"/>
    <cellStyle name="Percent 9 12 5 2" xfId="25013" xr:uid="{00000000-0005-0000-0000-0000F7E40000}"/>
    <cellStyle name="Percent 9 12 5 2 2" xfId="50981" xr:uid="{00000000-0005-0000-0000-0000F8E40000}"/>
    <cellStyle name="Percent 9 12 5 3" xfId="35833" xr:uid="{00000000-0005-0000-0000-0000F9E40000}"/>
    <cellStyle name="Percent 9 12 6" xfId="7701" xr:uid="{00000000-0005-0000-0000-0000FAE40000}"/>
    <cellStyle name="Percent 9 12 6 2" xfId="22849" xr:uid="{00000000-0005-0000-0000-0000FBE40000}"/>
    <cellStyle name="Percent 9 12 6 2 2" xfId="48817" xr:uid="{00000000-0005-0000-0000-0000FCE40000}"/>
    <cellStyle name="Percent 9 12 6 3" xfId="33669" xr:uid="{00000000-0005-0000-0000-0000FDE40000}"/>
    <cellStyle name="Percent 9 12 7" xfId="18521" xr:uid="{00000000-0005-0000-0000-0000FEE40000}"/>
    <cellStyle name="Percent 9 12 7 2" xfId="44489" xr:uid="{00000000-0005-0000-0000-0000FFE40000}"/>
    <cellStyle name="Percent 9 12 8" xfId="14193" xr:uid="{00000000-0005-0000-0000-000000E50000}"/>
    <cellStyle name="Percent 9 12 8 2" xfId="40161" xr:uid="{00000000-0005-0000-0000-000001E50000}"/>
    <cellStyle name="Percent 9 12 9" xfId="3373" xr:uid="{00000000-0005-0000-0000-000002E50000}"/>
    <cellStyle name="Percent 9 13" xfId="659" xr:uid="{00000000-0005-0000-0000-000003E50000}"/>
    <cellStyle name="Percent 9 13 10" xfId="29342" xr:uid="{00000000-0005-0000-0000-000004E50000}"/>
    <cellStyle name="Percent 9 13 11" xfId="55284" xr:uid="{00000000-0005-0000-0000-000005E50000}"/>
    <cellStyle name="Percent 9 13 12" xfId="55824" xr:uid="{00000000-0005-0000-0000-000006E50000}"/>
    <cellStyle name="Percent 9 13 13" xfId="1175" xr:uid="{00000000-0005-0000-0000-000007E50000}"/>
    <cellStyle name="Percent 9 13 2" xfId="1751" xr:uid="{00000000-0005-0000-0000-000008E50000}"/>
    <cellStyle name="Percent 9 13 2 10" xfId="56365" xr:uid="{00000000-0005-0000-0000-000009E50000}"/>
    <cellStyle name="Percent 9 13 2 2" xfId="2833" xr:uid="{00000000-0005-0000-0000-00000AE50000}"/>
    <cellStyle name="Percent 9 13 2 2 2" xfId="7161" xr:uid="{00000000-0005-0000-0000-00000BE50000}"/>
    <cellStyle name="Percent 9 13 2 2 2 2" xfId="13653" xr:uid="{00000000-0005-0000-0000-00000CE50000}"/>
    <cellStyle name="Percent 9 13 2 2 2 2 2" xfId="28801" xr:uid="{00000000-0005-0000-0000-00000DE50000}"/>
    <cellStyle name="Percent 9 13 2 2 2 2 2 2" xfId="54769" xr:uid="{00000000-0005-0000-0000-00000EE50000}"/>
    <cellStyle name="Percent 9 13 2 2 2 2 3" xfId="39621" xr:uid="{00000000-0005-0000-0000-00000FE50000}"/>
    <cellStyle name="Percent 9 13 2 2 2 3" xfId="22309" xr:uid="{00000000-0005-0000-0000-000010E50000}"/>
    <cellStyle name="Percent 9 13 2 2 2 3 2" xfId="48277" xr:uid="{00000000-0005-0000-0000-000011E50000}"/>
    <cellStyle name="Percent 9 13 2 2 2 4" xfId="17981" xr:uid="{00000000-0005-0000-0000-000012E50000}"/>
    <cellStyle name="Percent 9 13 2 2 2 4 2" xfId="43949" xr:uid="{00000000-0005-0000-0000-000013E50000}"/>
    <cellStyle name="Percent 9 13 2 2 2 5" xfId="33129" xr:uid="{00000000-0005-0000-0000-000014E50000}"/>
    <cellStyle name="Percent 9 13 2 2 2 6" xfId="59611" xr:uid="{00000000-0005-0000-0000-000015E50000}"/>
    <cellStyle name="Percent 9 13 2 2 3" xfId="11489" xr:uid="{00000000-0005-0000-0000-000016E50000}"/>
    <cellStyle name="Percent 9 13 2 2 3 2" xfId="26637" xr:uid="{00000000-0005-0000-0000-000017E50000}"/>
    <cellStyle name="Percent 9 13 2 2 3 2 2" xfId="52605" xr:uid="{00000000-0005-0000-0000-000018E50000}"/>
    <cellStyle name="Percent 9 13 2 2 3 3" xfId="37457" xr:uid="{00000000-0005-0000-0000-000019E50000}"/>
    <cellStyle name="Percent 9 13 2 2 4" xfId="9325" xr:uid="{00000000-0005-0000-0000-00001AE50000}"/>
    <cellStyle name="Percent 9 13 2 2 4 2" xfId="24473" xr:uid="{00000000-0005-0000-0000-00001BE50000}"/>
    <cellStyle name="Percent 9 13 2 2 4 2 2" xfId="50441" xr:uid="{00000000-0005-0000-0000-00001CE50000}"/>
    <cellStyle name="Percent 9 13 2 2 4 3" xfId="35293" xr:uid="{00000000-0005-0000-0000-00001DE50000}"/>
    <cellStyle name="Percent 9 13 2 2 5" xfId="20145" xr:uid="{00000000-0005-0000-0000-00001EE50000}"/>
    <cellStyle name="Percent 9 13 2 2 5 2" xfId="46113" xr:uid="{00000000-0005-0000-0000-00001FE50000}"/>
    <cellStyle name="Percent 9 13 2 2 6" xfId="15817" xr:uid="{00000000-0005-0000-0000-000020E50000}"/>
    <cellStyle name="Percent 9 13 2 2 6 2" xfId="41785" xr:uid="{00000000-0005-0000-0000-000021E50000}"/>
    <cellStyle name="Percent 9 13 2 2 7" xfId="4997" xr:uid="{00000000-0005-0000-0000-000022E50000}"/>
    <cellStyle name="Percent 9 13 2 2 8" xfId="30965" xr:uid="{00000000-0005-0000-0000-000023E50000}"/>
    <cellStyle name="Percent 9 13 2 2 9" xfId="57447" xr:uid="{00000000-0005-0000-0000-000024E50000}"/>
    <cellStyle name="Percent 9 13 2 3" xfId="6079" xr:uid="{00000000-0005-0000-0000-000025E50000}"/>
    <cellStyle name="Percent 9 13 2 3 2" xfId="12571" xr:uid="{00000000-0005-0000-0000-000026E50000}"/>
    <cellStyle name="Percent 9 13 2 3 2 2" xfId="27719" xr:uid="{00000000-0005-0000-0000-000027E50000}"/>
    <cellStyle name="Percent 9 13 2 3 2 2 2" xfId="53687" xr:uid="{00000000-0005-0000-0000-000028E50000}"/>
    <cellStyle name="Percent 9 13 2 3 2 3" xfId="38539" xr:uid="{00000000-0005-0000-0000-000029E50000}"/>
    <cellStyle name="Percent 9 13 2 3 3" xfId="21227" xr:uid="{00000000-0005-0000-0000-00002AE50000}"/>
    <cellStyle name="Percent 9 13 2 3 3 2" xfId="47195" xr:uid="{00000000-0005-0000-0000-00002BE50000}"/>
    <cellStyle name="Percent 9 13 2 3 4" xfId="16899" xr:uid="{00000000-0005-0000-0000-00002CE50000}"/>
    <cellStyle name="Percent 9 13 2 3 4 2" xfId="42867" xr:uid="{00000000-0005-0000-0000-00002DE50000}"/>
    <cellStyle name="Percent 9 13 2 3 5" xfId="32047" xr:uid="{00000000-0005-0000-0000-00002EE50000}"/>
    <cellStyle name="Percent 9 13 2 3 6" xfId="58529" xr:uid="{00000000-0005-0000-0000-00002FE50000}"/>
    <cellStyle name="Percent 9 13 2 4" xfId="10407" xr:uid="{00000000-0005-0000-0000-000030E50000}"/>
    <cellStyle name="Percent 9 13 2 4 2" xfId="25555" xr:uid="{00000000-0005-0000-0000-000031E50000}"/>
    <cellStyle name="Percent 9 13 2 4 2 2" xfId="51523" xr:uid="{00000000-0005-0000-0000-000032E50000}"/>
    <cellStyle name="Percent 9 13 2 4 3" xfId="36375" xr:uid="{00000000-0005-0000-0000-000033E50000}"/>
    <cellStyle name="Percent 9 13 2 5" xfId="8243" xr:uid="{00000000-0005-0000-0000-000034E50000}"/>
    <cellStyle name="Percent 9 13 2 5 2" xfId="23391" xr:uid="{00000000-0005-0000-0000-000035E50000}"/>
    <cellStyle name="Percent 9 13 2 5 2 2" xfId="49359" xr:uid="{00000000-0005-0000-0000-000036E50000}"/>
    <cellStyle name="Percent 9 13 2 5 3" xfId="34211" xr:uid="{00000000-0005-0000-0000-000037E50000}"/>
    <cellStyle name="Percent 9 13 2 6" xfId="19063" xr:uid="{00000000-0005-0000-0000-000038E50000}"/>
    <cellStyle name="Percent 9 13 2 6 2" xfId="45031" xr:uid="{00000000-0005-0000-0000-000039E50000}"/>
    <cellStyle name="Percent 9 13 2 7" xfId="14735" xr:uid="{00000000-0005-0000-0000-00003AE50000}"/>
    <cellStyle name="Percent 9 13 2 7 2" xfId="40703" xr:uid="{00000000-0005-0000-0000-00003BE50000}"/>
    <cellStyle name="Percent 9 13 2 8" xfId="3915" xr:uid="{00000000-0005-0000-0000-00003CE50000}"/>
    <cellStyle name="Percent 9 13 2 9" xfId="29883" xr:uid="{00000000-0005-0000-0000-00003DE50000}"/>
    <cellStyle name="Percent 9 13 3" xfId="2292" xr:uid="{00000000-0005-0000-0000-00003EE50000}"/>
    <cellStyle name="Percent 9 13 3 2" xfId="6620" xr:uid="{00000000-0005-0000-0000-00003FE50000}"/>
    <cellStyle name="Percent 9 13 3 2 2" xfId="13112" xr:uid="{00000000-0005-0000-0000-000040E50000}"/>
    <cellStyle name="Percent 9 13 3 2 2 2" xfId="28260" xr:uid="{00000000-0005-0000-0000-000041E50000}"/>
    <cellStyle name="Percent 9 13 3 2 2 2 2" xfId="54228" xr:uid="{00000000-0005-0000-0000-000042E50000}"/>
    <cellStyle name="Percent 9 13 3 2 2 3" xfId="39080" xr:uid="{00000000-0005-0000-0000-000043E50000}"/>
    <cellStyle name="Percent 9 13 3 2 3" xfId="21768" xr:uid="{00000000-0005-0000-0000-000044E50000}"/>
    <cellStyle name="Percent 9 13 3 2 3 2" xfId="47736" xr:uid="{00000000-0005-0000-0000-000045E50000}"/>
    <cellStyle name="Percent 9 13 3 2 4" xfId="17440" xr:uid="{00000000-0005-0000-0000-000046E50000}"/>
    <cellStyle name="Percent 9 13 3 2 4 2" xfId="43408" xr:uid="{00000000-0005-0000-0000-000047E50000}"/>
    <cellStyle name="Percent 9 13 3 2 5" xfId="32588" xr:uid="{00000000-0005-0000-0000-000048E50000}"/>
    <cellStyle name="Percent 9 13 3 2 6" xfId="59070" xr:uid="{00000000-0005-0000-0000-000049E50000}"/>
    <cellStyle name="Percent 9 13 3 3" xfId="10948" xr:uid="{00000000-0005-0000-0000-00004AE50000}"/>
    <cellStyle name="Percent 9 13 3 3 2" xfId="26096" xr:uid="{00000000-0005-0000-0000-00004BE50000}"/>
    <cellStyle name="Percent 9 13 3 3 2 2" xfId="52064" xr:uid="{00000000-0005-0000-0000-00004CE50000}"/>
    <cellStyle name="Percent 9 13 3 3 3" xfId="36916" xr:uid="{00000000-0005-0000-0000-00004DE50000}"/>
    <cellStyle name="Percent 9 13 3 4" xfId="8784" xr:uid="{00000000-0005-0000-0000-00004EE50000}"/>
    <cellStyle name="Percent 9 13 3 4 2" xfId="23932" xr:uid="{00000000-0005-0000-0000-00004FE50000}"/>
    <cellStyle name="Percent 9 13 3 4 2 2" xfId="49900" xr:uid="{00000000-0005-0000-0000-000050E50000}"/>
    <cellStyle name="Percent 9 13 3 4 3" xfId="34752" xr:uid="{00000000-0005-0000-0000-000051E50000}"/>
    <cellStyle name="Percent 9 13 3 5" xfId="19604" xr:uid="{00000000-0005-0000-0000-000052E50000}"/>
    <cellStyle name="Percent 9 13 3 5 2" xfId="45572" xr:uid="{00000000-0005-0000-0000-000053E50000}"/>
    <cellStyle name="Percent 9 13 3 6" xfId="15276" xr:uid="{00000000-0005-0000-0000-000054E50000}"/>
    <cellStyle name="Percent 9 13 3 6 2" xfId="41244" xr:uid="{00000000-0005-0000-0000-000055E50000}"/>
    <cellStyle name="Percent 9 13 3 7" xfId="4456" xr:uid="{00000000-0005-0000-0000-000056E50000}"/>
    <cellStyle name="Percent 9 13 3 8" xfId="30424" xr:uid="{00000000-0005-0000-0000-000057E50000}"/>
    <cellStyle name="Percent 9 13 3 9" xfId="56906" xr:uid="{00000000-0005-0000-0000-000058E50000}"/>
    <cellStyle name="Percent 9 13 4" xfId="5538" xr:uid="{00000000-0005-0000-0000-000059E50000}"/>
    <cellStyle name="Percent 9 13 4 2" xfId="12030" xr:uid="{00000000-0005-0000-0000-00005AE50000}"/>
    <cellStyle name="Percent 9 13 4 2 2" xfId="27178" xr:uid="{00000000-0005-0000-0000-00005BE50000}"/>
    <cellStyle name="Percent 9 13 4 2 2 2" xfId="53146" xr:uid="{00000000-0005-0000-0000-00005CE50000}"/>
    <cellStyle name="Percent 9 13 4 2 3" xfId="37998" xr:uid="{00000000-0005-0000-0000-00005DE50000}"/>
    <cellStyle name="Percent 9 13 4 3" xfId="20686" xr:uid="{00000000-0005-0000-0000-00005EE50000}"/>
    <cellStyle name="Percent 9 13 4 3 2" xfId="46654" xr:uid="{00000000-0005-0000-0000-00005FE50000}"/>
    <cellStyle name="Percent 9 13 4 4" xfId="16358" xr:uid="{00000000-0005-0000-0000-000060E50000}"/>
    <cellStyle name="Percent 9 13 4 4 2" xfId="42326" xr:uid="{00000000-0005-0000-0000-000061E50000}"/>
    <cellStyle name="Percent 9 13 4 5" xfId="31506" xr:uid="{00000000-0005-0000-0000-000062E50000}"/>
    <cellStyle name="Percent 9 13 4 6" xfId="57988" xr:uid="{00000000-0005-0000-0000-000063E50000}"/>
    <cellStyle name="Percent 9 13 5" xfId="9866" xr:uid="{00000000-0005-0000-0000-000064E50000}"/>
    <cellStyle name="Percent 9 13 5 2" xfId="25014" xr:uid="{00000000-0005-0000-0000-000065E50000}"/>
    <cellStyle name="Percent 9 13 5 2 2" xfId="50982" xr:uid="{00000000-0005-0000-0000-000066E50000}"/>
    <cellStyle name="Percent 9 13 5 3" xfId="35834" xr:uid="{00000000-0005-0000-0000-000067E50000}"/>
    <cellStyle name="Percent 9 13 6" xfId="7702" xr:uid="{00000000-0005-0000-0000-000068E50000}"/>
    <cellStyle name="Percent 9 13 6 2" xfId="22850" xr:uid="{00000000-0005-0000-0000-000069E50000}"/>
    <cellStyle name="Percent 9 13 6 2 2" xfId="48818" xr:uid="{00000000-0005-0000-0000-00006AE50000}"/>
    <cellStyle name="Percent 9 13 6 3" xfId="33670" xr:uid="{00000000-0005-0000-0000-00006BE50000}"/>
    <cellStyle name="Percent 9 13 7" xfId="18522" xr:uid="{00000000-0005-0000-0000-00006CE50000}"/>
    <cellStyle name="Percent 9 13 7 2" xfId="44490" xr:uid="{00000000-0005-0000-0000-00006DE50000}"/>
    <cellStyle name="Percent 9 13 8" xfId="14194" xr:uid="{00000000-0005-0000-0000-00006EE50000}"/>
    <cellStyle name="Percent 9 13 8 2" xfId="40162" xr:uid="{00000000-0005-0000-0000-00006FE50000}"/>
    <cellStyle name="Percent 9 13 9" xfId="3374" xr:uid="{00000000-0005-0000-0000-000070E50000}"/>
    <cellStyle name="Percent 9 14" xfId="660" xr:uid="{00000000-0005-0000-0000-000071E50000}"/>
    <cellStyle name="Percent 9 15" xfId="695" xr:uid="{00000000-0005-0000-0000-000072E50000}"/>
    <cellStyle name="Percent 9 2" xfId="661" xr:uid="{00000000-0005-0000-0000-000073E50000}"/>
    <cellStyle name="Percent 9 2 2" xfId="662" xr:uid="{00000000-0005-0000-0000-000074E50000}"/>
    <cellStyle name="Percent 9 2 2 10" xfId="29343" xr:uid="{00000000-0005-0000-0000-000075E50000}"/>
    <cellStyle name="Percent 9 2 2 11" xfId="55825" xr:uid="{00000000-0005-0000-0000-000076E50000}"/>
    <cellStyle name="Percent 9 2 2 12" xfId="1217" xr:uid="{00000000-0005-0000-0000-000077E50000}"/>
    <cellStyle name="Percent 9 2 2 2" xfId="1752" xr:uid="{00000000-0005-0000-0000-000078E50000}"/>
    <cellStyle name="Percent 9 2 2 2 10" xfId="56366" xr:uid="{00000000-0005-0000-0000-000079E50000}"/>
    <cellStyle name="Percent 9 2 2 2 2" xfId="2834" xr:uid="{00000000-0005-0000-0000-00007AE50000}"/>
    <cellStyle name="Percent 9 2 2 2 2 2" xfId="7162" xr:uid="{00000000-0005-0000-0000-00007BE50000}"/>
    <cellStyle name="Percent 9 2 2 2 2 2 2" xfId="13654" xr:uid="{00000000-0005-0000-0000-00007CE50000}"/>
    <cellStyle name="Percent 9 2 2 2 2 2 2 2" xfId="28802" xr:uid="{00000000-0005-0000-0000-00007DE50000}"/>
    <cellStyle name="Percent 9 2 2 2 2 2 2 2 2" xfId="54770" xr:uid="{00000000-0005-0000-0000-00007EE50000}"/>
    <cellStyle name="Percent 9 2 2 2 2 2 2 3" xfId="39622" xr:uid="{00000000-0005-0000-0000-00007FE50000}"/>
    <cellStyle name="Percent 9 2 2 2 2 2 3" xfId="22310" xr:uid="{00000000-0005-0000-0000-000080E50000}"/>
    <cellStyle name="Percent 9 2 2 2 2 2 3 2" xfId="48278" xr:uid="{00000000-0005-0000-0000-000081E50000}"/>
    <cellStyle name="Percent 9 2 2 2 2 2 4" xfId="17982" xr:uid="{00000000-0005-0000-0000-000082E50000}"/>
    <cellStyle name="Percent 9 2 2 2 2 2 4 2" xfId="43950" xr:uid="{00000000-0005-0000-0000-000083E50000}"/>
    <cellStyle name="Percent 9 2 2 2 2 2 5" xfId="33130" xr:uid="{00000000-0005-0000-0000-000084E50000}"/>
    <cellStyle name="Percent 9 2 2 2 2 2 6" xfId="59612" xr:uid="{00000000-0005-0000-0000-000085E50000}"/>
    <cellStyle name="Percent 9 2 2 2 2 3" xfId="11490" xr:uid="{00000000-0005-0000-0000-000086E50000}"/>
    <cellStyle name="Percent 9 2 2 2 2 3 2" xfId="26638" xr:uid="{00000000-0005-0000-0000-000087E50000}"/>
    <cellStyle name="Percent 9 2 2 2 2 3 2 2" xfId="52606" xr:uid="{00000000-0005-0000-0000-000088E50000}"/>
    <cellStyle name="Percent 9 2 2 2 2 3 3" xfId="37458" xr:uid="{00000000-0005-0000-0000-000089E50000}"/>
    <cellStyle name="Percent 9 2 2 2 2 4" xfId="9326" xr:uid="{00000000-0005-0000-0000-00008AE50000}"/>
    <cellStyle name="Percent 9 2 2 2 2 4 2" xfId="24474" xr:uid="{00000000-0005-0000-0000-00008BE50000}"/>
    <cellStyle name="Percent 9 2 2 2 2 4 2 2" xfId="50442" xr:uid="{00000000-0005-0000-0000-00008CE50000}"/>
    <cellStyle name="Percent 9 2 2 2 2 4 3" xfId="35294" xr:uid="{00000000-0005-0000-0000-00008DE50000}"/>
    <cellStyle name="Percent 9 2 2 2 2 5" xfId="20146" xr:uid="{00000000-0005-0000-0000-00008EE50000}"/>
    <cellStyle name="Percent 9 2 2 2 2 5 2" xfId="46114" xr:uid="{00000000-0005-0000-0000-00008FE50000}"/>
    <cellStyle name="Percent 9 2 2 2 2 6" xfId="15818" xr:uid="{00000000-0005-0000-0000-000090E50000}"/>
    <cellStyle name="Percent 9 2 2 2 2 6 2" xfId="41786" xr:uid="{00000000-0005-0000-0000-000091E50000}"/>
    <cellStyle name="Percent 9 2 2 2 2 7" xfId="4998" xr:uid="{00000000-0005-0000-0000-000092E50000}"/>
    <cellStyle name="Percent 9 2 2 2 2 8" xfId="30966" xr:uid="{00000000-0005-0000-0000-000093E50000}"/>
    <cellStyle name="Percent 9 2 2 2 2 9" xfId="57448" xr:uid="{00000000-0005-0000-0000-000094E50000}"/>
    <cellStyle name="Percent 9 2 2 2 3" xfId="6080" xr:uid="{00000000-0005-0000-0000-000095E50000}"/>
    <cellStyle name="Percent 9 2 2 2 3 2" xfId="12572" xr:uid="{00000000-0005-0000-0000-000096E50000}"/>
    <cellStyle name="Percent 9 2 2 2 3 2 2" xfId="27720" xr:uid="{00000000-0005-0000-0000-000097E50000}"/>
    <cellStyle name="Percent 9 2 2 2 3 2 2 2" xfId="53688" xr:uid="{00000000-0005-0000-0000-000098E50000}"/>
    <cellStyle name="Percent 9 2 2 2 3 2 3" xfId="38540" xr:uid="{00000000-0005-0000-0000-000099E50000}"/>
    <cellStyle name="Percent 9 2 2 2 3 3" xfId="21228" xr:uid="{00000000-0005-0000-0000-00009AE50000}"/>
    <cellStyle name="Percent 9 2 2 2 3 3 2" xfId="47196" xr:uid="{00000000-0005-0000-0000-00009BE50000}"/>
    <cellStyle name="Percent 9 2 2 2 3 4" xfId="16900" xr:uid="{00000000-0005-0000-0000-00009CE50000}"/>
    <cellStyle name="Percent 9 2 2 2 3 4 2" xfId="42868" xr:uid="{00000000-0005-0000-0000-00009DE50000}"/>
    <cellStyle name="Percent 9 2 2 2 3 5" xfId="32048" xr:uid="{00000000-0005-0000-0000-00009EE50000}"/>
    <cellStyle name="Percent 9 2 2 2 3 6" xfId="58530" xr:uid="{00000000-0005-0000-0000-00009FE50000}"/>
    <cellStyle name="Percent 9 2 2 2 4" xfId="10408" xr:uid="{00000000-0005-0000-0000-0000A0E50000}"/>
    <cellStyle name="Percent 9 2 2 2 4 2" xfId="25556" xr:uid="{00000000-0005-0000-0000-0000A1E50000}"/>
    <cellStyle name="Percent 9 2 2 2 4 2 2" xfId="51524" xr:uid="{00000000-0005-0000-0000-0000A2E50000}"/>
    <cellStyle name="Percent 9 2 2 2 4 3" xfId="36376" xr:uid="{00000000-0005-0000-0000-0000A3E50000}"/>
    <cellStyle name="Percent 9 2 2 2 5" xfId="8244" xr:uid="{00000000-0005-0000-0000-0000A4E50000}"/>
    <cellStyle name="Percent 9 2 2 2 5 2" xfId="23392" xr:uid="{00000000-0005-0000-0000-0000A5E50000}"/>
    <cellStyle name="Percent 9 2 2 2 5 2 2" xfId="49360" xr:uid="{00000000-0005-0000-0000-0000A6E50000}"/>
    <cellStyle name="Percent 9 2 2 2 5 3" xfId="34212" xr:uid="{00000000-0005-0000-0000-0000A7E50000}"/>
    <cellStyle name="Percent 9 2 2 2 6" xfId="19064" xr:uid="{00000000-0005-0000-0000-0000A8E50000}"/>
    <cellStyle name="Percent 9 2 2 2 6 2" xfId="45032" xr:uid="{00000000-0005-0000-0000-0000A9E50000}"/>
    <cellStyle name="Percent 9 2 2 2 7" xfId="14736" xr:uid="{00000000-0005-0000-0000-0000AAE50000}"/>
    <cellStyle name="Percent 9 2 2 2 7 2" xfId="40704" xr:uid="{00000000-0005-0000-0000-0000ABE50000}"/>
    <cellStyle name="Percent 9 2 2 2 8" xfId="3916" xr:uid="{00000000-0005-0000-0000-0000ACE50000}"/>
    <cellStyle name="Percent 9 2 2 2 9" xfId="29884" xr:uid="{00000000-0005-0000-0000-0000ADE50000}"/>
    <cellStyle name="Percent 9 2 2 3" xfId="2293" xr:uid="{00000000-0005-0000-0000-0000AEE50000}"/>
    <cellStyle name="Percent 9 2 2 3 2" xfId="6621" xr:uid="{00000000-0005-0000-0000-0000AFE50000}"/>
    <cellStyle name="Percent 9 2 2 3 2 2" xfId="13113" xr:uid="{00000000-0005-0000-0000-0000B0E50000}"/>
    <cellStyle name="Percent 9 2 2 3 2 2 2" xfId="28261" xr:uid="{00000000-0005-0000-0000-0000B1E50000}"/>
    <cellStyle name="Percent 9 2 2 3 2 2 2 2" xfId="54229" xr:uid="{00000000-0005-0000-0000-0000B2E50000}"/>
    <cellStyle name="Percent 9 2 2 3 2 2 3" xfId="39081" xr:uid="{00000000-0005-0000-0000-0000B3E50000}"/>
    <cellStyle name="Percent 9 2 2 3 2 3" xfId="21769" xr:uid="{00000000-0005-0000-0000-0000B4E50000}"/>
    <cellStyle name="Percent 9 2 2 3 2 3 2" xfId="47737" xr:uid="{00000000-0005-0000-0000-0000B5E50000}"/>
    <cellStyle name="Percent 9 2 2 3 2 4" xfId="17441" xr:uid="{00000000-0005-0000-0000-0000B6E50000}"/>
    <cellStyle name="Percent 9 2 2 3 2 4 2" xfId="43409" xr:uid="{00000000-0005-0000-0000-0000B7E50000}"/>
    <cellStyle name="Percent 9 2 2 3 2 5" xfId="32589" xr:uid="{00000000-0005-0000-0000-0000B8E50000}"/>
    <cellStyle name="Percent 9 2 2 3 2 6" xfId="59071" xr:uid="{00000000-0005-0000-0000-0000B9E50000}"/>
    <cellStyle name="Percent 9 2 2 3 3" xfId="10949" xr:uid="{00000000-0005-0000-0000-0000BAE50000}"/>
    <cellStyle name="Percent 9 2 2 3 3 2" xfId="26097" xr:uid="{00000000-0005-0000-0000-0000BBE50000}"/>
    <cellStyle name="Percent 9 2 2 3 3 2 2" xfId="52065" xr:uid="{00000000-0005-0000-0000-0000BCE50000}"/>
    <cellStyle name="Percent 9 2 2 3 3 3" xfId="36917" xr:uid="{00000000-0005-0000-0000-0000BDE50000}"/>
    <cellStyle name="Percent 9 2 2 3 4" xfId="8785" xr:uid="{00000000-0005-0000-0000-0000BEE50000}"/>
    <cellStyle name="Percent 9 2 2 3 4 2" xfId="23933" xr:uid="{00000000-0005-0000-0000-0000BFE50000}"/>
    <cellStyle name="Percent 9 2 2 3 4 2 2" xfId="49901" xr:uid="{00000000-0005-0000-0000-0000C0E50000}"/>
    <cellStyle name="Percent 9 2 2 3 4 3" xfId="34753" xr:uid="{00000000-0005-0000-0000-0000C1E50000}"/>
    <cellStyle name="Percent 9 2 2 3 5" xfId="19605" xr:uid="{00000000-0005-0000-0000-0000C2E50000}"/>
    <cellStyle name="Percent 9 2 2 3 5 2" xfId="45573" xr:uid="{00000000-0005-0000-0000-0000C3E50000}"/>
    <cellStyle name="Percent 9 2 2 3 6" xfId="15277" xr:uid="{00000000-0005-0000-0000-0000C4E50000}"/>
    <cellStyle name="Percent 9 2 2 3 6 2" xfId="41245" xr:uid="{00000000-0005-0000-0000-0000C5E50000}"/>
    <cellStyle name="Percent 9 2 2 3 7" xfId="4457" xr:uid="{00000000-0005-0000-0000-0000C6E50000}"/>
    <cellStyle name="Percent 9 2 2 3 8" xfId="30425" xr:uid="{00000000-0005-0000-0000-0000C7E50000}"/>
    <cellStyle name="Percent 9 2 2 3 9" xfId="56907" xr:uid="{00000000-0005-0000-0000-0000C8E50000}"/>
    <cellStyle name="Percent 9 2 2 4" xfId="5539" xr:uid="{00000000-0005-0000-0000-0000C9E50000}"/>
    <cellStyle name="Percent 9 2 2 4 2" xfId="12031" xr:uid="{00000000-0005-0000-0000-0000CAE50000}"/>
    <cellStyle name="Percent 9 2 2 4 2 2" xfId="27179" xr:uid="{00000000-0005-0000-0000-0000CBE50000}"/>
    <cellStyle name="Percent 9 2 2 4 2 2 2" xfId="53147" xr:uid="{00000000-0005-0000-0000-0000CCE50000}"/>
    <cellStyle name="Percent 9 2 2 4 2 3" xfId="37999" xr:uid="{00000000-0005-0000-0000-0000CDE50000}"/>
    <cellStyle name="Percent 9 2 2 4 3" xfId="20687" xr:uid="{00000000-0005-0000-0000-0000CEE50000}"/>
    <cellStyle name="Percent 9 2 2 4 3 2" xfId="46655" xr:uid="{00000000-0005-0000-0000-0000CFE50000}"/>
    <cellStyle name="Percent 9 2 2 4 4" xfId="16359" xr:uid="{00000000-0005-0000-0000-0000D0E50000}"/>
    <cellStyle name="Percent 9 2 2 4 4 2" xfId="42327" xr:uid="{00000000-0005-0000-0000-0000D1E50000}"/>
    <cellStyle name="Percent 9 2 2 4 5" xfId="31507" xr:uid="{00000000-0005-0000-0000-0000D2E50000}"/>
    <cellStyle name="Percent 9 2 2 4 6" xfId="57989" xr:uid="{00000000-0005-0000-0000-0000D3E50000}"/>
    <cellStyle name="Percent 9 2 2 5" xfId="9867" xr:uid="{00000000-0005-0000-0000-0000D4E50000}"/>
    <cellStyle name="Percent 9 2 2 5 2" xfId="25015" xr:uid="{00000000-0005-0000-0000-0000D5E50000}"/>
    <cellStyle name="Percent 9 2 2 5 2 2" xfId="50983" xr:uid="{00000000-0005-0000-0000-0000D6E50000}"/>
    <cellStyle name="Percent 9 2 2 5 3" xfId="35835" xr:uid="{00000000-0005-0000-0000-0000D7E50000}"/>
    <cellStyle name="Percent 9 2 2 6" xfId="7703" xr:uid="{00000000-0005-0000-0000-0000D8E50000}"/>
    <cellStyle name="Percent 9 2 2 6 2" xfId="22851" xr:uid="{00000000-0005-0000-0000-0000D9E50000}"/>
    <cellStyle name="Percent 9 2 2 6 2 2" xfId="48819" xr:uid="{00000000-0005-0000-0000-0000DAE50000}"/>
    <cellStyle name="Percent 9 2 2 6 3" xfId="33671" xr:uid="{00000000-0005-0000-0000-0000DBE50000}"/>
    <cellStyle name="Percent 9 2 2 7" xfId="18523" xr:uid="{00000000-0005-0000-0000-0000DCE50000}"/>
    <cellStyle name="Percent 9 2 2 7 2" xfId="44491" xr:uid="{00000000-0005-0000-0000-0000DDE50000}"/>
    <cellStyle name="Percent 9 2 2 8" xfId="14195" xr:uid="{00000000-0005-0000-0000-0000DEE50000}"/>
    <cellStyle name="Percent 9 2 2 8 2" xfId="40163" xr:uid="{00000000-0005-0000-0000-0000DFE50000}"/>
    <cellStyle name="Percent 9 2 2 9" xfId="3375" xr:uid="{00000000-0005-0000-0000-0000E0E50000}"/>
    <cellStyle name="Percent 9 2 3" xfId="663" xr:uid="{00000000-0005-0000-0000-0000E1E50000}"/>
    <cellStyle name="Percent 9 2 4" xfId="735" xr:uid="{00000000-0005-0000-0000-0000E2E50000}"/>
    <cellStyle name="Percent 9 3" xfId="664" xr:uid="{00000000-0005-0000-0000-0000E3E50000}"/>
    <cellStyle name="Percent 9 3 10" xfId="29344" xr:uid="{00000000-0005-0000-0000-0000E4E50000}"/>
    <cellStyle name="Percent 9 3 11" xfId="55285" xr:uid="{00000000-0005-0000-0000-0000E5E50000}"/>
    <cellStyle name="Percent 9 3 12" xfId="55826" xr:uid="{00000000-0005-0000-0000-0000E6E50000}"/>
    <cellStyle name="Percent 9 3 13" xfId="775" xr:uid="{00000000-0005-0000-0000-0000E7E50000}"/>
    <cellStyle name="Percent 9 3 2" xfId="1753" xr:uid="{00000000-0005-0000-0000-0000E8E50000}"/>
    <cellStyle name="Percent 9 3 2 10" xfId="56367" xr:uid="{00000000-0005-0000-0000-0000E9E50000}"/>
    <cellStyle name="Percent 9 3 2 2" xfId="2835" xr:uid="{00000000-0005-0000-0000-0000EAE50000}"/>
    <cellStyle name="Percent 9 3 2 2 2" xfId="7163" xr:uid="{00000000-0005-0000-0000-0000EBE50000}"/>
    <cellStyle name="Percent 9 3 2 2 2 2" xfId="13655" xr:uid="{00000000-0005-0000-0000-0000ECE50000}"/>
    <cellStyle name="Percent 9 3 2 2 2 2 2" xfId="28803" xr:uid="{00000000-0005-0000-0000-0000EDE50000}"/>
    <cellStyle name="Percent 9 3 2 2 2 2 2 2" xfId="54771" xr:uid="{00000000-0005-0000-0000-0000EEE50000}"/>
    <cellStyle name="Percent 9 3 2 2 2 2 3" xfId="39623" xr:uid="{00000000-0005-0000-0000-0000EFE50000}"/>
    <cellStyle name="Percent 9 3 2 2 2 3" xfId="22311" xr:uid="{00000000-0005-0000-0000-0000F0E50000}"/>
    <cellStyle name="Percent 9 3 2 2 2 3 2" xfId="48279" xr:uid="{00000000-0005-0000-0000-0000F1E50000}"/>
    <cellStyle name="Percent 9 3 2 2 2 4" xfId="17983" xr:uid="{00000000-0005-0000-0000-0000F2E50000}"/>
    <cellStyle name="Percent 9 3 2 2 2 4 2" xfId="43951" xr:uid="{00000000-0005-0000-0000-0000F3E50000}"/>
    <cellStyle name="Percent 9 3 2 2 2 5" xfId="33131" xr:uid="{00000000-0005-0000-0000-0000F4E50000}"/>
    <cellStyle name="Percent 9 3 2 2 2 6" xfId="59613" xr:uid="{00000000-0005-0000-0000-0000F5E50000}"/>
    <cellStyle name="Percent 9 3 2 2 3" xfId="11491" xr:uid="{00000000-0005-0000-0000-0000F6E50000}"/>
    <cellStyle name="Percent 9 3 2 2 3 2" xfId="26639" xr:uid="{00000000-0005-0000-0000-0000F7E50000}"/>
    <cellStyle name="Percent 9 3 2 2 3 2 2" xfId="52607" xr:uid="{00000000-0005-0000-0000-0000F8E50000}"/>
    <cellStyle name="Percent 9 3 2 2 3 3" xfId="37459" xr:uid="{00000000-0005-0000-0000-0000F9E50000}"/>
    <cellStyle name="Percent 9 3 2 2 4" xfId="9327" xr:uid="{00000000-0005-0000-0000-0000FAE50000}"/>
    <cellStyle name="Percent 9 3 2 2 4 2" xfId="24475" xr:uid="{00000000-0005-0000-0000-0000FBE50000}"/>
    <cellStyle name="Percent 9 3 2 2 4 2 2" xfId="50443" xr:uid="{00000000-0005-0000-0000-0000FCE50000}"/>
    <cellStyle name="Percent 9 3 2 2 4 3" xfId="35295" xr:uid="{00000000-0005-0000-0000-0000FDE50000}"/>
    <cellStyle name="Percent 9 3 2 2 5" xfId="20147" xr:uid="{00000000-0005-0000-0000-0000FEE50000}"/>
    <cellStyle name="Percent 9 3 2 2 5 2" xfId="46115" xr:uid="{00000000-0005-0000-0000-0000FFE50000}"/>
    <cellStyle name="Percent 9 3 2 2 6" xfId="15819" xr:uid="{00000000-0005-0000-0000-000000E60000}"/>
    <cellStyle name="Percent 9 3 2 2 6 2" xfId="41787" xr:uid="{00000000-0005-0000-0000-000001E60000}"/>
    <cellStyle name="Percent 9 3 2 2 7" xfId="4999" xr:uid="{00000000-0005-0000-0000-000002E60000}"/>
    <cellStyle name="Percent 9 3 2 2 8" xfId="30967" xr:uid="{00000000-0005-0000-0000-000003E60000}"/>
    <cellStyle name="Percent 9 3 2 2 9" xfId="57449" xr:uid="{00000000-0005-0000-0000-000004E60000}"/>
    <cellStyle name="Percent 9 3 2 3" xfId="6081" xr:uid="{00000000-0005-0000-0000-000005E60000}"/>
    <cellStyle name="Percent 9 3 2 3 2" xfId="12573" xr:uid="{00000000-0005-0000-0000-000006E60000}"/>
    <cellStyle name="Percent 9 3 2 3 2 2" xfId="27721" xr:uid="{00000000-0005-0000-0000-000007E60000}"/>
    <cellStyle name="Percent 9 3 2 3 2 2 2" xfId="53689" xr:uid="{00000000-0005-0000-0000-000008E60000}"/>
    <cellStyle name="Percent 9 3 2 3 2 3" xfId="38541" xr:uid="{00000000-0005-0000-0000-000009E60000}"/>
    <cellStyle name="Percent 9 3 2 3 3" xfId="21229" xr:uid="{00000000-0005-0000-0000-00000AE60000}"/>
    <cellStyle name="Percent 9 3 2 3 3 2" xfId="47197" xr:uid="{00000000-0005-0000-0000-00000BE60000}"/>
    <cellStyle name="Percent 9 3 2 3 4" xfId="16901" xr:uid="{00000000-0005-0000-0000-00000CE60000}"/>
    <cellStyle name="Percent 9 3 2 3 4 2" xfId="42869" xr:uid="{00000000-0005-0000-0000-00000DE60000}"/>
    <cellStyle name="Percent 9 3 2 3 5" xfId="32049" xr:uid="{00000000-0005-0000-0000-00000EE60000}"/>
    <cellStyle name="Percent 9 3 2 3 6" xfId="58531" xr:uid="{00000000-0005-0000-0000-00000FE60000}"/>
    <cellStyle name="Percent 9 3 2 4" xfId="10409" xr:uid="{00000000-0005-0000-0000-000010E60000}"/>
    <cellStyle name="Percent 9 3 2 4 2" xfId="25557" xr:uid="{00000000-0005-0000-0000-000011E60000}"/>
    <cellStyle name="Percent 9 3 2 4 2 2" xfId="51525" xr:uid="{00000000-0005-0000-0000-000012E60000}"/>
    <cellStyle name="Percent 9 3 2 4 3" xfId="36377" xr:uid="{00000000-0005-0000-0000-000013E60000}"/>
    <cellStyle name="Percent 9 3 2 5" xfId="8245" xr:uid="{00000000-0005-0000-0000-000014E60000}"/>
    <cellStyle name="Percent 9 3 2 5 2" xfId="23393" xr:uid="{00000000-0005-0000-0000-000015E60000}"/>
    <cellStyle name="Percent 9 3 2 5 2 2" xfId="49361" xr:uid="{00000000-0005-0000-0000-000016E60000}"/>
    <cellStyle name="Percent 9 3 2 5 3" xfId="34213" xr:uid="{00000000-0005-0000-0000-000017E60000}"/>
    <cellStyle name="Percent 9 3 2 6" xfId="19065" xr:uid="{00000000-0005-0000-0000-000018E60000}"/>
    <cellStyle name="Percent 9 3 2 6 2" xfId="45033" xr:uid="{00000000-0005-0000-0000-000019E60000}"/>
    <cellStyle name="Percent 9 3 2 7" xfId="14737" xr:uid="{00000000-0005-0000-0000-00001AE60000}"/>
    <cellStyle name="Percent 9 3 2 7 2" xfId="40705" xr:uid="{00000000-0005-0000-0000-00001BE60000}"/>
    <cellStyle name="Percent 9 3 2 8" xfId="3917" xr:uid="{00000000-0005-0000-0000-00001CE60000}"/>
    <cellStyle name="Percent 9 3 2 9" xfId="29885" xr:uid="{00000000-0005-0000-0000-00001DE60000}"/>
    <cellStyle name="Percent 9 3 3" xfId="2294" xr:uid="{00000000-0005-0000-0000-00001EE60000}"/>
    <cellStyle name="Percent 9 3 3 2" xfId="6622" xr:uid="{00000000-0005-0000-0000-00001FE60000}"/>
    <cellStyle name="Percent 9 3 3 2 2" xfId="13114" xr:uid="{00000000-0005-0000-0000-000020E60000}"/>
    <cellStyle name="Percent 9 3 3 2 2 2" xfId="28262" xr:uid="{00000000-0005-0000-0000-000021E60000}"/>
    <cellStyle name="Percent 9 3 3 2 2 2 2" xfId="54230" xr:uid="{00000000-0005-0000-0000-000022E60000}"/>
    <cellStyle name="Percent 9 3 3 2 2 3" xfId="39082" xr:uid="{00000000-0005-0000-0000-000023E60000}"/>
    <cellStyle name="Percent 9 3 3 2 3" xfId="21770" xr:uid="{00000000-0005-0000-0000-000024E60000}"/>
    <cellStyle name="Percent 9 3 3 2 3 2" xfId="47738" xr:uid="{00000000-0005-0000-0000-000025E60000}"/>
    <cellStyle name="Percent 9 3 3 2 4" xfId="17442" xr:uid="{00000000-0005-0000-0000-000026E60000}"/>
    <cellStyle name="Percent 9 3 3 2 4 2" xfId="43410" xr:uid="{00000000-0005-0000-0000-000027E60000}"/>
    <cellStyle name="Percent 9 3 3 2 5" xfId="32590" xr:uid="{00000000-0005-0000-0000-000028E60000}"/>
    <cellStyle name="Percent 9 3 3 2 6" xfId="59072" xr:uid="{00000000-0005-0000-0000-000029E60000}"/>
    <cellStyle name="Percent 9 3 3 3" xfId="10950" xr:uid="{00000000-0005-0000-0000-00002AE60000}"/>
    <cellStyle name="Percent 9 3 3 3 2" xfId="26098" xr:uid="{00000000-0005-0000-0000-00002BE60000}"/>
    <cellStyle name="Percent 9 3 3 3 2 2" xfId="52066" xr:uid="{00000000-0005-0000-0000-00002CE60000}"/>
    <cellStyle name="Percent 9 3 3 3 3" xfId="36918" xr:uid="{00000000-0005-0000-0000-00002DE60000}"/>
    <cellStyle name="Percent 9 3 3 4" xfId="8786" xr:uid="{00000000-0005-0000-0000-00002EE60000}"/>
    <cellStyle name="Percent 9 3 3 4 2" xfId="23934" xr:uid="{00000000-0005-0000-0000-00002FE60000}"/>
    <cellStyle name="Percent 9 3 3 4 2 2" xfId="49902" xr:uid="{00000000-0005-0000-0000-000030E60000}"/>
    <cellStyle name="Percent 9 3 3 4 3" xfId="34754" xr:uid="{00000000-0005-0000-0000-000031E60000}"/>
    <cellStyle name="Percent 9 3 3 5" xfId="19606" xr:uid="{00000000-0005-0000-0000-000032E60000}"/>
    <cellStyle name="Percent 9 3 3 5 2" xfId="45574" xr:uid="{00000000-0005-0000-0000-000033E60000}"/>
    <cellStyle name="Percent 9 3 3 6" xfId="15278" xr:uid="{00000000-0005-0000-0000-000034E60000}"/>
    <cellStyle name="Percent 9 3 3 6 2" xfId="41246" xr:uid="{00000000-0005-0000-0000-000035E60000}"/>
    <cellStyle name="Percent 9 3 3 7" xfId="4458" xr:uid="{00000000-0005-0000-0000-000036E60000}"/>
    <cellStyle name="Percent 9 3 3 8" xfId="30426" xr:uid="{00000000-0005-0000-0000-000037E60000}"/>
    <cellStyle name="Percent 9 3 3 9" xfId="56908" xr:uid="{00000000-0005-0000-0000-000038E60000}"/>
    <cellStyle name="Percent 9 3 4" xfId="5540" xr:uid="{00000000-0005-0000-0000-000039E60000}"/>
    <cellStyle name="Percent 9 3 4 2" xfId="12032" xr:uid="{00000000-0005-0000-0000-00003AE60000}"/>
    <cellStyle name="Percent 9 3 4 2 2" xfId="27180" xr:uid="{00000000-0005-0000-0000-00003BE60000}"/>
    <cellStyle name="Percent 9 3 4 2 2 2" xfId="53148" xr:uid="{00000000-0005-0000-0000-00003CE60000}"/>
    <cellStyle name="Percent 9 3 4 2 3" xfId="38000" xr:uid="{00000000-0005-0000-0000-00003DE60000}"/>
    <cellStyle name="Percent 9 3 4 3" xfId="20688" xr:uid="{00000000-0005-0000-0000-00003EE60000}"/>
    <cellStyle name="Percent 9 3 4 3 2" xfId="46656" xr:uid="{00000000-0005-0000-0000-00003FE60000}"/>
    <cellStyle name="Percent 9 3 4 4" xfId="16360" xr:uid="{00000000-0005-0000-0000-000040E60000}"/>
    <cellStyle name="Percent 9 3 4 4 2" xfId="42328" xr:uid="{00000000-0005-0000-0000-000041E60000}"/>
    <cellStyle name="Percent 9 3 4 5" xfId="31508" xr:uid="{00000000-0005-0000-0000-000042E60000}"/>
    <cellStyle name="Percent 9 3 4 6" xfId="57990" xr:uid="{00000000-0005-0000-0000-000043E60000}"/>
    <cellStyle name="Percent 9 3 5" xfId="9868" xr:uid="{00000000-0005-0000-0000-000044E60000}"/>
    <cellStyle name="Percent 9 3 5 2" xfId="25016" xr:uid="{00000000-0005-0000-0000-000045E60000}"/>
    <cellStyle name="Percent 9 3 5 2 2" xfId="50984" xr:uid="{00000000-0005-0000-0000-000046E60000}"/>
    <cellStyle name="Percent 9 3 5 3" xfId="35836" xr:uid="{00000000-0005-0000-0000-000047E60000}"/>
    <cellStyle name="Percent 9 3 6" xfId="7704" xr:uid="{00000000-0005-0000-0000-000048E60000}"/>
    <cellStyle name="Percent 9 3 6 2" xfId="22852" xr:uid="{00000000-0005-0000-0000-000049E60000}"/>
    <cellStyle name="Percent 9 3 6 2 2" xfId="48820" xr:uid="{00000000-0005-0000-0000-00004AE60000}"/>
    <cellStyle name="Percent 9 3 6 3" xfId="33672" xr:uid="{00000000-0005-0000-0000-00004BE60000}"/>
    <cellStyle name="Percent 9 3 7" xfId="18524" xr:uid="{00000000-0005-0000-0000-00004CE60000}"/>
    <cellStyle name="Percent 9 3 7 2" xfId="44492" xr:uid="{00000000-0005-0000-0000-00004DE60000}"/>
    <cellStyle name="Percent 9 3 8" xfId="14196" xr:uid="{00000000-0005-0000-0000-00004EE60000}"/>
    <cellStyle name="Percent 9 3 8 2" xfId="40164" xr:uid="{00000000-0005-0000-0000-00004FE60000}"/>
    <cellStyle name="Percent 9 3 9" xfId="3376" xr:uid="{00000000-0005-0000-0000-000050E60000}"/>
    <cellStyle name="Percent 9 4" xfId="665" xr:uid="{00000000-0005-0000-0000-000051E60000}"/>
    <cellStyle name="Percent 9 4 10" xfId="29345" xr:uid="{00000000-0005-0000-0000-000052E60000}"/>
    <cellStyle name="Percent 9 4 11" xfId="55286" xr:uid="{00000000-0005-0000-0000-000053E60000}"/>
    <cellStyle name="Percent 9 4 12" xfId="55827" xr:uid="{00000000-0005-0000-0000-000054E60000}"/>
    <cellStyle name="Percent 9 4 13" xfId="815" xr:uid="{00000000-0005-0000-0000-000055E60000}"/>
    <cellStyle name="Percent 9 4 2" xfId="1754" xr:uid="{00000000-0005-0000-0000-000056E60000}"/>
    <cellStyle name="Percent 9 4 2 10" xfId="56368" xr:uid="{00000000-0005-0000-0000-000057E60000}"/>
    <cellStyle name="Percent 9 4 2 2" xfId="2836" xr:uid="{00000000-0005-0000-0000-000058E60000}"/>
    <cellStyle name="Percent 9 4 2 2 2" xfId="7164" xr:uid="{00000000-0005-0000-0000-000059E60000}"/>
    <cellStyle name="Percent 9 4 2 2 2 2" xfId="13656" xr:uid="{00000000-0005-0000-0000-00005AE60000}"/>
    <cellStyle name="Percent 9 4 2 2 2 2 2" xfId="28804" xr:uid="{00000000-0005-0000-0000-00005BE60000}"/>
    <cellStyle name="Percent 9 4 2 2 2 2 2 2" xfId="54772" xr:uid="{00000000-0005-0000-0000-00005CE60000}"/>
    <cellStyle name="Percent 9 4 2 2 2 2 3" xfId="39624" xr:uid="{00000000-0005-0000-0000-00005DE60000}"/>
    <cellStyle name="Percent 9 4 2 2 2 3" xfId="22312" xr:uid="{00000000-0005-0000-0000-00005EE60000}"/>
    <cellStyle name="Percent 9 4 2 2 2 3 2" xfId="48280" xr:uid="{00000000-0005-0000-0000-00005FE60000}"/>
    <cellStyle name="Percent 9 4 2 2 2 4" xfId="17984" xr:uid="{00000000-0005-0000-0000-000060E60000}"/>
    <cellStyle name="Percent 9 4 2 2 2 4 2" xfId="43952" xr:uid="{00000000-0005-0000-0000-000061E60000}"/>
    <cellStyle name="Percent 9 4 2 2 2 5" xfId="33132" xr:uid="{00000000-0005-0000-0000-000062E60000}"/>
    <cellStyle name="Percent 9 4 2 2 2 6" xfId="59614" xr:uid="{00000000-0005-0000-0000-000063E60000}"/>
    <cellStyle name="Percent 9 4 2 2 3" xfId="11492" xr:uid="{00000000-0005-0000-0000-000064E60000}"/>
    <cellStyle name="Percent 9 4 2 2 3 2" xfId="26640" xr:uid="{00000000-0005-0000-0000-000065E60000}"/>
    <cellStyle name="Percent 9 4 2 2 3 2 2" xfId="52608" xr:uid="{00000000-0005-0000-0000-000066E60000}"/>
    <cellStyle name="Percent 9 4 2 2 3 3" xfId="37460" xr:uid="{00000000-0005-0000-0000-000067E60000}"/>
    <cellStyle name="Percent 9 4 2 2 4" xfId="9328" xr:uid="{00000000-0005-0000-0000-000068E60000}"/>
    <cellStyle name="Percent 9 4 2 2 4 2" xfId="24476" xr:uid="{00000000-0005-0000-0000-000069E60000}"/>
    <cellStyle name="Percent 9 4 2 2 4 2 2" xfId="50444" xr:uid="{00000000-0005-0000-0000-00006AE60000}"/>
    <cellStyle name="Percent 9 4 2 2 4 3" xfId="35296" xr:uid="{00000000-0005-0000-0000-00006BE60000}"/>
    <cellStyle name="Percent 9 4 2 2 5" xfId="20148" xr:uid="{00000000-0005-0000-0000-00006CE60000}"/>
    <cellStyle name="Percent 9 4 2 2 5 2" xfId="46116" xr:uid="{00000000-0005-0000-0000-00006DE60000}"/>
    <cellStyle name="Percent 9 4 2 2 6" xfId="15820" xr:uid="{00000000-0005-0000-0000-00006EE60000}"/>
    <cellStyle name="Percent 9 4 2 2 6 2" xfId="41788" xr:uid="{00000000-0005-0000-0000-00006FE60000}"/>
    <cellStyle name="Percent 9 4 2 2 7" xfId="5000" xr:uid="{00000000-0005-0000-0000-000070E60000}"/>
    <cellStyle name="Percent 9 4 2 2 8" xfId="30968" xr:uid="{00000000-0005-0000-0000-000071E60000}"/>
    <cellStyle name="Percent 9 4 2 2 9" xfId="57450" xr:uid="{00000000-0005-0000-0000-000072E60000}"/>
    <cellStyle name="Percent 9 4 2 3" xfId="6082" xr:uid="{00000000-0005-0000-0000-000073E60000}"/>
    <cellStyle name="Percent 9 4 2 3 2" xfId="12574" xr:uid="{00000000-0005-0000-0000-000074E60000}"/>
    <cellStyle name="Percent 9 4 2 3 2 2" xfId="27722" xr:uid="{00000000-0005-0000-0000-000075E60000}"/>
    <cellStyle name="Percent 9 4 2 3 2 2 2" xfId="53690" xr:uid="{00000000-0005-0000-0000-000076E60000}"/>
    <cellStyle name="Percent 9 4 2 3 2 3" xfId="38542" xr:uid="{00000000-0005-0000-0000-000077E60000}"/>
    <cellStyle name="Percent 9 4 2 3 3" xfId="21230" xr:uid="{00000000-0005-0000-0000-000078E60000}"/>
    <cellStyle name="Percent 9 4 2 3 3 2" xfId="47198" xr:uid="{00000000-0005-0000-0000-000079E60000}"/>
    <cellStyle name="Percent 9 4 2 3 4" xfId="16902" xr:uid="{00000000-0005-0000-0000-00007AE60000}"/>
    <cellStyle name="Percent 9 4 2 3 4 2" xfId="42870" xr:uid="{00000000-0005-0000-0000-00007BE60000}"/>
    <cellStyle name="Percent 9 4 2 3 5" xfId="32050" xr:uid="{00000000-0005-0000-0000-00007CE60000}"/>
    <cellStyle name="Percent 9 4 2 3 6" xfId="58532" xr:uid="{00000000-0005-0000-0000-00007DE60000}"/>
    <cellStyle name="Percent 9 4 2 4" xfId="10410" xr:uid="{00000000-0005-0000-0000-00007EE60000}"/>
    <cellStyle name="Percent 9 4 2 4 2" xfId="25558" xr:uid="{00000000-0005-0000-0000-00007FE60000}"/>
    <cellStyle name="Percent 9 4 2 4 2 2" xfId="51526" xr:uid="{00000000-0005-0000-0000-000080E60000}"/>
    <cellStyle name="Percent 9 4 2 4 3" xfId="36378" xr:uid="{00000000-0005-0000-0000-000081E60000}"/>
    <cellStyle name="Percent 9 4 2 5" xfId="8246" xr:uid="{00000000-0005-0000-0000-000082E60000}"/>
    <cellStyle name="Percent 9 4 2 5 2" xfId="23394" xr:uid="{00000000-0005-0000-0000-000083E60000}"/>
    <cellStyle name="Percent 9 4 2 5 2 2" xfId="49362" xr:uid="{00000000-0005-0000-0000-000084E60000}"/>
    <cellStyle name="Percent 9 4 2 5 3" xfId="34214" xr:uid="{00000000-0005-0000-0000-000085E60000}"/>
    <cellStyle name="Percent 9 4 2 6" xfId="19066" xr:uid="{00000000-0005-0000-0000-000086E60000}"/>
    <cellStyle name="Percent 9 4 2 6 2" xfId="45034" xr:uid="{00000000-0005-0000-0000-000087E60000}"/>
    <cellStyle name="Percent 9 4 2 7" xfId="14738" xr:uid="{00000000-0005-0000-0000-000088E60000}"/>
    <cellStyle name="Percent 9 4 2 7 2" xfId="40706" xr:uid="{00000000-0005-0000-0000-000089E60000}"/>
    <cellStyle name="Percent 9 4 2 8" xfId="3918" xr:uid="{00000000-0005-0000-0000-00008AE60000}"/>
    <cellStyle name="Percent 9 4 2 9" xfId="29886" xr:uid="{00000000-0005-0000-0000-00008BE60000}"/>
    <cellStyle name="Percent 9 4 3" xfId="2295" xr:uid="{00000000-0005-0000-0000-00008CE60000}"/>
    <cellStyle name="Percent 9 4 3 2" xfId="6623" xr:uid="{00000000-0005-0000-0000-00008DE60000}"/>
    <cellStyle name="Percent 9 4 3 2 2" xfId="13115" xr:uid="{00000000-0005-0000-0000-00008EE60000}"/>
    <cellStyle name="Percent 9 4 3 2 2 2" xfId="28263" xr:uid="{00000000-0005-0000-0000-00008FE60000}"/>
    <cellStyle name="Percent 9 4 3 2 2 2 2" xfId="54231" xr:uid="{00000000-0005-0000-0000-000090E60000}"/>
    <cellStyle name="Percent 9 4 3 2 2 3" xfId="39083" xr:uid="{00000000-0005-0000-0000-000091E60000}"/>
    <cellStyle name="Percent 9 4 3 2 3" xfId="21771" xr:uid="{00000000-0005-0000-0000-000092E60000}"/>
    <cellStyle name="Percent 9 4 3 2 3 2" xfId="47739" xr:uid="{00000000-0005-0000-0000-000093E60000}"/>
    <cellStyle name="Percent 9 4 3 2 4" xfId="17443" xr:uid="{00000000-0005-0000-0000-000094E60000}"/>
    <cellStyle name="Percent 9 4 3 2 4 2" xfId="43411" xr:uid="{00000000-0005-0000-0000-000095E60000}"/>
    <cellStyle name="Percent 9 4 3 2 5" xfId="32591" xr:uid="{00000000-0005-0000-0000-000096E60000}"/>
    <cellStyle name="Percent 9 4 3 2 6" xfId="59073" xr:uid="{00000000-0005-0000-0000-000097E60000}"/>
    <cellStyle name="Percent 9 4 3 3" xfId="10951" xr:uid="{00000000-0005-0000-0000-000098E60000}"/>
    <cellStyle name="Percent 9 4 3 3 2" xfId="26099" xr:uid="{00000000-0005-0000-0000-000099E60000}"/>
    <cellStyle name="Percent 9 4 3 3 2 2" xfId="52067" xr:uid="{00000000-0005-0000-0000-00009AE60000}"/>
    <cellStyle name="Percent 9 4 3 3 3" xfId="36919" xr:uid="{00000000-0005-0000-0000-00009BE60000}"/>
    <cellStyle name="Percent 9 4 3 4" xfId="8787" xr:uid="{00000000-0005-0000-0000-00009CE60000}"/>
    <cellStyle name="Percent 9 4 3 4 2" xfId="23935" xr:uid="{00000000-0005-0000-0000-00009DE60000}"/>
    <cellStyle name="Percent 9 4 3 4 2 2" xfId="49903" xr:uid="{00000000-0005-0000-0000-00009EE60000}"/>
    <cellStyle name="Percent 9 4 3 4 3" xfId="34755" xr:uid="{00000000-0005-0000-0000-00009FE60000}"/>
    <cellStyle name="Percent 9 4 3 5" xfId="19607" xr:uid="{00000000-0005-0000-0000-0000A0E60000}"/>
    <cellStyle name="Percent 9 4 3 5 2" xfId="45575" xr:uid="{00000000-0005-0000-0000-0000A1E60000}"/>
    <cellStyle name="Percent 9 4 3 6" xfId="15279" xr:uid="{00000000-0005-0000-0000-0000A2E60000}"/>
    <cellStyle name="Percent 9 4 3 6 2" xfId="41247" xr:uid="{00000000-0005-0000-0000-0000A3E60000}"/>
    <cellStyle name="Percent 9 4 3 7" xfId="4459" xr:uid="{00000000-0005-0000-0000-0000A4E60000}"/>
    <cellStyle name="Percent 9 4 3 8" xfId="30427" xr:uid="{00000000-0005-0000-0000-0000A5E60000}"/>
    <cellStyle name="Percent 9 4 3 9" xfId="56909" xr:uid="{00000000-0005-0000-0000-0000A6E60000}"/>
    <cellStyle name="Percent 9 4 4" xfId="5541" xr:uid="{00000000-0005-0000-0000-0000A7E60000}"/>
    <cellStyle name="Percent 9 4 4 2" xfId="12033" xr:uid="{00000000-0005-0000-0000-0000A8E60000}"/>
    <cellStyle name="Percent 9 4 4 2 2" xfId="27181" xr:uid="{00000000-0005-0000-0000-0000A9E60000}"/>
    <cellStyle name="Percent 9 4 4 2 2 2" xfId="53149" xr:uid="{00000000-0005-0000-0000-0000AAE60000}"/>
    <cellStyle name="Percent 9 4 4 2 3" xfId="38001" xr:uid="{00000000-0005-0000-0000-0000ABE60000}"/>
    <cellStyle name="Percent 9 4 4 3" xfId="20689" xr:uid="{00000000-0005-0000-0000-0000ACE60000}"/>
    <cellStyle name="Percent 9 4 4 3 2" xfId="46657" xr:uid="{00000000-0005-0000-0000-0000ADE60000}"/>
    <cellStyle name="Percent 9 4 4 4" xfId="16361" xr:uid="{00000000-0005-0000-0000-0000AEE60000}"/>
    <cellStyle name="Percent 9 4 4 4 2" xfId="42329" xr:uid="{00000000-0005-0000-0000-0000AFE60000}"/>
    <cellStyle name="Percent 9 4 4 5" xfId="31509" xr:uid="{00000000-0005-0000-0000-0000B0E60000}"/>
    <cellStyle name="Percent 9 4 4 6" xfId="57991" xr:uid="{00000000-0005-0000-0000-0000B1E60000}"/>
    <cellStyle name="Percent 9 4 5" xfId="9869" xr:uid="{00000000-0005-0000-0000-0000B2E60000}"/>
    <cellStyle name="Percent 9 4 5 2" xfId="25017" xr:uid="{00000000-0005-0000-0000-0000B3E60000}"/>
    <cellStyle name="Percent 9 4 5 2 2" xfId="50985" xr:uid="{00000000-0005-0000-0000-0000B4E60000}"/>
    <cellStyle name="Percent 9 4 5 3" xfId="35837" xr:uid="{00000000-0005-0000-0000-0000B5E60000}"/>
    <cellStyle name="Percent 9 4 6" xfId="7705" xr:uid="{00000000-0005-0000-0000-0000B6E60000}"/>
    <cellStyle name="Percent 9 4 6 2" xfId="22853" xr:uid="{00000000-0005-0000-0000-0000B7E60000}"/>
    <cellStyle name="Percent 9 4 6 2 2" xfId="48821" xr:uid="{00000000-0005-0000-0000-0000B8E60000}"/>
    <cellStyle name="Percent 9 4 6 3" xfId="33673" xr:uid="{00000000-0005-0000-0000-0000B9E60000}"/>
    <cellStyle name="Percent 9 4 7" xfId="18525" xr:uid="{00000000-0005-0000-0000-0000BAE60000}"/>
    <cellStyle name="Percent 9 4 7 2" xfId="44493" xr:uid="{00000000-0005-0000-0000-0000BBE60000}"/>
    <cellStyle name="Percent 9 4 8" xfId="14197" xr:uid="{00000000-0005-0000-0000-0000BCE60000}"/>
    <cellStyle name="Percent 9 4 8 2" xfId="40165" xr:uid="{00000000-0005-0000-0000-0000BDE60000}"/>
    <cellStyle name="Percent 9 4 9" xfId="3377" xr:uid="{00000000-0005-0000-0000-0000BEE60000}"/>
    <cellStyle name="Percent 9 5" xfId="666" xr:uid="{00000000-0005-0000-0000-0000BFE60000}"/>
    <cellStyle name="Percent 9 5 10" xfId="29346" xr:uid="{00000000-0005-0000-0000-0000C0E60000}"/>
    <cellStyle name="Percent 9 5 11" xfId="55287" xr:uid="{00000000-0005-0000-0000-0000C1E60000}"/>
    <cellStyle name="Percent 9 5 12" xfId="55828" xr:uid="{00000000-0005-0000-0000-0000C2E60000}"/>
    <cellStyle name="Percent 9 5 13" xfId="855" xr:uid="{00000000-0005-0000-0000-0000C3E60000}"/>
    <cellStyle name="Percent 9 5 2" xfId="1755" xr:uid="{00000000-0005-0000-0000-0000C4E60000}"/>
    <cellStyle name="Percent 9 5 2 10" xfId="56369" xr:uid="{00000000-0005-0000-0000-0000C5E60000}"/>
    <cellStyle name="Percent 9 5 2 2" xfId="2837" xr:uid="{00000000-0005-0000-0000-0000C6E60000}"/>
    <cellStyle name="Percent 9 5 2 2 2" xfId="7165" xr:uid="{00000000-0005-0000-0000-0000C7E60000}"/>
    <cellStyle name="Percent 9 5 2 2 2 2" xfId="13657" xr:uid="{00000000-0005-0000-0000-0000C8E60000}"/>
    <cellStyle name="Percent 9 5 2 2 2 2 2" xfId="28805" xr:uid="{00000000-0005-0000-0000-0000C9E60000}"/>
    <cellStyle name="Percent 9 5 2 2 2 2 2 2" xfId="54773" xr:uid="{00000000-0005-0000-0000-0000CAE60000}"/>
    <cellStyle name="Percent 9 5 2 2 2 2 3" xfId="39625" xr:uid="{00000000-0005-0000-0000-0000CBE60000}"/>
    <cellStyle name="Percent 9 5 2 2 2 3" xfId="22313" xr:uid="{00000000-0005-0000-0000-0000CCE60000}"/>
    <cellStyle name="Percent 9 5 2 2 2 3 2" xfId="48281" xr:uid="{00000000-0005-0000-0000-0000CDE60000}"/>
    <cellStyle name="Percent 9 5 2 2 2 4" xfId="17985" xr:uid="{00000000-0005-0000-0000-0000CEE60000}"/>
    <cellStyle name="Percent 9 5 2 2 2 4 2" xfId="43953" xr:uid="{00000000-0005-0000-0000-0000CFE60000}"/>
    <cellStyle name="Percent 9 5 2 2 2 5" xfId="33133" xr:uid="{00000000-0005-0000-0000-0000D0E60000}"/>
    <cellStyle name="Percent 9 5 2 2 2 6" xfId="59615" xr:uid="{00000000-0005-0000-0000-0000D1E60000}"/>
    <cellStyle name="Percent 9 5 2 2 3" xfId="11493" xr:uid="{00000000-0005-0000-0000-0000D2E60000}"/>
    <cellStyle name="Percent 9 5 2 2 3 2" xfId="26641" xr:uid="{00000000-0005-0000-0000-0000D3E60000}"/>
    <cellStyle name="Percent 9 5 2 2 3 2 2" xfId="52609" xr:uid="{00000000-0005-0000-0000-0000D4E60000}"/>
    <cellStyle name="Percent 9 5 2 2 3 3" xfId="37461" xr:uid="{00000000-0005-0000-0000-0000D5E60000}"/>
    <cellStyle name="Percent 9 5 2 2 4" xfId="9329" xr:uid="{00000000-0005-0000-0000-0000D6E60000}"/>
    <cellStyle name="Percent 9 5 2 2 4 2" xfId="24477" xr:uid="{00000000-0005-0000-0000-0000D7E60000}"/>
    <cellStyle name="Percent 9 5 2 2 4 2 2" xfId="50445" xr:uid="{00000000-0005-0000-0000-0000D8E60000}"/>
    <cellStyle name="Percent 9 5 2 2 4 3" xfId="35297" xr:uid="{00000000-0005-0000-0000-0000D9E60000}"/>
    <cellStyle name="Percent 9 5 2 2 5" xfId="20149" xr:uid="{00000000-0005-0000-0000-0000DAE60000}"/>
    <cellStyle name="Percent 9 5 2 2 5 2" xfId="46117" xr:uid="{00000000-0005-0000-0000-0000DBE60000}"/>
    <cellStyle name="Percent 9 5 2 2 6" xfId="15821" xr:uid="{00000000-0005-0000-0000-0000DCE60000}"/>
    <cellStyle name="Percent 9 5 2 2 6 2" xfId="41789" xr:uid="{00000000-0005-0000-0000-0000DDE60000}"/>
    <cellStyle name="Percent 9 5 2 2 7" xfId="5001" xr:uid="{00000000-0005-0000-0000-0000DEE60000}"/>
    <cellStyle name="Percent 9 5 2 2 8" xfId="30969" xr:uid="{00000000-0005-0000-0000-0000DFE60000}"/>
    <cellStyle name="Percent 9 5 2 2 9" xfId="57451" xr:uid="{00000000-0005-0000-0000-0000E0E60000}"/>
    <cellStyle name="Percent 9 5 2 3" xfId="6083" xr:uid="{00000000-0005-0000-0000-0000E1E60000}"/>
    <cellStyle name="Percent 9 5 2 3 2" xfId="12575" xr:uid="{00000000-0005-0000-0000-0000E2E60000}"/>
    <cellStyle name="Percent 9 5 2 3 2 2" xfId="27723" xr:uid="{00000000-0005-0000-0000-0000E3E60000}"/>
    <cellStyle name="Percent 9 5 2 3 2 2 2" xfId="53691" xr:uid="{00000000-0005-0000-0000-0000E4E60000}"/>
    <cellStyle name="Percent 9 5 2 3 2 3" xfId="38543" xr:uid="{00000000-0005-0000-0000-0000E5E60000}"/>
    <cellStyle name="Percent 9 5 2 3 3" xfId="21231" xr:uid="{00000000-0005-0000-0000-0000E6E60000}"/>
    <cellStyle name="Percent 9 5 2 3 3 2" xfId="47199" xr:uid="{00000000-0005-0000-0000-0000E7E60000}"/>
    <cellStyle name="Percent 9 5 2 3 4" xfId="16903" xr:uid="{00000000-0005-0000-0000-0000E8E60000}"/>
    <cellStyle name="Percent 9 5 2 3 4 2" xfId="42871" xr:uid="{00000000-0005-0000-0000-0000E9E60000}"/>
    <cellStyle name="Percent 9 5 2 3 5" xfId="32051" xr:uid="{00000000-0005-0000-0000-0000EAE60000}"/>
    <cellStyle name="Percent 9 5 2 3 6" xfId="58533" xr:uid="{00000000-0005-0000-0000-0000EBE60000}"/>
    <cellStyle name="Percent 9 5 2 4" xfId="10411" xr:uid="{00000000-0005-0000-0000-0000ECE60000}"/>
    <cellStyle name="Percent 9 5 2 4 2" xfId="25559" xr:uid="{00000000-0005-0000-0000-0000EDE60000}"/>
    <cellStyle name="Percent 9 5 2 4 2 2" xfId="51527" xr:uid="{00000000-0005-0000-0000-0000EEE60000}"/>
    <cellStyle name="Percent 9 5 2 4 3" xfId="36379" xr:uid="{00000000-0005-0000-0000-0000EFE60000}"/>
    <cellStyle name="Percent 9 5 2 5" xfId="8247" xr:uid="{00000000-0005-0000-0000-0000F0E60000}"/>
    <cellStyle name="Percent 9 5 2 5 2" xfId="23395" xr:uid="{00000000-0005-0000-0000-0000F1E60000}"/>
    <cellStyle name="Percent 9 5 2 5 2 2" xfId="49363" xr:uid="{00000000-0005-0000-0000-0000F2E60000}"/>
    <cellStyle name="Percent 9 5 2 5 3" xfId="34215" xr:uid="{00000000-0005-0000-0000-0000F3E60000}"/>
    <cellStyle name="Percent 9 5 2 6" xfId="19067" xr:uid="{00000000-0005-0000-0000-0000F4E60000}"/>
    <cellStyle name="Percent 9 5 2 6 2" xfId="45035" xr:uid="{00000000-0005-0000-0000-0000F5E60000}"/>
    <cellStyle name="Percent 9 5 2 7" xfId="14739" xr:uid="{00000000-0005-0000-0000-0000F6E60000}"/>
    <cellStyle name="Percent 9 5 2 7 2" xfId="40707" xr:uid="{00000000-0005-0000-0000-0000F7E60000}"/>
    <cellStyle name="Percent 9 5 2 8" xfId="3919" xr:uid="{00000000-0005-0000-0000-0000F8E60000}"/>
    <cellStyle name="Percent 9 5 2 9" xfId="29887" xr:uid="{00000000-0005-0000-0000-0000F9E60000}"/>
    <cellStyle name="Percent 9 5 3" xfId="2296" xr:uid="{00000000-0005-0000-0000-0000FAE60000}"/>
    <cellStyle name="Percent 9 5 3 2" xfId="6624" xr:uid="{00000000-0005-0000-0000-0000FBE60000}"/>
    <cellStyle name="Percent 9 5 3 2 2" xfId="13116" xr:uid="{00000000-0005-0000-0000-0000FCE60000}"/>
    <cellStyle name="Percent 9 5 3 2 2 2" xfId="28264" xr:uid="{00000000-0005-0000-0000-0000FDE60000}"/>
    <cellStyle name="Percent 9 5 3 2 2 2 2" xfId="54232" xr:uid="{00000000-0005-0000-0000-0000FEE60000}"/>
    <cellStyle name="Percent 9 5 3 2 2 3" xfId="39084" xr:uid="{00000000-0005-0000-0000-0000FFE60000}"/>
    <cellStyle name="Percent 9 5 3 2 3" xfId="21772" xr:uid="{00000000-0005-0000-0000-000000E70000}"/>
    <cellStyle name="Percent 9 5 3 2 3 2" xfId="47740" xr:uid="{00000000-0005-0000-0000-000001E70000}"/>
    <cellStyle name="Percent 9 5 3 2 4" xfId="17444" xr:uid="{00000000-0005-0000-0000-000002E70000}"/>
    <cellStyle name="Percent 9 5 3 2 4 2" xfId="43412" xr:uid="{00000000-0005-0000-0000-000003E70000}"/>
    <cellStyle name="Percent 9 5 3 2 5" xfId="32592" xr:uid="{00000000-0005-0000-0000-000004E70000}"/>
    <cellStyle name="Percent 9 5 3 2 6" xfId="59074" xr:uid="{00000000-0005-0000-0000-000005E70000}"/>
    <cellStyle name="Percent 9 5 3 3" xfId="10952" xr:uid="{00000000-0005-0000-0000-000006E70000}"/>
    <cellStyle name="Percent 9 5 3 3 2" xfId="26100" xr:uid="{00000000-0005-0000-0000-000007E70000}"/>
    <cellStyle name="Percent 9 5 3 3 2 2" xfId="52068" xr:uid="{00000000-0005-0000-0000-000008E70000}"/>
    <cellStyle name="Percent 9 5 3 3 3" xfId="36920" xr:uid="{00000000-0005-0000-0000-000009E70000}"/>
    <cellStyle name="Percent 9 5 3 4" xfId="8788" xr:uid="{00000000-0005-0000-0000-00000AE70000}"/>
    <cellStyle name="Percent 9 5 3 4 2" xfId="23936" xr:uid="{00000000-0005-0000-0000-00000BE70000}"/>
    <cellStyle name="Percent 9 5 3 4 2 2" xfId="49904" xr:uid="{00000000-0005-0000-0000-00000CE70000}"/>
    <cellStyle name="Percent 9 5 3 4 3" xfId="34756" xr:uid="{00000000-0005-0000-0000-00000DE70000}"/>
    <cellStyle name="Percent 9 5 3 5" xfId="19608" xr:uid="{00000000-0005-0000-0000-00000EE70000}"/>
    <cellStyle name="Percent 9 5 3 5 2" xfId="45576" xr:uid="{00000000-0005-0000-0000-00000FE70000}"/>
    <cellStyle name="Percent 9 5 3 6" xfId="15280" xr:uid="{00000000-0005-0000-0000-000010E70000}"/>
    <cellStyle name="Percent 9 5 3 6 2" xfId="41248" xr:uid="{00000000-0005-0000-0000-000011E70000}"/>
    <cellStyle name="Percent 9 5 3 7" xfId="4460" xr:uid="{00000000-0005-0000-0000-000012E70000}"/>
    <cellStyle name="Percent 9 5 3 8" xfId="30428" xr:uid="{00000000-0005-0000-0000-000013E70000}"/>
    <cellStyle name="Percent 9 5 3 9" xfId="56910" xr:uid="{00000000-0005-0000-0000-000014E70000}"/>
    <cellStyle name="Percent 9 5 4" xfId="5542" xr:uid="{00000000-0005-0000-0000-000015E70000}"/>
    <cellStyle name="Percent 9 5 4 2" xfId="12034" xr:uid="{00000000-0005-0000-0000-000016E70000}"/>
    <cellStyle name="Percent 9 5 4 2 2" xfId="27182" xr:uid="{00000000-0005-0000-0000-000017E70000}"/>
    <cellStyle name="Percent 9 5 4 2 2 2" xfId="53150" xr:uid="{00000000-0005-0000-0000-000018E70000}"/>
    <cellStyle name="Percent 9 5 4 2 3" xfId="38002" xr:uid="{00000000-0005-0000-0000-000019E70000}"/>
    <cellStyle name="Percent 9 5 4 3" xfId="20690" xr:uid="{00000000-0005-0000-0000-00001AE70000}"/>
    <cellStyle name="Percent 9 5 4 3 2" xfId="46658" xr:uid="{00000000-0005-0000-0000-00001BE70000}"/>
    <cellStyle name="Percent 9 5 4 4" xfId="16362" xr:uid="{00000000-0005-0000-0000-00001CE70000}"/>
    <cellStyle name="Percent 9 5 4 4 2" xfId="42330" xr:uid="{00000000-0005-0000-0000-00001DE70000}"/>
    <cellStyle name="Percent 9 5 4 5" xfId="31510" xr:uid="{00000000-0005-0000-0000-00001EE70000}"/>
    <cellStyle name="Percent 9 5 4 6" xfId="57992" xr:uid="{00000000-0005-0000-0000-00001FE70000}"/>
    <cellStyle name="Percent 9 5 5" xfId="9870" xr:uid="{00000000-0005-0000-0000-000020E70000}"/>
    <cellStyle name="Percent 9 5 5 2" xfId="25018" xr:uid="{00000000-0005-0000-0000-000021E70000}"/>
    <cellStyle name="Percent 9 5 5 2 2" xfId="50986" xr:uid="{00000000-0005-0000-0000-000022E70000}"/>
    <cellStyle name="Percent 9 5 5 3" xfId="35838" xr:uid="{00000000-0005-0000-0000-000023E70000}"/>
    <cellStyle name="Percent 9 5 6" xfId="7706" xr:uid="{00000000-0005-0000-0000-000024E70000}"/>
    <cellStyle name="Percent 9 5 6 2" xfId="22854" xr:uid="{00000000-0005-0000-0000-000025E70000}"/>
    <cellStyle name="Percent 9 5 6 2 2" xfId="48822" xr:uid="{00000000-0005-0000-0000-000026E70000}"/>
    <cellStyle name="Percent 9 5 6 3" xfId="33674" xr:uid="{00000000-0005-0000-0000-000027E70000}"/>
    <cellStyle name="Percent 9 5 7" xfId="18526" xr:uid="{00000000-0005-0000-0000-000028E70000}"/>
    <cellStyle name="Percent 9 5 7 2" xfId="44494" xr:uid="{00000000-0005-0000-0000-000029E70000}"/>
    <cellStyle name="Percent 9 5 8" xfId="14198" xr:uid="{00000000-0005-0000-0000-00002AE70000}"/>
    <cellStyle name="Percent 9 5 8 2" xfId="40166" xr:uid="{00000000-0005-0000-0000-00002BE70000}"/>
    <cellStyle name="Percent 9 5 9" xfId="3378" xr:uid="{00000000-0005-0000-0000-00002CE70000}"/>
    <cellStyle name="Percent 9 6" xfId="667" xr:uid="{00000000-0005-0000-0000-00002DE70000}"/>
    <cellStyle name="Percent 9 6 10" xfId="29347" xr:uid="{00000000-0005-0000-0000-00002EE70000}"/>
    <cellStyle name="Percent 9 6 11" xfId="55288" xr:uid="{00000000-0005-0000-0000-00002FE70000}"/>
    <cellStyle name="Percent 9 6 12" xfId="55829" xr:uid="{00000000-0005-0000-0000-000030E70000}"/>
    <cellStyle name="Percent 9 6 13" xfId="895" xr:uid="{00000000-0005-0000-0000-000031E70000}"/>
    <cellStyle name="Percent 9 6 2" xfId="1756" xr:uid="{00000000-0005-0000-0000-000032E70000}"/>
    <cellStyle name="Percent 9 6 2 10" xfId="56370" xr:uid="{00000000-0005-0000-0000-000033E70000}"/>
    <cellStyle name="Percent 9 6 2 2" xfId="2838" xr:uid="{00000000-0005-0000-0000-000034E70000}"/>
    <cellStyle name="Percent 9 6 2 2 2" xfId="7166" xr:uid="{00000000-0005-0000-0000-000035E70000}"/>
    <cellStyle name="Percent 9 6 2 2 2 2" xfId="13658" xr:uid="{00000000-0005-0000-0000-000036E70000}"/>
    <cellStyle name="Percent 9 6 2 2 2 2 2" xfId="28806" xr:uid="{00000000-0005-0000-0000-000037E70000}"/>
    <cellStyle name="Percent 9 6 2 2 2 2 2 2" xfId="54774" xr:uid="{00000000-0005-0000-0000-000038E70000}"/>
    <cellStyle name="Percent 9 6 2 2 2 2 3" xfId="39626" xr:uid="{00000000-0005-0000-0000-000039E70000}"/>
    <cellStyle name="Percent 9 6 2 2 2 3" xfId="22314" xr:uid="{00000000-0005-0000-0000-00003AE70000}"/>
    <cellStyle name="Percent 9 6 2 2 2 3 2" xfId="48282" xr:uid="{00000000-0005-0000-0000-00003BE70000}"/>
    <cellStyle name="Percent 9 6 2 2 2 4" xfId="17986" xr:uid="{00000000-0005-0000-0000-00003CE70000}"/>
    <cellStyle name="Percent 9 6 2 2 2 4 2" xfId="43954" xr:uid="{00000000-0005-0000-0000-00003DE70000}"/>
    <cellStyle name="Percent 9 6 2 2 2 5" xfId="33134" xr:uid="{00000000-0005-0000-0000-00003EE70000}"/>
    <cellStyle name="Percent 9 6 2 2 2 6" xfId="59616" xr:uid="{00000000-0005-0000-0000-00003FE70000}"/>
    <cellStyle name="Percent 9 6 2 2 3" xfId="11494" xr:uid="{00000000-0005-0000-0000-000040E70000}"/>
    <cellStyle name="Percent 9 6 2 2 3 2" xfId="26642" xr:uid="{00000000-0005-0000-0000-000041E70000}"/>
    <cellStyle name="Percent 9 6 2 2 3 2 2" xfId="52610" xr:uid="{00000000-0005-0000-0000-000042E70000}"/>
    <cellStyle name="Percent 9 6 2 2 3 3" xfId="37462" xr:uid="{00000000-0005-0000-0000-000043E70000}"/>
    <cellStyle name="Percent 9 6 2 2 4" xfId="9330" xr:uid="{00000000-0005-0000-0000-000044E70000}"/>
    <cellStyle name="Percent 9 6 2 2 4 2" xfId="24478" xr:uid="{00000000-0005-0000-0000-000045E70000}"/>
    <cellStyle name="Percent 9 6 2 2 4 2 2" xfId="50446" xr:uid="{00000000-0005-0000-0000-000046E70000}"/>
    <cellStyle name="Percent 9 6 2 2 4 3" xfId="35298" xr:uid="{00000000-0005-0000-0000-000047E70000}"/>
    <cellStyle name="Percent 9 6 2 2 5" xfId="20150" xr:uid="{00000000-0005-0000-0000-000048E70000}"/>
    <cellStyle name="Percent 9 6 2 2 5 2" xfId="46118" xr:uid="{00000000-0005-0000-0000-000049E70000}"/>
    <cellStyle name="Percent 9 6 2 2 6" xfId="15822" xr:uid="{00000000-0005-0000-0000-00004AE70000}"/>
    <cellStyle name="Percent 9 6 2 2 6 2" xfId="41790" xr:uid="{00000000-0005-0000-0000-00004BE70000}"/>
    <cellStyle name="Percent 9 6 2 2 7" xfId="5002" xr:uid="{00000000-0005-0000-0000-00004CE70000}"/>
    <cellStyle name="Percent 9 6 2 2 8" xfId="30970" xr:uid="{00000000-0005-0000-0000-00004DE70000}"/>
    <cellStyle name="Percent 9 6 2 2 9" xfId="57452" xr:uid="{00000000-0005-0000-0000-00004EE70000}"/>
    <cellStyle name="Percent 9 6 2 3" xfId="6084" xr:uid="{00000000-0005-0000-0000-00004FE70000}"/>
    <cellStyle name="Percent 9 6 2 3 2" xfId="12576" xr:uid="{00000000-0005-0000-0000-000050E70000}"/>
    <cellStyle name="Percent 9 6 2 3 2 2" xfId="27724" xr:uid="{00000000-0005-0000-0000-000051E70000}"/>
    <cellStyle name="Percent 9 6 2 3 2 2 2" xfId="53692" xr:uid="{00000000-0005-0000-0000-000052E70000}"/>
    <cellStyle name="Percent 9 6 2 3 2 3" xfId="38544" xr:uid="{00000000-0005-0000-0000-000053E70000}"/>
    <cellStyle name="Percent 9 6 2 3 3" xfId="21232" xr:uid="{00000000-0005-0000-0000-000054E70000}"/>
    <cellStyle name="Percent 9 6 2 3 3 2" xfId="47200" xr:uid="{00000000-0005-0000-0000-000055E70000}"/>
    <cellStyle name="Percent 9 6 2 3 4" xfId="16904" xr:uid="{00000000-0005-0000-0000-000056E70000}"/>
    <cellStyle name="Percent 9 6 2 3 4 2" xfId="42872" xr:uid="{00000000-0005-0000-0000-000057E70000}"/>
    <cellStyle name="Percent 9 6 2 3 5" xfId="32052" xr:uid="{00000000-0005-0000-0000-000058E70000}"/>
    <cellStyle name="Percent 9 6 2 3 6" xfId="58534" xr:uid="{00000000-0005-0000-0000-000059E70000}"/>
    <cellStyle name="Percent 9 6 2 4" xfId="10412" xr:uid="{00000000-0005-0000-0000-00005AE70000}"/>
    <cellStyle name="Percent 9 6 2 4 2" xfId="25560" xr:uid="{00000000-0005-0000-0000-00005BE70000}"/>
    <cellStyle name="Percent 9 6 2 4 2 2" xfId="51528" xr:uid="{00000000-0005-0000-0000-00005CE70000}"/>
    <cellStyle name="Percent 9 6 2 4 3" xfId="36380" xr:uid="{00000000-0005-0000-0000-00005DE70000}"/>
    <cellStyle name="Percent 9 6 2 5" xfId="8248" xr:uid="{00000000-0005-0000-0000-00005EE70000}"/>
    <cellStyle name="Percent 9 6 2 5 2" xfId="23396" xr:uid="{00000000-0005-0000-0000-00005FE70000}"/>
    <cellStyle name="Percent 9 6 2 5 2 2" xfId="49364" xr:uid="{00000000-0005-0000-0000-000060E70000}"/>
    <cellStyle name="Percent 9 6 2 5 3" xfId="34216" xr:uid="{00000000-0005-0000-0000-000061E70000}"/>
    <cellStyle name="Percent 9 6 2 6" xfId="19068" xr:uid="{00000000-0005-0000-0000-000062E70000}"/>
    <cellStyle name="Percent 9 6 2 6 2" xfId="45036" xr:uid="{00000000-0005-0000-0000-000063E70000}"/>
    <cellStyle name="Percent 9 6 2 7" xfId="14740" xr:uid="{00000000-0005-0000-0000-000064E70000}"/>
    <cellStyle name="Percent 9 6 2 7 2" xfId="40708" xr:uid="{00000000-0005-0000-0000-000065E70000}"/>
    <cellStyle name="Percent 9 6 2 8" xfId="3920" xr:uid="{00000000-0005-0000-0000-000066E70000}"/>
    <cellStyle name="Percent 9 6 2 9" xfId="29888" xr:uid="{00000000-0005-0000-0000-000067E70000}"/>
    <cellStyle name="Percent 9 6 3" xfId="2297" xr:uid="{00000000-0005-0000-0000-000068E70000}"/>
    <cellStyle name="Percent 9 6 3 2" xfId="6625" xr:uid="{00000000-0005-0000-0000-000069E70000}"/>
    <cellStyle name="Percent 9 6 3 2 2" xfId="13117" xr:uid="{00000000-0005-0000-0000-00006AE70000}"/>
    <cellStyle name="Percent 9 6 3 2 2 2" xfId="28265" xr:uid="{00000000-0005-0000-0000-00006BE70000}"/>
    <cellStyle name="Percent 9 6 3 2 2 2 2" xfId="54233" xr:uid="{00000000-0005-0000-0000-00006CE70000}"/>
    <cellStyle name="Percent 9 6 3 2 2 3" xfId="39085" xr:uid="{00000000-0005-0000-0000-00006DE70000}"/>
    <cellStyle name="Percent 9 6 3 2 3" xfId="21773" xr:uid="{00000000-0005-0000-0000-00006EE70000}"/>
    <cellStyle name="Percent 9 6 3 2 3 2" xfId="47741" xr:uid="{00000000-0005-0000-0000-00006FE70000}"/>
    <cellStyle name="Percent 9 6 3 2 4" xfId="17445" xr:uid="{00000000-0005-0000-0000-000070E70000}"/>
    <cellStyle name="Percent 9 6 3 2 4 2" xfId="43413" xr:uid="{00000000-0005-0000-0000-000071E70000}"/>
    <cellStyle name="Percent 9 6 3 2 5" xfId="32593" xr:uid="{00000000-0005-0000-0000-000072E70000}"/>
    <cellStyle name="Percent 9 6 3 2 6" xfId="59075" xr:uid="{00000000-0005-0000-0000-000073E70000}"/>
    <cellStyle name="Percent 9 6 3 3" xfId="10953" xr:uid="{00000000-0005-0000-0000-000074E70000}"/>
    <cellStyle name="Percent 9 6 3 3 2" xfId="26101" xr:uid="{00000000-0005-0000-0000-000075E70000}"/>
    <cellStyle name="Percent 9 6 3 3 2 2" xfId="52069" xr:uid="{00000000-0005-0000-0000-000076E70000}"/>
    <cellStyle name="Percent 9 6 3 3 3" xfId="36921" xr:uid="{00000000-0005-0000-0000-000077E70000}"/>
    <cellStyle name="Percent 9 6 3 4" xfId="8789" xr:uid="{00000000-0005-0000-0000-000078E70000}"/>
    <cellStyle name="Percent 9 6 3 4 2" xfId="23937" xr:uid="{00000000-0005-0000-0000-000079E70000}"/>
    <cellStyle name="Percent 9 6 3 4 2 2" xfId="49905" xr:uid="{00000000-0005-0000-0000-00007AE70000}"/>
    <cellStyle name="Percent 9 6 3 4 3" xfId="34757" xr:uid="{00000000-0005-0000-0000-00007BE70000}"/>
    <cellStyle name="Percent 9 6 3 5" xfId="19609" xr:uid="{00000000-0005-0000-0000-00007CE70000}"/>
    <cellStyle name="Percent 9 6 3 5 2" xfId="45577" xr:uid="{00000000-0005-0000-0000-00007DE70000}"/>
    <cellStyle name="Percent 9 6 3 6" xfId="15281" xr:uid="{00000000-0005-0000-0000-00007EE70000}"/>
    <cellStyle name="Percent 9 6 3 6 2" xfId="41249" xr:uid="{00000000-0005-0000-0000-00007FE70000}"/>
    <cellStyle name="Percent 9 6 3 7" xfId="4461" xr:uid="{00000000-0005-0000-0000-000080E70000}"/>
    <cellStyle name="Percent 9 6 3 8" xfId="30429" xr:uid="{00000000-0005-0000-0000-000081E70000}"/>
    <cellStyle name="Percent 9 6 3 9" xfId="56911" xr:uid="{00000000-0005-0000-0000-000082E70000}"/>
    <cellStyle name="Percent 9 6 4" xfId="5543" xr:uid="{00000000-0005-0000-0000-000083E70000}"/>
    <cellStyle name="Percent 9 6 4 2" xfId="12035" xr:uid="{00000000-0005-0000-0000-000084E70000}"/>
    <cellStyle name="Percent 9 6 4 2 2" xfId="27183" xr:uid="{00000000-0005-0000-0000-000085E70000}"/>
    <cellStyle name="Percent 9 6 4 2 2 2" xfId="53151" xr:uid="{00000000-0005-0000-0000-000086E70000}"/>
    <cellStyle name="Percent 9 6 4 2 3" xfId="38003" xr:uid="{00000000-0005-0000-0000-000087E70000}"/>
    <cellStyle name="Percent 9 6 4 3" xfId="20691" xr:uid="{00000000-0005-0000-0000-000088E70000}"/>
    <cellStyle name="Percent 9 6 4 3 2" xfId="46659" xr:uid="{00000000-0005-0000-0000-000089E70000}"/>
    <cellStyle name="Percent 9 6 4 4" xfId="16363" xr:uid="{00000000-0005-0000-0000-00008AE70000}"/>
    <cellStyle name="Percent 9 6 4 4 2" xfId="42331" xr:uid="{00000000-0005-0000-0000-00008BE70000}"/>
    <cellStyle name="Percent 9 6 4 5" xfId="31511" xr:uid="{00000000-0005-0000-0000-00008CE70000}"/>
    <cellStyle name="Percent 9 6 4 6" xfId="57993" xr:uid="{00000000-0005-0000-0000-00008DE70000}"/>
    <cellStyle name="Percent 9 6 5" xfId="9871" xr:uid="{00000000-0005-0000-0000-00008EE70000}"/>
    <cellStyle name="Percent 9 6 5 2" xfId="25019" xr:uid="{00000000-0005-0000-0000-00008FE70000}"/>
    <cellStyle name="Percent 9 6 5 2 2" xfId="50987" xr:uid="{00000000-0005-0000-0000-000090E70000}"/>
    <cellStyle name="Percent 9 6 5 3" xfId="35839" xr:uid="{00000000-0005-0000-0000-000091E70000}"/>
    <cellStyle name="Percent 9 6 6" xfId="7707" xr:uid="{00000000-0005-0000-0000-000092E70000}"/>
    <cellStyle name="Percent 9 6 6 2" xfId="22855" xr:uid="{00000000-0005-0000-0000-000093E70000}"/>
    <cellStyle name="Percent 9 6 6 2 2" xfId="48823" xr:uid="{00000000-0005-0000-0000-000094E70000}"/>
    <cellStyle name="Percent 9 6 6 3" xfId="33675" xr:uid="{00000000-0005-0000-0000-000095E70000}"/>
    <cellStyle name="Percent 9 6 7" xfId="18527" xr:uid="{00000000-0005-0000-0000-000096E70000}"/>
    <cellStyle name="Percent 9 6 7 2" xfId="44495" xr:uid="{00000000-0005-0000-0000-000097E70000}"/>
    <cellStyle name="Percent 9 6 8" xfId="14199" xr:uid="{00000000-0005-0000-0000-000098E70000}"/>
    <cellStyle name="Percent 9 6 8 2" xfId="40167" xr:uid="{00000000-0005-0000-0000-000099E70000}"/>
    <cellStyle name="Percent 9 6 9" xfId="3379" xr:uid="{00000000-0005-0000-0000-00009AE70000}"/>
    <cellStyle name="Percent 9 7" xfId="668" xr:uid="{00000000-0005-0000-0000-00009BE70000}"/>
    <cellStyle name="Percent 9 7 10" xfId="29348" xr:uid="{00000000-0005-0000-0000-00009CE70000}"/>
    <cellStyle name="Percent 9 7 11" xfId="55289" xr:uid="{00000000-0005-0000-0000-00009DE70000}"/>
    <cellStyle name="Percent 9 7 12" xfId="55830" xr:uid="{00000000-0005-0000-0000-00009EE70000}"/>
    <cellStyle name="Percent 9 7 13" xfId="935" xr:uid="{00000000-0005-0000-0000-00009FE70000}"/>
    <cellStyle name="Percent 9 7 2" xfId="1757" xr:uid="{00000000-0005-0000-0000-0000A0E70000}"/>
    <cellStyle name="Percent 9 7 2 10" xfId="56371" xr:uid="{00000000-0005-0000-0000-0000A1E70000}"/>
    <cellStyle name="Percent 9 7 2 2" xfId="2839" xr:uid="{00000000-0005-0000-0000-0000A2E70000}"/>
    <cellStyle name="Percent 9 7 2 2 2" xfId="7167" xr:uid="{00000000-0005-0000-0000-0000A3E70000}"/>
    <cellStyle name="Percent 9 7 2 2 2 2" xfId="13659" xr:uid="{00000000-0005-0000-0000-0000A4E70000}"/>
    <cellStyle name="Percent 9 7 2 2 2 2 2" xfId="28807" xr:uid="{00000000-0005-0000-0000-0000A5E70000}"/>
    <cellStyle name="Percent 9 7 2 2 2 2 2 2" xfId="54775" xr:uid="{00000000-0005-0000-0000-0000A6E70000}"/>
    <cellStyle name="Percent 9 7 2 2 2 2 3" xfId="39627" xr:uid="{00000000-0005-0000-0000-0000A7E70000}"/>
    <cellStyle name="Percent 9 7 2 2 2 3" xfId="22315" xr:uid="{00000000-0005-0000-0000-0000A8E70000}"/>
    <cellStyle name="Percent 9 7 2 2 2 3 2" xfId="48283" xr:uid="{00000000-0005-0000-0000-0000A9E70000}"/>
    <cellStyle name="Percent 9 7 2 2 2 4" xfId="17987" xr:uid="{00000000-0005-0000-0000-0000AAE70000}"/>
    <cellStyle name="Percent 9 7 2 2 2 4 2" xfId="43955" xr:uid="{00000000-0005-0000-0000-0000ABE70000}"/>
    <cellStyle name="Percent 9 7 2 2 2 5" xfId="33135" xr:uid="{00000000-0005-0000-0000-0000ACE70000}"/>
    <cellStyle name="Percent 9 7 2 2 2 6" xfId="59617" xr:uid="{00000000-0005-0000-0000-0000ADE70000}"/>
    <cellStyle name="Percent 9 7 2 2 3" xfId="11495" xr:uid="{00000000-0005-0000-0000-0000AEE70000}"/>
    <cellStyle name="Percent 9 7 2 2 3 2" xfId="26643" xr:uid="{00000000-0005-0000-0000-0000AFE70000}"/>
    <cellStyle name="Percent 9 7 2 2 3 2 2" xfId="52611" xr:uid="{00000000-0005-0000-0000-0000B0E70000}"/>
    <cellStyle name="Percent 9 7 2 2 3 3" xfId="37463" xr:uid="{00000000-0005-0000-0000-0000B1E70000}"/>
    <cellStyle name="Percent 9 7 2 2 4" xfId="9331" xr:uid="{00000000-0005-0000-0000-0000B2E70000}"/>
    <cellStyle name="Percent 9 7 2 2 4 2" xfId="24479" xr:uid="{00000000-0005-0000-0000-0000B3E70000}"/>
    <cellStyle name="Percent 9 7 2 2 4 2 2" xfId="50447" xr:uid="{00000000-0005-0000-0000-0000B4E70000}"/>
    <cellStyle name="Percent 9 7 2 2 4 3" xfId="35299" xr:uid="{00000000-0005-0000-0000-0000B5E70000}"/>
    <cellStyle name="Percent 9 7 2 2 5" xfId="20151" xr:uid="{00000000-0005-0000-0000-0000B6E70000}"/>
    <cellStyle name="Percent 9 7 2 2 5 2" xfId="46119" xr:uid="{00000000-0005-0000-0000-0000B7E70000}"/>
    <cellStyle name="Percent 9 7 2 2 6" xfId="15823" xr:uid="{00000000-0005-0000-0000-0000B8E70000}"/>
    <cellStyle name="Percent 9 7 2 2 6 2" xfId="41791" xr:uid="{00000000-0005-0000-0000-0000B9E70000}"/>
    <cellStyle name="Percent 9 7 2 2 7" xfId="5003" xr:uid="{00000000-0005-0000-0000-0000BAE70000}"/>
    <cellStyle name="Percent 9 7 2 2 8" xfId="30971" xr:uid="{00000000-0005-0000-0000-0000BBE70000}"/>
    <cellStyle name="Percent 9 7 2 2 9" xfId="57453" xr:uid="{00000000-0005-0000-0000-0000BCE70000}"/>
    <cellStyle name="Percent 9 7 2 3" xfId="6085" xr:uid="{00000000-0005-0000-0000-0000BDE70000}"/>
    <cellStyle name="Percent 9 7 2 3 2" xfId="12577" xr:uid="{00000000-0005-0000-0000-0000BEE70000}"/>
    <cellStyle name="Percent 9 7 2 3 2 2" xfId="27725" xr:uid="{00000000-0005-0000-0000-0000BFE70000}"/>
    <cellStyle name="Percent 9 7 2 3 2 2 2" xfId="53693" xr:uid="{00000000-0005-0000-0000-0000C0E70000}"/>
    <cellStyle name="Percent 9 7 2 3 2 3" xfId="38545" xr:uid="{00000000-0005-0000-0000-0000C1E70000}"/>
    <cellStyle name="Percent 9 7 2 3 3" xfId="21233" xr:uid="{00000000-0005-0000-0000-0000C2E70000}"/>
    <cellStyle name="Percent 9 7 2 3 3 2" xfId="47201" xr:uid="{00000000-0005-0000-0000-0000C3E70000}"/>
    <cellStyle name="Percent 9 7 2 3 4" xfId="16905" xr:uid="{00000000-0005-0000-0000-0000C4E70000}"/>
    <cellStyle name="Percent 9 7 2 3 4 2" xfId="42873" xr:uid="{00000000-0005-0000-0000-0000C5E70000}"/>
    <cellStyle name="Percent 9 7 2 3 5" xfId="32053" xr:uid="{00000000-0005-0000-0000-0000C6E70000}"/>
    <cellStyle name="Percent 9 7 2 3 6" xfId="58535" xr:uid="{00000000-0005-0000-0000-0000C7E70000}"/>
    <cellStyle name="Percent 9 7 2 4" xfId="10413" xr:uid="{00000000-0005-0000-0000-0000C8E70000}"/>
    <cellStyle name="Percent 9 7 2 4 2" xfId="25561" xr:uid="{00000000-0005-0000-0000-0000C9E70000}"/>
    <cellStyle name="Percent 9 7 2 4 2 2" xfId="51529" xr:uid="{00000000-0005-0000-0000-0000CAE70000}"/>
    <cellStyle name="Percent 9 7 2 4 3" xfId="36381" xr:uid="{00000000-0005-0000-0000-0000CBE70000}"/>
    <cellStyle name="Percent 9 7 2 5" xfId="8249" xr:uid="{00000000-0005-0000-0000-0000CCE70000}"/>
    <cellStyle name="Percent 9 7 2 5 2" xfId="23397" xr:uid="{00000000-0005-0000-0000-0000CDE70000}"/>
    <cellStyle name="Percent 9 7 2 5 2 2" xfId="49365" xr:uid="{00000000-0005-0000-0000-0000CEE70000}"/>
    <cellStyle name="Percent 9 7 2 5 3" xfId="34217" xr:uid="{00000000-0005-0000-0000-0000CFE70000}"/>
    <cellStyle name="Percent 9 7 2 6" xfId="19069" xr:uid="{00000000-0005-0000-0000-0000D0E70000}"/>
    <cellStyle name="Percent 9 7 2 6 2" xfId="45037" xr:uid="{00000000-0005-0000-0000-0000D1E70000}"/>
    <cellStyle name="Percent 9 7 2 7" xfId="14741" xr:uid="{00000000-0005-0000-0000-0000D2E70000}"/>
    <cellStyle name="Percent 9 7 2 7 2" xfId="40709" xr:uid="{00000000-0005-0000-0000-0000D3E70000}"/>
    <cellStyle name="Percent 9 7 2 8" xfId="3921" xr:uid="{00000000-0005-0000-0000-0000D4E70000}"/>
    <cellStyle name="Percent 9 7 2 9" xfId="29889" xr:uid="{00000000-0005-0000-0000-0000D5E70000}"/>
    <cellStyle name="Percent 9 7 3" xfId="2298" xr:uid="{00000000-0005-0000-0000-0000D6E70000}"/>
    <cellStyle name="Percent 9 7 3 2" xfId="6626" xr:uid="{00000000-0005-0000-0000-0000D7E70000}"/>
    <cellStyle name="Percent 9 7 3 2 2" xfId="13118" xr:uid="{00000000-0005-0000-0000-0000D8E70000}"/>
    <cellStyle name="Percent 9 7 3 2 2 2" xfId="28266" xr:uid="{00000000-0005-0000-0000-0000D9E70000}"/>
    <cellStyle name="Percent 9 7 3 2 2 2 2" xfId="54234" xr:uid="{00000000-0005-0000-0000-0000DAE70000}"/>
    <cellStyle name="Percent 9 7 3 2 2 3" xfId="39086" xr:uid="{00000000-0005-0000-0000-0000DBE70000}"/>
    <cellStyle name="Percent 9 7 3 2 3" xfId="21774" xr:uid="{00000000-0005-0000-0000-0000DCE70000}"/>
    <cellStyle name="Percent 9 7 3 2 3 2" xfId="47742" xr:uid="{00000000-0005-0000-0000-0000DDE70000}"/>
    <cellStyle name="Percent 9 7 3 2 4" xfId="17446" xr:uid="{00000000-0005-0000-0000-0000DEE70000}"/>
    <cellStyle name="Percent 9 7 3 2 4 2" xfId="43414" xr:uid="{00000000-0005-0000-0000-0000DFE70000}"/>
    <cellStyle name="Percent 9 7 3 2 5" xfId="32594" xr:uid="{00000000-0005-0000-0000-0000E0E70000}"/>
    <cellStyle name="Percent 9 7 3 2 6" xfId="59076" xr:uid="{00000000-0005-0000-0000-0000E1E70000}"/>
    <cellStyle name="Percent 9 7 3 3" xfId="10954" xr:uid="{00000000-0005-0000-0000-0000E2E70000}"/>
    <cellStyle name="Percent 9 7 3 3 2" xfId="26102" xr:uid="{00000000-0005-0000-0000-0000E3E70000}"/>
    <cellStyle name="Percent 9 7 3 3 2 2" xfId="52070" xr:uid="{00000000-0005-0000-0000-0000E4E70000}"/>
    <cellStyle name="Percent 9 7 3 3 3" xfId="36922" xr:uid="{00000000-0005-0000-0000-0000E5E70000}"/>
    <cellStyle name="Percent 9 7 3 4" xfId="8790" xr:uid="{00000000-0005-0000-0000-0000E6E70000}"/>
    <cellStyle name="Percent 9 7 3 4 2" xfId="23938" xr:uid="{00000000-0005-0000-0000-0000E7E70000}"/>
    <cellStyle name="Percent 9 7 3 4 2 2" xfId="49906" xr:uid="{00000000-0005-0000-0000-0000E8E70000}"/>
    <cellStyle name="Percent 9 7 3 4 3" xfId="34758" xr:uid="{00000000-0005-0000-0000-0000E9E70000}"/>
    <cellStyle name="Percent 9 7 3 5" xfId="19610" xr:uid="{00000000-0005-0000-0000-0000EAE70000}"/>
    <cellStyle name="Percent 9 7 3 5 2" xfId="45578" xr:uid="{00000000-0005-0000-0000-0000EBE70000}"/>
    <cellStyle name="Percent 9 7 3 6" xfId="15282" xr:uid="{00000000-0005-0000-0000-0000ECE70000}"/>
    <cellStyle name="Percent 9 7 3 6 2" xfId="41250" xr:uid="{00000000-0005-0000-0000-0000EDE70000}"/>
    <cellStyle name="Percent 9 7 3 7" xfId="4462" xr:uid="{00000000-0005-0000-0000-0000EEE70000}"/>
    <cellStyle name="Percent 9 7 3 8" xfId="30430" xr:uid="{00000000-0005-0000-0000-0000EFE70000}"/>
    <cellStyle name="Percent 9 7 3 9" xfId="56912" xr:uid="{00000000-0005-0000-0000-0000F0E70000}"/>
    <cellStyle name="Percent 9 7 4" xfId="5544" xr:uid="{00000000-0005-0000-0000-0000F1E70000}"/>
    <cellStyle name="Percent 9 7 4 2" xfId="12036" xr:uid="{00000000-0005-0000-0000-0000F2E70000}"/>
    <cellStyle name="Percent 9 7 4 2 2" xfId="27184" xr:uid="{00000000-0005-0000-0000-0000F3E70000}"/>
    <cellStyle name="Percent 9 7 4 2 2 2" xfId="53152" xr:uid="{00000000-0005-0000-0000-0000F4E70000}"/>
    <cellStyle name="Percent 9 7 4 2 3" xfId="38004" xr:uid="{00000000-0005-0000-0000-0000F5E70000}"/>
    <cellStyle name="Percent 9 7 4 3" xfId="20692" xr:uid="{00000000-0005-0000-0000-0000F6E70000}"/>
    <cellStyle name="Percent 9 7 4 3 2" xfId="46660" xr:uid="{00000000-0005-0000-0000-0000F7E70000}"/>
    <cellStyle name="Percent 9 7 4 4" xfId="16364" xr:uid="{00000000-0005-0000-0000-0000F8E70000}"/>
    <cellStyle name="Percent 9 7 4 4 2" xfId="42332" xr:uid="{00000000-0005-0000-0000-0000F9E70000}"/>
    <cellStyle name="Percent 9 7 4 5" xfId="31512" xr:uid="{00000000-0005-0000-0000-0000FAE70000}"/>
    <cellStyle name="Percent 9 7 4 6" xfId="57994" xr:uid="{00000000-0005-0000-0000-0000FBE70000}"/>
    <cellStyle name="Percent 9 7 5" xfId="9872" xr:uid="{00000000-0005-0000-0000-0000FCE70000}"/>
    <cellStyle name="Percent 9 7 5 2" xfId="25020" xr:uid="{00000000-0005-0000-0000-0000FDE70000}"/>
    <cellStyle name="Percent 9 7 5 2 2" xfId="50988" xr:uid="{00000000-0005-0000-0000-0000FEE70000}"/>
    <cellStyle name="Percent 9 7 5 3" xfId="35840" xr:uid="{00000000-0005-0000-0000-0000FFE70000}"/>
    <cellStyle name="Percent 9 7 6" xfId="7708" xr:uid="{00000000-0005-0000-0000-000000E80000}"/>
    <cellStyle name="Percent 9 7 6 2" xfId="22856" xr:uid="{00000000-0005-0000-0000-000001E80000}"/>
    <cellStyle name="Percent 9 7 6 2 2" xfId="48824" xr:uid="{00000000-0005-0000-0000-000002E80000}"/>
    <cellStyle name="Percent 9 7 6 3" xfId="33676" xr:uid="{00000000-0005-0000-0000-000003E80000}"/>
    <cellStyle name="Percent 9 7 7" xfId="18528" xr:uid="{00000000-0005-0000-0000-000004E80000}"/>
    <cellStyle name="Percent 9 7 7 2" xfId="44496" xr:uid="{00000000-0005-0000-0000-000005E80000}"/>
    <cellStyle name="Percent 9 7 8" xfId="14200" xr:uid="{00000000-0005-0000-0000-000006E80000}"/>
    <cellStyle name="Percent 9 7 8 2" xfId="40168" xr:uid="{00000000-0005-0000-0000-000007E80000}"/>
    <cellStyle name="Percent 9 7 9" xfId="3380" xr:uid="{00000000-0005-0000-0000-000008E80000}"/>
    <cellStyle name="Percent 9 8" xfId="669" xr:uid="{00000000-0005-0000-0000-000009E80000}"/>
    <cellStyle name="Percent 9 8 10" xfId="29349" xr:uid="{00000000-0005-0000-0000-00000AE80000}"/>
    <cellStyle name="Percent 9 8 11" xfId="55290" xr:uid="{00000000-0005-0000-0000-00000BE80000}"/>
    <cellStyle name="Percent 9 8 12" xfId="55831" xr:uid="{00000000-0005-0000-0000-00000CE80000}"/>
    <cellStyle name="Percent 9 8 13" xfId="975" xr:uid="{00000000-0005-0000-0000-00000DE80000}"/>
    <cellStyle name="Percent 9 8 2" xfId="1758" xr:uid="{00000000-0005-0000-0000-00000EE80000}"/>
    <cellStyle name="Percent 9 8 2 10" xfId="56372" xr:uid="{00000000-0005-0000-0000-00000FE80000}"/>
    <cellStyle name="Percent 9 8 2 2" xfId="2840" xr:uid="{00000000-0005-0000-0000-000010E80000}"/>
    <cellStyle name="Percent 9 8 2 2 2" xfId="7168" xr:uid="{00000000-0005-0000-0000-000011E80000}"/>
    <cellStyle name="Percent 9 8 2 2 2 2" xfId="13660" xr:uid="{00000000-0005-0000-0000-000012E80000}"/>
    <cellStyle name="Percent 9 8 2 2 2 2 2" xfId="28808" xr:uid="{00000000-0005-0000-0000-000013E80000}"/>
    <cellStyle name="Percent 9 8 2 2 2 2 2 2" xfId="54776" xr:uid="{00000000-0005-0000-0000-000014E80000}"/>
    <cellStyle name="Percent 9 8 2 2 2 2 3" xfId="39628" xr:uid="{00000000-0005-0000-0000-000015E80000}"/>
    <cellStyle name="Percent 9 8 2 2 2 3" xfId="22316" xr:uid="{00000000-0005-0000-0000-000016E80000}"/>
    <cellStyle name="Percent 9 8 2 2 2 3 2" xfId="48284" xr:uid="{00000000-0005-0000-0000-000017E80000}"/>
    <cellStyle name="Percent 9 8 2 2 2 4" xfId="17988" xr:uid="{00000000-0005-0000-0000-000018E80000}"/>
    <cellStyle name="Percent 9 8 2 2 2 4 2" xfId="43956" xr:uid="{00000000-0005-0000-0000-000019E80000}"/>
    <cellStyle name="Percent 9 8 2 2 2 5" xfId="33136" xr:uid="{00000000-0005-0000-0000-00001AE80000}"/>
    <cellStyle name="Percent 9 8 2 2 2 6" xfId="59618" xr:uid="{00000000-0005-0000-0000-00001BE80000}"/>
    <cellStyle name="Percent 9 8 2 2 3" xfId="11496" xr:uid="{00000000-0005-0000-0000-00001CE80000}"/>
    <cellStyle name="Percent 9 8 2 2 3 2" xfId="26644" xr:uid="{00000000-0005-0000-0000-00001DE80000}"/>
    <cellStyle name="Percent 9 8 2 2 3 2 2" xfId="52612" xr:uid="{00000000-0005-0000-0000-00001EE80000}"/>
    <cellStyle name="Percent 9 8 2 2 3 3" xfId="37464" xr:uid="{00000000-0005-0000-0000-00001FE80000}"/>
    <cellStyle name="Percent 9 8 2 2 4" xfId="9332" xr:uid="{00000000-0005-0000-0000-000020E80000}"/>
    <cellStyle name="Percent 9 8 2 2 4 2" xfId="24480" xr:uid="{00000000-0005-0000-0000-000021E80000}"/>
    <cellStyle name="Percent 9 8 2 2 4 2 2" xfId="50448" xr:uid="{00000000-0005-0000-0000-000022E80000}"/>
    <cellStyle name="Percent 9 8 2 2 4 3" xfId="35300" xr:uid="{00000000-0005-0000-0000-000023E80000}"/>
    <cellStyle name="Percent 9 8 2 2 5" xfId="20152" xr:uid="{00000000-0005-0000-0000-000024E80000}"/>
    <cellStyle name="Percent 9 8 2 2 5 2" xfId="46120" xr:uid="{00000000-0005-0000-0000-000025E80000}"/>
    <cellStyle name="Percent 9 8 2 2 6" xfId="15824" xr:uid="{00000000-0005-0000-0000-000026E80000}"/>
    <cellStyle name="Percent 9 8 2 2 6 2" xfId="41792" xr:uid="{00000000-0005-0000-0000-000027E80000}"/>
    <cellStyle name="Percent 9 8 2 2 7" xfId="5004" xr:uid="{00000000-0005-0000-0000-000028E80000}"/>
    <cellStyle name="Percent 9 8 2 2 8" xfId="30972" xr:uid="{00000000-0005-0000-0000-000029E80000}"/>
    <cellStyle name="Percent 9 8 2 2 9" xfId="57454" xr:uid="{00000000-0005-0000-0000-00002AE80000}"/>
    <cellStyle name="Percent 9 8 2 3" xfId="6086" xr:uid="{00000000-0005-0000-0000-00002BE80000}"/>
    <cellStyle name="Percent 9 8 2 3 2" xfId="12578" xr:uid="{00000000-0005-0000-0000-00002CE80000}"/>
    <cellStyle name="Percent 9 8 2 3 2 2" xfId="27726" xr:uid="{00000000-0005-0000-0000-00002DE80000}"/>
    <cellStyle name="Percent 9 8 2 3 2 2 2" xfId="53694" xr:uid="{00000000-0005-0000-0000-00002EE80000}"/>
    <cellStyle name="Percent 9 8 2 3 2 3" xfId="38546" xr:uid="{00000000-0005-0000-0000-00002FE80000}"/>
    <cellStyle name="Percent 9 8 2 3 3" xfId="21234" xr:uid="{00000000-0005-0000-0000-000030E80000}"/>
    <cellStyle name="Percent 9 8 2 3 3 2" xfId="47202" xr:uid="{00000000-0005-0000-0000-000031E80000}"/>
    <cellStyle name="Percent 9 8 2 3 4" xfId="16906" xr:uid="{00000000-0005-0000-0000-000032E80000}"/>
    <cellStyle name="Percent 9 8 2 3 4 2" xfId="42874" xr:uid="{00000000-0005-0000-0000-000033E80000}"/>
    <cellStyle name="Percent 9 8 2 3 5" xfId="32054" xr:uid="{00000000-0005-0000-0000-000034E80000}"/>
    <cellStyle name="Percent 9 8 2 3 6" xfId="58536" xr:uid="{00000000-0005-0000-0000-000035E80000}"/>
    <cellStyle name="Percent 9 8 2 4" xfId="10414" xr:uid="{00000000-0005-0000-0000-000036E80000}"/>
    <cellStyle name="Percent 9 8 2 4 2" xfId="25562" xr:uid="{00000000-0005-0000-0000-000037E80000}"/>
    <cellStyle name="Percent 9 8 2 4 2 2" xfId="51530" xr:uid="{00000000-0005-0000-0000-000038E80000}"/>
    <cellStyle name="Percent 9 8 2 4 3" xfId="36382" xr:uid="{00000000-0005-0000-0000-000039E80000}"/>
    <cellStyle name="Percent 9 8 2 5" xfId="8250" xr:uid="{00000000-0005-0000-0000-00003AE80000}"/>
    <cellStyle name="Percent 9 8 2 5 2" xfId="23398" xr:uid="{00000000-0005-0000-0000-00003BE80000}"/>
    <cellStyle name="Percent 9 8 2 5 2 2" xfId="49366" xr:uid="{00000000-0005-0000-0000-00003CE80000}"/>
    <cellStyle name="Percent 9 8 2 5 3" xfId="34218" xr:uid="{00000000-0005-0000-0000-00003DE80000}"/>
    <cellStyle name="Percent 9 8 2 6" xfId="19070" xr:uid="{00000000-0005-0000-0000-00003EE80000}"/>
    <cellStyle name="Percent 9 8 2 6 2" xfId="45038" xr:uid="{00000000-0005-0000-0000-00003FE80000}"/>
    <cellStyle name="Percent 9 8 2 7" xfId="14742" xr:uid="{00000000-0005-0000-0000-000040E80000}"/>
    <cellStyle name="Percent 9 8 2 7 2" xfId="40710" xr:uid="{00000000-0005-0000-0000-000041E80000}"/>
    <cellStyle name="Percent 9 8 2 8" xfId="3922" xr:uid="{00000000-0005-0000-0000-000042E80000}"/>
    <cellStyle name="Percent 9 8 2 9" xfId="29890" xr:uid="{00000000-0005-0000-0000-000043E80000}"/>
    <cellStyle name="Percent 9 8 3" xfId="2299" xr:uid="{00000000-0005-0000-0000-000044E80000}"/>
    <cellStyle name="Percent 9 8 3 2" xfId="6627" xr:uid="{00000000-0005-0000-0000-000045E80000}"/>
    <cellStyle name="Percent 9 8 3 2 2" xfId="13119" xr:uid="{00000000-0005-0000-0000-000046E80000}"/>
    <cellStyle name="Percent 9 8 3 2 2 2" xfId="28267" xr:uid="{00000000-0005-0000-0000-000047E80000}"/>
    <cellStyle name="Percent 9 8 3 2 2 2 2" xfId="54235" xr:uid="{00000000-0005-0000-0000-000048E80000}"/>
    <cellStyle name="Percent 9 8 3 2 2 3" xfId="39087" xr:uid="{00000000-0005-0000-0000-000049E80000}"/>
    <cellStyle name="Percent 9 8 3 2 3" xfId="21775" xr:uid="{00000000-0005-0000-0000-00004AE80000}"/>
    <cellStyle name="Percent 9 8 3 2 3 2" xfId="47743" xr:uid="{00000000-0005-0000-0000-00004BE80000}"/>
    <cellStyle name="Percent 9 8 3 2 4" xfId="17447" xr:uid="{00000000-0005-0000-0000-00004CE80000}"/>
    <cellStyle name="Percent 9 8 3 2 4 2" xfId="43415" xr:uid="{00000000-0005-0000-0000-00004DE80000}"/>
    <cellStyle name="Percent 9 8 3 2 5" xfId="32595" xr:uid="{00000000-0005-0000-0000-00004EE80000}"/>
    <cellStyle name="Percent 9 8 3 2 6" xfId="59077" xr:uid="{00000000-0005-0000-0000-00004FE80000}"/>
    <cellStyle name="Percent 9 8 3 3" xfId="10955" xr:uid="{00000000-0005-0000-0000-000050E80000}"/>
    <cellStyle name="Percent 9 8 3 3 2" xfId="26103" xr:uid="{00000000-0005-0000-0000-000051E80000}"/>
    <cellStyle name="Percent 9 8 3 3 2 2" xfId="52071" xr:uid="{00000000-0005-0000-0000-000052E80000}"/>
    <cellStyle name="Percent 9 8 3 3 3" xfId="36923" xr:uid="{00000000-0005-0000-0000-000053E80000}"/>
    <cellStyle name="Percent 9 8 3 4" xfId="8791" xr:uid="{00000000-0005-0000-0000-000054E80000}"/>
    <cellStyle name="Percent 9 8 3 4 2" xfId="23939" xr:uid="{00000000-0005-0000-0000-000055E80000}"/>
    <cellStyle name="Percent 9 8 3 4 2 2" xfId="49907" xr:uid="{00000000-0005-0000-0000-000056E80000}"/>
    <cellStyle name="Percent 9 8 3 4 3" xfId="34759" xr:uid="{00000000-0005-0000-0000-000057E80000}"/>
    <cellStyle name="Percent 9 8 3 5" xfId="19611" xr:uid="{00000000-0005-0000-0000-000058E80000}"/>
    <cellStyle name="Percent 9 8 3 5 2" xfId="45579" xr:uid="{00000000-0005-0000-0000-000059E80000}"/>
    <cellStyle name="Percent 9 8 3 6" xfId="15283" xr:uid="{00000000-0005-0000-0000-00005AE80000}"/>
    <cellStyle name="Percent 9 8 3 6 2" xfId="41251" xr:uid="{00000000-0005-0000-0000-00005BE80000}"/>
    <cellStyle name="Percent 9 8 3 7" xfId="4463" xr:uid="{00000000-0005-0000-0000-00005CE80000}"/>
    <cellStyle name="Percent 9 8 3 8" xfId="30431" xr:uid="{00000000-0005-0000-0000-00005DE80000}"/>
    <cellStyle name="Percent 9 8 3 9" xfId="56913" xr:uid="{00000000-0005-0000-0000-00005EE80000}"/>
    <cellStyle name="Percent 9 8 4" xfId="5545" xr:uid="{00000000-0005-0000-0000-00005FE80000}"/>
    <cellStyle name="Percent 9 8 4 2" xfId="12037" xr:uid="{00000000-0005-0000-0000-000060E80000}"/>
    <cellStyle name="Percent 9 8 4 2 2" xfId="27185" xr:uid="{00000000-0005-0000-0000-000061E80000}"/>
    <cellStyle name="Percent 9 8 4 2 2 2" xfId="53153" xr:uid="{00000000-0005-0000-0000-000062E80000}"/>
    <cellStyle name="Percent 9 8 4 2 3" xfId="38005" xr:uid="{00000000-0005-0000-0000-000063E80000}"/>
    <cellStyle name="Percent 9 8 4 3" xfId="20693" xr:uid="{00000000-0005-0000-0000-000064E80000}"/>
    <cellStyle name="Percent 9 8 4 3 2" xfId="46661" xr:uid="{00000000-0005-0000-0000-000065E80000}"/>
    <cellStyle name="Percent 9 8 4 4" xfId="16365" xr:uid="{00000000-0005-0000-0000-000066E80000}"/>
    <cellStyle name="Percent 9 8 4 4 2" xfId="42333" xr:uid="{00000000-0005-0000-0000-000067E80000}"/>
    <cellStyle name="Percent 9 8 4 5" xfId="31513" xr:uid="{00000000-0005-0000-0000-000068E80000}"/>
    <cellStyle name="Percent 9 8 4 6" xfId="57995" xr:uid="{00000000-0005-0000-0000-000069E80000}"/>
    <cellStyle name="Percent 9 8 5" xfId="9873" xr:uid="{00000000-0005-0000-0000-00006AE80000}"/>
    <cellStyle name="Percent 9 8 5 2" xfId="25021" xr:uid="{00000000-0005-0000-0000-00006BE80000}"/>
    <cellStyle name="Percent 9 8 5 2 2" xfId="50989" xr:uid="{00000000-0005-0000-0000-00006CE80000}"/>
    <cellStyle name="Percent 9 8 5 3" xfId="35841" xr:uid="{00000000-0005-0000-0000-00006DE80000}"/>
    <cellStyle name="Percent 9 8 6" xfId="7709" xr:uid="{00000000-0005-0000-0000-00006EE80000}"/>
    <cellStyle name="Percent 9 8 6 2" xfId="22857" xr:uid="{00000000-0005-0000-0000-00006FE80000}"/>
    <cellStyle name="Percent 9 8 6 2 2" xfId="48825" xr:uid="{00000000-0005-0000-0000-000070E80000}"/>
    <cellStyle name="Percent 9 8 6 3" xfId="33677" xr:uid="{00000000-0005-0000-0000-000071E80000}"/>
    <cellStyle name="Percent 9 8 7" xfId="18529" xr:uid="{00000000-0005-0000-0000-000072E80000}"/>
    <cellStyle name="Percent 9 8 7 2" xfId="44497" xr:uid="{00000000-0005-0000-0000-000073E80000}"/>
    <cellStyle name="Percent 9 8 8" xfId="14201" xr:uid="{00000000-0005-0000-0000-000074E80000}"/>
    <cellStyle name="Percent 9 8 8 2" xfId="40169" xr:uid="{00000000-0005-0000-0000-000075E80000}"/>
    <cellStyle name="Percent 9 8 9" xfId="3381" xr:uid="{00000000-0005-0000-0000-000076E80000}"/>
    <cellStyle name="Percent 9 9" xfId="670" xr:uid="{00000000-0005-0000-0000-000077E80000}"/>
    <cellStyle name="Percent 9 9 10" xfId="29350" xr:uid="{00000000-0005-0000-0000-000078E80000}"/>
    <cellStyle name="Percent 9 9 11" xfId="55291" xr:uid="{00000000-0005-0000-0000-000079E80000}"/>
    <cellStyle name="Percent 9 9 12" xfId="55832" xr:uid="{00000000-0005-0000-0000-00007AE80000}"/>
    <cellStyle name="Percent 9 9 13" xfId="1015" xr:uid="{00000000-0005-0000-0000-00007BE80000}"/>
    <cellStyle name="Percent 9 9 2" xfId="1759" xr:uid="{00000000-0005-0000-0000-00007CE80000}"/>
    <cellStyle name="Percent 9 9 2 10" xfId="56373" xr:uid="{00000000-0005-0000-0000-00007DE80000}"/>
    <cellStyle name="Percent 9 9 2 2" xfId="2841" xr:uid="{00000000-0005-0000-0000-00007EE80000}"/>
    <cellStyle name="Percent 9 9 2 2 2" xfId="7169" xr:uid="{00000000-0005-0000-0000-00007FE80000}"/>
    <cellStyle name="Percent 9 9 2 2 2 2" xfId="13661" xr:uid="{00000000-0005-0000-0000-000080E80000}"/>
    <cellStyle name="Percent 9 9 2 2 2 2 2" xfId="28809" xr:uid="{00000000-0005-0000-0000-000081E80000}"/>
    <cellStyle name="Percent 9 9 2 2 2 2 2 2" xfId="54777" xr:uid="{00000000-0005-0000-0000-000082E80000}"/>
    <cellStyle name="Percent 9 9 2 2 2 2 3" xfId="39629" xr:uid="{00000000-0005-0000-0000-000083E80000}"/>
    <cellStyle name="Percent 9 9 2 2 2 3" xfId="22317" xr:uid="{00000000-0005-0000-0000-000084E80000}"/>
    <cellStyle name="Percent 9 9 2 2 2 3 2" xfId="48285" xr:uid="{00000000-0005-0000-0000-000085E80000}"/>
    <cellStyle name="Percent 9 9 2 2 2 4" xfId="17989" xr:uid="{00000000-0005-0000-0000-000086E80000}"/>
    <cellStyle name="Percent 9 9 2 2 2 4 2" xfId="43957" xr:uid="{00000000-0005-0000-0000-000087E80000}"/>
    <cellStyle name="Percent 9 9 2 2 2 5" xfId="33137" xr:uid="{00000000-0005-0000-0000-000088E80000}"/>
    <cellStyle name="Percent 9 9 2 2 2 6" xfId="59619" xr:uid="{00000000-0005-0000-0000-000089E80000}"/>
    <cellStyle name="Percent 9 9 2 2 3" xfId="11497" xr:uid="{00000000-0005-0000-0000-00008AE80000}"/>
    <cellStyle name="Percent 9 9 2 2 3 2" xfId="26645" xr:uid="{00000000-0005-0000-0000-00008BE80000}"/>
    <cellStyle name="Percent 9 9 2 2 3 2 2" xfId="52613" xr:uid="{00000000-0005-0000-0000-00008CE80000}"/>
    <cellStyle name="Percent 9 9 2 2 3 3" xfId="37465" xr:uid="{00000000-0005-0000-0000-00008DE80000}"/>
    <cellStyle name="Percent 9 9 2 2 4" xfId="9333" xr:uid="{00000000-0005-0000-0000-00008EE80000}"/>
    <cellStyle name="Percent 9 9 2 2 4 2" xfId="24481" xr:uid="{00000000-0005-0000-0000-00008FE80000}"/>
    <cellStyle name="Percent 9 9 2 2 4 2 2" xfId="50449" xr:uid="{00000000-0005-0000-0000-000090E80000}"/>
    <cellStyle name="Percent 9 9 2 2 4 3" xfId="35301" xr:uid="{00000000-0005-0000-0000-000091E80000}"/>
    <cellStyle name="Percent 9 9 2 2 5" xfId="20153" xr:uid="{00000000-0005-0000-0000-000092E80000}"/>
    <cellStyle name="Percent 9 9 2 2 5 2" xfId="46121" xr:uid="{00000000-0005-0000-0000-000093E80000}"/>
    <cellStyle name="Percent 9 9 2 2 6" xfId="15825" xr:uid="{00000000-0005-0000-0000-000094E80000}"/>
    <cellStyle name="Percent 9 9 2 2 6 2" xfId="41793" xr:uid="{00000000-0005-0000-0000-000095E80000}"/>
    <cellStyle name="Percent 9 9 2 2 7" xfId="5005" xr:uid="{00000000-0005-0000-0000-000096E80000}"/>
    <cellStyle name="Percent 9 9 2 2 8" xfId="30973" xr:uid="{00000000-0005-0000-0000-000097E80000}"/>
    <cellStyle name="Percent 9 9 2 2 9" xfId="57455" xr:uid="{00000000-0005-0000-0000-000098E80000}"/>
    <cellStyle name="Percent 9 9 2 3" xfId="6087" xr:uid="{00000000-0005-0000-0000-000099E80000}"/>
    <cellStyle name="Percent 9 9 2 3 2" xfId="12579" xr:uid="{00000000-0005-0000-0000-00009AE80000}"/>
    <cellStyle name="Percent 9 9 2 3 2 2" xfId="27727" xr:uid="{00000000-0005-0000-0000-00009BE80000}"/>
    <cellStyle name="Percent 9 9 2 3 2 2 2" xfId="53695" xr:uid="{00000000-0005-0000-0000-00009CE80000}"/>
    <cellStyle name="Percent 9 9 2 3 2 3" xfId="38547" xr:uid="{00000000-0005-0000-0000-00009DE80000}"/>
    <cellStyle name="Percent 9 9 2 3 3" xfId="21235" xr:uid="{00000000-0005-0000-0000-00009EE80000}"/>
    <cellStyle name="Percent 9 9 2 3 3 2" xfId="47203" xr:uid="{00000000-0005-0000-0000-00009FE80000}"/>
    <cellStyle name="Percent 9 9 2 3 4" xfId="16907" xr:uid="{00000000-0005-0000-0000-0000A0E80000}"/>
    <cellStyle name="Percent 9 9 2 3 4 2" xfId="42875" xr:uid="{00000000-0005-0000-0000-0000A1E80000}"/>
    <cellStyle name="Percent 9 9 2 3 5" xfId="32055" xr:uid="{00000000-0005-0000-0000-0000A2E80000}"/>
    <cellStyle name="Percent 9 9 2 3 6" xfId="58537" xr:uid="{00000000-0005-0000-0000-0000A3E80000}"/>
    <cellStyle name="Percent 9 9 2 4" xfId="10415" xr:uid="{00000000-0005-0000-0000-0000A4E80000}"/>
    <cellStyle name="Percent 9 9 2 4 2" xfId="25563" xr:uid="{00000000-0005-0000-0000-0000A5E80000}"/>
    <cellStyle name="Percent 9 9 2 4 2 2" xfId="51531" xr:uid="{00000000-0005-0000-0000-0000A6E80000}"/>
    <cellStyle name="Percent 9 9 2 4 3" xfId="36383" xr:uid="{00000000-0005-0000-0000-0000A7E80000}"/>
    <cellStyle name="Percent 9 9 2 5" xfId="8251" xr:uid="{00000000-0005-0000-0000-0000A8E80000}"/>
    <cellStyle name="Percent 9 9 2 5 2" xfId="23399" xr:uid="{00000000-0005-0000-0000-0000A9E80000}"/>
    <cellStyle name="Percent 9 9 2 5 2 2" xfId="49367" xr:uid="{00000000-0005-0000-0000-0000AAE80000}"/>
    <cellStyle name="Percent 9 9 2 5 3" xfId="34219" xr:uid="{00000000-0005-0000-0000-0000ABE80000}"/>
    <cellStyle name="Percent 9 9 2 6" xfId="19071" xr:uid="{00000000-0005-0000-0000-0000ACE80000}"/>
    <cellStyle name="Percent 9 9 2 6 2" xfId="45039" xr:uid="{00000000-0005-0000-0000-0000ADE80000}"/>
    <cellStyle name="Percent 9 9 2 7" xfId="14743" xr:uid="{00000000-0005-0000-0000-0000AEE80000}"/>
    <cellStyle name="Percent 9 9 2 7 2" xfId="40711" xr:uid="{00000000-0005-0000-0000-0000AFE80000}"/>
    <cellStyle name="Percent 9 9 2 8" xfId="3923" xr:uid="{00000000-0005-0000-0000-0000B0E80000}"/>
    <cellStyle name="Percent 9 9 2 9" xfId="29891" xr:uid="{00000000-0005-0000-0000-0000B1E80000}"/>
    <cellStyle name="Percent 9 9 3" xfId="2300" xr:uid="{00000000-0005-0000-0000-0000B2E80000}"/>
    <cellStyle name="Percent 9 9 3 2" xfId="6628" xr:uid="{00000000-0005-0000-0000-0000B3E80000}"/>
    <cellStyle name="Percent 9 9 3 2 2" xfId="13120" xr:uid="{00000000-0005-0000-0000-0000B4E80000}"/>
    <cellStyle name="Percent 9 9 3 2 2 2" xfId="28268" xr:uid="{00000000-0005-0000-0000-0000B5E80000}"/>
    <cellStyle name="Percent 9 9 3 2 2 2 2" xfId="54236" xr:uid="{00000000-0005-0000-0000-0000B6E80000}"/>
    <cellStyle name="Percent 9 9 3 2 2 3" xfId="39088" xr:uid="{00000000-0005-0000-0000-0000B7E80000}"/>
    <cellStyle name="Percent 9 9 3 2 3" xfId="21776" xr:uid="{00000000-0005-0000-0000-0000B8E80000}"/>
    <cellStyle name="Percent 9 9 3 2 3 2" xfId="47744" xr:uid="{00000000-0005-0000-0000-0000B9E80000}"/>
    <cellStyle name="Percent 9 9 3 2 4" xfId="17448" xr:uid="{00000000-0005-0000-0000-0000BAE80000}"/>
    <cellStyle name="Percent 9 9 3 2 4 2" xfId="43416" xr:uid="{00000000-0005-0000-0000-0000BBE80000}"/>
    <cellStyle name="Percent 9 9 3 2 5" xfId="32596" xr:uid="{00000000-0005-0000-0000-0000BCE80000}"/>
    <cellStyle name="Percent 9 9 3 2 6" xfId="59078" xr:uid="{00000000-0005-0000-0000-0000BDE80000}"/>
    <cellStyle name="Percent 9 9 3 3" xfId="10956" xr:uid="{00000000-0005-0000-0000-0000BEE80000}"/>
    <cellStyle name="Percent 9 9 3 3 2" xfId="26104" xr:uid="{00000000-0005-0000-0000-0000BFE80000}"/>
    <cellStyle name="Percent 9 9 3 3 2 2" xfId="52072" xr:uid="{00000000-0005-0000-0000-0000C0E80000}"/>
    <cellStyle name="Percent 9 9 3 3 3" xfId="36924" xr:uid="{00000000-0005-0000-0000-0000C1E80000}"/>
    <cellStyle name="Percent 9 9 3 4" xfId="8792" xr:uid="{00000000-0005-0000-0000-0000C2E80000}"/>
    <cellStyle name="Percent 9 9 3 4 2" xfId="23940" xr:uid="{00000000-0005-0000-0000-0000C3E80000}"/>
    <cellStyle name="Percent 9 9 3 4 2 2" xfId="49908" xr:uid="{00000000-0005-0000-0000-0000C4E80000}"/>
    <cellStyle name="Percent 9 9 3 4 3" xfId="34760" xr:uid="{00000000-0005-0000-0000-0000C5E80000}"/>
    <cellStyle name="Percent 9 9 3 5" xfId="19612" xr:uid="{00000000-0005-0000-0000-0000C6E80000}"/>
    <cellStyle name="Percent 9 9 3 5 2" xfId="45580" xr:uid="{00000000-0005-0000-0000-0000C7E80000}"/>
    <cellStyle name="Percent 9 9 3 6" xfId="15284" xr:uid="{00000000-0005-0000-0000-0000C8E80000}"/>
    <cellStyle name="Percent 9 9 3 6 2" xfId="41252" xr:uid="{00000000-0005-0000-0000-0000C9E80000}"/>
    <cellStyle name="Percent 9 9 3 7" xfId="4464" xr:uid="{00000000-0005-0000-0000-0000CAE80000}"/>
    <cellStyle name="Percent 9 9 3 8" xfId="30432" xr:uid="{00000000-0005-0000-0000-0000CBE80000}"/>
    <cellStyle name="Percent 9 9 3 9" xfId="56914" xr:uid="{00000000-0005-0000-0000-0000CCE80000}"/>
    <cellStyle name="Percent 9 9 4" xfId="5546" xr:uid="{00000000-0005-0000-0000-0000CDE80000}"/>
    <cellStyle name="Percent 9 9 4 2" xfId="12038" xr:uid="{00000000-0005-0000-0000-0000CEE80000}"/>
    <cellStyle name="Percent 9 9 4 2 2" xfId="27186" xr:uid="{00000000-0005-0000-0000-0000CFE80000}"/>
    <cellStyle name="Percent 9 9 4 2 2 2" xfId="53154" xr:uid="{00000000-0005-0000-0000-0000D0E80000}"/>
    <cellStyle name="Percent 9 9 4 2 3" xfId="38006" xr:uid="{00000000-0005-0000-0000-0000D1E80000}"/>
    <cellStyle name="Percent 9 9 4 3" xfId="20694" xr:uid="{00000000-0005-0000-0000-0000D2E80000}"/>
    <cellStyle name="Percent 9 9 4 3 2" xfId="46662" xr:uid="{00000000-0005-0000-0000-0000D3E80000}"/>
    <cellStyle name="Percent 9 9 4 4" xfId="16366" xr:uid="{00000000-0005-0000-0000-0000D4E80000}"/>
    <cellStyle name="Percent 9 9 4 4 2" xfId="42334" xr:uid="{00000000-0005-0000-0000-0000D5E80000}"/>
    <cellStyle name="Percent 9 9 4 5" xfId="31514" xr:uid="{00000000-0005-0000-0000-0000D6E80000}"/>
    <cellStyle name="Percent 9 9 4 6" xfId="57996" xr:uid="{00000000-0005-0000-0000-0000D7E80000}"/>
    <cellStyle name="Percent 9 9 5" xfId="9874" xr:uid="{00000000-0005-0000-0000-0000D8E80000}"/>
    <cellStyle name="Percent 9 9 5 2" xfId="25022" xr:uid="{00000000-0005-0000-0000-0000D9E80000}"/>
    <cellStyle name="Percent 9 9 5 2 2" xfId="50990" xr:uid="{00000000-0005-0000-0000-0000DAE80000}"/>
    <cellStyle name="Percent 9 9 5 3" xfId="35842" xr:uid="{00000000-0005-0000-0000-0000DBE80000}"/>
    <cellStyle name="Percent 9 9 6" xfId="7710" xr:uid="{00000000-0005-0000-0000-0000DCE80000}"/>
    <cellStyle name="Percent 9 9 6 2" xfId="22858" xr:uid="{00000000-0005-0000-0000-0000DDE80000}"/>
    <cellStyle name="Percent 9 9 6 2 2" xfId="48826" xr:uid="{00000000-0005-0000-0000-0000DEE80000}"/>
    <cellStyle name="Percent 9 9 6 3" xfId="33678" xr:uid="{00000000-0005-0000-0000-0000DFE80000}"/>
    <cellStyle name="Percent 9 9 7" xfId="18530" xr:uid="{00000000-0005-0000-0000-0000E0E80000}"/>
    <cellStyle name="Percent 9 9 7 2" xfId="44498" xr:uid="{00000000-0005-0000-0000-0000E1E80000}"/>
    <cellStyle name="Percent 9 9 8" xfId="14202" xr:uid="{00000000-0005-0000-0000-0000E2E80000}"/>
    <cellStyle name="Percent 9 9 8 2" xfId="40170" xr:uid="{00000000-0005-0000-0000-0000E3E80000}"/>
    <cellStyle name="Percent 9 9 9" xfId="3382" xr:uid="{00000000-0005-0000-0000-0000E4E80000}"/>
    <cellStyle name="Title" xfId="2" builtinId="15" customBuiltin="1"/>
    <cellStyle name="Total" xfId="17" builtinId="25" customBuiltin="1"/>
    <cellStyle name="Warning Text" xfId="15" builtinId="11" customBuiltin="1"/>
  </cellStyles>
  <dxfs count="0"/>
  <tableStyles count="0" defaultTableStyle="TableStyleMedium9"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AI522"/>
  <sheetViews>
    <sheetView showGridLines="0" tabSelected="1" topLeftCell="B179" zoomScaleNormal="100" zoomScaleSheetLayoutView="70" zoomScalePageLayoutView="70" workbookViewId="0">
      <selection activeCell="K158" sqref="K158"/>
    </sheetView>
  </sheetViews>
  <sheetFormatPr defaultColWidth="1.77734375" defaultRowHeight="15"/>
  <cols>
    <col min="1" max="1" width="2.33203125" style="2" customWidth="1"/>
    <col min="2" max="2" width="4.44140625" style="2" customWidth="1"/>
    <col min="3" max="3" width="3" style="2" customWidth="1"/>
    <col min="4" max="4" width="3.77734375" style="2" customWidth="1"/>
    <col min="5" max="5" width="2.77734375" style="2" customWidth="1"/>
    <col min="6" max="6" width="4" style="2" customWidth="1"/>
    <col min="7" max="7" width="5" style="2" customWidth="1"/>
    <col min="8" max="8" width="2.77734375" style="2" customWidth="1"/>
    <col min="9" max="9" width="48.77734375" style="2" customWidth="1"/>
    <col min="10" max="10" width="6.33203125" style="3" customWidth="1"/>
    <col min="11" max="12" width="13.44140625" style="4" customWidth="1"/>
    <col min="13" max="13" width="13" style="4" customWidth="1"/>
    <col min="14" max="15" width="12.77734375" style="4" customWidth="1"/>
    <col min="16" max="16" width="14" style="4" bestFit="1" customWidth="1"/>
    <col min="17" max="17" width="10.77734375" style="137" customWidth="1"/>
    <col min="18" max="18" width="13.44140625" style="4" bestFit="1" customWidth="1"/>
    <col min="19" max="19" width="10.77734375" style="137" customWidth="1"/>
    <col min="20" max="20" width="13.6640625" style="4" bestFit="1" customWidth="1"/>
    <col min="21" max="21" width="10.77734375" style="137" customWidth="1"/>
    <col min="22" max="22" width="14" style="137" bestFit="1" customWidth="1"/>
    <col min="23" max="23" width="10.77734375" style="137" customWidth="1"/>
    <col min="24" max="24" width="12" style="4" bestFit="1" customWidth="1"/>
    <col min="25" max="25" width="10.77734375" style="119" customWidth="1"/>
    <col min="26" max="26" width="9" style="2" customWidth="1"/>
    <col min="27" max="1272" width="4.77734375" style="2" customWidth="1"/>
    <col min="1273" max="16384" width="1.77734375" style="2"/>
  </cols>
  <sheetData>
    <row r="1" spans="2:25" ht="66.95" customHeight="1">
      <c r="B1" s="483" t="s">
        <v>315</v>
      </c>
      <c r="C1" s="483"/>
      <c r="D1" s="483"/>
      <c r="E1" s="483"/>
      <c r="F1" s="483"/>
      <c r="G1" s="483"/>
      <c r="H1" s="483"/>
      <c r="I1" s="483"/>
      <c r="J1" s="483"/>
      <c r="K1" s="483"/>
      <c r="L1" s="483"/>
      <c r="M1" s="483"/>
      <c r="N1" s="483"/>
      <c r="O1" s="483"/>
      <c r="P1" s="483"/>
      <c r="Q1" s="483"/>
      <c r="R1" s="483"/>
      <c r="S1" s="483"/>
      <c r="T1" s="483"/>
      <c r="U1" s="483"/>
      <c r="V1" s="483"/>
      <c r="W1" s="483"/>
      <c r="X1" s="483"/>
      <c r="Y1" s="483"/>
    </row>
    <row r="2" spans="2:25" s="3" customFormat="1" ht="60.95" customHeight="1">
      <c r="B2" s="90"/>
      <c r="C2" s="91"/>
      <c r="D2" s="91"/>
      <c r="E2" s="91"/>
      <c r="F2" s="91"/>
      <c r="G2" s="91"/>
      <c r="H2" s="91"/>
      <c r="I2" s="472" t="s">
        <v>318</v>
      </c>
      <c r="J2" s="468" t="s">
        <v>0</v>
      </c>
      <c r="K2" s="469" t="s">
        <v>1</v>
      </c>
      <c r="L2" s="465" t="s">
        <v>319</v>
      </c>
      <c r="M2" s="465" t="s">
        <v>320</v>
      </c>
      <c r="N2" s="465" t="s">
        <v>321</v>
      </c>
      <c r="O2" s="464" t="s">
        <v>310</v>
      </c>
      <c r="P2" s="470" t="s">
        <v>312</v>
      </c>
      <c r="Q2" s="470"/>
      <c r="R2" s="470" t="s">
        <v>313</v>
      </c>
      <c r="S2" s="470"/>
      <c r="T2" s="470" t="s">
        <v>314</v>
      </c>
      <c r="U2" s="470"/>
      <c r="V2" s="470" t="s">
        <v>316</v>
      </c>
      <c r="W2" s="470"/>
      <c r="X2" s="468" t="s">
        <v>317</v>
      </c>
      <c r="Y2" s="468"/>
    </row>
    <row r="3" spans="2:25" s="3" customFormat="1" ht="18" customHeight="1">
      <c r="B3" s="92"/>
      <c r="C3" s="5"/>
      <c r="D3" s="5"/>
      <c r="E3" s="5"/>
      <c r="F3" s="5"/>
      <c r="G3" s="5"/>
      <c r="H3" s="5"/>
      <c r="I3" s="473"/>
      <c r="J3" s="468"/>
      <c r="K3" s="469"/>
      <c r="L3" s="464"/>
      <c r="M3" s="464"/>
      <c r="N3" s="464"/>
      <c r="O3" s="464"/>
      <c r="P3" s="111" t="s">
        <v>2</v>
      </c>
      <c r="Q3" s="188" t="s">
        <v>3</v>
      </c>
      <c r="R3" s="111" t="s">
        <v>2</v>
      </c>
      <c r="S3" s="132" t="s">
        <v>3</v>
      </c>
      <c r="T3" s="111" t="s">
        <v>2</v>
      </c>
      <c r="U3" s="132" t="s">
        <v>3</v>
      </c>
      <c r="V3" s="111" t="s">
        <v>2</v>
      </c>
      <c r="W3" s="132" t="s">
        <v>3</v>
      </c>
      <c r="X3" s="224" t="s">
        <v>2</v>
      </c>
      <c r="Y3" s="225" t="s">
        <v>3</v>
      </c>
    </row>
    <row r="4" spans="2:25" ht="15.75" customHeight="1">
      <c r="B4" s="451"/>
      <c r="C4" s="451"/>
      <c r="D4" s="451"/>
      <c r="E4" s="451"/>
      <c r="F4" s="451"/>
      <c r="G4" s="451"/>
      <c r="H4" s="451"/>
      <c r="I4" s="451"/>
      <c r="J4" s="451"/>
      <c r="K4" s="451"/>
      <c r="L4" s="451"/>
      <c r="M4" s="451"/>
      <c r="N4" s="451"/>
      <c r="O4" s="451"/>
      <c r="P4" s="451"/>
      <c r="Q4" s="451"/>
      <c r="R4" s="451"/>
      <c r="S4" s="451"/>
      <c r="T4" s="451"/>
      <c r="U4" s="451"/>
      <c r="V4" s="451"/>
      <c r="W4" s="451"/>
      <c r="X4" s="451"/>
      <c r="Y4" s="471"/>
    </row>
    <row r="5" spans="2:25" ht="15.75" customHeight="1">
      <c r="B5" s="398" t="s">
        <v>4</v>
      </c>
      <c r="C5" s="398"/>
      <c r="D5" s="398"/>
      <c r="E5" s="398"/>
      <c r="F5" s="398"/>
      <c r="G5" s="398"/>
      <c r="H5" s="398"/>
      <c r="I5" s="398"/>
      <c r="J5" s="398"/>
      <c r="K5" s="398"/>
      <c r="L5" s="398"/>
      <c r="M5" s="398"/>
      <c r="N5" s="398"/>
      <c r="O5" s="398"/>
      <c r="P5" s="398"/>
      <c r="Q5" s="398"/>
      <c r="R5" s="398"/>
      <c r="S5" s="398"/>
      <c r="T5" s="398"/>
      <c r="U5" s="398"/>
      <c r="V5" s="398"/>
      <c r="W5" s="398"/>
      <c r="X5" s="398"/>
      <c r="Y5" s="398"/>
    </row>
    <row r="6" spans="2:25" ht="15.75" customHeight="1">
      <c r="B6" s="404"/>
      <c r="C6" s="404"/>
      <c r="D6" s="404"/>
      <c r="E6" s="404"/>
      <c r="F6" s="404"/>
      <c r="G6" s="404"/>
      <c r="H6" s="404"/>
      <c r="I6" s="404"/>
      <c r="J6" s="404"/>
      <c r="K6" s="404"/>
      <c r="L6" s="404"/>
      <c r="M6" s="404"/>
      <c r="N6" s="404"/>
      <c r="O6" s="404"/>
      <c r="P6" s="404"/>
      <c r="Q6" s="404"/>
      <c r="R6" s="404"/>
      <c r="S6" s="404"/>
      <c r="T6" s="404"/>
      <c r="U6" s="404"/>
      <c r="V6" s="404"/>
      <c r="W6" s="404"/>
      <c r="X6" s="404"/>
      <c r="Y6" s="430"/>
    </row>
    <row r="7" spans="2:25" ht="15.75" customHeight="1">
      <c r="B7" s="125">
        <v>1</v>
      </c>
      <c r="C7" s="434" t="s">
        <v>5</v>
      </c>
      <c r="D7" s="434"/>
      <c r="E7" s="434"/>
      <c r="F7" s="434"/>
      <c r="G7" s="434"/>
      <c r="H7" s="434"/>
      <c r="I7" s="434"/>
      <c r="J7" s="434"/>
      <c r="K7" s="434"/>
      <c r="L7" s="434"/>
      <c r="M7" s="434"/>
      <c r="N7" s="434"/>
      <c r="O7" s="434"/>
      <c r="P7" s="434"/>
      <c r="Q7" s="434"/>
      <c r="R7" s="434"/>
      <c r="S7" s="434"/>
      <c r="T7" s="434"/>
      <c r="U7" s="434"/>
      <c r="V7" s="434"/>
      <c r="W7" s="434"/>
      <c r="X7" s="434"/>
      <c r="Y7" s="434"/>
    </row>
    <row r="8" spans="2:25" ht="15.75" customHeight="1">
      <c r="B8" s="93"/>
      <c r="C8" s="296" t="s">
        <v>6</v>
      </c>
      <c r="D8" s="411" t="s">
        <v>7</v>
      </c>
      <c r="E8" s="411"/>
      <c r="F8" s="411"/>
      <c r="G8" s="411"/>
      <c r="H8" s="411"/>
      <c r="I8" s="411"/>
      <c r="J8" s="411"/>
      <c r="K8" s="411"/>
      <c r="L8" s="411"/>
      <c r="M8" s="411"/>
      <c r="N8" s="411"/>
      <c r="O8" s="411"/>
      <c r="P8" s="411"/>
      <c r="Q8" s="411"/>
      <c r="R8" s="411"/>
      <c r="S8" s="411"/>
      <c r="T8" s="411"/>
      <c r="U8" s="411"/>
      <c r="V8" s="411"/>
      <c r="W8" s="411"/>
      <c r="X8" s="411"/>
      <c r="Y8" s="434"/>
    </row>
    <row r="9" spans="2:25" ht="15.75" customHeight="1">
      <c r="B9" s="94"/>
      <c r="C9" s="297"/>
      <c r="D9" s="298"/>
      <c r="E9" s="112"/>
      <c r="F9" s="12"/>
      <c r="G9" s="12" t="s">
        <v>8</v>
      </c>
      <c r="H9" s="33"/>
      <c r="I9" s="22"/>
      <c r="J9" s="7" t="s">
        <v>9</v>
      </c>
      <c r="K9" s="25">
        <v>5695625</v>
      </c>
      <c r="L9" s="8">
        <v>5695625</v>
      </c>
      <c r="M9" s="8">
        <v>5695625</v>
      </c>
      <c r="N9" s="8">
        <v>5695625</v>
      </c>
      <c r="O9" s="8">
        <f>+L9</f>
        <v>5695625</v>
      </c>
      <c r="P9" s="8">
        <f>O9-K9</f>
        <v>0</v>
      </c>
      <c r="Q9" s="95">
        <f>IF($K9="","",  IF(O9="","", IF($K9=0,"---",(IF(ISERROR((O9/$K9)-1),"---",(O9/$K9)-1) ))))</f>
        <v>0</v>
      </c>
      <c r="R9" s="8">
        <f>O9-L9</f>
        <v>0</v>
      </c>
      <c r="S9" s="95">
        <f>IF($L9="","",  IF(O9="","", IF($L9=0,"---",(IF(ISERROR((O9/$L9)-1),"---",(O9/$L9)-1) ))))</f>
        <v>0</v>
      </c>
      <c r="T9" s="8">
        <f>O9-M9</f>
        <v>0</v>
      </c>
      <c r="U9" s="95">
        <f>IF($M9="","",  IF(O9="","", IF($M9=0,"---",(IF(ISERROR((O9/$M9)-1),"---",(O9/$M9)-1) ))))</f>
        <v>0</v>
      </c>
      <c r="V9" s="8">
        <f>O9-N9</f>
        <v>0</v>
      </c>
      <c r="W9" s="95">
        <f>IF($N9="","",  IF(O9="","", IF($N9=0,"---",(IF(ISERROR((O9/$N9)-1),"---",(O9/$N9)-1) ))))</f>
        <v>0</v>
      </c>
      <c r="X9" s="8">
        <f>N9-M9</f>
        <v>0</v>
      </c>
      <c r="Y9" s="95">
        <f>IF($M9="","",  IF(N9="","", IF($M9=0,"---",(IF(ISERROR((N9/$M9)-1),"---",(N9/$M9)-1) ))))</f>
        <v>0</v>
      </c>
    </row>
    <row r="10" spans="2:25" ht="15.75" customHeight="1">
      <c r="B10" s="94"/>
      <c r="C10" s="297"/>
      <c r="D10" s="298"/>
      <c r="E10" s="112"/>
      <c r="F10" s="12"/>
      <c r="G10" s="12" t="s">
        <v>10</v>
      </c>
      <c r="H10" s="33"/>
      <c r="I10" s="22"/>
      <c r="J10" s="9" t="s">
        <v>9</v>
      </c>
      <c r="K10" s="25">
        <v>763776</v>
      </c>
      <c r="L10" s="25">
        <v>763776</v>
      </c>
      <c r="M10" s="25">
        <v>763776</v>
      </c>
      <c r="N10" s="25">
        <v>763776</v>
      </c>
      <c r="O10" s="25">
        <f>+L10</f>
        <v>763776</v>
      </c>
      <c r="P10" s="8">
        <f>O10-K10</f>
        <v>0</v>
      </c>
      <c r="Q10" s="95">
        <f>IF($K10="","",  IF(O10="","", IF($K10=0,"---",(IF(ISERROR((O10/$K10)-1),"---",(O10/$K10)-1) ))))</f>
        <v>0</v>
      </c>
      <c r="R10" s="8">
        <f>O10-L10</f>
        <v>0</v>
      </c>
      <c r="S10" s="95">
        <f>IF($L10="","",  IF(O10="","", IF($L10=0,"---",(IF(ISERROR((O10/$L10)-1),"---",(O10/$L10)-1) ))))</f>
        <v>0</v>
      </c>
      <c r="T10" s="8">
        <f>O10-M10</f>
        <v>0</v>
      </c>
      <c r="U10" s="95">
        <f>IF($M10="","",  IF(O10="","", IF($M10=0,"---",(IF(ISERROR((O10/$M10)-1),"---",(O10/$M10)-1) ))))</f>
        <v>0</v>
      </c>
      <c r="V10" s="8">
        <f>O10-N10</f>
        <v>0</v>
      </c>
      <c r="W10" s="95">
        <f>IF($N10="","",  IF(O10="","", IF($N10=0,"---",(IF(ISERROR((O10/$N10)-1),"---",(O10/$N10)-1) ))))</f>
        <v>0</v>
      </c>
      <c r="X10" s="8">
        <f>N10-M10</f>
        <v>0</v>
      </c>
      <c r="Y10" s="95">
        <f>IF($M10="","",  IF(N10="","", IF($M10=0,"---",(IF(ISERROR((N10/$M10)-1),"---",(N10/$M10)-1) ))))</f>
        <v>0</v>
      </c>
    </row>
    <row r="11" spans="2:25" ht="15.75" customHeight="1">
      <c r="B11" s="94"/>
      <c r="C11" s="297"/>
      <c r="D11" s="298"/>
      <c r="F11" s="296"/>
      <c r="G11" s="296"/>
      <c r="H11" s="296"/>
      <c r="J11" s="299"/>
      <c r="K11" s="40"/>
      <c r="L11" s="40"/>
      <c r="M11" s="40"/>
      <c r="N11" s="40"/>
      <c r="O11" s="40"/>
      <c r="P11" s="40"/>
      <c r="Q11" s="300"/>
      <c r="R11" s="40"/>
      <c r="S11" s="300"/>
      <c r="T11" s="40"/>
      <c r="U11" s="300"/>
      <c r="V11" s="300"/>
      <c r="W11" s="300"/>
      <c r="X11" s="301"/>
      <c r="Y11" s="126"/>
    </row>
    <row r="12" spans="2:25" ht="15.75" customHeight="1">
      <c r="B12" s="94"/>
      <c r="C12" s="297"/>
      <c r="D12" s="298"/>
      <c r="F12" s="296"/>
      <c r="G12" s="11" t="s">
        <v>11</v>
      </c>
      <c r="H12" s="12"/>
      <c r="I12" s="13"/>
      <c r="J12" s="9" t="s">
        <v>9</v>
      </c>
      <c r="K12" s="19">
        <f>+K9+K10</f>
        <v>6459401</v>
      </c>
      <c r="L12" s="19">
        <f>+L9+L10</f>
        <v>6459401</v>
      </c>
      <c r="M12" s="19">
        <f t="shared" ref="M12:N12" si="0">+M9+M10</f>
        <v>6459401</v>
      </c>
      <c r="N12" s="19">
        <f t="shared" si="0"/>
        <v>6459401</v>
      </c>
      <c r="O12" s="19">
        <f>+O9+O10</f>
        <v>6459401</v>
      </c>
      <c r="P12" s="25">
        <f>O12-K12</f>
        <v>0</v>
      </c>
      <c r="Q12" s="96">
        <f>IF($K12="","",  IF(O12="","", IF($K12=0,"---",(IF(ISERROR((O12/$K12)-1),"---",(O12/$K12)-1) ))))</f>
        <v>0</v>
      </c>
      <c r="R12" s="25">
        <f>O12-L12</f>
        <v>0</v>
      </c>
      <c r="S12" s="96">
        <f>IF($L12="","",  IF(O12="","", IF($L12=0,"---",(IF(ISERROR((O12/$L12)-1),"---",(O12/$L12)-1) ))))</f>
        <v>0</v>
      </c>
      <c r="T12" s="25">
        <f>O12-M12</f>
        <v>0</v>
      </c>
      <c r="U12" s="96">
        <f>IF($M12="","",  IF(O12="","", IF($M12=0,"---",(IF(ISERROR((O12/$M12)-1),"---",(O12/$M12)-1) ))))</f>
        <v>0</v>
      </c>
      <c r="V12" s="25">
        <f>O12-N12</f>
        <v>0</v>
      </c>
      <c r="W12" s="96">
        <f>IF($N12="","",  IF(O12="","", IF($N12=0,"---",(IF(ISERROR((O12/$N12)-1),"---",(O12/$N12)-1) ))))</f>
        <v>0</v>
      </c>
      <c r="X12" s="25">
        <f>N12-M12</f>
        <v>0</v>
      </c>
      <c r="Y12" s="96">
        <f>IF($M12="","",  IF(N12="","", IF($M12=0,"---",(IF(ISERROR((N12/$M12)-1),"---",(N12/$M12)-1) ))))</f>
        <v>0</v>
      </c>
    </row>
    <row r="13" spans="2:25" ht="15.75" customHeight="1">
      <c r="B13" s="94"/>
      <c r="C13" s="297"/>
      <c r="D13" s="298"/>
      <c r="F13" s="296"/>
      <c r="G13" s="296"/>
      <c r="H13" s="296"/>
      <c r="J13" s="299"/>
      <c r="K13" s="40"/>
      <c r="L13" s="40"/>
      <c r="M13" s="40"/>
      <c r="N13" s="40"/>
      <c r="O13" s="40"/>
      <c r="P13" s="40"/>
      <c r="Q13" s="76"/>
      <c r="R13" s="40"/>
      <c r="S13" s="300"/>
      <c r="T13" s="40"/>
      <c r="U13" s="300"/>
      <c r="V13" s="300"/>
      <c r="W13" s="300"/>
      <c r="X13" s="301"/>
      <c r="Y13" s="126"/>
    </row>
    <row r="14" spans="2:25" ht="15.75" customHeight="1">
      <c r="B14" s="94"/>
      <c r="C14" s="296" t="s">
        <v>12</v>
      </c>
      <c r="D14" s="411" t="s">
        <v>13</v>
      </c>
      <c r="E14" s="411"/>
      <c r="F14" s="411"/>
      <c r="G14" s="411"/>
      <c r="H14" s="411"/>
      <c r="I14" s="411"/>
      <c r="J14" s="411"/>
      <c r="K14" s="411"/>
      <c r="L14" s="411"/>
      <c r="M14" s="411"/>
      <c r="N14" s="411"/>
      <c r="O14" s="411"/>
      <c r="P14" s="411"/>
      <c r="Q14" s="411"/>
      <c r="R14" s="411"/>
      <c r="S14" s="411"/>
      <c r="T14" s="411"/>
      <c r="U14" s="411"/>
      <c r="V14" s="411"/>
      <c r="W14" s="411"/>
      <c r="X14" s="411"/>
      <c r="Y14" s="434"/>
    </row>
    <row r="15" spans="2:25" ht="15.75" customHeight="1">
      <c r="B15" s="94"/>
      <c r="C15" s="297"/>
      <c r="D15" s="298"/>
      <c r="E15" s="112"/>
      <c r="F15" s="12"/>
      <c r="G15" s="21" t="s">
        <v>10</v>
      </c>
      <c r="H15" s="12"/>
      <c r="I15" s="22"/>
      <c r="J15" s="9" t="s">
        <v>9</v>
      </c>
      <c r="K15" s="19">
        <v>1362301</v>
      </c>
      <c r="L15" s="19">
        <v>1362301</v>
      </c>
      <c r="M15" s="19">
        <v>1362301</v>
      </c>
      <c r="N15" s="19">
        <v>1362301</v>
      </c>
      <c r="O15" s="19">
        <f>+L15</f>
        <v>1362301</v>
      </c>
      <c r="P15" s="25">
        <f>O15-K15</f>
        <v>0</v>
      </c>
      <c r="Q15" s="96">
        <f>IF($K15="","",  IF(O15="","", IF($K15=0,"---",(IF(ISERROR((O15/$K15)-1),"---",(O15/$K15)-1) ))))</f>
        <v>0</v>
      </c>
      <c r="R15" s="25">
        <f>O15-L15</f>
        <v>0</v>
      </c>
      <c r="S15" s="96">
        <f>IF($L15="","",  IF(O15="","", IF($L15=0,"---",(IF(ISERROR((O15/$L15)-1),"---",(O15/$L15)-1) ))))</f>
        <v>0</v>
      </c>
      <c r="T15" s="25">
        <f>O15-M15</f>
        <v>0</v>
      </c>
      <c r="U15" s="96">
        <f>IF($M15="","",  IF(O15="","", IF($M15=0,"---",(IF(ISERROR((O15/$M15)-1),"---",(O15/$M15)-1) ))))</f>
        <v>0</v>
      </c>
      <c r="V15" s="25">
        <f>O15-N15</f>
        <v>0</v>
      </c>
      <c r="W15" s="96">
        <f>IF($N15="","",  IF(O15="","", IF($N15=0,"---",(IF(ISERROR((O15/$N15)-1),"---",(O15/$N15)-1) ))))</f>
        <v>0</v>
      </c>
      <c r="X15" s="25">
        <f>N15-M15</f>
        <v>0</v>
      </c>
      <c r="Y15" s="96">
        <f>IF($M15="","",  IF(N15="","", IF($M15=0,"---",(IF(ISERROR((N15/$M15)-1),"---",(N15/$M15)-1) ))))</f>
        <v>0</v>
      </c>
    </row>
    <row r="16" spans="2:25" ht="15.75" customHeight="1">
      <c r="B16" s="94"/>
      <c r="C16" s="297"/>
      <c r="D16" s="298"/>
      <c r="F16" s="296"/>
      <c r="G16" s="296"/>
      <c r="H16" s="296"/>
      <c r="J16" s="299"/>
      <c r="K16" s="302"/>
      <c r="L16" s="302"/>
      <c r="M16" s="302"/>
      <c r="N16" s="302"/>
      <c r="O16" s="302"/>
      <c r="P16" s="40"/>
      <c r="Q16" s="76"/>
      <c r="R16" s="40"/>
      <c r="S16" s="76"/>
      <c r="T16" s="40"/>
      <c r="U16" s="76"/>
      <c r="V16" s="40"/>
      <c r="W16" s="76"/>
      <c r="X16" s="40"/>
      <c r="Y16" s="126" t="str">
        <f>IF($M16="","",  IF(N16="","", IF($M16=0,"---",(IF(ISERROR((N16/$M16)-1),"---",(N16/$M16)-1) ))))</f>
        <v/>
      </c>
    </row>
    <row r="17" spans="2:35" ht="15.75" customHeight="1">
      <c r="B17" s="94"/>
      <c r="C17" s="303" t="s">
        <v>14</v>
      </c>
      <c r="D17" s="411" t="s">
        <v>15</v>
      </c>
      <c r="E17" s="411"/>
      <c r="F17" s="411"/>
      <c r="G17" s="411"/>
      <c r="H17" s="411"/>
      <c r="I17" s="411"/>
      <c r="J17" s="411"/>
      <c r="K17" s="411"/>
      <c r="L17" s="411"/>
      <c r="M17" s="411"/>
      <c r="N17" s="411"/>
      <c r="O17" s="411"/>
      <c r="P17" s="411"/>
      <c r="Q17" s="411"/>
      <c r="R17" s="411"/>
      <c r="S17" s="411"/>
      <c r="T17" s="411"/>
      <c r="U17" s="411"/>
      <c r="V17" s="411"/>
      <c r="W17" s="411"/>
      <c r="X17" s="411"/>
      <c r="Y17" s="434"/>
    </row>
    <row r="18" spans="2:35" ht="15.75" customHeight="1">
      <c r="B18" s="94"/>
      <c r="C18" s="303"/>
      <c r="D18" s="304"/>
      <c r="E18" s="112"/>
      <c r="F18" s="12"/>
      <c r="G18" s="12" t="s">
        <v>8</v>
      </c>
      <c r="H18" s="33"/>
      <c r="I18" s="22"/>
      <c r="J18" s="7" t="s">
        <v>9</v>
      </c>
      <c r="K18" s="8">
        <v>0</v>
      </c>
      <c r="L18" s="8">
        <v>0</v>
      </c>
      <c r="M18" s="8">
        <v>0</v>
      </c>
      <c r="N18" s="8">
        <v>0</v>
      </c>
      <c r="O18" s="8">
        <v>500000</v>
      </c>
      <c r="P18" s="8">
        <f>O18-K18</f>
        <v>500000</v>
      </c>
      <c r="Q18" s="95" t="str">
        <f>IF($K18="","",  IF(O18="","", IF($K18=0,"---",(IF(ISERROR((O18/$K18)-1),"---",(O18/$K18)-1) ))))</f>
        <v>---</v>
      </c>
      <c r="R18" s="8">
        <f>O18-L18</f>
        <v>500000</v>
      </c>
      <c r="S18" s="95" t="str">
        <f>IF($L18="","",  IF(O18="","", IF($L18=0,"---",(IF(ISERROR((O18/$L18)-1),"---",(O18/$L18)-1) ))))</f>
        <v>---</v>
      </c>
      <c r="T18" s="8">
        <f>O18-M18</f>
        <v>500000</v>
      </c>
      <c r="U18" s="95" t="str">
        <f>IF($M18="","",  IF(O18="","", IF($M18=0,"---",(IF(ISERROR((O18/$M18)-1),"---",(O18/$M18)-1) ))))</f>
        <v>---</v>
      </c>
      <c r="V18" s="8">
        <f>O18-N18</f>
        <v>500000</v>
      </c>
      <c r="W18" s="95" t="str">
        <f>IF($N18="","",  IF(O18="","", IF($N18=0,"---",(IF(ISERROR((O18/$N18)-1),"---",(O18/$N18)-1) ))))</f>
        <v>---</v>
      </c>
      <c r="X18" s="8">
        <f>N18-M18</f>
        <v>0</v>
      </c>
      <c r="Y18" s="95" t="str">
        <f>IF($M18="","",  IF(N18="","", IF($M18=0,"---",(IF(ISERROR((N18/$M18)-1),"---",(N18/$M18)-1) ))))</f>
        <v>---</v>
      </c>
    </row>
    <row r="19" spans="2:35" ht="15.75" customHeight="1">
      <c r="B19" s="94"/>
      <c r="C19" s="303"/>
      <c r="D19" s="304"/>
      <c r="E19" s="112"/>
      <c r="F19" s="12"/>
      <c r="G19" s="12" t="s">
        <v>16</v>
      </c>
      <c r="H19" s="12"/>
      <c r="I19" s="13"/>
      <c r="J19" s="7" t="s">
        <v>17</v>
      </c>
      <c r="K19" s="8">
        <v>0</v>
      </c>
      <c r="L19" s="8">
        <v>0</v>
      </c>
      <c r="M19" s="8">
        <v>0</v>
      </c>
      <c r="N19" s="8">
        <v>0</v>
      </c>
      <c r="O19" s="8">
        <v>0</v>
      </c>
      <c r="P19" s="8">
        <f>O19-K19</f>
        <v>0</v>
      </c>
      <c r="Q19" s="95" t="str">
        <f>IF($K19="","",  IF(O19="","", IF($K19=0,"---",(IF(ISERROR((O19/$K19)-1),"---",(O19/$K19)-1) ))))</f>
        <v>---</v>
      </c>
      <c r="R19" s="8">
        <f>O19-L19</f>
        <v>0</v>
      </c>
      <c r="S19" s="95" t="str">
        <f>IF($L19="","",  IF(O19="","", IF($L19=0,"---",(IF(ISERROR((O19/$L19)-1),"---",(O19/$L19)-1) ))))</f>
        <v>---</v>
      </c>
      <c r="T19" s="8">
        <f>O19-M19</f>
        <v>0</v>
      </c>
      <c r="U19" s="95" t="str">
        <f>IF($M19="","",  IF(O19="","", IF($M19=0,"---",(IF(ISERROR((O19/$M19)-1),"---",(O19/$M19)-1) ))))</f>
        <v>---</v>
      </c>
      <c r="V19" s="8">
        <f>O19-N19</f>
        <v>0</v>
      </c>
      <c r="W19" s="95" t="str">
        <f>IF($N19="","",  IF(O19="","", IF($N19=0,"---",(IF(ISERROR((O19/$N19)-1),"---",(O19/$N19)-1) ))))</f>
        <v>---</v>
      </c>
      <c r="X19" s="8">
        <f>N19-M19</f>
        <v>0</v>
      </c>
      <c r="Y19" s="95" t="str">
        <f>IF($M19="","",  IF(N19="","", IF($M19=0,"---",(IF(ISERROR((N19/$M19)-1),"---",(N19/$M19)-1) ))))</f>
        <v>---</v>
      </c>
    </row>
    <row r="20" spans="2:35" ht="15.75" customHeight="1">
      <c r="B20" s="97"/>
      <c r="C20" s="305"/>
      <c r="D20" s="306"/>
      <c r="E20" s="112"/>
      <c r="F20" s="12"/>
      <c r="G20" s="21" t="s">
        <v>10</v>
      </c>
      <c r="H20" s="12"/>
      <c r="I20" s="13"/>
      <c r="J20" s="37" t="s">
        <v>9</v>
      </c>
      <c r="K20" s="19">
        <v>4357550</v>
      </c>
      <c r="L20" s="19">
        <v>4357550</v>
      </c>
      <c r="M20" s="129">
        <v>14107550</v>
      </c>
      <c r="N20" s="19">
        <v>12632550</v>
      </c>
      <c r="O20" s="19">
        <f>+L20</f>
        <v>4357550</v>
      </c>
      <c r="P20" s="8">
        <f>O20-K20</f>
        <v>0</v>
      </c>
      <c r="Q20" s="95">
        <f>IF($K20="","",  IF(O20="","", IF($K20=0,"---",(IF(ISERROR((O20/$K20)-1),"---",(O20/$K20)-1) ))))</f>
        <v>0</v>
      </c>
      <c r="R20" s="8">
        <f>O20-L20</f>
        <v>0</v>
      </c>
      <c r="S20" s="95">
        <f>IF($L20="","",  IF(O20="","", IF($L20=0,"---",(IF(ISERROR((O20/$L20)-1),"---",(O20/$L20)-1) ))))</f>
        <v>0</v>
      </c>
      <c r="T20" s="8">
        <f>O20-M20</f>
        <v>-9750000</v>
      </c>
      <c r="U20" s="95">
        <f>IF($M20="","",  IF(O20="","", IF($M20=0,"---",(IF(ISERROR((O20/$M20)-1),"---",(O20/$M20)-1) ))))</f>
        <v>-0.69111929427859553</v>
      </c>
      <c r="V20" s="8">
        <f>O20-N20</f>
        <v>-8275000</v>
      </c>
      <c r="W20" s="95">
        <f>IF($N20="","",  IF(O20="","", IF($N20=0,"---",(IF(ISERROR((O20/$N20)-1),"---",(O20/$N20)-1) ))))</f>
        <v>-0.65505380940506863</v>
      </c>
      <c r="X20" s="8">
        <f>N20-M20</f>
        <v>-1475000</v>
      </c>
      <c r="Y20" s="95">
        <f>IF($M20="","",  IF(N20="","", IF($M20=0,"---",(IF(ISERROR((N20/$M20)-1),"---",(N20/$M20)-1) ))))</f>
        <v>-0.10455394451906963</v>
      </c>
      <c r="AI20" s="16"/>
    </row>
    <row r="21" spans="2:35" ht="15.75" customHeight="1">
      <c r="B21" s="97"/>
      <c r="C21" s="305"/>
      <c r="D21" s="306"/>
      <c r="F21" s="307"/>
      <c r="G21" s="307"/>
      <c r="H21" s="307"/>
      <c r="I21" s="38"/>
      <c r="J21" s="308"/>
      <c r="K21" s="302"/>
      <c r="L21" s="302"/>
      <c r="M21" s="302"/>
      <c r="N21" s="302"/>
      <c r="O21" s="302"/>
      <c r="P21" s="302"/>
      <c r="Q21" s="309"/>
      <c r="R21" s="302"/>
      <c r="S21" s="309"/>
      <c r="T21" s="302"/>
      <c r="U21" s="309"/>
      <c r="V21" s="309"/>
      <c r="W21" s="309"/>
      <c r="X21" s="301"/>
      <c r="Y21" s="113"/>
      <c r="AI21" s="16"/>
    </row>
    <row r="22" spans="2:35" ht="15.75" customHeight="1">
      <c r="B22" s="94"/>
      <c r="C22" s="303" t="s">
        <v>18</v>
      </c>
      <c r="D22" s="411" t="s">
        <v>19</v>
      </c>
      <c r="E22" s="411"/>
      <c r="F22" s="411"/>
      <c r="G22" s="411"/>
      <c r="H22" s="411"/>
      <c r="I22" s="411"/>
      <c r="J22" s="411"/>
      <c r="K22" s="411"/>
      <c r="L22" s="411"/>
      <c r="M22" s="411"/>
      <c r="N22" s="411"/>
      <c r="O22" s="411"/>
      <c r="P22" s="411"/>
      <c r="Q22" s="411"/>
      <c r="R22" s="411"/>
      <c r="S22" s="411"/>
      <c r="T22" s="411"/>
      <c r="U22" s="411"/>
      <c r="V22" s="411"/>
      <c r="W22" s="411"/>
      <c r="X22" s="411"/>
      <c r="Y22" s="434"/>
    </row>
    <row r="23" spans="2:35" ht="15.75" customHeight="1">
      <c r="B23" s="94"/>
      <c r="C23" s="303"/>
      <c r="D23" s="304"/>
      <c r="E23" s="112"/>
      <c r="F23" s="12"/>
      <c r="G23" s="12" t="s">
        <v>8</v>
      </c>
      <c r="H23" s="33"/>
      <c r="I23" s="22"/>
      <c r="J23" s="7" t="s">
        <v>9</v>
      </c>
      <c r="K23" s="8">
        <v>0</v>
      </c>
      <c r="L23" s="8">
        <v>0</v>
      </c>
      <c r="M23" s="8">
        <v>0</v>
      </c>
      <c r="N23" s="8">
        <v>0</v>
      </c>
      <c r="O23" s="8">
        <v>500000</v>
      </c>
      <c r="P23" s="8">
        <f>O23-K23</f>
        <v>500000</v>
      </c>
      <c r="Q23" s="95" t="str">
        <f>IF($K23="","",  IF(O23="","", IF($K23=0,"---",(IF(ISERROR((O23/$K23)-1),"---",(O23/$K23)-1) ))))</f>
        <v>---</v>
      </c>
      <c r="R23" s="8">
        <f>O23-L23</f>
        <v>500000</v>
      </c>
      <c r="S23" s="95" t="str">
        <f>IF($L23="","",  IF(O23="","", IF($L23=0,"---",(IF(ISERROR((O23/$L23)-1),"---",(O23/$L23)-1) ))))</f>
        <v>---</v>
      </c>
      <c r="T23" s="8">
        <f>O23-M23</f>
        <v>500000</v>
      </c>
      <c r="U23" s="95" t="str">
        <f>IF($M23="","",  IF(O23="","", IF($M23=0,"---",(IF(ISERROR((O23/$M23)-1),"---",(O23/$M23)-1) ))))</f>
        <v>---</v>
      </c>
      <c r="V23" s="8">
        <f>O23-N23</f>
        <v>500000</v>
      </c>
      <c r="W23" s="95" t="str">
        <f>IF($N23="","",  IF(O23="","", IF($N23=0,"---",(IF(ISERROR((O23/$N23)-1),"---",(O23/$N23)-1) ))))</f>
        <v>---</v>
      </c>
      <c r="X23" s="8">
        <f>N23-M23</f>
        <v>0</v>
      </c>
      <c r="Y23" s="95" t="str">
        <f>IF($M23="","",  IF(N23="","", IF($M23=0,"---",(IF(ISERROR((N23/$M23)-1),"---",(N23/$M23)-1) ))))</f>
        <v>---</v>
      </c>
    </row>
    <row r="24" spans="2:35" ht="15.75" customHeight="1">
      <c r="B24" s="94"/>
      <c r="C24" s="303"/>
      <c r="D24" s="304"/>
      <c r="E24" s="112"/>
      <c r="F24" s="12"/>
      <c r="G24" s="12" t="s">
        <v>16</v>
      </c>
      <c r="H24" s="12"/>
      <c r="I24" s="13"/>
      <c r="J24" s="7" t="s">
        <v>17</v>
      </c>
      <c r="K24" s="8">
        <v>0</v>
      </c>
      <c r="L24" s="8">
        <v>0</v>
      </c>
      <c r="M24" s="8">
        <v>0</v>
      </c>
      <c r="N24" s="8">
        <v>0</v>
      </c>
      <c r="O24" s="8">
        <v>0</v>
      </c>
      <c r="P24" s="8">
        <f>O24-K24</f>
        <v>0</v>
      </c>
      <c r="Q24" s="95" t="str">
        <f>IF($K24="","",  IF(O24="","", IF($K24=0,"---",(IF(ISERROR((O24/$K24)-1),"---",(O24/$K24)-1) ))))</f>
        <v>---</v>
      </c>
      <c r="R24" s="8">
        <f>O24-L24</f>
        <v>0</v>
      </c>
      <c r="S24" s="95" t="str">
        <f>IF($L24="","",  IF(O24="","", IF($L24=0,"---",(IF(ISERROR((O24/$L24)-1),"---",(O24/$L24)-1) ))))</f>
        <v>---</v>
      </c>
      <c r="T24" s="8">
        <f>O24-M24</f>
        <v>0</v>
      </c>
      <c r="U24" s="95" t="str">
        <f>IF($M24="","",  IF(O24="","", IF($M24=0,"---",(IF(ISERROR((O24/$M24)-1),"---",(O24/$M24)-1) ))))</f>
        <v>---</v>
      </c>
      <c r="V24" s="8">
        <f>O24-N24</f>
        <v>0</v>
      </c>
      <c r="W24" s="95" t="str">
        <f>IF($N24="","",  IF(O24="","", IF($N24=0,"---",(IF(ISERROR((O24/$N24)-1),"---",(O24/$N24)-1) ))))</f>
        <v>---</v>
      </c>
      <c r="X24" s="8">
        <f>N24-M24</f>
        <v>0</v>
      </c>
      <c r="Y24" s="95" t="str">
        <f>IF($M24="","",  IF(N24="","", IF($M24=0,"---",(IF(ISERROR((N24/$M24)-1),"---",(N24/$M24)-1) ))))</f>
        <v>---</v>
      </c>
    </row>
    <row r="25" spans="2:35" ht="15.75" customHeight="1">
      <c r="B25" s="94"/>
      <c r="C25" s="297"/>
      <c r="D25" s="296"/>
      <c r="E25" s="112"/>
      <c r="F25" s="12"/>
      <c r="G25" s="21" t="s">
        <v>10</v>
      </c>
      <c r="H25" s="12"/>
      <c r="I25" s="13"/>
      <c r="J25" s="7" t="s">
        <v>9</v>
      </c>
      <c r="K25" s="18">
        <v>4357550</v>
      </c>
      <c r="L25" s="18">
        <v>4357550</v>
      </c>
      <c r="M25" s="18">
        <v>14107550</v>
      </c>
      <c r="N25" s="18">
        <v>12632550</v>
      </c>
      <c r="O25" s="18">
        <f>+L25</f>
        <v>4357550</v>
      </c>
      <c r="P25" s="8">
        <f>O25-K25</f>
        <v>0</v>
      </c>
      <c r="Q25" s="95">
        <f>IF($K25="","",  IF(O25="","", IF($K25=0,"---",(IF(ISERROR((O25/$K25)-1),"---",(O25/$K25)-1) ))))</f>
        <v>0</v>
      </c>
      <c r="R25" s="8">
        <f>O25-L25</f>
        <v>0</v>
      </c>
      <c r="S25" s="95">
        <f>IF($L25="","",  IF(O25="","", IF($L25=0,"---",(IF(ISERROR((O25/$L25)-1),"---",(O25/$L25)-1) ))))</f>
        <v>0</v>
      </c>
      <c r="T25" s="8">
        <f>O25-M25</f>
        <v>-9750000</v>
      </c>
      <c r="U25" s="95">
        <f>IF($M25="","",  IF(O25="","", IF($M25=0,"---",(IF(ISERROR((O25/$M25)-1),"---",(O25/$M25)-1) ))))</f>
        <v>-0.69111929427859553</v>
      </c>
      <c r="V25" s="8">
        <f>O25-N25</f>
        <v>-8275000</v>
      </c>
      <c r="W25" s="95">
        <f>IF($N25="","",  IF(O25="","", IF($N25=0,"---",(IF(ISERROR((O25/$N25)-1),"---",(O25/$N25)-1) ))))</f>
        <v>-0.65505380940506863</v>
      </c>
      <c r="X25" s="8">
        <f>N25-M25</f>
        <v>-1475000</v>
      </c>
      <c r="Y25" s="95">
        <f>IF($M25="","",  IF(N25="","", IF($M25=0,"---",(IF(ISERROR((N25/$M25)-1),"---",(N25/$M25)-1) ))))</f>
        <v>-0.10455394451906963</v>
      </c>
    </row>
    <row r="26" spans="2:35" ht="15.75" customHeight="1">
      <c r="B26" s="94"/>
      <c r="C26" s="405"/>
      <c r="D26" s="405"/>
      <c r="E26" s="405"/>
      <c r="F26" s="405"/>
      <c r="G26" s="405"/>
      <c r="H26" s="405"/>
      <c r="I26" s="405"/>
      <c r="J26" s="405"/>
      <c r="K26" s="405"/>
      <c r="L26" s="405"/>
      <c r="M26" s="405"/>
      <c r="N26" s="405"/>
      <c r="O26" s="405"/>
      <c r="P26" s="405"/>
      <c r="Q26" s="405"/>
      <c r="R26" s="405"/>
      <c r="S26" s="405"/>
      <c r="T26" s="405"/>
      <c r="U26" s="405"/>
      <c r="V26" s="405"/>
      <c r="W26" s="405"/>
      <c r="X26" s="405"/>
      <c r="Y26" s="406"/>
    </row>
    <row r="27" spans="2:35" ht="15.75" customHeight="1">
      <c r="B27" s="94"/>
      <c r="C27" s="296"/>
      <c r="D27" s="296"/>
      <c r="E27" s="296"/>
      <c r="F27" s="296"/>
      <c r="G27" s="11" t="s">
        <v>20</v>
      </c>
      <c r="H27" s="12"/>
      <c r="I27" s="13"/>
      <c r="J27" s="9"/>
      <c r="K27" s="19">
        <f>SUM(K12:K25)</f>
        <v>16536802</v>
      </c>
      <c r="L27" s="19">
        <f>SUM(L12:L25)</f>
        <v>16536802</v>
      </c>
      <c r="M27" s="19">
        <f>SUM(M25,M20,M15,M12)</f>
        <v>36036802</v>
      </c>
      <c r="N27" s="19">
        <f>SUM(N25,N20,N15,N12)</f>
        <v>33086802</v>
      </c>
      <c r="O27" s="19">
        <f>SUM(O12:O25)</f>
        <v>17536802</v>
      </c>
      <c r="P27" s="25">
        <f>O27-K27</f>
        <v>1000000</v>
      </c>
      <c r="Q27" s="96">
        <f>IF($K27="","",  IF(O27="","", IF($K27=0,"---",(IF(ISERROR((O27/$K27)-1),"---",(O27/$K27)-1) ))))</f>
        <v>6.0471184210828755E-2</v>
      </c>
      <c r="R27" s="25">
        <f>O27-L27</f>
        <v>1000000</v>
      </c>
      <c r="S27" s="96">
        <f>IF($L27="","",  IF(O27="","", IF($L27=0,"---",(IF(ISERROR((O27/$L27)-1),"---",(O27/$L27)-1) ))))</f>
        <v>6.0471184210828755E-2</v>
      </c>
      <c r="T27" s="25">
        <f>O27-M27</f>
        <v>-18500000</v>
      </c>
      <c r="U27" s="96">
        <f>IF($M27="","",  IF(O27="","", IF($M27=0,"---",(IF(ISERROR((O27/$M27)-1),"---",(O27/$M27)-1) ))))</f>
        <v>-0.51336408818962354</v>
      </c>
      <c r="V27" s="25">
        <f>O27-N27</f>
        <v>-15550000</v>
      </c>
      <c r="W27" s="96">
        <f>IF($N27="","",  IF(O27="","", IF($N27=0,"---",(IF(ISERROR((O27/$N27)-1),"---",(O27/$N27)-1) ))))</f>
        <v>-0.46997591365886615</v>
      </c>
      <c r="X27" s="25">
        <f>N27-M27</f>
        <v>-2950000</v>
      </c>
      <c r="Y27" s="96">
        <f>IF($M27="","",  IF(N27="","", IF($M27=0,"---",(IF(ISERROR((N27/$M27)-1),"---",(N27/$M27)-1) ))))</f>
        <v>-8.1860760008615641E-2</v>
      </c>
    </row>
    <row r="28" spans="2:35" ht="15.75" customHeight="1">
      <c r="B28" s="94"/>
      <c r="C28" s="296"/>
      <c r="D28" s="296"/>
      <c r="E28" s="296"/>
      <c r="F28" s="296"/>
      <c r="G28" s="296"/>
      <c r="H28" s="1" t="s">
        <v>21</v>
      </c>
      <c r="I28" s="22"/>
      <c r="J28" s="9" t="s">
        <v>9</v>
      </c>
      <c r="K28" s="19">
        <f>+K25+K23+K20+K18+K15+K12</f>
        <v>16536802</v>
      </c>
      <c r="L28" s="19">
        <f>+L25+L23+L20+L18+L15+L12</f>
        <v>16536802</v>
      </c>
      <c r="M28" s="19">
        <f>SUM(M27)</f>
        <v>36036802</v>
      </c>
      <c r="N28" s="19">
        <f>SUM(N27)</f>
        <v>33086802</v>
      </c>
      <c r="O28" s="19">
        <f>+O25+O23+O20+O18+O15+O12</f>
        <v>17536802</v>
      </c>
      <c r="P28" s="8">
        <f>O28-K28</f>
        <v>1000000</v>
      </c>
      <c r="Q28" s="95">
        <f>IF($K28="","",  IF(O28="","", IF($K28=0,"---",(IF(ISERROR((O28/$K28)-1),"---",(O28/$K28)-1) ))))</f>
        <v>6.0471184210828755E-2</v>
      </c>
      <c r="R28" s="8">
        <f>O28-L28</f>
        <v>1000000</v>
      </c>
      <c r="S28" s="95">
        <f>IF($L28="","",  IF(O28="","", IF($L28=0,"---",(IF(ISERROR((O28/$L28)-1),"---",(O28/$L28)-1) ))))</f>
        <v>6.0471184210828755E-2</v>
      </c>
      <c r="T28" s="8">
        <f>O28-M28</f>
        <v>-18500000</v>
      </c>
      <c r="U28" s="95">
        <f>IF($M28="","",  IF(O28="","", IF($M28=0,"---",(IF(ISERROR((O28/$M28)-1),"---",(O28/$M28)-1) ))))</f>
        <v>-0.51336408818962354</v>
      </c>
      <c r="V28" s="8">
        <f>O28-N28</f>
        <v>-15550000</v>
      </c>
      <c r="W28" s="95">
        <f>IF($N28="","",  IF(O28="","", IF($N28=0,"---",(IF(ISERROR((O28/$N28)-1),"---",(O28/$N28)-1) ))))</f>
        <v>-0.46997591365886615</v>
      </c>
      <c r="X28" s="8">
        <f>N28-M28</f>
        <v>-2950000</v>
      </c>
      <c r="Y28" s="95">
        <f>IF($M28="","",  IF(N28="","", IF($M28=0,"---",(IF(ISERROR((N28/$M28)-1),"---",(N28/$M28)-1) ))))</f>
        <v>-8.1860760008615641E-2</v>
      </c>
    </row>
    <row r="29" spans="2:35" ht="15.75" customHeight="1">
      <c r="B29" s="94"/>
      <c r="C29" s="296"/>
      <c r="D29" s="296"/>
      <c r="E29" s="296"/>
      <c r="F29" s="296"/>
      <c r="G29" s="296"/>
      <c r="H29" s="1" t="s">
        <v>22</v>
      </c>
      <c r="I29" s="22"/>
      <c r="J29" s="9" t="s">
        <v>17</v>
      </c>
      <c r="K29" s="19">
        <f>+K24+K19</f>
        <v>0</v>
      </c>
      <c r="L29" s="19">
        <f>+L24+L19</f>
        <v>0</v>
      </c>
      <c r="M29" s="19">
        <v>0</v>
      </c>
      <c r="N29" s="19">
        <v>0</v>
      </c>
      <c r="O29" s="19">
        <f>+O24+O19</f>
        <v>0</v>
      </c>
      <c r="P29" s="25">
        <f>O29-K29</f>
        <v>0</v>
      </c>
      <c r="Q29" s="96" t="str">
        <f>IF($K29="","",  IF(O29="","", IF($K29=0,"---",(IF(ISERROR((O29/$K29)-1),"---",(O29/$K29)-1) ))))</f>
        <v>---</v>
      </c>
      <c r="R29" s="25">
        <f>O29-L29</f>
        <v>0</v>
      </c>
      <c r="S29" s="96" t="str">
        <f>IF($L29="","",  IF(O29="","", IF($L29=0,"---",(IF(ISERROR((O29/$L29)-1),"---",(O29/$L29)-1) ))))</f>
        <v>---</v>
      </c>
      <c r="T29" s="25">
        <f>O29-M29</f>
        <v>0</v>
      </c>
      <c r="U29" s="96" t="str">
        <f>IF($M29="","",  IF(O29="","", IF($M29=0,"---",(IF(ISERROR((O29/$M29)-1),"---",(O29/$M29)-1) ))))</f>
        <v>---</v>
      </c>
      <c r="V29" s="25">
        <f>O29-N29</f>
        <v>0</v>
      </c>
      <c r="W29" s="96" t="str">
        <f>IF($N29="","",  IF(O29="","", IF($N29=0,"---",(IF(ISERROR((O29/$N29)-1),"---",(O29/$N29)-1) ))))</f>
        <v>---</v>
      </c>
      <c r="X29" s="25">
        <f>N29-M29</f>
        <v>0</v>
      </c>
      <c r="Y29" s="96" t="str">
        <f>IF($M29="","",  IF(N29="","", IF($M29=0,"---",(IF(ISERROR((N29/$M29)-1),"---",(N29/$M29)-1) ))))</f>
        <v>---</v>
      </c>
    </row>
    <row r="30" spans="2:35" ht="15.75" customHeight="1">
      <c r="B30" s="94"/>
      <c r="C30" s="296"/>
      <c r="D30" s="296"/>
      <c r="E30" s="296"/>
      <c r="F30" s="296"/>
      <c r="G30" s="296"/>
      <c r="H30" s="1" t="s">
        <v>23</v>
      </c>
      <c r="I30" s="22"/>
      <c r="J30" s="9"/>
      <c r="K30" s="19">
        <f>SUM(K23,K18,K9,K19,K24)</f>
        <v>5695625</v>
      </c>
      <c r="L30" s="19">
        <f t="shared" ref="L30" si="1">SUM(L23,L18,L9,L19,L24)</f>
        <v>5695625</v>
      </c>
      <c r="M30" s="19">
        <f>SUM(M23,M18,M9,M19,M24)</f>
        <v>5695625</v>
      </c>
      <c r="N30" s="19">
        <f>SUM(N23,N18,N9,N19,N24)</f>
        <v>5695625</v>
      </c>
      <c r="O30" s="19">
        <f>SUM(O23,O18,O9,O19,O24)</f>
        <v>6695625</v>
      </c>
      <c r="P30" s="25">
        <f>O30-K30</f>
        <v>1000000</v>
      </c>
      <c r="Q30" s="96">
        <f>IF($K30="","",  IF(O30="","", IF($K30=0,"---",(IF(ISERROR((O30/$K30)-1),"---",(O30/$K30)-1) ))))</f>
        <v>0.17557335674311414</v>
      </c>
      <c r="R30" s="25">
        <f>O30-L30</f>
        <v>1000000</v>
      </c>
      <c r="S30" s="96">
        <f>IF($L30="","",  IF(O30="","", IF($L30=0,"---",(IF(ISERROR((O30/$L30)-1),"---",(O30/$L30)-1) ))))</f>
        <v>0.17557335674311414</v>
      </c>
      <c r="T30" s="25">
        <f>O30-M30</f>
        <v>1000000</v>
      </c>
      <c r="U30" s="96">
        <f>IF($M30="","",  IF(O30="","", IF($M30=0,"---",(IF(ISERROR((O30/$M30)-1),"---",(O30/$M30)-1) ))))</f>
        <v>0.17557335674311414</v>
      </c>
      <c r="V30" s="25">
        <f>O30-N30</f>
        <v>1000000</v>
      </c>
      <c r="W30" s="96">
        <f>IF($N30="","",  IF(O30="","", IF($N30=0,"---",(IF(ISERROR((O30/$N30)-1),"---",(O30/$N30)-1) ))))</f>
        <v>0.17557335674311414</v>
      </c>
      <c r="X30" s="25">
        <f>N30-M30</f>
        <v>0</v>
      </c>
      <c r="Y30" s="96">
        <f>IF($M30="","",  IF(N30="","", IF($M30=0,"---",(IF(ISERROR((N30/$M30)-1),"---",(N30/$M30)-1) ))))</f>
        <v>0</v>
      </c>
    </row>
    <row r="31" spans="2:35" ht="15.95" customHeight="1">
      <c r="B31" s="94"/>
      <c r="C31" s="296"/>
      <c r="D31" s="296"/>
      <c r="E31" s="296"/>
      <c r="F31" s="296"/>
      <c r="G31" s="296"/>
      <c r="H31" s="1" t="s">
        <v>24</v>
      </c>
      <c r="I31" s="22"/>
      <c r="J31" s="9"/>
      <c r="K31" s="19">
        <f>+K10+K15+K20+K25</f>
        <v>10841177</v>
      </c>
      <c r="L31" s="19">
        <f>+L10+L15+L20+L25</f>
        <v>10841177</v>
      </c>
      <c r="M31" s="19">
        <v>10841177</v>
      </c>
      <c r="N31" s="19">
        <v>10841177</v>
      </c>
      <c r="O31" s="19">
        <f>+O10+O15+O20+O25</f>
        <v>10841177</v>
      </c>
      <c r="P31" s="8">
        <f>O31-K31</f>
        <v>0</v>
      </c>
      <c r="Q31" s="95">
        <f>IF($K31="","",  IF(O31="","", IF($K31=0,"---",(IF(ISERROR((O31/$K31)-1),"---",(O31/$K31)-1) ))))</f>
        <v>0</v>
      </c>
      <c r="R31" s="8">
        <f>O31-L31</f>
        <v>0</v>
      </c>
      <c r="S31" s="95">
        <f>IF($L31="","",  IF(O31="","", IF($L31=0,"---",(IF(ISERROR((O31/$L31)-1),"---",(O31/$L31)-1) ))))</f>
        <v>0</v>
      </c>
      <c r="T31" s="8">
        <f>O31-M31</f>
        <v>0</v>
      </c>
      <c r="U31" s="95">
        <f>IF($M31="","",  IF(O31="","", IF($M31=0,"---",(IF(ISERROR((O31/$M31)-1),"---",(O31/$M31)-1) ))))</f>
        <v>0</v>
      </c>
      <c r="V31" s="8">
        <f>O31-N31</f>
        <v>0</v>
      </c>
      <c r="W31" s="95">
        <f>IF($N31="","",  IF(O31="","", IF($N31=0,"---",(IF(ISERROR((O31/$N31)-1),"---",(O31/$N31)-1) ))))</f>
        <v>0</v>
      </c>
      <c r="X31" s="8">
        <f>N31-M31</f>
        <v>0</v>
      </c>
      <c r="Y31" s="95">
        <f>IF($M31="","",  IF(N31="","", IF($M31=0,"---",(IF(ISERROR((N31/$M31)-1),"---",(N31/$M31)-1) ))))</f>
        <v>0</v>
      </c>
    </row>
    <row r="32" spans="2:35" ht="15.95" customHeight="1">
      <c r="B32" s="94"/>
      <c r="C32" s="296"/>
      <c r="D32" s="296"/>
      <c r="E32" s="296"/>
      <c r="F32" s="296"/>
      <c r="G32" s="296"/>
      <c r="H32" s="296"/>
      <c r="J32" s="299"/>
      <c r="K32" s="302"/>
      <c r="L32" s="302"/>
      <c r="M32" s="302"/>
      <c r="N32" s="302"/>
      <c r="O32" s="302"/>
      <c r="P32" s="302"/>
      <c r="Q32" s="76"/>
      <c r="R32" s="302"/>
      <c r="S32" s="76"/>
      <c r="T32" s="302"/>
      <c r="U32" s="76"/>
      <c r="V32" s="76"/>
      <c r="W32" s="76"/>
      <c r="X32" s="301"/>
      <c r="Y32" s="126"/>
    </row>
    <row r="33" spans="2:25" ht="15.95" customHeight="1">
      <c r="B33" s="94"/>
      <c r="C33" s="2" t="s">
        <v>25</v>
      </c>
      <c r="D33" s="1" t="s">
        <v>26</v>
      </c>
      <c r="E33" s="1"/>
      <c r="F33" s="1"/>
      <c r="G33" s="1"/>
      <c r="H33" s="1"/>
      <c r="I33" s="1"/>
      <c r="J33" s="9" t="s">
        <v>9</v>
      </c>
      <c r="K33" s="19">
        <v>0</v>
      </c>
      <c r="L33" s="19">
        <v>20000000</v>
      </c>
      <c r="M33" s="19">
        <v>0</v>
      </c>
      <c r="N33" s="19">
        <v>0</v>
      </c>
      <c r="O33" s="19">
        <v>0</v>
      </c>
      <c r="P33" s="25">
        <f>O33-K33</f>
        <v>0</v>
      </c>
      <c r="Q33" s="96" t="str">
        <f>IF($K33="","",  IF(O33="","", IF($K33=0,"---",(IF(ISERROR((O33/$K33)-1),"---",(O33/$K33)-1) ))))</f>
        <v>---</v>
      </c>
      <c r="R33" s="25">
        <f>O33-L33</f>
        <v>-20000000</v>
      </c>
      <c r="S33" s="96">
        <f>IF($L33="","",  IF(O33="","", IF($L33=0,"---",(IF(ISERROR((O33/$L33)-1),"---",(O33/$L33)-1) ))))</f>
        <v>-1</v>
      </c>
      <c r="T33" s="25">
        <f>O33-M33</f>
        <v>0</v>
      </c>
      <c r="U33" s="96" t="str">
        <f>IF($M33="","",  IF(O33="","", IF($M33=0,"---",(IF(ISERROR((O33/$M33)-1),"---",(O33/$M33)-1) ))))</f>
        <v>---</v>
      </c>
      <c r="V33" s="25">
        <f>O33-N33</f>
        <v>0</v>
      </c>
      <c r="W33" s="96" t="str">
        <f>IF($N33="","",  IF(O33="","", IF($N33=0,"---",(IF(ISERROR((O33/$N33)-1),"---",(O33/$N33)-1) ))))</f>
        <v>---</v>
      </c>
      <c r="X33" s="25">
        <f>N33-M33</f>
        <v>0</v>
      </c>
      <c r="Y33" s="96" t="str">
        <f>IF($M33="","",  IF(N33="","", IF($M33=0,"---",(IF(ISERROR((N33/$M33)-1),"---",(N33/$M33)-1) ))))</f>
        <v>---</v>
      </c>
    </row>
    <row r="34" spans="2:25" ht="15.95" customHeight="1">
      <c r="B34" s="94"/>
      <c r="C34" s="296"/>
      <c r="D34" s="296"/>
      <c r="E34" s="296"/>
      <c r="F34" s="296"/>
      <c r="G34" s="296"/>
      <c r="H34" s="296"/>
      <c r="J34" s="299"/>
      <c r="K34" s="302"/>
      <c r="L34" s="302"/>
      <c r="M34" s="302"/>
      <c r="N34" s="302"/>
      <c r="O34" s="302"/>
      <c r="P34" s="302"/>
      <c r="Q34" s="76"/>
      <c r="R34" s="302"/>
      <c r="S34" s="76"/>
      <c r="T34" s="302"/>
      <c r="U34" s="76"/>
      <c r="V34" s="76"/>
      <c r="W34" s="76"/>
      <c r="X34" s="301"/>
      <c r="Y34" s="126"/>
    </row>
    <row r="35" spans="2:25" ht="15.75" customHeight="1">
      <c r="B35" s="99" t="s">
        <v>27</v>
      </c>
      <c r="C35" s="310"/>
      <c r="D35" s="310"/>
      <c r="E35" s="310"/>
      <c r="F35" s="310"/>
      <c r="G35" s="310"/>
      <c r="H35" s="310"/>
      <c r="I35" s="310"/>
      <c r="J35" s="310"/>
      <c r="K35" s="310"/>
      <c r="L35" s="310"/>
      <c r="M35" s="310"/>
      <c r="N35" s="310"/>
      <c r="O35" s="310"/>
      <c r="P35" s="310"/>
      <c r="Q35" s="311"/>
      <c r="R35" s="310"/>
      <c r="S35" s="311"/>
      <c r="T35" s="310"/>
      <c r="U35" s="311"/>
      <c r="V35" s="311"/>
      <c r="W35" s="311"/>
      <c r="X35" s="310"/>
      <c r="Y35" s="84"/>
    </row>
    <row r="36" spans="2:25" ht="15.75" customHeight="1">
      <c r="B36" s="100" t="s">
        <v>28</v>
      </c>
      <c r="C36" s="312"/>
      <c r="D36" s="312"/>
      <c r="E36" s="312"/>
      <c r="F36" s="312"/>
      <c r="G36" s="312"/>
      <c r="H36" s="312"/>
      <c r="I36" s="312"/>
      <c r="J36" s="312"/>
      <c r="K36" s="312"/>
      <c r="L36" s="312"/>
      <c r="M36" s="312"/>
      <c r="N36" s="312"/>
      <c r="O36" s="312"/>
      <c r="P36" s="312"/>
      <c r="Q36" s="313"/>
      <c r="R36" s="312"/>
      <c r="S36" s="313"/>
      <c r="T36" s="312"/>
      <c r="U36" s="313"/>
      <c r="V36" s="313"/>
      <c r="W36" s="313"/>
      <c r="X36" s="312"/>
      <c r="Y36" s="85"/>
    </row>
    <row r="37" spans="2:25" ht="30" customHeight="1">
      <c r="B37" s="466" t="s">
        <v>29</v>
      </c>
      <c r="C37" s="466"/>
      <c r="D37" s="466"/>
      <c r="E37" s="466"/>
      <c r="F37" s="466"/>
      <c r="G37" s="466"/>
      <c r="H37" s="466"/>
      <c r="I37" s="466"/>
      <c r="J37" s="466"/>
      <c r="K37" s="466"/>
      <c r="L37" s="466"/>
      <c r="M37" s="466"/>
      <c r="N37" s="466"/>
      <c r="O37" s="466"/>
      <c r="P37" s="466"/>
      <c r="Q37" s="466"/>
      <c r="R37" s="466"/>
      <c r="S37" s="466"/>
      <c r="T37" s="466"/>
      <c r="U37" s="466"/>
      <c r="V37" s="466"/>
      <c r="W37" s="466"/>
      <c r="X37" s="466"/>
      <c r="Y37" s="467"/>
    </row>
    <row r="38" spans="2:25" ht="15.95" customHeight="1">
      <c r="B38" s="101" t="s">
        <v>30</v>
      </c>
      <c r="C38" s="102"/>
      <c r="D38" s="102"/>
      <c r="E38" s="102"/>
      <c r="F38" s="102"/>
      <c r="G38" s="102"/>
      <c r="H38" s="102"/>
      <c r="I38" s="102"/>
      <c r="J38" s="102"/>
      <c r="K38" s="102"/>
      <c r="L38" s="102"/>
      <c r="M38" s="102"/>
      <c r="N38" s="102"/>
      <c r="O38" s="102"/>
      <c r="P38" s="102"/>
      <c r="Q38" s="133"/>
      <c r="R38" s="102"/>
      <c r="S38" s="133"/>
      <c r="T38" s="102"/>
      <c r="U38" s="133"/>
      <c r="V38" s="133"/>
      <c r="W38" s="133"/>
      <c r="X38" s="102"/>
      <c r="Y38" s="103"/>
    </row>
    <row r="39" spans="2:25">
      <c r="B39" s="314"/>
      <c r="C39" s="312"/>
      <c r="D39" s="312"/>
      <c r="E39" s="312"/>
      <c r="F39" s="312"/>
      <c r="G39" s="312"/>
      <c r="H39" s="312"/>
      <c r="I39" s="312"/>
      <c r="J39" s="312"/>
      <c r="K39" s="312"/>
      <c r="L39" s="312"/>
      <c r="M39" s="312"/>
      <c r="N39" s="312"/>
      <c r="O39" s="312"/>
      <c r="P39" s="312"/>
      <c r="Q39" s="313"/>
      <c r="R39" s="312"/>
      <c r="S39" s="313"/>
      <c r="T39" s="312"/>
      <c r="U39" s="313"/>
      <c r="V39" s="313"/>
      <c r="W39" s="313"/>
      <c r="X39" s="312"/>
      <c r="Y39" s="347"/>
    </row>
    <row r="40" spans="2:25">
      <c r="B40" s="395" t="s">
        <v>31</v>
      </c>
      <c r="C40" s="395"/>
      <c r="D40" s="395"/>
      <c r="E40" s="395"/>
      <c r="F40" s="395"/>
      <c r="G40" s="395"/>
      <c r="H40" s="395"/>
      <c r="I40" s="395"/>
      <c r="J40" s="395"/>
      <c r="K40" s="395"/>
      <c r="L40" s="395"/>
      <c r="M40" s="395"/>
      <c r="N40" s="395"/>
      <c r="O40" s="395"/>
      <c r="P40" s="395"/>
      <c r="Q40" s="395"/>
      <c r="R40" s="395"/>
      <c r="S40" s="395"/>
      <c r="T40" s="395"/>
      <c r="U40" s="395"/>
      <c r="V40" s="395"/>
      <c r="W40" s="395"/>
      <c r="X40" s="395"/>
      <c r="Y40" s="398"/>
    </row>
    <row r="41" spans="2:25" ht="15.75" customHeight="1">
      <c r="B41" s="404"/>
      <c r="C41" s="404"/>
      <c r="D41" s="404"/>
      <c r="E41" s="404"/>
      <c r="F41" s="404"/>
      <c r="G41" s="404"/>
      <c r="H41" s="404"/>
      <c r="I41" s="404"/>
      <c r="J41" s="404"/>
      <c r="K41" s="404"/>
      <c r="L41" s="404"/>
      <c r="M41" s="404"/>
      <c r="N41" s="404"/>
      <c r="O41" s="404"/>
      <c r="P41" s="404"/>
      <c r="Q41" s="404"/>
      <c r="R41" s="404"/>
      <c r="S41" s="404"/>
      <c r="T41" s="404"/>
      <c r="U41" s="404"/>
      <c r="V41" s="404"/>
      <c r="W41" s="404"/>
      <c r="X41" s="404"/>
      <c r="Y41" s="430"/>
    </row>
    <row r="42" spans="2:25" ht="15.75" customHeight="1">
      <c r="B42" s="98">
        <v>2</v>
      </c>
      <c r="C42" s="1" t="s">
        <v>32</v>
      </c>
      <c r="D42" s="1"/>
      <c r="E42" s="1"/>
      <c r="F42" s="1"/>
      <c r="G42" s="1"/>
      <c r="H42" s="1"/>
      <c r="I42" s="1"/>
      <c r="J42" s="20" t="s">
        <v>9</v>
      </c>
      <c r="K42" s="19">
        <v>192000</v>
      </c>
      <c r="L42" s="19">
        <v>192000</v>
      </c>
      <c r="M42" s="19">
        <v>192000</v>
      </c>
      <c r="N42" s="19">
        <v>192000</v>
      </c>
      <c r="O42" s="19">
        <f>+L42</f>
        <v>192000</v>
      </c>
      <c r="P42" s="25">
        <f>O42-K42</f>
        <v>0</v>
      </c>
      <c r="Q42" s="96">
        <f>IF($K42="","",  IF(O42="","", IF($K42=0,"---",(IF(ISERROR((O42/$K42)-1),"---",(O42/$K42)-1) ))))</f>
        <v>0</v>
      </c>
      <c r="R42" s="25">
        <f>O42-L42</f>
        <v>0</v>
      </c>
      <c r="S42" s="96">
        <f>IF($L42="","",  IF(O42="","", IF($L42=0,"---",(IF(ISERROR((O42/$L42)-1),"---",(O42/$L42)-1) ))))</f>
        <v>0</v>
      </c>
      <c r="T42" s="25">
        <f>O42-M42</f>
        <v>0</v>
      </c>
      <c r="U42" s="96">
        <f>IF($M42="","",  IF(O42="","", IF($M42=0,"---",(IF(ISERROR((O42/$M42)-1),"---",(O42/$M42)-1) ))))</f>
        <v>0</v>
      </c>
      <c r="V42" s="25">
        <f>O42-N42</f>
        <v>0</v>
      </c>
      <c r="W42" s="96">
        <f>IF($N42="","",  IF(O42="","", IF($N42=0,"---",(IF(ISERROR((O42/$N42)-1),"---",(O42/$N42)-1) ))))</f>
        <v>0</v>
      </c>
      <c r="X42" s="25">
        <f>N42-M42</f>
        <v>0</v>
      </c>
      <c r="Y42" s="96">
        <f>IF($M42="","",  IF(N42="","", IF($M42=0,"---",(IF(ISERROR((N42/$M42)-1),"---",(N42/$M42)-1) ))))</f>
        <v>0</v>
      </c>
    </row>
    <row r="43" spans="2:25" ht="15.75" customHeight="1">
      <c r="B43" s="98">
        <v>3</v>
      </c>
      <c r="C43" s="1" t="s">
        <v>33</v>
      </c>
      <c r="D43" s="1"/>
      <c r="E43" s="1"/>
      <c r="F43" s="1"/>
      <c r="G43" s="1"/>
      <c r="H43" s="1"/>
      <c r="I43" s="1"/>
      <c r="J43" s="9" t="s">
        <v>9</v>
      </c>
      <c r="K43" s="19">
        <v>28000</v>
      </c>
      <c r="L43" s="19">
        <v>28000</v>
      </c>
      <c r="M43" s="19">
        <v>31000</v>
      </c>
      <c r="N43" s="19">
        <v>34000</v>
      </c>
      <c r="O43" s="19">
        <v>29000</v>
      </c>
      <c r="P43" s="8">
        <f>O43-K43</f>
        <v>1000</v>
      </c>
      <c r="Q43" s="95">
        <f>IF($K43="","",  IF(O43="","", IF($K43=0,"---",(IF(ISERROR((O43/$K43)-1),"---",(O43/$K43)-1) ))))</f>
        <v>3.5714285714285809E-2</v>
      </c>
      <c r="R43" s="8">
        <f>O43-L43</f>
        <v>1000</v>
      </c>
      <c r="S43" s="95">
        <f>IF($L43="","",  IF(O43="","", IF($L43=0,"---",(IF(ISERROR((O43/$L43)-1),"---",(O43/$L43)-1) ))))</f>
        <v>3.5714285714285809E-2</v>
      </c>
      <c r="T43" s="8">
        <f>O43-M43</f>
        <v>-2000</v>
      </c>
      <c r="U43" s="95">
        <f>IF($M43="","",  IF(O43="","", IF($M43=0,"---",(IF(ISERROR((O43/$M43)-1),"---",(O43/$M43)-1) ))))</f>
        <v>-6.4516129032258118E-2</v>
      </c>
      <c r="V43" s="8">
        <f>O43-N43</f>
        <v>-5000</v>
      </c>
      <c r="W43" s="95">
        <f>IF($N43="","",  IF(O43="","", IF($N43=0,"---",(IF(ISERROR((O43/$N43)-1),"---",(O43/$N43)-1) ))))</f>
        <v>-0.1470588235294118</v>
      </c>
      <c r="X43" s="8">
        <f>N43-M43</f>
        <v>3000</v>
      </c>
      <c r="Y43" s="95">
        <f>IF($M43="","",  IF(N43="","", IF($M43=0,"---",(IF(ISERROR((N43/$M43)-1),"---",(N43/$M43)-1) ))))</f>
        <v>9.6774193548387011E-2</v>
      </c>
    </row>
    <row r="44" spans="2:25" ht="15.75" customHeight="1">
      <c r="B44" s="104"/>
      <c r="C44" s="315"/>
      <c r="D44" s="315"/>
      <c r="E44" s="315"/>
      <c r="F44" s="315"/>
      <c r="G44" s="315"/>
      <c r="H44" s="315"/>
      <c r="I44" s="315"/>
      <c r="J44" s="315"/>
      <c r="K44" s="315"/>
      <c r="L44" s="315"/>
      <c r="M44" s="315"/>
      <c r="N44" s="315"/>
      <c r="O44" s="315"/>
      <c r="P44" s="315"/>
      <c r="Q44" s="316"/>
      <c r="R44" s="315"/>
      <c r="S44" s="316"/>
      <c r="T44" s="315"/>
      <c r="U44" s="316"/>
      <c r="V44" s="316"/>
      <c r="W44" s="316"/>
      <c r="X44" s="130"/>
      <c r="Y44" s="131"/>
    </row>
    <row r="45" spans="2:25" ht="15.75" customHeight="1">
      <c r="B45" s="98">
        <v>4</v>
      </c>
      <c r="C45" s="411" t="s">
        <v>34</v>
      </c>
      <c r="D45" s="411"/>
      <c r="E45" s="411"/>
      <c r="F45" s="411"/>
      <c r="G45" s="411"/>
      <c r="H45" s="411"/>
      <c r="I45" s="411"/>
      <c r="J45" s="411"/>
      <c r="K45" s="411"/>
      <c r="L45" s="411"/>
      <c r="M45" s="411"/>
      <c r="N45" s="411"/>
      <c r="O45" s="411"/>
      <c r="P45" s="411"/>
      <c r="Q45" s="411"/>
      <c r="R45" s="411"/>
      <c r="S45" s="411"/>
      <c r="T45" s="411"/>
      <c r="U45" s="411"/>
      <c r="V45" s="411"/>
      <c r="W45" s="411"/>
      <c r="X45" s="411"/>
      <c r="Y45" s="434"/>
    </row>
    <row r="46" spans="2:25" ht="15.75" customHeight="1">
      <c r="B46" s="94"/>
      <c r="C46" s="23" t="s">
        <v>6</v>
      </c>
      <c r="D46" s="24" t="s">
        <v>35</v>
      </c>
      <c r="E46" s="6"/>
      <c r="F46" s="6"/>
      <c r="G46" s="17"/>
      <c r="H46" s="14"/>
      <c r="I46" s="24"/>
      <c r="J46" s="7" t="s">
        <v>9</v>
      </c>
      <c r="K46" s="8">
        <v>375626</v>
      </c>
      <c r="L46" s="8">
        <v>375626</v>
      </c>
      <c r="M46" s="8">
        <v>382626</v>
      </c>
      <c r="N46" s="8">
        <v>375626</v>
      </c>
      <c r="O46" s="8">
        <f>+L46</f>
        <v>375626</v>
      </c>
      <c r="P46" s="8">
        <f>O46-K46</f>
        <v>0</v>
      </c>
      <c r="Q46" s="95">
        <f>IF($K46="","",  IF(O46="","", IF($K46=0,"---",(IF(ISERROR((O46/$K46)-1),"---",(O46/$K46)-1) ))))</f>
        <v>0</v>
      </c>
      <c r="R46" s="8">
        <f>O46-L46</f>
        <v>0</v>
      </c>
      <c r="S46" s="95">
        <f>IF($L46="","",  IF(O46="","", IF($L46=0,"---",(IF(ISERROR((O46/$L46)-1),"---",(O46/$L46)-1) ))))</f>
        <v>0</v>
      </c>
      <c r="T46" s="8">
        <f>O46-M46</f>
        <v>-7000</v>
      </c>
      <c r="U46" s="95">
        <f>IF($M46="","",  IF(O46="","", IF($M46=0,"---",(IF(ISERROR((O46/$M46)-1),"---",(O46/$M46)-1) ))))</f>
        <v>-1.8294627129363916E-2</v>
      </c>
      <c r="V46" s="8">
        <f>O46-N46</f>
        <v>0</v>
      </c>
      <c r="W46" s="95">
        <f>IF($N46="","",  IF(O46="","", IF($N46=0,"---",(IF(ISERROR((O46/$N46)-1),"---",(O46/$N46)-1) ))))</f>
        <v>0</v>
      </c>
      <c r="X46" s="8">
        <f>N46-M46</f>
        <v>-7000</v>
      </c>
      <c r="Y46" s="95">
        <f>IF($M46="","",  IF(N46="","", IF($M46=0,"---",(IF(ISERROR((N46/$M46)-1),"---",(N46/$M46)-1) ))))</f>
        <v>-1.8294627129363916E-2</v>
      </c>
    </row>
    <row r="47" spans="2:25" ht="15.75" customHeight="1">
      <c r="B47" s="94"/>
      <c r="C47" s="23" t="s">
        <v>12</v>
      </c>
      <c r="D47" s="1" t="s">
        <v>36</v>
      </c>
      <c r="E47" s="1"/>
      <c r="F47" s="1"/>
      <c r="G47" s="1"/>
      <c r="H47" s="1"/>
      <c r="I47" s="1"/>
      <c r="J47" s="9" t="s">
        <v>9</v>
      </c>
      <c r="K47" s="19">
        <v>48239</v>
      </c>
      <c r="L47" s="19">
        <v>48239</v>
      </c>
      <c r="M47" s="19">
        <v>48239</v>
      </c>
      <c r="N47" s="19">
        <v>48239</v>
      </c>
      <c r="O47" s="19">
        <f>+L47</f>
        <v>48239</v>
      </c>
      <c r="P47" s="8">
        <f>O47-K47</f>
        <v>0</v>
      </c>
      <c r="Q47" s="95">
        <f>IF($K47="","",  IF(O47="","", IF($K47=0,"---",(IF(ISERROR((O47/$K47)-1),"---",(O47/$K47)-1) ))))</f>
        <v>0</v>
      </c>
      <c r="R47" s="8">
        <f>O47-L47</f>
        <v>0</v>
      </c>
      <c r="S47" s="95">
        <f>IF($L47="","",  IF(O47="","", IF($L47=0,"---",(IF(ISERROR((O47/$L47)-1),"---",(O47/$L47)-1) ))))</f>
        <v>0</v>
      </c>
      <c r="T47" s="8">
        <f>O47-M47</f>
        <v>0</v>
      </c>
      <c r="U47" s="95">
        <f>IF($M47="","",  IF(O47="","", IF($M47=0,"---",(IF(ISERROR((O47/$M47)-1),"---",(O47/$M47)-1) ))))</f>
        <v>0</v>
      </c>
      <c r="V47" s="8">
        <f>O47-N47</f>
        <v>0</v>
      </c>
      <c r="W47" s="95">
        <f>IF($N47="","",  IF(O47="","", IF($N47=0,"---",(IF(ISERROR((O47/$N47)-1),"---",(O47/$N47)-1) ))))</f>
        <v>0</v>
      </c>
      <c r="X47" s="8">
        <f>N47-M47</f>
        <v>0</v>
      </c>
      <c r="Y47" s="95">
        <f>IF($M47="","",  IF(N47="","", IF($M47=0,"---",(IF(ISERROR((N47/$M47)-1),"---",(N47/$M47)-1) ))))</f>
        <v>0</v>
      </c>
    </row>
    <row r="48" spans="2:25" ht="15.75" customHeight="1">
      <c r="B48" s="404"/>
      <c r="C48" s="404"/>
      <c r="D48" s="404"/>
      <c r="E48" s="404"/>
      <c r="F48" s="404"/>
      <c r="G48" s="404"/>
      <c r="H48" s="404"/>
      <c r="I48" s="404"/>
      <c r="J48" s="404"/>
      <c r="K48" s="404"/>
      <c r="L48" s="404"/>
      <c r="M48" s="404"/>
      <c r="N48" s="404"/>
      <c r="O48" s="404"/>
      <c r="P48" s="404"/>
      <c r="Q48" s="404"/>
      <c r="R48" s="404"/>
      <c r="S48" s="404"/>
      <c r="T48" s="404"/>
      <c r="U48" s="404"/>
      <c r="V48" s="404"/>
      <c r="W48" s="404"/>
      <c r="X48" s="404"/>
      <c r="Y48" s="430"/>
    </row>
    <row r="49" spans="2:25" ht="15.75" customHeight="1">
      <c r="B49" s="94"/>
      <c r="C49" s="296"/>
      <c r="D49" s="296"/>
      <c r="E49" s="296"/>
      <c r="F49" s="296"/>
      <c r="G49" s="1" t="s">
        <v>37</v>
      </c>
      <c r="H49" s="1"/>
      <c r="I49" s="1"/>
      <c r="J49" s="9"/>
      <c r="K49" s="19">
        <f>SUM(K46:K47)</f>
        <v>423865</v>
      </c>
      <c r="L49" s="19">
        <f>SUM(L46:L47)</f>
        <v>423865</v>
      </c>
      <c r="M49" s="19">
        <f t="shared" ref="M49" si="2">SUM(M46:M47)</f>
        <v>430865</v>
      </c>
      <c r="N49" s="19">
        <f>SUM(N46:N47)</f>
        <v>423865</v>
      </c>
      <c r="O49" s="19">
        <f>SUM(O46:O47)</f>
        <v>423865</v>
      </c>
      <c r="P49" s="25">
        <f>O49-K49</f>
        <v>0</v>
      </c>
      <c r="Q49" s="96">
        <f>IF($K49="","",  IF(O49="","", IF($K49=0,"---",(IF(ISERROR((O49/$K49)-1),"---",(O49/$K49)-1) ))))</f>
        <v>0</v>
      </c>
      <c r="R49" s="25">
        <f>O49-L49</f>
        <v>0</v>
      </c>
      <c r="S49" s="96">
        <f>IF($L49="","",  IF(O49="","", IF($L49=0,"---",(IF(ISERROR((O49/$L49)-1),"---",(O49/$L49)-1) ))))</f>
        <v>0</v>
      </c>
      <c r="T49" s="25">
        <f>O49-M49</f>
        <v>-7000</v>
      </c>
      <c r="U49" s="96">
        <f>IF($M49="","",  IF(O49="","", IF($M49=0,"---",(IF(ISERROR((O49/$M49)-1),"---",(O49/$M49)-1) ))))</f>
        <v>-1.6246388079792951E-2</v>
      </c>
      <c r="V49" s="25">
        <f>O49-N49</f>
        <v>0</v>
      </c>
      <c r="W49" s="96">
        <f>IF($N49="","",  IF(O49="","", IF($N49=0,"---",(IF(ISERROR((O49/$N49)-1),"---",(O49/$N49)-1) ))))</f>
        <v>0</v>
      </c>
      <c r="X49" s="25">
        <f>N49-M49</f>
        <v>-7000</v>
      </c>
      <c r="Y49" s="96">
        <f>IF($M49="","",  IF(N49="","", IF($M49=0,"---",(IF(ISERROR((N49/$M49)-1),"---",(N49/$M49)-1) ))))</f>
        <v>-1.6246388079792951E-2</v>
      </c>
    </row>
    <row r="50" spans="2:25" ht="15.75" customHeight="1">
      <c r="B50" s="404"/>
      <c r="C50" s="404"/>
      <c r="D50" s="404"/>
      <c r="E50" s="404"/>
      <c r="F50" s="404"/>
      <c r="G50" s="404"/>
      <c r="H50" s="404"/>
      <c r="I50" s="404"/>
      <c r="J50" s="404"/>
      <c r="K50" s="404"/>
      <c r="L50" s="404"/>
      <c r="M50" s="404"/>
      <c r="N50" s="404"/>
      <c r="O50" s="404"/>
      <c r="P50" s="404"/>
      <c r="Q50" s="404"/>
      <c r="R50" s="404"/>
      <c r="S50" s="404"/>
      <c r="T50" s="404"/>
      <c r="U50" s="404"/>
      <c r="V50" s="404"/>
      <c r="W50" s="404"/>
      <c r="X50" s="404"/>
      <c r="Y50" s="430"/>
    </row>
    <row r="51" spans="2:25" ht="15.75" customHeight="1">
      <c r="B51" s="98">
        <v>5</v>
      </c>
      <c r="C51" s="1" t="s">
        <v>38</v>
      </c>
      <c r="D51" s="1"/>
      <c r="E51" s="1"/>
      <c r="F51" s="1"/>
      <c r="G51" s="1"/>
      <c r="H51" s="1"/>
      <c r="I51" s="1"/>
      <c r="J51" s="9" t="s">
        <v>9</v>
      </c>
      <c r="K51" s="25">
        <v>46123</v>
      </c>
      <c r="L51" s="25">
        <v>66123</v>
      </c>
      <c r="M51" s="25">
        <v>66123</v>
      </c>
      <c r="N51" s="25">
        <v>66123</v>
      </c>
      <c r="O51" s="25">
        <v>48123</v>
      </c>
      <c r="P51" s="25">
        <f>O51-K51</f>
        <v>2000</v>
      </c>
      <c r="Q51" s="96">
        <f>IF($K51="","",  IF(O51="","", IF($K51=0,"---",(IF(ISERROR((O51/$K51)-1),"---",(O51/$K51)-1) ))))</f>
        <v>4.336231381306499E-2</v>
      </c>
      <c r="R51" s="25">
        <f>O51-L51</f>
        <v>-18000</v>
      </c>
      <c r="S51" s="96">
        <f>IF($L51="","",  IF(O51="","", IF($L51=0,"---",(IF(ISERROR((O51/$L51)-1),"---",(O51/$L51)-1) ))))</f>
        <v>-0.27221995372260788</v>
      </c>
      <c r="T51" s="25">
        <f>O51-M51</f>
        <v>-18000</v>
      </c>
      <c r="U51" s="96">
        <f>IF($M51="","",  IF(O51="","", IF($M51=0,"---",(IF(ISERROR((O51/$M51)-1),"---",(O51/$M51)-1) ))))</f>
        <v>-0.27221995372260788</v>
      </c>
      <c r="V51" s="25">
        <f>O51-N51</f>
        <v>-18000</v>
      </c>
      <c r="W51" s="96">
        <f>IF($N51="","",  IF(O51="","", IF($N51=0,"---",(IF(ISERROR((O51/$N51)-1),"---",(O51/$N51)-1) ))))</f>
        <v>-0.27221995372260788</v>
      </c>
      <c r="X51" s="25">
        <f>N51-M51</f>
        <v>0</v>
      </c>
      <c r="Y51" s="96">
        <f>IF($M51="","",  IF(N51="","", IF($M51=0,"---",(IF(ISERROR((N51/$M51)-1),"---",(N51/$M51)-1) ))))</f>
        <v>0</v>
      </c>
    </row>
    <row r="52" spans="2:25" ht="15.75" customHeight="1">
      <c r="B52" s="486"/>
      <c r="C52" s="486"/>
      <c r="D52" s="486"/>
      <c r="E52" s="486"/>
      <c r="F52" s="486"/>
      <c r="G52" s="486"/>
      <c r="H52" s="486"/>
      <c r="I52" s="486"/>
      <c r="J52" s="486"/>
      <c r="K52" s="486"/>
      <c r="L52" s="486"/>
      <c r="M52" s="486"/>
      <c r="N52" s="486"/>
      <c r="O52" s="486"/>
      <c r="P52" s="486"/>
      <c r="Q52" s="486"/>
      <c r="R52" s="486"/>
      <c r="S52" s="486"/>
      <c r="T52" s="486"/>
      <c r="U52" s="486"/>
      <c r="V52" s="486"/>
      <c r="W52" s="486"/>
      <c r="X52" s="486"/>
      <c r="Y52" s="487"/>
    </row>
    <row r="53" spans="2:25" ht="15.75" customHeight="1">
      <c r="B53" s="94"/>
      <c r="C53" s="296"/>
      <c r="D53" s="296"/>
      <c r="E53" s="296"/>
      <c r="F53" s="26" t="s">
        <v>39</v>
      </c>
      <c r="G53" s="26"/>
      <c r="H53" s="26"/>
      <c r="I53" s="26"/>
      <c r="J53" s="27"/>
      <c r="K53" s="28">
        <f>+K27+K42+K43+K49+K51</f>
        <v>17226790</v>
      </c>
      <c r="L53" s="28">
        <v>37246790</v>
      </c>
      <c r="M53" s="28">
        <f>+M27+M42+M43+M49+M51</f>
        <v>36756790</v>
      </c>
      <c r="N53" s="28">
        <f>+N27+N42+N43+N49+N51</f>
        <v>33802790</v>
      </c>
      <c r="O53" s="28">
        <f>+O27+O42+O43+O49+O51</f>
        <v>18229790</v>
      </c>
      <c r="P53" s="28">
        <f>O53-K53</f>
        <v>1003000</v>
      </c>
      <c r="Q53" s="105">
        <f>IF($K53="","",  IF(O53="","", IF($K53=0,"---",(IF(ISERROR((O53/$K53)-1),"---",(O53/$K53)-1) ))))</f>
        <v>5.8223267364378328E-2</v>
      </c>
      <c r="R53" s="28">
        <f>O53-L53</f>
        <v>-19017000</v>
      </c>
      <c r="S53" s="105">
        <f>IF($L53="","",  IF(O53="","", IF($L53=0,"---",(IF(ISERROR((O53/$L53)-1),"---",(O53/$L53)-1) ))))</f>
        <v>-0.51056748782915251</v>
      </c>
      <c r="T53" s="28">
        <f>O53-M53</f>
        <v>-18527000</v>
      </c>
      <c r="U53" s="105">
        <f>IF($M53="","",  IF(O53="","", IF($M53=0,"---",(IF(ISERROR((O53/$M53)-1),"---",(O53/$M53)-1) ))))</f>
        <v>-0.50404292649058857</v>
      </c>
      <c r="V53" s="28">
        <f>O53-N53</f>
        <v>-15573000</v>
      </c>
      <c r="W53" s="105">
        <f>IF($N53="","",  IF(O53="","", IF($N53=0,"---",(IF(ISERROR((O53/$N53)-1),"---",(O53/$N53)-1) ))))</f>
        <v>-0.46070161664170328</v>
      </c>
      <c r="X53" s="28">
        <f>N53-M53</f>
        <v>-2954000</v>
      </c>
      <c r="Y53" s="105">
        <f>IF($M53="","",  IF(N53="","", IF($M53=0,"---",(IF(ISERROR((N53/$M53)-1),"---",(N53/$M53)-1) ))))</f>
        <v>-8.0366103786538523E-2</v>
      </c>
    </row>
    <row r="54" spans="2:25" ht="15.75" customHeight="1">
      <c r="B54" s="94"/>
      <c r="C54" s="296"/>
      <c r="D54" s="296"/>
      <c r="E54" s="296"/>
      <c r="F54" s="296"/>
      <c r="G54" s="1" t="s">
        <v>21</v>
      </c>
      <c r="H54" s="12"/>
      <c r="I54" s="33"/>
      <c r="J54" s="9" t="s">
        <v>9</v>
      </c>
      <c r="K54" s="39">
        <f>+K51+K47+K46+K43+K42+K28</f>
        <v>17226790</v>
      </c>
      <c r="L54" s="25">
        <f>+L51+L47+L46+L43+L42+L28+L33</f>
        <v>37246790</v>
      </c>
      <c r="M54" s="25">
        <f>+M51+M47+M46+M43+M42+M28</f>
        <v>36756790</v>
      </c>
      <c r="N54" s="25">
        <f>+N51+N47+N46+N43+N42+N28</f>
        <v>33802790</v>
      </c>
      <c r="O54" s="25">
        <f>+O51+O47+O46+O43+O42+O28</f>
        <v>18229790</v>
      </c>
      <c r="P54" s="8">
        <f>O54-K54</f>
        <v>1003000</v>
      </c>
      <c r="Q54" s="95">
        <f>IF($K54="","",  IF(O54="","", IF($K54=0,"---",(IF(ISERROR((O54/$K54)-1),"---",(O54/$K54)-1) ))))</f>
        <v>5.8223267364378328E-2</v>
      </c>
      <c r="R54" s="8">
        <f>O54-L54</f>
        <v>-19017000</v>
      </c>
      <c r="S54" s="95">
        <f>IF($L54="","",  IF(O54="","", IF($L54=0,"---",(IF(ISERROR((O54/$L54)-1),"---",(O54/$L54)-1) ))))</f>
        <v>-0.51056748782915251</v>
      </c>
      <c r="T54" s="8">
        <f>O54-M54</f>
        <v>-18527000</v>
      </c>
      <c r="U54" s="95">
        <f>IF($M54="","",  IF(O54="","", IF($M54=0,"---",(IF(ISERROR((O54/$M54)-1),"---",(O54/$M54)-1) ))))</f>
        <v>-0.50404292649058857</v>
      </c>
      <c r="V54" s="8">
        <f>O54-N54</f>
        <v>-15573000</v>
      </c>
      <c r="W54" s="95">
        <f>IF($N54="","",  IF(O54="","", IF($N54=0,"---",(IF(ISERROR((O54/$N54)-1),"---",(O54/$N54)-1) ))))</f>
        <v>-0.46070161664170328</v>
      </c>
      <c r="X54" s="8">
        <f>N54-M54</f>
        <v>-2954000</v>
      </c>
      <c r="Y54" s="95">
        <f>IF($M54="","",  IF(N54="","", IF($M54=0,"---",(IF(ISERROR((N54/$M54)-1),"---",(N54/$M54)-1) ))))</f>
        <v>-8.0366103786538523E-2</v>
      </c>
    </row>
    <row r="55" spans="2:25" ht="15.75" customHeight="1">
      <c r="B55" s="94"/>
      <c r="C55" s="296"/>
      <c r="D55" s="296"/>
      <c r="E55" s="296"/>
      <c r="F55" s="296"/>
      <c r="G55" s="1" t="s">
        <v>22</v>
      </c>
      <c r="H55" s="12"/>
      <c r="I55" s="33"/>
      <c r="J55" s="9" t="s">
        <v>17</v>
      </c>
      <c r="K55" s="25">
        <f>+K29</f>
        <v>0</v>
      </c>
      <c r="L55" s="25">
        <f>+L29</f>
        <v>0</v>
      </c>
      <c r="M55" s="25">
        <v>0</v>
      </c>
      <c r="N55" s="25">
        <v>0</v>
      </c>
      <c r="O55" s="25">
        <f>+O29</f>
        <v>0</v>
      </c>
      <c r="P55" s="8">
        <f>O55-K55</f>
        <v>0</v>
      </c>
      <c r="Q55" s="95" t="str">
        <f>IF($K55="","",  IF(O55="","", IF($K55=0,"---",(IF(ISERROR((O55/$K55)-1),"---",(O55/$K55)-1) ))))</f>
        <v>---</v>
      </c>
      <c r="R55" s="8">
        <f>O55-L55</f>
        <v>0</v>
      </c>
      <c r="S55" s="95" t="str">
        <f>IF($L55="","",  IF(O55="","", IF($L55=0,"---",(IF(ISERROR((O55/$L55)-1),"---",(O55/$L55)-1) ))))</f>
        <v>---</v>
      </c>
      <c r="T55" s="8">
        <f>O55-M55</f>
        <v>0</v>
      </c>
      <c r="U55" s="95" t="str">
        <f>IF($M55="","",  IF(O55="","", IF($M55=0,"---",(IF(ISERROR((O55/$M55)-1),"---",(O55/$M55)-1) ))))</f>
        <v>---</v>
      </c>
      <c r="V55" s="8">
        <f>O55-N55</f>
        <v>0</v>
      </c>
      <c r="W55" s="95" t="str">
        <f>IF($N55="","",  IF(O55="","", IF($N55=0,"---",(IF(ISERROR((O55/$N55)-1),"---",(O55/$N55)-1) ))))</f>
        <v>---</v>
      </c>
      <c r="X55" s="8">
        <f>N55-M55</f>
        <v>0</v>
      </c>
      <c r="Y55" s="95" t="str">
        <f>IF($M55="","",  IF(N55="","", IF($M55=0,"---",(IF(ISERROR((N55/$M55)-1),"---",(N55/$M55)-1) ))))</f>
        <v>---</v>
      </c>
    </row>
    <row r="56" spans="2:25" ht="15.75" customHeight="1">
      <c r="B56" s="94"/>
      <c r="C56" s="296"/>
      <c r="D56" s="296"/>
      <c r="E56" s="296"/>
      <c r="F56" s="405"/>
      <c r="G56" s="411" t="s">
        <v>23</v>
      </c>
      <c r="H56" s="411"/>
      <c r="I56" s="411"/>
      <c r="J56" s="9"/>
      <c r="K56" s="39">
        <f>+K30+K42+K43+K49+K51</f>
        <v>6385613</v>
      </c>
      <c r="L56" s="25">
        <v>26405613</v>
      </c>
      <c r="M56" s="25">
        <v>25915613</v>
      </c>
      <c r="N56" s="8">
        <v>22961613</v>
      </c>
      <c r="O56" s="25">
        <f>+O30+O42+O43+O49+O51</f>
        <v>7388613</v>
      </c>
      <c r="P56" s="8">
        <f>O56-K56</f>
        <v>1003000</v>
      </c>
      <c r="Q56" s="95">
        <f>IF($K56="","",  IF(O56="","", IF($K56=0,"---",(IF(ISERROR((O56/$K56)-1),"---",(O56/$K56)-1) ))))</f>
        <v>0.15707184259365548</v>
      </c>
      <c r="R56" s="8">
        <f>O56-L56</f>
        <v>-19017000</v>
      </c>
      <c r="S56" s="95">
        <f>IF($L56="","",  IF(O56="","", IF($L56=0,"---",(IF(ISERROR((O56/$L56)-1),"---",(O56/$L56)-1) ))))</f>
        <v>-0.72018778734657674</v>
      </c>
      <c r="T56" s="8">
        <f>O56-M56</f>
        <v>-18527000</v>
      </c>
      <c r="U56" s="95">
        <f>IF($M56="","",  IF(O56="","", IF($M56=0,"---",(IF(ISERROR((O56/$M56)-1),"---",(O56/$M56)-1) ))))</f>
        <v>-0.71489723202765831</v>
      </c>
      <c r="V56" s="8">
        <f>O56-N56</f>
        <v>-15573000</v>
      </c>
      <c r="W56" s="95">
        <f>IF($N56="","",  IF(O56="","", IF($N56=0,"---",(IF(ISERROR((O56/$N56)-1),"---",(O56/$N56)-1) ))))</f>
        <v>-0.67821890387230199</v>
      </c>
      <c r="X56" s="8">
        <f>N56-M56</f>
        <v>-2954000</v>
      </c>
      <c r="Y56" s="95">
        <f>IF($M56="","",  IF(N56="","", IF($M56=0,"---",(IF(ISERROR((N56/$M56)-1),"---",(N56/$M56)-1) ))))</f>
        <v>-0.11398534157768136</v>
      </c>
    </row>
    <row r="57" spans="2:25" ht="15.75" customHeight="1">
      <c r="B57" s="94"/>
      <c r="C57" s="296"/>
      <c r="D57" s="296"/>
      <c r="E57" s="296"/>
      <c r="F57" s="405"/>
      <c r="G57" s="1" t="s">
        <v>40</v>
      </c>
      <c r="H57" s="1"/>
      <c r="I57" s="29"/>
      <c r="J57" s="9"/>
      <c r="K57" s="25">
        <v>10841177</v>
      </c>
      <c r="L57" s="25">
        <v>10841177</v>
      </c>
      <c r="M57" s="187">
        <v>10841177</v>
      </c>
      <c r="N57" s="8">
        <v>10841177</v>
      </c>
      <c r="O57" s="25">
        <v>10841177</v>
      </c>
      <c r="P57" s="8">
        <f>O57-K57</f>
        <v>0</v>
      </c>
      <c r="Q57" s="95">
        <f>IF($K57="","",  IF(O57="","", IF($K57=0,"---",(IF(ISERROR((O57/$K57)-1),"---",(O57/$K57)-1) ))))</f>
        <v>0</v>
      </c>
      <c r="R57" s="8">
        <f>O57-L57</f>
        <v>0</v>
      </c>
      <c r="S57" s="95">
        <f>IF($L57="","",  IF(O57="","", IF($L57=0,"---",(IF(ISERROR((O57/$L57)-1),"---",(O57/$L57)-1) ))))</f>
        <v>0</v>
      </c>
      <c r="T57" s="8">
        <f>O57-M57</f>
        <v>0</v>
      </c>
      <c r="U57" s="95">
        <f>IF($M57="","",  IF(O57="","", IF($M57=0,"---",(IF(ISERROR((O57/$M57)-1),"---",(O57/$M57)-1) ))))</f>
        <v>0</v>
      </c>
      <c r="V57" s="8">
        <f>O57-N57</f>
        <v>0</v>
      </c>
      <c r="W57" s="95">
        <f>IF($N57="","",  IF(O57="","", IF($N57=0,"---",(IF(ISERROR((O57/$N57)-1),"---",(O57/$N57)-1) ))))</f>
        <v>0</v>
      </c>
      <c r="X57" s="8">
        <f>N57-M57</f>
        <v>0</v>
      </c>
      <c r="Y57" s="95">
        <f>IF($M57="","",  IF(N57="","", IF($M57=0,"---",(IF(ISERROR((N57/$M57)-1),"---",(N57/$M57)-1) ))))</f>
        <v>0</v>
      </c>
    </row>
    <row r="58" spans="2:25" ht="15.75" customHeight="1">
      <c r="B58" s="404"/>
      <c r="C58" s="404"/>
      <c r="D58" s="404"/>
      <c r="E58" s="404"/>
      <c r="F58" s="404"/>
      <c r="G58" s="404"/>
      <c r="H58" s="404"/>
      <c r="I58" s="404"/>
      <c r="J58" s="404"/>
      <c r="K58" s="404"/>
      <c r="L58" s="404"/>
      <c r="M58" s="404"/>
      <c r="N58" s="404"/>
      <c r="O58" s="404"/>
      <c r="P58" s="404"/>
      <c r="Q58" s="404"/>
      <c r="R58" s="404"/>
      <c r="S58" s="404"/>
      <c r="T58" s="404"/>
      <c r="U58" s="404"/>
      <c r="V58" s="404"/>
      <c r="W58" s="404"/>
      <c r="X58" s="404"/>
      <c r="Y58" s="430"/>
    </row>
    <row r="59" spans="2:25" ht="15.75" customHeight="1">
      <c r="B59" s="395" t="s">
        <v>41</v>
      </c>
      <c r="C59" s="395"/>
      <c r="D59" s="395"/>
      <c r="E59" s="395"/>
      <c r="F59" s="395"/>
      <c r="G59" s="395"/>
      <c r="H59" s="395"/>
      <c r="I59" s="395"/>
      <c r="J59" s="395"/>
      <c r="K59" s="395"/>
      <c r="L59" s="395"/>
      <c r="M59" s="395"/>
      <c r="N59" s="395"/>
      <c r="O59" s="395"/>
      <c r="P59" s="395"/>
      <c r="Q59" s="395"/>
      <c r="R59" s="395"/>
      <c r="S59" s="395"/>
      <c r="T59" s="395"/>
      <c r="U59" s="395"/>
      <c r="V59" s="395"/>
      <c r="W59" s="395"/>
      <c r="X59" s="395"/>
      <c r="Y59" s="398"/>
    </row>
    <row r="60" spans="2:25" ht="15.75" customHeight="1">
      <c r="B60" s="106"/>
      <c r="C60" s="296"/>
      <c r="D60" s="296"/>
      <c r="E60" s="296"/>
      <c r="F60" s="296"/>
      <c r="G60" s="296"/>
      <c r="H60" s="296"/>
      <c r="I60" s="296"/>
      <c r="J60" s="296"/>
      <c r="K60" s="296"/>
      <c r="L60" s="296"/>
      <c r="M60" s="40"/>
      <c r="N60" s="296"/>
      <c r="O60" s="296"/>
      <c r="P60" s="296"/>
      <c r="Q60" s="300"/>
      <c r="R60" s="296"/>
      <c r="S60" s="300"/>
      <c r="T60" s="296"/>
      <c r="U60" s="300"/>
      <c r="V60" s="300"/>
      <c r="W60" s="300"/>
      <c r="X60" s="296"/>
      <c r="Y60" s="33"/>
    </row>
    <row r="61" spans="2:25" ht="15.75" customHeight="1">
      <c r="B61" s="107" t="s">
        <v>42</v>
      </c>
      <c r="C61" s="411" t="s">
        <v>43</v>
      </c>
      <c r="D61" s="411"/>
      <c r="E61" s="411"/>
      <c r="F61" s="411"/>
      <c r="G61" s="411"/>
      <c r="H61" s="411"/>
      <c r="I61" s="411"/>
      <c r="J61" s="411"/>
      <c r="K61" s="411"/>
      <c r="L61" s="411"/>
      <c r="M61" s="411"/>
      <c r="N61" s="411"/>
      <c r="O61" s="411"/>
      <c r="P61" s="411"/>
      <c r="Q61" s="411"/>
      <c r="R61" s="411"/>
      <c r="S61" s="411"/>
      <c r="T61" s="411"/>
      <c r="U61" s="411"/>
      <c r="V61" s="411"/>
      <c r="W61" s="411"/>
      <c r="X61" s="411"/>
      <c r="Y61" s="434"/>
    </row>
    <row r="62" spans="2:25" ht="15.75" customHeight="1">
      <c r="B62" s="94"/>
      <c r="C62" s="297" t="s">
        <v>6</v>
      </c>
      <c r="D62" s="6" t="s">
        <v>44</v>
      </c>
      <c r="E62" s="6"/>
      <c r="F62" s="6"/>
      <c r="G62" s="6"/>
      <c r="H62" s="6"/>
      <c r="I62" s="6"/>
      <c r="J62" s="7" t="s">
        <v>9</v>
      </c>
      <c r="K62" s="8">
        <v>1354242</v>
      </c>
      <c r="L62" s="80">
        <v>1394242</v>
      </c>
      <c r="M62" s="80">
        <v>1404242</v>
      </c>
      <c r="N62" s="80">
        <v>1417000</v>
      </c>
      <c r="O62" s="80">
        <v>1409242</v>
      </c>
      <c r="P62" s="8">
        <f>O62-K62</f>
        <v>55000</v>
      </c>
      <c r="Q62" s="95">
        <f>IF($K62="","",  IF(O62="","", IF($K62=0,"---",(IF(ISERROR((O62/$K62)-1),"---",(O62/$K62)-1) ))))</f>
        <v>4.0613125275984707E-2</v>
      </c>
      <c r="R62" s="8">
        <f>O62-L62</f>
        <v>15000</v>
      </c>
      <c r="S62" s="95">
        <f>IF($L62="","",  IF(O62="","", IF($L62=0,"---",(IF(ISERROR((O62/$L62)-1),"---",(O62/$L62)-1) ))))</f>
        <v>1.0758534027808686E-2</v>
      </c>
      <c r="T62" s="8">
        <f>O62-M62</f>
        <v>5000</v>
      </c>
      <c r="U62" s="95">
        <f>IF($M62="","",  IF(O62="","", IF($M62=0,"---",(IF(ISERROR((O62/$M62)-1),"---",(O62/$M62)-1) ))))</f>
        <v>3.5606398327354682E-3</v>
      </c>
      <c r="V62" s="8">
        <f>O62-N62</f>
        <v>-7758</v>
      </c>
      <c r="W62" s="95">
        <f>IF($N62="","",  IF(O62="","", IF($N62=0,"---",(IF(ISERROR((O62/$N62)-1),"---",(O62/$N62)-1) ))))</f>
        <v>-5.4749470712773807E-3</v>
      </c>
      <c r="X62" s="8">
        <f>N62-M62</f>
        <v>12758</v>
      </c>
      <c r="Y62" s="95">
        <f>IF($M62="","",  IF(N62="","", IF($M62=0,"---",(IF(ISERROR((N62/$M62)-1),"---",(N62/$M62)-1) ))))</f>
        <v>9.0853285972076758E-3</v>
      </c>
    </row>
    <row r="63" spans="2:25" ht="15.75" customHeight="1">
      <c r="B63" s="94"/>
      <c r="C63" s="297" t="s">
        <v>12</v>
      </c>
      <c r="D63" s="1" t="s">
        <v>45</v>
      </c>
      <c r="E63" s="1"/>
      <c r="F63" s="1"/>
      <c r="G63" s="1"/>
      <c r="H63" s="1"/>
      <c r="I63" s="1"/>
      <c r="J63" s="9" t="s">
        <v>9</v>
      </c>
      <c r="K63" s="25">
        <v>48316</v>
      </c>
      <c r="L63" s="25">
        <v>48316</v>
      </c>
      <c r="M63" s="10">
        <v>48316</v>
      </c>
      <c r="N63" s="10">
        <v>48316</v>
      </c>
      <c r="O63" s="25">
        <f>+L63</f>
        <v>48316</v>
      </c>
      <c r="P63" s="8">
        <f>O63-K63</f>
        <v>0</v>
      </c>
      <c r="Q63" s="95">
        <f>IF($K63="","",  IF(O63="","", IF($K63=0,"---",(IF(ISERROR((O63/$K63)-1),"---",(O63/$K63)-1) ))))</f>
        <v>0</v>
      </c>
      <c r="R63" s="8">
        <f>O63-L63</f>
        <v>0</v>
      </c>
      <c r="S63" s="95">
        <f>IF($L63="","",  IF(O63="","", IF($L63=0,"---",(IF(ISERROR((O63/$L63)-1),"---",(O63/$L63)-1) ))))</f>
        <v>0</v>
      </c>
      <c r="T63" s="8">
        <f>O63-M63</f>
        <v>0</v>
      </c>
      <c r="U63" s="95">
        <f>IF($M63="","",  IF(O63="","", IF($M63=0,"---",(IF(ISERROR((O63/$M63)-1),"---",(O63/$M63)-1) ))))</f>
        <v>0</v>
      </c>
      <c r="V63" s="8">
        <f>O63-N63</f>
        <v>0</v>
      </c>
      <c r="W63" s="95">
        <f>IF($N63="","",  IF(O63="","", IF($N63=0,"---",(IF(ISERROR((O63/$N63)-1),"---",(O63/$N63)-1) ))))</f>
        <v>0</v>
      </c>
      <c r="X63" s="8">
        <f>N63-M63</f>
        <v>0</v>
      </c>
      <c r="Y63" s="95">
        <f>IF($M63="","",  IF(N63="","", IF($M63=0,"---",(IF(ISERROR((N63/$M63)-1),"---",(N63/$M63)-1) ))))</f>
        <v>0</v>
      </c>
    </row>
    <row r="64" spans="2:25" ht="15.75" customHeight="1">
      <c r="B64" s="106"/>
      <c r="C64" s="296"/>
      <c r="D64" s="296"/>
      <c r="E64" s="296"/>
      <c r="F64" s="296"/>
      <c r="G64" s="296"/>
      <c r="H64" s="296"/>
      <c r="I64" s="296"/>
      <c r="J64" s="296"/>
      <c r="K64" s="296"/>
      <c r="L64" s="296"/>
      <c r="M64" s="47"/>
      <c r="N64" s="47"/>
      <c r="O64" s="296"/>
      <c r="P64" s="296"/>
      <c r="Q64" s="296"/>
      <c r="R64" s="296"/>
      <c r="S64" s="296"/>
      <c r="T64" s="296"/>
      <c r="U64" s="296"/>
      <c r="V64" s="296"/>
      <c r="W64" s="296"/>
      <c r="X64" s="296"/>
      <c r="Y64" s="30"/>
    </row>
    <row r="65" spans="2:25" ht="15.75" customHeight="1">
      <c r="B65" s="94"/>
      <c r="C65" s="296"/>
      <c r="D65" s="296"/>
      <c r="E65" s="296"/>
      <c r="F65" s="296"/>
      <c r="G65" s="411" t="s">
        <v>11</v>
      </c>
      <c r="H65" s="411"/>
      <c r="I65" s="411"/>
      <c r="J65" s="9"/>
      <c r="K65" s="25">
        <f>SUM(K62:K63)</f>
        <v>1402558</v>
      </c>
      <c r="L65" s="25">
        <f>SUM(L62:L63)</f>
        <v>1442558</v>
      </c>
      <c r="M65" s="10">
        <f t="shared" ref="M65:N65" si="3">SUM(M62:M63)</f>
        <v>1452558</v>
      </c>
      <c r="N65" s="10">
        <f t="shared" si="3"/>
        <v>1465316</v>
      </c>
      <c r="O65" s="25">
        <f>SUM(O62:O63)</f>
        <v>1457558</v>
      </c>
      <c r="P65" s="25">
        <f>O65-K65</f>
        <v>55000</v>
      </c>
      <c r="Q65" s="96">
        <f>IF($K65="","",  IF(O65="","", IF($K65=0,"---",(IF(ISERROR((O65/$K65)-1),"---",(O65/$K65)-1) ))))</f>
        <v>3.9214064587703268E-2</v>
      </c>
      <c r="R65" s="25">
        <f>O65-L65</f>
        <v>15000</v>
      </c>
      <c r="S65" s="96">
        <f>IF($L65="","",  IF(O65="","", IF($L65=0,"---",(IF(ISERROR((O65/$L65)-1),"---",(O65/$L65)-1) ))))</f>
        <v>1.0398195427844259E-2</v>
      </c>
      <c r="T65" s="25">
        <f>O65-M65</f>
        <v>5000</v>
      </c>
      <c r="U65" s="96">
        <f>IF($M65="","",  IF(O65="","", IF($M65=0,"---",(IF(ISERROR((O65/$M65)-1),"---",(O65/$M65)-1) ))))</f>
        <v>3.4422033405894226E-3</v>
      </c>
      <c r="V65" s="25">
        <f>O65-N65</f>
        <v>-7758</v>
      </c>
      <c r="W65" s="96">
        <f>IF($N65="","",  IF(O65="","", IF($N65=0,"---",(IF(ISERROR((O65/$N65)-1),"---",(O65/$N65)-1) ))))</f>
        <v>-5.2944211350998138E-3</v>
      </c>
      <c r="X65" s="25">
        <f>N65-M65</f>
        <v>12758</v>
      </c>
      <c r="Y65" s="96">
        <f>IF($M65="","",  IF(N65="","", IF($M65=0,"---",(IF(ISERROR((N65/$M65)-1),"---",(N65/$M65)-1) ))))</f>
        <v>8.7831260438482328E-3</v>
      </c>
    </row>
    <row r="66" spans="2:25" ht="15.75" customHeight="1">
      <c r="B66" s="106"/>
      <c r="C66" s="296"/>
      <c r="D66" s="296"/>
      <c r="E66" s="296"/>
      <c r="F66" s="296"/>
      <c r="G66" s="296"/>
      <c r="H66" s="296"/>
      <c r="I66" s="296"/>
      <c r="J66" s="296"/>
      <c r="K66" s="296"/>
      <c r="L66" s="296"/>
      <c r="M66" s="47"/>
      <c r="N66" s="47"/>
      <c r="O66" s="296"/>
      <c r="P66" s="296"/>
      <c r="Q66" s="300"/>
      <c r="R66" s="296"/>
      <c r="S66" s="300"/>
      <c r="T66" s="296"/>
      <c r="U66" s="300"/>
      <c r="V66" s="300"/>
      <c r="W66" s="300"/>
      <c r="X66" s="296"/>
      <c r="Y66" s="30"/>
    </row>
    <row r="67" spans="2:25" ht="15.75" customHeight="1">
      <c r="B67" s="107" t="s">
        <v>46</v>
      </c>
      <c r="C67" s="1" t="s">
        <v>47</v>
      </c>
      <c r="D67" s="1"/>
      <c r="E67" s="1"/>
      <c r="F67" s="1"/>
      <c r="G67" s="1"/>
      <c r="H67" s="1"/>
      <c r="I67" s="1"/>
      <c r="J67" s="69" t="s">
        <v>9</v>
      </c>
      <c r="K67" s="86">
        <v>4835</v>
      </c>
      <c r="L67" s="86">
        <v>4835</v>
      </c>
      <c r="M67" s="8">
        <v>4835</v>
      </c>
      <c r="N67" s="8">
        <v>4835</v>
      </c>
      <c r="O67" s="86">
        <f>+L67</f>
        <v>4835</v>
      </c>
      <c r="P67" s="25">
        <f>O67-K67</f>
        <v>0</v>
      </c>
      <c r="Q67" s="96">
        <f>IF($K67="","",  IF(O67="","", IF($K67=0,"---",(IF(ISERROR((O67/$K67)-1),"---",(O67/$K67)-1) ))))</f>
        <v>0</v>
      </c>
      <c r="R67" s="25">
        <f>O67-L67</f>
        <v>0</v>
      </c>
      <c r="S67" s="96">
        <f>IF($L67="","",  IF(O67="","", IF($L67=0,"---",(IF(ISERROR((O67/$L67)-1),"---",(O67/$L67)-1) ))))</f>
        <v>0</v>
      </c>
      <c r="T67" s="25">
        <f>O67-M67</f>
        <v>0</v>
      </c>
      <c r="U67" s="96">
        <f>IF($M67="","",  IF(O67="","", IF($M67=0,"---",(IF(ISERROR((O67/$M67)-1),"---",(O67/$M67)-1) ))))</f>
        <v>0</v>
      </c>
      <c r="V67" s="25">
        <f>O67-N67</f>
        <v>0</v>
      </c>
      <c r="W67" s="96">
        <f>IF($N67="","",  IF(O67="","", IF($N67=0,"---",(IF(ISERROR((O67/$N67)-1),"---",(O67/$N67)-1) ))))</f>
        <v>0</v>
      </c>
      <c r="X67" s="25">
        <f>N67-M67</f>
        <v>0</v>
      </c>
      <c r="Y67" s="96">
        <f>IF($M67="","",  IF(N67="","", IF($M67=0,"---",(IF(ISERROR((N67/$M67)-1),"---",(N67/$M67)-1) ))))</f>
        <v>0</v>
      </c>
    </row>
    <row r="68" spans="2:25" ht="15.75" customHeight="1">
      <c r="B68" s="107" t="s">
        <v>48</v>
      </c>
      <c r="C68" s="411" t="s">
        <v>49</v>
      </c>
      <c r="D68" s="411"/>
      <c r="E68" s="411"/>
      <c r="F68" s="411"/>
      <c r="G68" s="411"/>
      <c r="H68" s="411"/>
      <c r="I68" s="411"/>
      <c r="J68" s="9" t="s">
        <v>9</v>
      </c>
      <c r="K68" s="8">
        <v>17406</v>
      </c>
      <c r="L68" s="8">
        <v>17406</v>
      </c>
      <c r="M68" s="8">
        <v>17406</v>
      </c>
      <c r="N68" s="8">
        <v>17406</v>
      </c>
      <c r="O68" s="8">
        <f>+L68</f>
        <v>17406</v>
      </c>
      <c r="P68" s="8">
        <f>O68-K68</f>
        <v>0</v>
      </c>
      <c r="Q68" s="95">
        <f>IF($K68="","",  IF(O68="","", IF($K68=0,"---",(IF(ISERROR((O68/$K68)-1),"---",(O68/$K68)-1) ))))</f>
        <v>0</v>
      </c>
      <c r="R68" s="8">
        <f>O68-L68</f>
        <v>0</v>
      </c>
      <c r="S68" s="95">
        <f>IF($L68="","",  IF(O68="","", IF($L68=0,"---",(IF(ISERROR((O68/$L68)-1),"---",(O68/$L68)-1) ))))</f>
        <v>0</v>
      </c>
      <c r="T68" s="8">
        <f>O68-M68</f>
        <v>0</v>
      </c>
      <c r="U68" s="95">
        <f>IF($M68="","",  IF(O68="","", IF($M68=0,"---",(IF(ISERROR((O68/$M68)-1),"---",(O68/$M68)-1) ))))</f>
        <v>0</v>
      </c>
      <c r="V68" s="8">
        <f>O68-N68</f>
        <v>0</v>
      </c>
      <c r="W68" s="95">
        <f>IF($N68="","",  IF(O68="","", IF($N68=0,"---",(IF(ISERROR((O68/$N68)-1),"---",(O68/$N68)-1) ))))</f>
        <v>0</v>
      </c>
      <c r="X68" s="8">
        <f>N68-M68</f>
        <v>0</v>
      </c>
      <c r="Y68" s="95">
        <f>IF($M68="","",  IF(N68="","", IF($M68=0,"---",(IF(ISERROR((N68/$M68)-1),"---",(N68/$M68)-1) ))))</f>
        <v>0</v>
      </c>
    </row>
    <row r="69" spans="2:25" ht="15.75" customHeight="1">
      <c r="B69" s="107" t="s">
        <v>50</v>
      </c>
      <c r="C69" s="1" t="s">
        <v>51</v>
      </c>
      <c r="D69" s="1"/>
      <c r="E69" s="1"/>
      <c r="F69" s="1"/>
      <c r="G69" s="1"/>
      <c r="H69" s="1"/>
      <c r="I69" s="1"/>
      <c r="J69" s="9" t="s">
        <v>9</v>
      </c>
      <c r="K69" s="25">
        <v>76313</v>
      </c>
      <c r="L69" s="25">
        <v>76313</v>
      </c>
      <c r="M69" s="8">
        <v>77313</v>
      </c>
      <c r="N69" s="8">
        <v>78281</v>
      </c>
      <c r="O69" s="25">
        <v>77313</v>
      </c>
      <c r="P69" s="8">
        <f>O69-K69</f>
        <v>1000</v>
      </c>
      <c r="Q69" s="95">
        <f>IF($K69="","",  IF(O69="","", IF($K69=0,"---",(IF(ISERROR((O69/$K69)-1),"---",(O69/$K69)-1) ))))</f>
        <v>1.3103927246995939E-2</v>
      </c>
      <c r="R69" s="8">
        <f>O69-L69</f>
        <v>1000</v>
      </c>
      <c r="S69" s="95">
        <f>IF($L69="","",  IF(O69="","", IF($L69=0,"---",(IF(ISERROR((O69/$L69)-1),"---",(O69/$L69)-1) ))))</f>
        <v>1.3103927246995939E-2</v>
      </c>
      <c r="T69" s="8">
        <f>O69-M69</f>
        <v>0</v>
      </c>
      <c r="U69" s="95">
        <f>IF($M69="","",  IF(O69="","", IF($M69=0,"---",(IF(ISERROR((O69/$M69)-1),"---",(O69/$M69)-1) ))))</f>
        <v>0</v>
      </c>
      <c r="V69" s="8">
        <f>O69-N69</f>
        <v>-968</v>
      </c>
      <c r="W69" s="95">
        <f>IF($N69="","",  IF(O69="","", IF($N69=0,"---",(IF(ISERROR((O69/$N69)-1),"---",(O69/$N69)-1) ))))</f>
        <v>-1.236570815395821E-2</v>
      </c>
      <c r="X69" s="8">
        <f>N69-M69</f>
        <v>968</v>
      </c>
      <c r="Y69" s="95">
        <f>IF($M69="","",  IF(N69="","", IF($M69=0,"---",(IF(ISERROR((N69/$M69)-1),"---",(N69/$M69)-1) ))))</f>
        <v>1.252053341611381E-2</v>
      </c>
    </row>
    <row r="70" spans="2:25" ht="15.75" customHeight="1">
      <c r="B70" s="106"/>
      <c r="C70" s="296"/>
      <c r="D70" s="296"/>
      <c r="E70" s="296"/>
      <c r="F70" s="296"/>
      <c r="G70" s="296"/>
      <c r="H70" s="296"/>
      <c r="I70" s="296"/>
      <c r="J70" s="296"/>
      <c r="K70" s="296"/>
      <c r="L70" s="296"/>
      <c r="M70" s="47"/>
      <c r="N70" s="47"/>
      <c r="O70" s="296"/>
      <c r="P70" s="296"/>
      <c r="Q70" s="296"/>
      <c r="R70" s="296"/>
      <c r="S70" s="296"/>
      <c r="T70" s="296"/>
      <c r="U70" s="296"/>
      <c r="V70" s="296"/>
      <c r="W70" s="296"/>
      <c r="X70" s="296"/>
      <c r="Y70" s="30"/>
    </row>
    <row r="71" spans="2:25" ht="15.75" customHeight="1">
      <c r="B71" s="17"/>
      <c r="C71" s="14"/>
      <c r="D71" s="14"/>
      <c r="E71" s="14"/>
      <c r="F71" s="436" t="s">
        <v>52</v>
      </c>
      <c r="G71" s="436"/>
      <c r="H71" s="436"/>
      <c r="I71" s="436"/>
      <c r="J71" s="27" t="s">
        <v>9</v>
      </c>
      <c r="K71" s="28">
        <f>SUM(K65:K69)</f>
        <v>1501112</v>
      </c>
      <c r="L71" s="28">
        <f>SUM(L65:L69)</f>
        <v>1541112</v>
      </c>
      <c r="M71" s="42">
        <f t="shared" ref="M71:N71" si="4">SUM(M65:M69)</f>
        <v>1552112</v>
      </c>
      <c r="N71" s="42">
        <f t="shared" si="4"/>
        <v>1565838</v>
      </c>
      <c r="O71" s="28">
        <f>SUM(O65:O69)</f>
        <v>1557112</v>
      </c>
      <c r="P71" s="28">
        <f>O71-K71</f>
        <v>56000</v>
      </c>
      <c r="Q71" s="105">
        <f>IF($K71="","",  IF(O71="","", IF($K71=0,"---",(IF(ISERROR((O71/$K71)-1),"---",(O71/$K71)-1) ))))</f>
        <v>3.7305677391160641E-2</v>
      </c>
      <c r="R71" s="28">
        <f>O71-L71</f>
        <v>16000</v>
      </c>
      <c r="S71" s="105">
        <f>IF($L71="","",  IF(O71="","", IF($L71=0,"---",(IF(ISERROR((O71/$L71)-1),"---",(O71/$L71)-1) ))))</f>
        <v>1.0382113694527018E-2</v>
      </c>
      <c r="T71" s="28">
        <f>O71-M71</f>
        <v>5000</v>
      </c>
      <c r="U71" s="105">
        <f>IF($M71="","",  IF(O71="","", IF($M71=0,"---",(IF(ISERROR((O71/$M71)-1),"---",(O71/$M71)-1) ))))</f>
        <v>3.2214170111435347E-3</v>
      </c>
      <c r="V71" s="28">
        <f>O71-N71</f>
        <v>-8726</v>
      </c>
      <c r="W71" s="105">
        <f>IF($N71="","",  IF(O71="","", IF($N71=0,"---",(IF(ISERROR((O71/$N71)-1),"---",(O71/$N71)-1) ))))</f>
        <v>-5.5727348550743683E-3</v>
      </c>
      <c r="X71" s="28">
        <f>N71-M71</f>
        <v>13726</v>
      </c>
      <c r="Y71" s="105">
        <f>IF($M71="","",  IF(N71="","", IF($M71=0,"---",(IF(ISERROR((N71/$M71)-1),"---",(N71/$M71)-1) ))))</f>
        <v>8.843433978991122E-3</v>
      </c>
    </row>
    <row r="72" spans="2:25" ht="15.75" customHeight="1">
      <c r="B72" s="446"/>
      <c r="C72" s="446"/>
      <c r="D72" s="446"/>
      <c r="E72" s="446"/>
      <c r="F72" s="446"/>
      <c r="G72" s="446"/>
      <c r="H72" s="446"/>
      <c r="I72" s="446"/>
      <c r="J72" s="446"/>
      <c r="K72" s="446"/>
      <c r="L72" s="446"/>
      <c r="M72" s="446"/>
      <c r="N72" s="446"/>
      <c r="O72" s="446"/>
      <c r="P72" s="446"/>
      <c r="Q72" s="446"/>
      <c r="R72" s="446"/>
      <c r="S72" s="446"/>
      <c r="T72" s="446"/>
      <c r="U72" s="446"/>
      <c r="V72" s="446"/>
      <c r="W72" s="446"/>
      <c r="X72" s="446"/>
      <c r="Y72" s="446"/>
    </row>
    <row r="73" spans="2:25" ht="15.75" customHeight="1">
      <c r="B73" s="395" t="s">
        <v>53</v>
      </c>
      <c r="C73" s="395"/>
      <c r="D73" s="395"/>
      <c r="E73" s="395"/>
      <c r="F73" s="395"/>
      <c r="G73" s="395"/>
      <c r="H73" s="395"/>
      <c r="I73" s="395"/>
      <c r="J73" s="395"/>
      <c r="K73" s="395"/>
      <c r="L73" s="395"/>
      <c r="M73" s="395"/>
      <c r="N73" s="395"/>
      <c r="O73" s="395"/>
      <c r="P73" s="395"/>
      <c r="Q73" s="395"/>
      <c r="R73" s="395"/>
      <c r="S73" s="395"/>
      <c r="T73" s="395"/>
      <c r="U73" s="395"/>
      <c r="V73" s="395"/>
      <c r="W73" s="395"/>
      <c r="X73" s="395"/>
      <c r="Y73" s="398"/>
    </row>
    <row r="74" spans="2:25" ht="15.75" customHeight="1">
      <c r="B74" s="423"/>
      <c r="C74" s="423"/>
      <c r="D74" s="423"/>
      <c r="E74" s="423"/>
      <c r="F74" s="423"/>
      <c r="G74" s="423"/>
      <c r="H74" s="423"/>
      <c r="I74" s="423"/>
      <c r="J74" s="423"/>
      <c r="K74" s="423"/>
      <c r="L74" s="423"/>
      <c r="M74" s="423"/>
      <c r="N74" s="423"/>
      <c r="O74" s="423"/>
      <c r="P74" s="423"/>
      <c r="Q74" s="423"/>
      <c r="R74" s="423"/>
      <c r="S74" s="423"/>
      <c r="T74" s="423"/>
      <c r="U74" s="423"/>
      <c r="V74" s="423"/>
      <c r="W74" s="423"/>
      <c r="X74" s="423"/>
      <c r="Y74" s="431"/>
    </row>
    <row r="75" spans="2:25" ht="15.75" customHeight="1">
      <c r="B75" s="125">
        <v>1</v>
      </c>
      <c r="C75" s="434" t="s">
        <v>54</v>
      </c>
      <c r="D75" s="434"/>
      <c r="E75" s="434"/>
      <c r="F75" s="434"/>
      <c r="G75" s="434"/>
      <c r="H75" s="434"/>
      <c r="I75" s="434"/>
      <c r="J75" s="434"/>
      <c r="K75" s="434"/>
      <c r="L75" s="434"/>
      <c r="M75" s="434"/>
      <c r="N75" s="434"/>
      <c r="O75" s="434"/>
      <c r="P75" s="434"/>
      <c r="Q75" s="434"/>
      <c r="R75" s="434"/>
      <c r="S75" s="434"/>
      <c r="T75" s="434"/>
      <c r="U75" s="434"/>
      <c r="V75" s="434"/>
      <c r="W75" s="434"/>
      <c r="X75" s="434"/>
      <c r="Y75" s="434"/>
    </row>
    <row r="76" spans="2:25" ht="15.75" customHeight="1">
      <c r="B76" s="107"/>
      <c r="C76" s="297"/>
      <c r="D76" s="296"/>
      <c r="E76" s="1" t="s">
        <v>55</v>
      </c>
      <c r="F76" s="1"/>
      <c r="G76" s="1"/>
      <c r="H76" s="1"/>
      <c r="I76" s="1"/>
      <c r="J76" s="9" t="s">
        <v>9</v>
      </c>
      <c r="K76" s="25">
        <v>461639</v>
      </c>
      <c r="L76" s="8">
        <v>467139</v>
      </c>
      <c r="M76" s="8">
        <v>611639</v>
      </c>
      <c r="N76" s="8">
        <v>512139</v>
      </c>
      <c r="O76" s="25">
        <v>488639</v>
      </c>
      <c r="P76" s="8">
        <f>O76-K76</f>
        <v>27000</v>
      </c>
      <c r="Q76" s="95">
        <f>IF($K76="","",  IF(O76="","", IF($K76=0,"---",(IF(ISERROR((O76/$K76)-1),"---",(O76/$K76)-1) ))))</f>
        <v>5.8487259525300095E-2</v>
      </c>
      <c r="R76" s="8">
        <f>O76-L76</f>
        <v>21500</v>
      </c>
      <c r="S76" s="95">
        <f>IF($L76="","",  IF(O76="","", IF($L76=0,"---",(IF(ISERROR((O76/$L76)-1),"---",(O76/$L76)-1) ))))</f>
        <v>4.6024844853459035E-2</v>
      </c>
      <c r="T76" s="8">
        <f>O76-M76</f>
        <v>-123000</v>
      </c>
      <c r="U76" s="95">
        <f>IF($M76="","",  IF(O76="","", IF($M76=0,"---",(IF(ISERROR((O76/$M76)-1),"---",(O76/$M76)-1) ))))</f>
        <v>-0.20109901428783972</v>
      </c>
      <c r="V76" s="8">
        <f>O76-N76</f>
        <v>-23500</v>
      </c>
      <c r="W76" s="95">
        <f>IF($N76="","",  IF(O76="","", IF($N76=0,"---",(IF(ISERROR((O76/$N76)-1),"---",(O76/$N76)-1) ))))</f>
        <v>-4.5885980173351326E-2</v>
      </c>
      <c r="X76" s="8">
        <f>N76-M76</f>
        <v>-99500</v>
      </c>
      <c r="Y76" s="95">
        <f>IF($M76="","",  IF(N76="","", IF($M76=0,"---",(IF(ISERROR((N76/$M76)-1),"---",(N76/$M76)-1) ))))</f>
        <v>-0.16267765789951261</v>
      </c>
    </row>
    <row r="77" spans="2:25" ht="15.75" customHeight="1">
      <c r="B77" s="107"/>
      <c r="C77" s="297"/>
      <c r="D77" s="296"/>
      <c r="E77" s="1" t="s">
        <v>10</v>
      </c>
      <c r="F77" s="1"/>
      <c r="G77" s="1"/>
      <c r="H77" s="1"/>
      <c r="I77" s="1"/>
      <c r="J77" s="9" t="s">
        <v>9</v>
      </c>
      <c r="K77" s="25">
        <v>1681441</v>
      </c>
      <c r="L77" s="25">
        <v>1681441</v>
      </c>
      <c r="M77" s="10">
        <v>1681441</v>
      </c>
      <c r="N77" s="10">
        <v>1681441</v>
      </c>
      <c r="O77" s="25">
        <f>+L77</f>
        <v>1681441</v>
      </c>
      <c r="P77" s="8">
        <f>O77-K77</f>
        <v>0</v>
      </c>
      <c r="Q77" s="95">
        <f>IF($K77="","",  IF(O77="","", IF($K77=0,"---",(IF(ISERROR((O77/$K77)-1),"---",(O77/$K77)-1) ))))</f>
        <v>0</v>
      </c>
      <c r="R77" s="8">
        <f>O77-L77</f>
        <v>0</v>
      </c>
      <c r="S77" s="95">
        <f>IF($L77="","",  IF(O77="","", IF($L77=0,"---",(IF(ISERROR((O77/$L77)-1),"---",(O77/$L77)-1) ))))</f>
        <v>0</v>
      </c>
      <c r="T77" s="8">
        <f>O77-M77</f>
        <v>0</v>
      </c>
      <c r="U77" s="95">
        <f>IF($M77="","",  IF(O77="","", IF($M77=0,"---",(IF(ISERROR((O77/$M77)-1),"---",(O77/$M77)-1) ))))</f>
        <v>0</v>
      </c>
      <c r="V77" s="8">
        <f>O77-N77</f>
        <v>0</v>
      </c>
      <c r="W77" s="95">
        <f>IF($N77="","",  IF(O77="","", IF($N77=0,"---",(IF(ISERROR((O77/$N77)-1),"---",(O77/$N77)-1) ))))</f>
        <v>0</v>
      </c>
      <c r="X77" s="8">
        <f>N77-M77</f>
        <v>0</v>
      </c>
      <c r="Y77" s="95">
        <f>IF($M77="","",  IF(N77="","", IF($M77=0,"---",(IF(ISERROR((N77/$M77)-1),"---",(N77/$M77)-1) ))))</f>
        <v>0</v>
      </c>
    </row>
    <row r="78" spans="2:25" ht="15.75" customHeight="1">
      <c r="B78" s="141"/>
      <c r="C78" s="297"/>
      <c r="D78" s="297"/>
      <c r="E78" s="297"/>
      <c r="F78" s="297"/>
      <c r="G78" s="297"/>
      <c r="H78" s="297"/>
      <c r="I78" s="297"/>
      <c r="J78" s="297"/>
      <c r="K78" s="297"/>
      <c r="L78" s="297"/>
      <c r="M78" s="47"/>
      <c r="N78" s="47"/>
      <c r="O78" s="297"/>
      <c r="P78" s="297"/>
      <c r="Q78" s="297"/>
      <c r="R78" s="297"/>
      <c r="S78" s="297"/>
      <c r="T78" s="297"/>
      <c r="U78" s="297"/>
      <c r="V78" s="297"/>
      <c r="W78" s="297"/>
      <c r="X78" s="297"/>
      <c r="Y78" s="23"/>
    </row>
    <row r="79" spans="2:25" ht="15.75" customHeight="1">
      <c r="B79" s="107"/>
      <c r="C79" s="297"/>
      <c r="D79" s="296"/>
      <c r="E79" s="296"/>
      <c r="F79" s="30"/>
      <c r="G79" s="411" t="s">
        <v>56</v>
      </c>
      <c r="H79" s="411"/>
      <c r="I79" s="411"/>
      <c r="J79" s="9" t="s">
        <v>9</v>
      </c>
      <c r="K79" s="25">
        <f>SUM(K76:K77)</f>
        <v>2143080</v>
      </c>
      <c r="L79" s="25">
        <f>SUM(L76:L77)</f>
        <v>2148580</v>
      </c>
      <c r="M79" s="10">
        <v>2293080</v>
      </c>
      <c r="N79" s="10">
        <v>2193580</v>
      </c>
      <c r="O79" s="25">
        <f>SUM(O76:O77)</f>
        <v>2170080</v>
      </c>
      <c r="P79" s="25">
        <f>O79-K79</f>
        <v>27000</v>
      </c>
      <c r="Q79" s="96">
        <f>IF($K79="","",  IF(O79="","", IF($K79=0,"---",(IF(ISERROR((O79/$K79)-1),"---",(O79/$K79)-1) ))))</f>
        <v>1.2598689736267321E-2</v>
      </c>
      <c r="R79" s="25">
        <f>O79-L79</f>
        <v>21500</v>
      </c>
      <c r="S79" s="96">
        <f>IF($L79="","",  IF(O79="","", IF($L79=0,"---",(IF(ISERROR((O79/$L79)-1),"---",(O79/$L79)-1) ))))</f>
        <v>1.000660901618744E-2</v>
      </c>
      <c r="T79" s="25">
        <f>O79-M79</f>
        <v>-123000</v>
      </c>
      <c r="U79" s="96">
        <f>IF($M79="","",  IF(O79="","", IF($M79=0,"---",(IF(ISERROR((O79/$M79)-1),"---",(O79/$M79)-1) ))))</f>
        <v>-5.3639646239991623E-2</v>
      </c>
      <c r="V79" s="25">
        <f>O79-N79</f>
        <v>-23500</v>
      </c>
      <c r="W79" s="96">
        <f>IF($N79="","",  IF(O79="","", IF($N79=0,"---",(IF(ISERROR((O79/$N79)-1),"---",(O79/$N79)-1) ))))</f>
        <v>-1.0713080899716454E-2</v>
      </c>
      <c r="X79" s="25">
        <f>N79-M79</f>
        <v>-99500</v>
      </c>
      <c r="Y79" s="96">
        <f>IF($M79="","",  IF(N79="","", IF($M79=0,"---",(IF(ISERROR((N79/$M79)-1),"---",(N79/$M79)-1) ))))</f>
        <v>-4.3391421145359099E-2</v>
      </c>
    </row>
    <row r="80" spans="2:25" ht="15.75" customHeight="1">
      <c r="B80" s="141"/>
      <c r="C80" s="297"/>
      <c r="D80" s="297"/>
      <c r="E80" s="297"/>
      <c r="F80" s="297"/>
      <c r="G80" s="297"/>
      <c r="H80" s="297"/>
      <c r="I80" s="297"/>
      <c r="J80" s="297"/>
      <c r="K80" s="297"/>
      <c r="L80" s="297"/>
      <c r="M80" s="60"/>
      <c r="N80" s="60"/>
      <c r="O80" s="297"/>
      <c r="P80" s="297"/>
      <c r="Q80" s="297"/>
      <c r="R80" s="297"/>
      <c r="S80" s="297"/>
      <c r="T80" s="297"/>
      <c r="U80" s="297"/>
      <c r="V80" s="297"/>
      <c r="W80" s="297"/>
      <c r="X80" s="297"/>
      <c r="Y80" s="23"/>
    </row>
    <row r="81" spans="2:25" ht="15.75" customHeight="1">
      <c r="B81" s="93">
        <v>2</v>
      </c>
      <c r="C81" s="31" t="s">
        <v>57</v>
      </c>
      <c r="D81" s="31"/>
      <c r="E81" s="31"/>
      <c r="F81" s="31"/>
      <c r="G81" s="31"/>
      <c r="H81" s="31"/>
      <c r="I81" s="1"/>
      <c r="J81" s="20" t="s">
        <v>9</v>
      </c>
      <c r="K81" s="25">
        <v>1259673</v>
      </c>
      <c r="L81" s="25">
        <v>1309673</v>
      </c>
      <c r="M81" s="8">
        <v>1359673</v>
      </c>
      <c r="N81" s="8">
        <v>1309673</v>
      </c>
      <c r="O81" s="25">
        <v>1289673</v>
      </c>
      <c r="P81" s="25">
        <f t="shared" ref="P81:P92" si="5">O81-K81</f>
        <v>30000</v>
      </c>
      <c r="Q81" s="96">
        <f t="shared" ref="Q81:Q92" si="6">IF($K81="","",  IF(O81="","", IF($K81=0,"---",(IF(ISERROR((O81/$K81)-1),"---",(O81/$K81)-1) ))))</f>
        <v>2.3815704551895633E-2</v>
      </c>
      <c r="R81" s="25">
        <f t="shared" ref="R81:R92" si="7">O81-L81</f>
        <v>-20000</v>
      </c>
      <c r="S81" s="96">
        <f t="shared" ref="S81:S92" si="8">IF($L81="","",  IF(O81="","", IF($L81=0,"---",(IF(ISERROR((O81/$L81)-1),"---",(O81/$L81)-1) ))))</f>
        <v>-1.5270987490770604E-2</v>
      </c>
      <c r="T81" s="25">
        <f t="shared" ref="T81:T92" si="9">O81-M81</f>
        <v>-70000</v>
      </c>
      <c r="U81" s="96">
        <f t="shared" ref="U81:U92" si="10">IF($M81="","",  IF(O81="","", IF($M81=0,"---",(IF(ISERROR((O81/$M81)-1),"---",(O81/$M81)-1) ))))</f>
        <v>-5.1482966860414203E-2</v>
      </c>
      <c r="V81" s="25">
        <f t="shared" ref="V81:V92" si="11">O81-N81</f>
        <v>-20000</v>
      </c>
      <c r="W81" s="96">
        <f t="shared" ref="W81:W92" si="12">IF($N81="","",  IF(O81="","", IF($N81=0,"---",(IF(ISERROR((O81/$N81)-1),"---",(O81/$N81)-1) ))))</f>
        <v>-1.5270987490770604E-2</v>
      </c>
      <c r="X81" s="25">
        <f t="shared" ref="X81:X92" si="13">N81-M81</f>
        <v>-50000</v>
      </c>
      <c r="Y81" s="96">
        <f t="shared" ref="Y81:Y92" si="14">IF($M81="","",  IF(N81="","", IF($M81=0,"---",(IF(ISERROR((N81/$M81)-1),"---",(N81/$M81)-1) ))))</f>
        <v>-3.6773547757438685E-2</v>
      </c>
    </row>
    <row r="82" spans="2:25" ht="15.75" customHeight="1">
      <c r="B82" s="93">
        <v>3</v>
      </c>
      <c r="C82" s="1" t="s">
        <v>58</v>
      </c>
      <c r="D82" s="1"/>
      <c r="E82" s="1"/>
      <c r="F82" s="1"/>
      <c r="G82" s="1"/>
      <c r="H82" s="1"/>
      <c r="I82" s="1"/>
      <c r="J82" s="20" t="s">
        <v>9</v>
      </c>
      <c r="K82" s="25">
        <v>378000</v>
      </c>
      <c r="L82" s="25">
        <v>378000</v>
      </c>
      <c r="M82" s="8">
        <v>378000</v>
      </c>
      <c r="N82" s="8">
        <v>428000</v>
      </c>
      <c r="O82" s="25">
        <v>390000</v>
      </c>
      <c r="P82" s="8">
        <f t="shared" si="5"/>
        <v>12000</v>
      </c>
      <c r="Q82" s="95">
        <f t="shared" si="6"/>
        <v>3.1746031746031855E-2</v>
      </c>
      <c r="R82" s="8">
        <f t="shared" si="7"/>
        <v>12000</v>
      </c>
      <c r="S82" s="95">
        <f t="shared" si="8"/>
        <v>3.1746031746031855E-2</v>
      </c>
      <c r="T82" s="8">
        <f t="shared" si="9"/>
        <v>12000</v>
      </c>
      <c r="U82" s="95">
        <f t="shared" si="10"/>
        <v>3.1746031746031855E-2</v>
      </c>
      <c r="V82" s="8">
        <f t="shared" si="11"/>
        <v>-38000</v>
      </c>
      <c r="W82" s="95">
        <f t="shared" si="12"/>
        <v>-8.8785046728971917E-2</v>
      </c>
      <c r="X82" s="8">
        <f t="shared" si="13"/>
        <v>50000</v>
      </c>
      <c r="Y82" s="95">
        <f t="shared" si="14"/>
        <v>0.13227513227513232</v>
      </c>
    </row>
    <row r="83" spans="2:25" ht="15.75" customHeight="1">
      <c r="B83" s="93">
        <v>4</v>
      </c>
      <c r="C83" s="1" t="s">
        <v>59</v>
      </c>
      <c r="D83" s="1"/>
      <c r="E83" s="1"/>
      <c r="F83" s="1"/>
      <c r="G83" s="1"/>
      <c r="H83" s="1"/>
      <c r="I83" s="1"/>
      <c r="J83" s="9" t="s">
        <v>9</v>
      </c>
      <c r="K83" s="25">
        <v>106500</v>
      </c>
      <c r="L83" s="25">
        <v>106500</v>
      </c>
      <c r="M83" s="8">
        <v>116500</v>
      </c>
      <c r="N83" s="8">
        <v>146500</v>
      </c>
      <c r="O83" s="25">
        <v>114000</v>
      </c>
      <c r="P83" s="8">
        <f t="shared" si="5"/>
        <v>7500</v>
      </c>
      <c r="Q83" s="95">
        <f t="shared" si="6"/>
        <v>7.0422535211267512E-2</v>
      </c>
      <c r="R83" s="8">
        <f t="shared" si="7"/>
        <v>7500</v>
      </c>
      <c r="S83" s="95">
        <f t="shared" si="8"/>
        <v>7.0422535211267512E-2</v>
      </c>
      <c r="T83" s="8">
        <f t="shared" si="9"/>
        <v>-2500</v>
      </c>
      <c r="U83" s="95">
        <f t="shared" si="10"/>
        <v>-2.1459227467811148E-2</v>
      </c>
      <c r="V83" s="8">
        <f t="shared" si="11"/>
        <v>-32500</v>
      </c>
      <c r="W83" s="95">
        <f t="shared" si="12"/>
        <v>-0.22184300341296925</v>
      </c>
      <c r="X83" s="8">
        <f t="shared" si="13"/>
        <v>30000</v>
      </c>
      <c r="Y83" s="95">
        <f t="shared" si="14"/>
        <v>0.257510729613734</v>
      </c>
    </row>
    <row r="84" spans="2:25" ht="15.75" customHeight="1">
      <c r="B84" s="93">
        <v>5</v>
      </c>
      <c r="C84" s="1" t="s">
        <v>60</v>
      </c>
      <c r="D84" s="1"/>
      <c r="E84" s="1"/>
      <c r="F84" s="1"/>
      <c r="G84" s="1"/>
      <c r="H84" s="1"/>
      <c r="I84" s="1"/>
      <c r="J84" s="9" t="s">
        <v>9</v>
      </c>
      <c r="K84" s="25">
        <v>37397</v>
      </c>
      <c r="L84" s="25">
        <v>37397</v>
      </c>
      <c r="M84" s="8">
        <v>40397</v>
      </c>
      <c r="N84" s="8">
        <v>42397</v>
      </c>
      <c r="O84" s="25">
        <v>38897</v>
      </c>
      <c r="P84" s="8">
        <f t="shared" si="5"/>
        <v>1500</v>
      </c>
      <c r="Q84" s="95">
        <f t="shared" si="6"/>
        <v>4.0110169264914397E-2</v>
      </c>
      <c r="R84" s="8">
        <f t="shared" si="7"/>
        <v>1500</v>
      </c>
      <c r="S84" s="95">
        <f t="shared" si="8"/>
        <v>4.0110169264914397E-2</v>
      </c>
      <c r="T84" s="8">
        <f t="shared" si="9"/>
        <v>-1500</v>
      </c>
      <c r="U84" s="95">
        <f t="shared" si="10"/>
        <v>-3.7131470158675128E-2</v>
      </c>
      <c r="V84" s="8">
        <f t="shared" si="11"/>
        <v>-3500</v>
      </c>
      <c r="W84" s="95">
        <f t="shared" si="12"/>
        <v>-8.2553010826237672E-2</v>
      </c>
      <c r="X84" s="8">
        <f t="shared" si="13"/>
        <v>2000</v>
      </c>
      <c r="Y84" s="95">
        <f t="shared" si="14"/>
        <v>4.950862687823343E-2</v>
      </c>
    </row>
    <row r="85" spans="2:25" ht="15.75" customHeight="1">
      <c r="B85" s="93">
        <v>6</v>
      </c>
      <c r="C85" s="1" t="s">
        <v>61</v>
      </c>
      <c r="D85" s="1"/>
      <c r="E85" s="1"/>
      <c r="F85" s="1"/>
      <c r="G85" s="1"/>
      <c r="H85" s="1"/>
      <c r="I85" s="1"/>
      <c r="J85" s="9" t="s">
        <v>9</v>
      </c>
      <c r="K85" s="25">
        <v>36453</v>
      </c>
      <c r="L85" s="25">
        <v>36453</v>
      </c>
      <c r="M85" s="8">
        <v>36453</v>
      </c>
      <c r="N85" s="8">
        <v>36453</v>
      </c>
      <c r="O85" s="25">
        <v>37953</v>
      </c>
      <c r="P85" s="8">
        <f t="shared" si="5"/>
        <v>1500</v>
      </c>
      <c r="Q85" s="95">
        <f t="shared" si="6"/>
        <v>4.1148876635667797E-2</v>
      </c>
      <c r="R85" s="8">
        <f t="shared" si="7"/>
        <v>1500</v>
      </c>
      <c r="S85" s="95">
        <f t="shared" si="8"/>
        <v>4.1148876635667797E-2</v>
      </c>
      <c r="T85" s="8">
        <f t="shared" si="9"/>
        <v>1500</v>
      </c>
      <c r="U85" s="95">
        <f t="shared" si="10"/>
        <v>4.1148876635667797E-2</v>
      </c>
      <c r="V85" s="8">
        <f t="shared" si="11"/>
        <v>1500</v>
      </c>
      <c r="W85" s="95">
        <f t="shared" si="12"/>
        <v>4.1148876635667797E-2</v>
      </c>
      <c r="X85" s="8">
        <f t="shared" si="13"/>
        <v>0</v>
      </c>
      <c r="Y85" s="95">
        <f t="shared" si="14"/>
        <v>0</v>
      </c>
    </row>
    <row r="86" spans="2:25" ht="15.75" customHeight="1">
      <c r="B86" s="93">
        <v>7</v>
      </c>
      <c r="C86" s="1" t="s">
        <v>62</v>
      </c>
      <c r="D86" s="1"/>
      <c r="E86" s="1"/>
      <c r="F86" s="1"/>
      <c r="G86" s="1"/>
      <c r="H86" s="1"/>
      <c r="I86" s="1"/>
      <c r="J86" s="20" t="s">
        <v>9</v>
      </c>
      <c r="K86" s="25">
        <v>6575</v>
      </c>
      <c r="L86" s="25">
        <v>6575</v>
      </c>
      <c r="M86" s="8">
        <v>6575</v>
      </c>
      <c r="N86" s="8">
        <v>7575</v>
      </c>
      <c r="O86" s="25">
        <f>+L86</f>
        <v>6575</v>
      </c>
      <c r="P86" s="8">
        <f t="shared" si="5"/>
        <v>0</v>
      </c>
      <c r="Q86" s="95">
        <f t="shared" si="6"/>
        <v>0</v>
      </c>
      <c r="R86" s="8">
        <f t="shared" si="7"/>
        <v>0</v>
      </c>
      <c r="S86" s="95">
        <f t="shared" si="8"/>
        <v>0</v>
      </c>
      <c r="T86" s="8">
        <f t="shared" si="9"/>
        <v>0</v>
      </c>
      <c r="U86" s="95">
        <f t="shared" si="10"/>
        <v>0</v>
      </c>
      <c r="V86" s="8">
        <f t="shared" si="11"/>
        <v>-1000</v>
      </c>
      <c r="W86" s="95">
        <f t="shared" si="12"/>
        <v>-0.13201320132013206</v>
      </c>
      <c r="X86" s="8">
        <f t="shared" si="13"/>
        <v>1000</v>
      </c>
      <c r="Y86" s="95">
        <f t="shared" si="14"/>
        <v>0.15209125475285168</v>
      </c>
    </row>
    <row r="87" spans="2:25" ht="15.75" customHeight="1">
      <c r="B87" s="93">
        <v>8</v>
      </c>
      <c r="C87" s="411" t="s">
        <v>63</v>
      </c>
      <c r="D87" s="411"/>
      <c r="E87" s="411"/>
      <c r="F87" s="411"/>
      <c r="G87" s="411"/>
      <c r="H87" s="411"/>
      <c r="I87" s="411"/>
      <c r="J87" s="20" t="s">
        <v>9</v>
      </c>
      <c r="K87" s="25">
        <v>187840</v>
      </c>
      <c r="L87" s="8">
        <v>192840</v>
      </c>
      <c r="M87" s="8">
        <v>192840</v>
      </c>
      <c r="N87" s="8">
        <v>200000</v>
      </c>
      <c r="O87" s="25">
        <v>195000</v>
      </c>
      <c r="P87" s="8">
        <f t="shared" si="5"/>
        <v>7160</v>
      </c>
      <c r="Q87" s="95">
        <f t="shared" si="6"/>
        <v>3.8117546848381645E-2</v>
      </c>
      <c r="R87" s="8">
        <f t="shared" si="7"/>
        <v>2160</v>
      </c>
      <c r="S87" s="95">
        <f t="shared" si="8"/>
        <v>1.1200995644057299E-2</v>
      </c>
      <c r="T87" s="8">
        <f t="shared" si="9"/>
        <v>2160</v>
      </c>
      <c r="U87" s="95">
        <f t="shared" si="10"/>
        <v>1.1200995644057299E-2</v>
      </c>
      <c r="V87" s="8">
        <f t="shared" si="11"/>
        <v>-5000</v>
      </c>
      <c r="W87" s="95">
        <f t="shared" si="12"/>
        <v>-2.5000000000000022E-2</v>
      </c>
      <c r="X87" s="8">
        <f t="shared" si="13"/>
        <v>7160</v>
      </c>
      <c r="Y87" s="95">
        <f t="shared" si="14"/>
        <v>3.7129226301597207E-2</v>
      </c>
    </row>
    <row r="88" spans="2:25" ht="15.75" customHeight="1">
      <c r="B88" s="93">
        <v>9</v>
      </c>
      <c r="C88" s="1" t="s">
        <v>64</v>
      </c>
      <c r="D88" s="1"/>
      <c r="E88" s="1"/>
      <c r="F88" s="1"/>
      <c r="G88" s="1"/>
      <c r="H88" s="1"/>
      <c r="I88" s="1"/>
      <c r="J88" s="20" t="s">
        <v>9</v>
      </c>
      <c r="K88" s="25">
        <v>16699</v>
      </c>
      <c r="L88" s="8">
        <v>19657</v>
      </c>
      <c r="M88" s="8">
        <v>23021</v>
      </c>
      <c r="N88" s="8">
        <v>19657</v>
      </c>
      <c r="O88" s="25">
        <v>19657</v>
      </c>
      <c r="P88" s="8">
        <f t="shared" si="5"/>
        <v>2958</v>
      </c>
      <c r="Q88" s="95">
        <f t="shared" si="6"/>
        <v>0.17713635547038753</v>
      </c>
      <c r="R88" s="8">
        <f t="shared" si="7"/>
        <v>0</v>
      </c>
      <c r="S88" s="95">
        <f t="shared" si="8"/>
        <v>0</v>
      </c>
      <c r="T88" s="8">
        <f t="shared" si="9"/>
        <v>-3364</v>
      </c>
      <c r="U88" s="95">
        <f t="shared" si="10"/>
        <v>-0.146127448851049</v>
      </c>
      <c r="V88" s="8">
        <f t="shared" si="11"/>
        <v>0</v>
      </c>
      <c r="W88" s="95">
        <f t="shared" si="12"/>
        <v>0</v>
      </c>
      <c r="X88" s="8">
        <f t="shared" si="13"/>
        <v>-3364</v>
      </c>
      <c r="Y88" s="95">
        <f t="shared" si="14"/>
        <v>-0.146127448851049</v>
      </c>
    </row>
    <row r="89" spans="2:25" ht="15.75" customHeight="1">
      <c r="B89" s="93">
        <v>10</v>
      </c>
      <c r="C89" s="1" t="s">
        <v>65</v>
      </c>
      <c r="D89" s="1"/>
      <c r="E89" s="31"/>
      <c r="F89" s="31"/>
      <c r="G89" s="1"/>
      <c r="H89" s="1"/>
      <c r="I89" s="1"/>
      <c r="J89" s="20" t="s">
        <v>9</v>
      </c>
      <c r="K89" s="25">
        <v>52000</v>
      </c>
      <c r="L89" s="25">
        <v>52000</v>
      </c>
      <c r="M89" s="8">
        <v>52000</v>
      </c>
      <c r="N89" s="8">
        <v>57000</v>
      </c>
      <c r="O89" s="25">
        <v>54000</v>
      </c>
      <c r="P89" s="8">
        <f t="shared" si="5"/>
        <v>2000</v>
      </c>
      <c r="Q89" s="95">
        <f t="shared" si="6"/>
        <v>3.8461538461538547E-2</v>
      </c>
      <c r="R89" s="8">
        <f t="shared" si="7"/>
        <v>2000</v>
      </c>
      <c r="S89" s="95">
        <f t="shared" si="8"/>
        <v>3.8461538461538547E-2</v>
      </c>
      <c r="T89" s="8">
        <f t="shared" si="9"/>
        <v>2000</v>
      </c>
      <c r="U89" s="95">
        <f t="shared" si="10"/>
        <v>3.8461538461538547E-2</v>
      </c>
      <c r="V89" s="8">
        <f t="shared" si="11"/>
        <v>-3000</v>
      </c>
      <c r="W89" s="95">
        <f t="shared" si="12"/>
        <v>-5.2631578947368474E-2</v>
      </c>
      <c r="X89" s="8">
        <f t="shared" si="13"/>
        <v>5000</v>
      </c>
      <c r="Y89" s="95">
        <f t="shared" si="14"/>
        <v>9.6153846153846256E-2</v>
      </c>
    </row>
    <row r="90" spans="2:25" ht="15.75" customHeight="1">
      <c r="B90" s="93">
        <v>11</v>
      </c>
      <c r="C90" s="1" t="s">
        <v>66</v>
      </c>
      <c r="D90" s="1"/>
      <c r="E90" s="31"/>
      <c r="F90" s="31"/>
      <c r="G90" s="1"/>
      <c r="H90" s="1"/>
      <c r="I90" s="1"/>
      <c r="J90" s="20" t="s">
        <v>9</v>
      </c>
      <c r="K90" s="25">
        <v>1220000</v>
      </c>
      <c r="L90" s="25">
        <v>1220000</v>
      </c>
      <c r="M90" s="25">
        <v>1305000</v>
      </c>
      <c r="N90" s="25">
        <v>1320000</v>
      </c>
      <c r="O90" s="25">
        <v>1280000</v>
      </c>
      <c r="P90" s="8">
        <f t="shared" si="5"/>
        <v>60000</v>
      </c>
      <c r="Q90" s="95">
        <f t="shared" si="6"/>
        <v>4.9180327868852514E-2</v>
      </c>
      <c r="R90" s="8">
        <f t="shared" si="7"/>
        <v>60000</v>
      </c>
      <c r="S90" s="95">
        <f t="shared" si="8"/>
        <v>4.9180327868852514E-2</v>
      </c>
      <c r="T90" s="8">
        <f t="shared" si="9"/>
        <v>-25000</v>
      </c>
      <c r="U90" s="95">
        <f t="shared" si="10"/>
        <v>-1.9157088122605415E-2</v>
      </c>
      <c r="V90" s="8">
        <f t="shared" si="11"/>
        <v>-40000</v>
      </c>
      <c r="W90" s="95">
        <f t="shared" si="12"/>
        <v>-3.0303030303030276E-2</v>
      </c>
      <c r="X90" s="8">
        <f t="shared" si="13"/>
        <v>15000</v>
      </c>
      <c r="Y90" s="95">
        <f t="shared" si="14"/>
        <v>1.1494252873563315E-2</v>
      </c>
    </row>
    <row r="91" spans="2:25" ht="15.75" customHeight="1">
      <c r="B91" s="93">
        <v>12</v>
      </c>
      <c r="C91" s="22" t="s">
        <v>67</v>
      </c>
      <c r="D91" s="1"/>
      <c r="E91" s="31"/>
      <c r="F91" s="31"/>
      <c r="G91" s="1"/>
      <c r="H91" s="1"/>
      <c r="I91" s="1"/>
      <c r="J91" s="20" t="s">
        <v>9</v>
      </c>
      <c r="K91" s="25">
        <v>0</v>
      </c>
      <c r="L91" s="25">
        <v>1000000</v>
      </c>
      <c r="M91" s="25">
        <v>0</v>
      </c>
      <c r="N91" s="25">
        <v>0</v>
      </c>
      <c r="O91" s="25">
        <v>0</v>
      </c>
      <c r="P91" s="8">
        <f t="shared" si="5"/>
        <v>0</v>
      </c>
      <c r="Q91" s="95" t="str">
        <f t="shared" si="6"/>
        <v>---</v>
      </c>
      <c r="R91" s="8">
        <f t="shared" si="7"/>
        <v>-1000000</v>
      </c>
      <c r="S91" s="95">
        <f t="shared" si="8"/>
        <v>-1</v>
      </c>
      <c r="T91" s="8">
        <f t="shared" si="9"/>
        <v>0</v>
      </c>
      <c r="U91" s="95" t="str">
        <f t="shared" si="10"/>
        <v>---</v>
      </c>
      <c r="V91" s="8">
        <f t="shared" si="11"/>
        <v>0</v>
      </c>
      <c r="W91" s="95" t="str">
        <f t="shared" si="12"/>
        <v>---</v>
      </c>
      <c r="X91" s="8">
        <f t="shared" si="13"/>
        <v>0</v>
      </c>
      <c r="Y91" s="95" t="str">
        <f t="shared" si="14"/>
        <v>---</v>
      </c>
    </row>
    <row r="92" spans="2:25" ht="15.75" customHeight="1">
      <c r="B92" s="93">
        <v>13</v>
      </c>
      <c r="C92" s="189" t="s">
        <v>68</v>
      </c>
      <c r="D92" s="190"/>
      <c r="E92" s="190"/>
      <c r="F92" s="190"/>
      <c r="G92" s="190"/>
      <c r="H92" s="190"/>
      <c r="I92" s="191"/>
      <c r="J92" s="20" t="s">
        <v>9</v>
      </c>
      <c r="K92" s="25">
        <v>0</v>
      </c>
      <c r="L92" s="25">
        <v>25000</v>
      </c>
      <c r="M92" s="25">
        <v>0</v>
      </c>
      <c r="N92" s="25">
        <v>0</v>
      </c>
      <c r="O92" s="25">
        <v>0</v>
      </c>
      <c r="P92" s="8">
        <f t="shared" si="5"/>
        <v>0</v>
      </c>
      <c r="Q92" s="95" t="str">
        <f t="shared" si="6"/>
        <v>---</v>
      </c>
      <c r="R92" s="8">
        <f t="shared" si="7"/>
        <v>-25000</v>
      </c>
      <c r="S92" s="95">
        <f t="shared" si="8"/>
        <v>-1</v>
      </c>
      <c r="T92" s="8">
        <f t="shared" si="9"/>
        <v>0</v>
      </c>
      <c r="U92" s="95" t="str">
        <f t="shared" si="10"/>
        <v>---</v>
      </c>
      <c r="V92" s="8">
        <f t="shared" si="11"/>
        <v>0</v>
      </c>
      <c r="W92" s="95" t="str">
        <f t="shared" si="12"/>
        <v>---</v>
      </c>
      <c r="X92" s="8">
        <f t="shared" si="13"/>
        <v>0</v>
      </c>
      <c r="Y92" s="95" t="str">
        <f t="shared" si="14"/>
        <v>---</v>
      </c>
    </row>
    <row r="93" spans="2:25" ht="15.75" customHeight="1">
      <c r="B93" s="142"/>
      <c r="C93" s="317"/>
      <c r="D93" s="317"/>
      <c r="E93" s="317"/>
      <c r="F93" s="317"/>
      <c r="G93" s="317"/>
      <c r="H93" s="317"/>
      <c r="I93" s="317"/>
      <c r="J93" s="317"/>
      <c r="K93" s="317"/>
      <c r="L93" s="317"/>
      <c r="M93" s="317"/>
      <c r="N93" s="317"/>
      <c r="O93" s="317"/>
      <c r="P93" s="317"/>
      <c r="Q93" s="317"/>
      <c r="R93" s="317"/>
      <c r="S93" s="317"/>
      <c r="T93" s="317"/>
      <c r="U93" s="317"/>
      <c r="V93" s="317"/>
      <c r="W93" s="317"/>
      <c r="X93" s="317"/>
      <c r="Y93" s="143"/>
    </row>
    <row r="94" spans="2:25" ht="15.75" customHeight="1">
      <c r="B94" s="94"/>
      <c r="C94" s="296"/>
      <c r="D94" s="296"/>
      <c r="E94" s="296"/>
      <c r="F94" s="26" t="s">
        <v>39</v>
      </c>
      <c r="G94" s="26"/>
      <c r="H94" s="26"/>
      <c r="I94" s="26"/>
      <c r="J94" s="27" t="s">
        <v>9</v>
      </c>
      <c r="K94" s="28">
        <f>SUM(K79:K91)</f>
        <v>5444217</v>
      </c>
      <c r="L94" s="28">
        <f>SUM(L79:L92)</f>
        <v>6532675</v>
      </c>
      <c r="M94" s="28">
        <f>SUM(M79:M92)</f>
        <v>5803539</v>
      </c>
      <c r="N94" s="28">
        <f>SUM(N79:N92)</f>
        <v>5760835</v>
      </c>
      <c r="O94" s="28">
        <f>SUM(O79:O92)</f>
        <v>5595835</v>
      </c>
      <c r="P94" s="28">
        <f>O94-K94</f>
        <v>151618</v>
      </c>
      <c r="Q94" s="105">
        <f>IF($K94="","",  IF(O94="","", IF($K94=0,"---",(IF(ISERROR((O94/$K94)-1),"---",(O94/$K94)-1) ))))</f>
        <v>2.784936750316902E-2</v>
      </c>
      <c r="R94" s="28">
        <f>O94-L94</f>
        <v>-936840</v>
      </c>
      <c r="S94" s="105">
        <f>IF($L94="","",  IF(O94="","", IF($L94=0,"---",(IF(ISERROR((O94/$L94)-1),"---",(O94/$L94)-1) ))))</f>
        <v>-0.1434083281351054</v>
      </c>
      <c r="T94" s="28">
        <f>O94-M94</f>
        <v>-207704</v>
      </c>
      <c r="U94" s="105">
        <f>IF($M94="","",  IF(O94="","", IF($M94=0,"---",(IF(ISERROR((O94/$M94)-1),"---",(O94/$M94)-1) ))))</f>
        <v>-3.5789196902097142E-2</v>
      </c>
      <c r="V94" s="28">
        <f>O94-N94</f>
        <v>-165000</v>
      </c>
      <c r="W94" s="105">
        <f>IF($N94="","",  IF(O94="","", IF($N94=0,"---",(IF(ISERROR((O94/$N94)-1),"---",(O94/$N94)-1) ))))</f>
        <v>-2.864168128404998E-2</v>
      </c>
      <c r="X94" s="28">
        <f>N94-M94</f>
        <v>-42704</v>
      </c>
      <c r="Y94" s="105">
        <f>IF($M94="","",  IF(N94="","", IF($M94=0,"---",(IF(ISERROR((N94/$M94)-1),"---",(N94/$M94)-1) ))))</f>
        <v>-7.3582688080496839E-3</v>
      </c>
    </row>
    <row r="95" spans="2:25" ht="15.75" customHeight="1">
      <c r="B95" s="94"/>
      <c r="C95" s="296"/>
      <c r="D95" s="296"/>
      <c r="E95" s="296"/>
      <c r="F95" s="11" t="s">
        <v>69</v>
      </c>
      <c r="G95" s="12"/>
      <c r="H95" s="12"/>
      <c r="I95" s="33"/>
      <c r="J95" s="9" t="s">
        <v>9</v>
      </c>
      <c r="K95" s="8">
        <f>SUM(K96:K97)</f>
        <v>5444217</v>
      </c>
      <c r="L95" s="8">
        <f t="shared" ref="L95:M95" si="15">SUM(L96:L97)</f>
        <v>6532675</v>
      </c>
      <c r="M95" s="8">
        <f t="shared" si="15"/>
        <v>5803539</v>
      </c>
      <c r="N95" s="8">
        <v>5760835</v>
      </c>
      <c r="O95" s="8">
        <f>SUM(O96:O97)</f>
        <v>5595835</v>
      </c>
      <c r="P95" s="8">
        <f>O95-K95</f>
        <v>151618</v>
      </c>
      <c r="Q95" s="95">
        <f>IF($K95="","",  IF(O95="","", IF($K95=0,"---",(IF(ISERROR((O95/$K95)-1),"---",(O95/$K95)-1) ))))</f>
        <v>2.784936750316902E-2</v>
      </c>
      <c r="R95" s="8">
        <f>O95-L95</f>
        <v>-936840</v>
      </c>
      <c r="S95" s="95">
        <f>IF($L95="","",  IF(O95="","", IF($L95=0,"---",(IF(ISERROR((O95/$L95)-1),"---",(O95/$L95)-1) ))))</f>
        <v>-0.1434083281351054</v>
      </c>
      <c r="T95" s="8">
        <f>O95-M95</f>
        <v>-207704</v>
      </c>
      <c r="U95" s="95">
        <f>IF($M95="","",  IF(O95="","", IF($M95=0,"---",(IF(ISERROR((O95/$M95)-1),"---",(O95/$M95)-1) ))))</f>
        <v>-3.5789196902097142E-2</v>
      </c>
      <c r="V95" s="8">
        <f>O95-N95</f>
        <v>-165000</v>
      </c>
      <c r="W95" s="95">
        <f>IF($N95="","",  IF(O95="","", IF($N95=0,"---",(IF(ISERROR((O95/$N95)-1),"---",(O95/$N95)-1) ))))</f>
        <v>-2.864168128404998E-2</v>
      </c>
      <c r="X95" s="8">
        <f>N95-M95</f>
        <v>-42704</v>
      </c>
      <c r="Y95" s="95">
        <f>IF($M95="","",  IF(N95="","", IF($M95=0,"---",(IF(ISERROR((N95/$M95)-1),"---",(N95/$M95)-1) ))))</f>
        <v>-7.3582688080496839E-3</v>
      </c>
    </row>
    <row r="96" spans="2:25" ht="15.75" customHeight="1">
      <c r="B96" s="94"/>
      <c r="C96" s="296"/>
      <c r="D96" s="296"/>
      <c r="E96" s="296"/>
      <c r="F96" s="296"/>
      <c r="G96" s="11" t="s">
        <v>23</v>
      </c>
      <c r="H96" s="12"/>
      <c r="I96" s="33"/>
      <c r="J96" s="9"/>
      <c r="K96" s="8">
        <f>SUM(K94-K77)</f>
        <v>3762776</v>
      </c>
      <c r="L96" s="8">
        <f>SUM(L94-L77)</f>
        <v>4851234</v>
      </c>
      <c r="M96" s="8">
        <v>4122098</v>
      </c>
      <c r="N96" s="8">
        <v>4079394</v>
      </c>
      <c r="O96" s="8">
        <f>SUM(O94-O77)</f>
        <v>3914394</v>
      </c>
      <c r="P96" s="8">
        <f>O96-K96</f>
        <v>151618</v>
      </c>
      <c r="Q96" s="95">
        <f>IF($K96="","",  IF(O96="","", IF($K96=0,"---",(IF(ISERROR((O96/$K96)-1),"---",(O96/$K96)-1) ))))</f>
        <v>4.0294187057640318E-2</v>
      </c>
      <c r="R96" s="8">
        <f>O96-L96</f>
        <v>-936840</v>
      </c>
      <c r="S96" s="95">
        <f>IF($L96="","",  IF(O96="","", IF($L96=0,"---",(IF(ISERROR((O96/$L96)-1),"---",(O96/$L96)-1) ))))</f>
        <v>-0.19311375208864379</v>
      </c>
      <c r="T96" s="8">
        <f>O96-M96</f>
        <v>-207704</v>
      </c>
      <c r="U96" s="95">
        <f>IF($M96="","",  IF(O96="","", IF($M96=0,"---",(IF(ISERROR((O96/$M96)-1),"---",(O96/$M96)-1) ))))</f>
        <v>-5.0387933523171946E-2</v>
      </c>
      <c r="V96" s="8">
        <f>O96-N96</f>
        <v>-165000</v>
      </c>
      <c r="W96" s="95">
        <f>IF($N96="","",  IF(O96="","", IF($N96=0,"---",(IF(ISERROR((O96/$N96)-1),"---",(O96/$N96)-1) ))))</f>
        <v>-4.0447184067045283E-2</v>
      </c>
      <c r="X96" s="8">
        <f>N96-M96</f>
        <v>-42704</v>
      </c>
      <c r="Y96" s="95">
        <f>IF($M96="","",  IF(N96="","", IF($M96=0,"---",(IF(ISERROR((N96/$M96)-1),"---",(N96/$M96)-1) ))))</f>
        <v>-1.0359773105831027E-2</v>
      </c>
    </row>
    <row r="97" spans="2:25" ht="15.75" customHeight="1">
      <c r="B97" s="94"/>
      <c r="C97" s="296"/>
      <c r="D97" s="296"/>
      <c r="E97" s="296"/>
      <c r="F97" s="296"/>
      <c r="G97" s="1" t="s">
        <v>40</v>
      </c>
      <c r="H97" s="1"/>
      <c r="I97" s="29"/>
      <c r="J97" s="9"/>
      <c r="K97" s="25">
        <v>1681441</v>
      </c>
      <c r="L97" s="25">
        <v>1681441</v>
      </c>
      <c r="M97" s="25">
        <v>1681441</v>
      </c>
      <c r="N97" s="25">
        <v>1681441</v>
      </c>
      <c r="O97" s="25">
        <v>1681441</v>
      </c>
      <c r="P97" s="25">
        <f>O97-K97</f>
        <v>0</v>
      </c>
      <c r="Q97" s="96">
        <f>IF($K97="","",  IF(O97="","", IF($K97=0,"---",(IF(ISERROR((O97/$K97)-1),"---",(O97/$K97)-1) ))))</f>
        <v>0</v>
      </c>
      <c r="R97" s="25">
        <f>O97-L97</f>
        <v>0</v>
      </c>
      <c r="S97" s="96">
        <f>IF($L97="","",  IF(O97="","", IF($L97=0,"---",(IF(ISERROR((O97/$L97)-1),"---",(O97/$L97)-1) ))))</f>
        <v>0</v>
      </c>
      <c r="T97" s="25">
        <f>O97-M97</f>
        <v>0</v>
      </c>
      <c r="U97" s="96">
        <f>IF($M97="","",  IF(O97="","", IF($M97=0,"---",(IF(ISERROR((O97/$M97)-1),"---",(O97/$M97)-1) ))))</f>
        <v>0</v>
      </c>
      <c r="V97" s="25">
        <f>O97-N97</f>
        <v>0</v>
      </c>
      <c r="W97" s="96">
        <f>IF($N97="","",  IF(O97="","", IF($N97=0,"---",(IF(ISERROR((O97/$N97)-1),"---",(O97/$N97)-1) ))))</f>
        <v>0</v>
      </c>
      <c r="X97" s="25">
        <f>N97-M97</f>
        <v>0</v>
      </c>
      <c r="Y97" s="96">
        <f>IF($M97="","",  IF(N97="","", IF($M97=0,"---",(IF(ISERROR((N97/$M97)-1),"---",(N97/$M97)-1) ))))</f>
        <v>0</v>
      </c>
    </row>
    <row r="98" spans="2:25" ht="15.75" customHeight="1">
      <c r="B98" s="404"/>
      <c r="C98" s="404"/>
      <c r="D98" s="404"/>
      <c r="E98" s="404"/>
      <c r="F98" s="404"/>
      <c r="G98" s="404"/>
      <c r="H98" s="404"/>
      <c r="I98" s="404"/>
      <c r="J98" s="404"/>
      <c r="K98" s="404"/>
      <c r="L98" s="404"/>
      <c r="M98" s="404"/>
      <c r="N98" s="404"/>
      <c r="O98" s="404"/>
      <c r="P98" s="404"/>
      <c r="Q98" s="404"/>
      <c r="R98" s="404"/>
      <c r="S98" s="404"/>
      <c r="T98" s="404"/>
      <c r="U98" s="404"/>
      <c r="V98" s="404"/>
      <c r="W98" s="404"/>
      <c r="X98" s="404"/>
      <c r="Y98" s="430"/>
    </row>
    <row r="99" spans="2:25" ht="15.75" customHeight="1">
      <c r="B99" s="398" t="s">
        <v>70</v>
      </c>
      <c r="C99" s="398"/>
      <c r="D99" s="398"/>
      <c r="E99" s="398"/>
      <c r="F99" s="398"/>
      <c r="G99" s="398"/>
      <c r="H99" s="398"/>
      <c r="I99" s="398"/>
      <c r="J99" s="398"/>
      <c r="K99" s="398"/>
      <c r="L99" s="398"/>
      <c r="M99" s="398"/>
      <c r="N99" s="398"/>
      <c r="O99" s="398"/>
      <c r="P99" s="398"/>
      <c r="Q99" s="398"/>
      <c r="R99" s="398"/>
      <c r="S99" s="398"/>
      <c r="T99" s="398"/>
      <c r="U99" s="398"/>
      <c r="V99" s="398"/>
      <c r="W99" s="398"/>
      <c r="X99" s="398"/>
      <c r="Y99" s="398"/>
    </row>
    <row r="100" spans="2:25" ht="15.75" customHeight="1">
      <c r="B100" s="417"/>
      <c r="C100" s="417"/>
      <c r="D100" s="417"/>
      <c r="E100" s="417"/>
      <c r="F100" s="417"/>
      <c r="G100" s="417"/>
      <c r="H100" s="417"/>
      <c r="I100" s="417"/>
      <c r="J100" s="417"/>
      <c r="K100" s="417"/>
      <c r="L100" s="417"/>
      <c r="M100" s="417"/>
      <c r="N100" s="417"/>
      <c r="O100" s="417"/>
      <c r="P100" s="417"/>
      <c r="Q100" s="417"/>
      <c r="R100" s="417"/>
      <c r="S100" s="417"/>
      <c r="T100" s="417"/>
      <c r="U100" s="417"/>
      <c r="V100" s="417"/>
      <c r="W100" s="417"/>
      <c r="X100" s="417"/>
      <c r="Y100" s="447"/>
    </row>
    <row r="101" spans="2:25" ht="15.75" customHeight="1">
      <c r="B101" s="107" t="s">
        <v>42</v>
      </c>
      <c r="C101" s="1" t="s">
        <v>71</v>
      </c>
      <c r="D101" s="22"/>
      <c r="E101" s="1"/>
      <c r="F101" s="22"/>
      <c r="G101" s="1"/>
      <c r="H101" s="1"/>
      <c r="I101" s="1"/>
      <c r="J101" s="20" t="s">
        <v>9</v>
      </c>
      <c r="K101" s="25">
        <v>106000</v>
      </c>
      <c r="L101" s="25">
        <v>116000</v>
      </c>
      <c r="M101" s="25">
        <v>1127000</v>
      </c>
      <c r="N101" s="25">
        <v>916000</v>
      </c>
      <c r="O101" s="25">
        <v>201000</v>
      </c>
      <c r="P101" s="25">
        <f>O101-K101</f>
        <v>95000</v>
      </c>
      <c r="Q101" s="96">
        <f>IF($K101="","",  IF(O101="","", IF($K101=0,"---",(IF(ISERROR((O101/$K101)-1),"---",(O101/$K101)-1) ))))</f>
        <v>0.89622641509433953</v>
      </c>
      <c r="R101" s="25">
        <f>O101-L101</f>
        <v>85000</v>
      </c>
      <c r="S101" s="96">
        <f>IF($L101="","",  IF(O101="","", IF($L101=0,"---",(IF(ISERROR((O101/$L101)-1),"---",(O101/$L101)-1) ))))</f>
        <v>0.73275862068965525</v>
      </c>
      <c r="T101" s="25">
        <f>O101-M101</f>
        <v>-926000</v>
      </c>
      <c r="U101" s="96">
        <f>IF($M101="","",  IF(O101="","", IF($M101=0,"---",(IF(ISERROR((O101/$M101)-1),"---",(O101/$M101)-1) ))))</f>
        <v>-0.82165039929015082</v>
      </c>
      <c r="V101" s="25">
        <f>O101-N101</f>
        <v>-715000</v>
      </c>
      <c r="W101" s="96">
        <f>IF($N101="","",  IF(O101="","", IF($N101=0,"---",(IF(ISERROR((O101/$N101)-1),"---",(O101/$N101)-1) ))))</f>
        <v>-0.78056768558951961</v>
      </c>
      <c r="X101" s="25">
        <f>N101-M101</f>
        <v>-211000</v>
      </c>
      <c r="Y101" s="96">
        <f>IF($M101="","",  IF(N101="","", IF($M101=0,"---",(IF(ISERROR((N101/$M101)-1),"---",(N101/$M101)-1) ))))</f>
        <v>-0.18722271517302569</v>
      </c>
    </row>
    <row r="102" spans="2:25" ht="15.75" customHeight="1">
      <c r="B102" s="107" t="s">
        <v>46</v>
      </c>
      <c r="C102" s="1" t="s">
        <v>72</v>
      </c>
      <c r="D102" s="1"/>
      <c r="E102" s="1"/>
      <c r="F102" s="1"/>
      <c r="G102" s="1"/>
      <c r="H102" s="1"/>
      <c r="I102" s="1"/>
      <c r="J102" s="9" t="s">
        <v>9</v>
      </c>
      <c r="K102" s="25">
        <v>81000</v>
      </c>
      <c r="L102" s="15">
        <v>91000</v>
      </c>
      <c r="M102" s="192">
        <v>96000</v>
      </c>
      <c r="N102" s="192">
        <v>101000</v>
      </c>
      <c r="O102" s="15">
        <v>85000</v>
      </c>
      <c r="P102" s="8">
        <f>O102-K102</f>
        <v>4000</v>
      </c>
      <c r="Q102" s="95">
        <f>IF($K102="","",  IF(O102="","", IF($K102=0,"---",(IF(ISERROR((O102/$K102)-1),"---",(O102/$K102)-1) ))))</f>
        <v>4.9382716049382713E-2</v>
      </c>
      <c r="R102" s="8">
        <f>O102-L102</f>
        <v>-6000</v>
      </c>
      <c r="S102" s="95">
        <f>IF($L102="","",  IF(O102="","", IF($L102=0,"---",(IF(ISERROR((O102/$L102)-1),"---",(O102/$L102)-1) ))))</f>
        <v>-6.5934065934065922E-2</v>
      </c>
      <c r="T102" s="8">
        <f>O102-M102</f>
        <v>-11000</v>
      </c>
      <c r="U102" s="95">
        <f>IF($M102="","",  IF(O102="","", IF($M102=0,"---",(IF(ISERROR((O102/$M102)-1),"---",(O102/$M102)-1) ))))</f>
        <v>-0.11458333333333337</v>
      </c>
      <c r="V102" s="8">
        <f>O102-N102</f>
        <v>-16000</v>
      </c>
      <c r="W102" s="95">
        <f>IF($N102="","",  IF(O102="","", IF($N102=0,"---",(IF(ISERROR((O102/$N102)-1),"---",(O102/$N102)-1) ))))</f>
        <v>-0.15841584158415845</v>
      </c>
      <c r="X102" s="8">
        <f>N102-M102</f>
        <v>5000</v>
      </c>
      <c r="Y102" s="95">
        <f>IF($M102="","",  IF(N102="","", IF($M102=0,"---",(IF(ISERROR((N102/$M102)-1),"---",(N102/$M102)-1) ))))</f>
        <v>5.2083333333333259E-2</v>
      </c>
    </row>
    <row r="103" spans="2:25" ht="15.75" customHeight="1">
      <c r="B103" s="107" t="s">
        <v>48</v>
      </c>
      <c r="C103" s="1" t="s">
        <v>73</v>
      </c>
      <c r="D103" s="1"/>
      <c r="E103" s="1"/>
      <c r="F103" s="1"/>
      <c r="G103" s="1"/>
      <c r="H103" s="1"/>
      <c r="I103" s="1"/>
      <c r="J103" s="9" t="s">
        <v>9</v>
      </c>
      <c r="K103" s="15">
        <v>30000</v>
      </c>
      <c r="L103" s="15">
        <v>443000</v>
      </c>
      <c r="M103" s="192">
        <v>443000</v>
      </c>
      <c r="N103" s="192">
        <v>400000</v>
      </c>
      <c r="O103" s="15">
        <v>75000</v>
      </c>
      <c r="P103" s="8">
        <f>O103-K103</f>
        <v>45000</v>
      </c>
      <c r="Q103" s="95">
        <f>IF($K103="","",  IF(O103="","", IF($K103=0,"---",(IF(ISERROR((O103/$K103)-1),"---",(O103/$K103)-1) ))))</f>
        <v>1.5</v>
      </c>
      <c r="R103" s="8">
        <f>O103-L103</f>
        <v>-368000</v>
      </c>
      <c r="S103" s="95">
        <f>IF($L103="","",  IF(O103="","", IF($L103=0,"---",(IF(ISERROR((O103/$L103)-1),"---",(O103/$L103)-1) ))))</f>
        <v>-0.83069977426636565</v>
      </c>
      <c r="T103" s="8">
        <f>O103-M103</f>
        <v>-368000</v>
      </c>
      <c r="U103" s="95">
        <f>IF($M103="","",  IF(O103="","", IF($M103=0,"---",(IF(ISERROR((O103/$M103)-1),"---",(O103/$M103)-1) ))))</f>
        <v>-0.83069977426636565</v>
      </c>
      <c r="V103" s="8">
        <f>O103-N103</f>
        <v>-325000</v>
      </c>
      <c r="W103" s="95">
        <f>IF($N103="","",  IF(O103="","", IF($N103=0,"---",(IF(ISERROR((O103/$N103)-1),"---",(O103/$N103)-1) ))))</f>
        <v>-0.8125</v>
      </c>
      <c r="X103" s="8">
        <f>N103-M103</f>
        <v>-43000</v>
      </c>
      <c r="Y103" s="95">
        <f>IF($M103="","",  IF(N103="","", IF($M103=0,"---",(IF(ISERROR((N103/$M103)-1),"---",(N103/$M103)-1) ))))</f>
        <v>-9.7065462753950338E-2</v>
      </c>
    </row>
    <row r="104" spans="2:25" ht="15.75" customHeight="1">
      <c r="B104" s="404"/>
      <c r="C104" s="404"/>
      <c r="D104" s="404"/>
      <c r="E104" s="404"/>
      <c r="F104" s="404"/>
      <c r="G104" s="404"/>
      <c r="H104" s="404"/>
      <c r="I104" s="404"/>
      <c r="J104" s="404"/>
      <c r="K104" s="404"/>
      <c r="L104" s="404"/>
      <c r="M104" s="404"/>
      <c r="N104" s="404"/>
      <c r="O104" s="404"/>
      <c r="P104" s="404"/>
      <c r="Q104" s="404"/>
      <c r="R104" s="404"/>
      <c r="S104" s="404"/>
      <c r="T104" s="404"/>
      <c r="U104" s="404"/>
      <c r="V104" s="404"/>
      <c r="W104" s="404"/>
      <c r="X104" s="404"/>
      <c r="Y104" s="430"/>
    </row>
    <row r="105" spans="2:25" ht="15.75" customHeight="1">
      <c r="B105" s="94"/>
      <c r="C105" s="296"/>
      <c r="D105" s="296"/>
      <c r="E105" s="296"/>
      <c r="F105" s="436" t="s">
        <v>74</v>
      </c>
      <c r="G105" s="436"/>
      <c r="H105" s="436"/>
      <c r="I105" s="436"/>
      <c r="J105" s="27" t="s">
        <v>9</v>
      </c>
      <c r="K105" s="28">
        <f>SUM(K101:K103)</f>
        <v>217000</v>
      </c>
      <c r="L105" s="28">
        <f>SUM(L101:L103)</f>
        <v>650000</v>
      </c>
      <c r="M105" s="28">
        <f t="shared" ref="M105:N105" si="16">SUM(M101:M103)</f>
        <v>1666000</v>
      </c>
      <c r="N105" s="28">
        <f t="shared" si="16"/>
        <v>1417000</v>
      </c>
      <c r="O105" s="28">
        <f>SUM(O101:O103)</f>
        <v>361000</v>
      </c>
      <c r="P105" s="28">
        <f>O105-K105</f>
        <v>144000</v>
      </c>
      <c r="Q105" s="105">
        <f>IF($K105="","",  IF(O105="","", IF($K105=0,"---",(IF(ISERROR((O105/$K105)-1),"---",(O105/$K105)-1) ))))</f>
        <v>0.66359447004608296</v>
      </c>
      <c r="R105" s="28">
        <f>O105-L105</f>
        <v>-289000</v>
      </c>
      <c r="S105" s="105">
        <f>IF($L105="","",  IF(O105="","", IF($L105=0,"---",(IF(ISERROR((O105/$L105)-1),"---",(O105/$L105)-1) ))))</f>
        <v>-0.44461538461538463</v>
      </c>
      <c r="T105" s="28">
        <f>O105-M105</f>
        <v>-1305000</v>
      </c>
      <c r="U105" s="105">
        <f>IF($M105="","",  IF(O105="","", IF($M105=0,"---",(IF(ISERROR((O105/$M105)-1),"---",(O105/$M105)-1) ))))</f>
        <v>-0.78331332533013209</v>
      </c>
      <c r="V105" s="28">
        <f>O105-N105</f>
        <v>-1056000</v>
      </c>
      <c r="W105" s="105">
        <f>IF($N105="","",  IF(O105="","", IF($N105=0,"---",(IF(ISERROR((O105/$N105)-1),"---",(O105/$N105)-1) ))))</f>
        <v>-0.74523641496118564</v>
      </c>
      <c r="X105" s="28">
        <f>N105-M105</f>
        <v>-249000</v>
      </c>
      <c r="Y105" s="105">
        <f>IF($M105="","",  IF(N105="","", IF($M105=0,"---",(IF(ISERROR((N105/$M105)-1),"---",(N105/$M105)-1) ))))</f>
        <v>-0.1494597839135654</v>
      </c>
    </row>
    <row r="106" spans="2:25" ht="15.75" customHeight="1">
      <c r="B106" s="451"/>
      <c r="C106" s="442"/>
      <c r="D106" s="442"/>
      <c r="E106" s="442"/>
      <c r="F106" s="442"/>
      <c r="G106" s="442"/>
      <c r="H106" s="442"/>
      <c r="I106" s="442"/>
      <c r="J106" s="442"/>
      <c r="K106" s="442"/>
      <c r="L106" s="442"/>
      <c r="M106" s="442"/>
      <c r="N106" s="442"/>
      <c r="O106" s="442"/>
      <c r="P106" s="442"/>
      <c r="Q106" s="442"/>
      <c r="R106" s="442"/>
      <c r="S106" s="442"/>
      <c r="T106" s="442"/>
      <c r="U106" s="442"/>
      <c r="V106" s="442"/>
      <c r="W106" s="442"/>
      <c r="X106" s="442"/>
      <c r="Y106" s="443"/>
    </row>
    <row r="107" spans="2:25" ht="15.75" customHeight="1">
      <c r="B107" s="395" t="s">
        <v>75</v>
      </c>
      <c r="C107" s="395"/>
      <c r="D107" s="395"/>
      <c r="E107" s="395"/>
      <c r="F107" s="395"/>
      <c r="G107" s="395"/>
      <c r="H107" s="395"/>
      <c r="I107" s="395"/>
      <c r="J107" s="395"/>
      <c r="K107" s="395"/>
      <c r="L107" s="395"/>
      <c r="M107" s="395"/>
      <c r="N107" s="395"/>
      <c r="O107" s="395"/>
      <c r="P107" s="395"/>
      <c r="Q107" s="395"/>
      <c r="R107" s="395"/>
      <c r="S107" s="395"/>
      <c r="T107" s="395"/>
      <c r="U107" s="395"/>
      <c r="V107" s="395"/>
      <c r="W107" s="395"/>
      <c r="X107" s="395"/>
      <c r="Y107" s="398"/>
    </row>
    <row r="108" spans="2:25" ht="15.75" customHeight="1">
      <c r="B108" s="404"/>
      <c r="C108" s="404"/>
      <c r="D108" s="404"/>
      <c r="E108" s="404"/>
      <c r="F108" s="404"/>
      <c r="G108" s="404"/>
      <c r="H108" s="404"/>
      <c r="I108" s="404"/>
      <c r="J108" s="404"/>
      <c r="K108" s="404"/>
      <c r="L108" s="404"/>
      <c r="M108" s="404"/>
      <c r="N108" s="404"/>
      <c r="O108" s="404"/>
      <c r="P108" s="404"/>
      <c r="Q108" s="404"/>
      <c r="R108" s="404"/>
      <c r="S108" s="404"/>
      <c r="T108" s="404"/>
      <c r="U108" s="404"/>
      <c r="V108" s="404"/>
      <c r="W108" s="404"/>
      <c r="X108" s="404"/>
      <c r="Y108" s="430"/>
    </row>
    <row r="109" spans="2:25" ht="15.75" customHeight="1">
      <c r="B109" s="107" t="s">
        <v>42</v>
      </c>
      <c r="C109" s="1" t="s">
        <v>76</v>
      </c>
      <c r="D109" s="1"/>
      <c r="E109" s="1"/>
      <c r="F109" s="1"/>
      <c r="G109" s="1"/>
      <c r="H109" s="1"/>
      <c r="I109" s="1"/>
      <c r="J109" s="9" t="s">
        <v>9</v>
      </c>
      <c r="K109" s="25">
        <v>105381</v>
      </c>
      <c r="L109" s="15">
        <v>110381</v>
      </c>
      <c r="M109" s="15">
        <v>110381</v>
      </c>
      <c r="N109" s="15">
        <v>110381</v>
      </c>
      <c r="O109" s="15">
        <v>109881</v>
      </c>
      <c r="P109" s="25">
        <f>O109-K109</f>
        <v>4500</v>
      </c>
      <c r="Q109" s="96">
        <f>IF($K109="","",  IF(O109="","", IF($K109=0,"---",(IF(ISERROR((O109/$K109)-1),"---",(O109/$K109)-1) ))))</f>
        <v>4.2702194892817458E-2</v>
      </c>
      <c r="R109" s="25">
        <f>O109-L109</f>
        <v>-500</v>
      </c>
      <c r="S109" s="96">
        <f>IF($L109="","",  IF(O109="","", IF($L109=0,"---",(IF(ISERROR((O109/$L109)-1),"---",(O109/$L109)-1) ))))</f>
        <v>-4.5297650863825867E-3</v>
      </c>
      <c r="T109" s="25">
        <f>O109-M109</f>
        <v>-500</v>
      </c>
      <c r="U109" s="96">
        <f>IF($M109="","",  IF(O109="","", IF($M109=0,"---",(IF(ISERROR((O109/$M109)-1),"---",(O109/$M109)-1) ))))</f>
        <v>-4.5297650863825867E-3</v>
      </c>
      <c r="V109" s="25">
        <f>O109-N109</f>
        <v>-500</v>
      </c>
      <c r="W109" s="96">
        <f>IF($N109="","",  IF(O109="","", IF($N109=0,"---",(IF(ISERROR((O109/$N109)-1),"---",(O109/$N109)-1) ))))</f>
        <v>-4.5297650863825867E-3</v>
      </c>
      <c r="X109" s="25">
        <f>N109-M109</f>
        <v>0</v>
      </c>
      <c r="Y109" s="96">
        <f>IF($M109="","",  IF(N109="","", IF($M109=0,"---",(IF(ISERROR((N109/$M109)-1),"---",(N109/$M109)-1) ))))</f>
        <v>0</v>
      </c>
    </row>
    <row r="110" spans="2:25" ht="15.75" customHeight="1">
      <c r="B110" s="107" t="s">
        <v>46</v>
      </c>
      <c r="C110" s="1" t="s">
        <v>77</v>
      </c>
      <c r="D110" s="1"/>
      <c r="E110" s="1"/>
      <c r="F110" s="1"/>
      <c r="G110" s="1"/>
      <c r="H110" s="1"/>
      <c r="I110" s="1"/>
      <c r="J110" s="9" t="s">
        <v>9</v>
      </c>
      <c r="K110" s="25">
        <v>67993</v>
      </c>
      <c r="L110" s="25">
        <v>67993</v>
      </c>
      <c r="M110" s="8">
        <v>67993</v>
      </c>
      <c r="N110" s="8">
        <v>70000</v>
      </c>
      <c r="O110" s="25">
        <v>70000</v>
      </c>
      <c r="P110" s="8">
        <f>O110-K110</f>
        <v>2007</v>
      </c>
      <c r="Q110" s="95">
        <f>IF($K110="","",  IF(O110="","", IF($K110=0,"---",(IF(ISERROR((O110/$K110)-1),"---",(O110/$K110)-1) ))))</f>
        <v>2.9517744473695817E-2</v>
      </c>
      <c r="R110" s="8">
        <f>O110-L110</f>
        <v>2007</v>
      </c>
      <c r="S110" s="95">
        <f>IF($L110="","",  IF(O110="","", IF($L110=0,"---",(IF(ISERROR((O110/$L110)-1),"---",(O110/$L110)-1) ))))</f>
        <v>2.9517744473695817E-2</v>
      </c>
      <c r="T110" s="8">
        <f>O110-M110</f>
        <v>2007</v>
      </c>
      <c r="U110" s="95">
        <f>IF($M110="","",  IF(O110="","", IF($M110=0,"---",(IF(ISERROR((O110/$M110)-1),"---",(O110/$M110)-1) ))))</f>
        <v>2.9517744473695817E-2</v>
      </c>
      <c r="V110" s="8">
        <f>O110-N110</f>
        <v>0</v>
      </c>
      <c r="W110" s="95">
        <f>IF($N110="","",  IF(O110="","", IF($N110=0,"---",(IF(ISERROR((O110/$N110)-1),"---",(O110/$N110)-1) ))))</f>
        <v>0</v>
      </c>
      <c r="X110" s="8">
        <f>N110-M110</f>
        <v>2007</v>
      </c>
      <c r="Y110" s="95">
        <f>IF($M110="","",  IF(N110="","", IF($M110=0,"---",(IF(ISERROR((N110/$M110)-1),"---",(N110/$M110)-1) ))))</f>
        <v>2.9517744473695817E-2</v>
      </c>
    </row>
    <row r="111" spans="2:25" ht="15.75" customHeight="1">
      <c r="B111" s="107" t="s">
        <v>48</v>
      </c>
      <c r="C111" s="411" t="s">
        <v>78</v>
      </c>
      <c r="D111" s="411"/>
      <c r="E111" s="411"/>
      <c r="F111" s="411"/>
      <c r="G111" s="411"/>
      <c r="H111" s="411"/>
      <c r="I111" s="411"/>
      <c r="J111" s="9" t="s">
        <v>9</v>
      </c>
      <c r="K111" s="25">
        <v>7865</v>
      </c>
      <c r="L111" s="25">
        <v>7865</v>
      </c>
      <c r="M111" s="8">
        <v>9365</v>
      </c>
      <c r="N111" s="8">
        <v>8865</v>
      </c>
      <c r="O111" s="25">
        <v>9365</v>
      </c>
      <c r="P111" s="8">
        <f>O111-K111</f>
        <v>1500</v>
      </c>
      <c r="Q111" s="95">
        <f>IF($K111="","",  IF(O111="","", IF($K111=0,"---",(IF(ISERROR((O111/$K111)-1),"---",(O111/$K111)-1) ))))</f>
        <v>0.19071837253655444</v>
      </c>
      <c r="R111" s="8">
        <f>O111-L111</f>
        <v>1500</v>
      </c>
      <c r="S111" s="95">
        <f>IF($L111="","",  IF(O111="","", IF($L111=0,"---",(IF(ISERROR((O111/$L111)-1),"---",(O111/$L111)-1) ))))</f>
        <v>0.19071837253655444</v>
      </c>
      <c r="T111" s="8">
        <f>O111-M111</f>
        <v>0</v>
      </c>
      <c r="U111" s="95">
        <f>IF($M111="","",  IF(O111="","", IF($M111=0,"---",(IF(ISERROR((O111/$M111)-1),"---",(O111/$M111)-1) ))))</f>
        <v>0</v>
      </c>
      <c r="V111" s="8">
        <f>O111-N111</f>
        <v>500</v>
      </c>
      <c r="W111" s="95">
        <f>IF($N111="","",  IF(O111="","", IF($N111=0,"---",(IF(ISERROR((O111/$N111)-1),"---",(O111/$N111)-1) ))))</f>
        <v>5.6401579244218736E-2</v>
      </c>
      <c r="X111" s="8">
        <f>N111-M111</f>
        <v>-500</v>
      </c>
      <c r="Y111" s="95">
        <f>IF($M111="","",  IF(N111="","", IF($M111=0,"---",(IF(ISERROR((N111/$M111)-1),"---",(N111/$M111)-1) ))))</f>
        <v>-5.339028296849968E-2</v>
      </c>
    </row>
    <row r="112" spans="2:25">
      <c r="B112" s="404"/>
      <c r="C112" s="404"/>
      <c r="D112" s="404"/>
      <c r="E112" s="404"/>
      <c r="F112" s="404"/>
      <c r="G112" s="404"/>
      <c r="H112" s="404"/>
      <c r="I112" s="404"/>
      <c r="J112" s="404"/>
      <c r="K112" s="404"/>
      <c r="L112" s="404"/>
      <c r="M112" s="404"/>
      <c r="N112" s="404"/>
      <c r="O112" s="404"/>
      <c r="P112" s="404"/>
      <c r="Q112" s="404"/>
      <c r="R112" s="404"/>
      <c r="S112" s="404"/>
      <c r="T112" s="404"/>
      <c r="U112" s="404"/>
      <c r="V112" s="404"/>
      <c r="W112" s="404"/>
      <c r="X112" s="404"/>
      <c r="Y112" s="430"/>
    </row>
    <row r="113" spans="2:25" ht="15.75" customHeight="1">
      <c r="B113" s="94"/>
      <c r="C113" s="296"/>
      <c r="D113" s="296"/>
      <c r="E113" s="296"/>
      <c r="F113" s="481" t="s">
        <v>79</v>
      </c>
      <c r="G113" s="481"/>
      <c r="H113" s="481"/>
      <c r="I113" s="481"/>
      <c r="J113" s="349" t="s">
        <v>9</v>
      </c>
      <c r="K113" s="350">
        <f>SUM(K109:K111)</f>
        <v>181239</v>
      </c>
      <c r="L113" s="350">
        <v>186239</v>
      </c>
      <c r="M113" s="350">
        <f t="shared" ref="M113:N113" si="17">SUM(M109:M111)</f>
        <v>187739</v>
      </c>
      <c r="N113" s="350">
        <f t="shared" si="17"/>
        <v>189246</v>
      </c>
      <c r="O113" s="350">
        <f>SUM(O109:O111)</f>
        <v>189246</v>
      </c>
      <c r="P113" s="350">
        <f>O113-K113</f>
        <v>8007</v>
      </c>
      <c r="Q113" s="351">
        <f>IF($K113="","",  IF(O113="","", IF($K113=0,"---",(IF(ISERROR((O113/$K113)-1),"---",(O113/$K113)-1) ))))</f>
        <v>4.4179232946551128E-2</v>
      </c>
      <c r="R113" s="350">
        <f>O113-L113</f>
        <v>3007</v>
      </c>
      <c r="S113" s="351">
        <f>IF($L113="","",  IF(O113="","", IF($L113=0,"---",(IF(ISERROR((O113/$L113)-1),"---",(O113/$L113)-1) ))))</f>
        <v>1.61459200274916E-2</v>
      </c>
      <c r="T113" s="350">
        <f>O113-M113</f>
        <v>1507</v>
      </c>
      <c r="U113" s="351">
        <f>IF($M113="","",  IF(O113="","", IF($M113=0,"---",(IF(ISERROR((O113/$M113)-1),"---",(O113/$M113)-1) ))))</f>
        <v>8.0271014546791086E-3</v>
      </c>
      <c r="V113" s="350">
        <f>O113-N113</f>
        <v>0</v>
      </c>
      <c r="W113" s="351">
        <f>IF($N113="","",  IF(O113="","", IF($N113=0,"---",(IF(ISERROR((O113/$N113)-1),"---",(O113/$N113)-1) ))))</f>
        <v>0</v>
      </c>
      <c r="X113" s="350">
        <f>N113-M113</f>
        <v>1507</v>
      </c>
      <c r="Y113" s="351">
        <f>IF($M113="","",  IF(N113="","", IF($M113=0,"---",(IF(ISERROR((N113/$M113)-1),"---",(N113/$M113)-1) ))))</f>
        <v>8.0271014546791086E-3</v>
      </c>
    </row>
    <row r="114" spans="2:25" ht="12" customHeight="1">
      <c r="B114" s="479"/>
      <c r="C114" s="480"/>
      <c r="D114" s="480"/>
      <c r="E114" s="480"/>
      <c r="F114" s="480"/>
      <c r="G114" s="480"/>
      <c r="H114" s="480"/>
      <c r="I114" s="480"/>
      <c r="J114" s="480"/>
      <c r="K114" s="480"/>
      <c r="L114" s="480"/>
      <c r="M114" s="480"/>
      <c r="N114" s="480"/>
      <c r="O114" s="480"/>
      <c r="P114" s="480"/>
      <c r="Q114" s="480"/>
      <c r="R114" s="480"/>
      <c r="S114" s="480"/>
      <c r="T114" s="480"/>
      <c r="U114" s="480"/>
      <c r="V114" s="480"/>
      <c r="W114" s="480"/>
      <c r="X114" s="480"/>
      <c r="Y114" s="480"/>
    </row>
    <row r="115" spans="2:25" ht="15.75" customHeight="1">
      <c r="B115" s="398" t="s">
        <v>80</v>
      </c>
      <c r="C115" s="398"/>
      <c r="D115" s="398"/>
      <c r="E115" s="398"/>
      <c r="F115" s="398"/>
      <c r="G115" s="398"/>
      <c r="H115" s="398"/>
      <c r="I115" s="398"/>
      <c r="J115" s="398"/>
      <c r="K115" s="398"/>
      <c r="L115" s="398"/>
      <c r="M115" s="398"/>
      <c r="N115" s="398"/>
      <c r="O115" s="398"/>
      <c r="P115" s="398"/>
      <c r="Q115" s="398"/>
      <c r="R115" s="398"/>
      <c r="S115" s="398"/>
      <c r="T115" s="398"/>
      <c r="U115" s="398"/>
      <c r="V115" s="398"/>
      <c r="W115" s="398"/>
      <c r="X115" s="398"/>
      <c r="Y115" s="398"/>
    </row>
    <row r="116" spans="2:25" ht="15.75" customHeight="1">
      <c r="B116" s="404"/>
      <c r="C116" s="404"/>
      <c r="D116" s="404"/>
      <c r="E116" s="404"/>
      <c r="F116" s="404"/>
      <c r="G116" s="404"/>
      <c r="H116" s="404"/>
      <c r="I116" s="404"/>
      <c r="J116" s="404"/>
      <c r="K116" s="404"/>
      <c r="L116" s="404"/>
      <c r="M116" s="404"/>
      <c r="N116" s="404"/>
      <c r="O116" s="404"/>
      <c r="P116" s="404"/>
      <c r="Q116" s="404"/>
      <c r="R116" s="404"/>
      <c r="S116" s="404"/>
      <c r="T116" s="404"/>
      <c r="U116" s="404"/>
      <c r="V116" s="404"/>
      <c r="W116" s="404"/>
      <c r="X116" s="404"/>
      <c r="Y116" s="430"/>
    </row>
    <row r="117" spans="2:25" ht="15.75" customHeight="1">
      <c r="B117" s="93">
        <v>1</v>
      </c>
      <c r="C117" s="25" t="s">
        <v>81</v>
      </c>
      <c r="D117" s="1"/>
      <c r="E117" s="1"/>
      <c r="F117" s="1"/>
      <c r="G117" s="1"/>
      <c r="H117" s="1"/>
      <c r="I117" s="1"/>
      <c r="J117" s="9" t="s">
        <v>9</v>
      </c>
      <c r="K117" s="25">
        <v>194000</v>
      </c>
      <c r="L117" s="25">
        <v>194000</v>
      </c>
      <c r="M117" s="25">
        <v>254000</v>
      </c>
      <c r="N117" s="25">
        <v>270000</v>
      </c>
      <c r="O117" s="25">
        <v>234000</v>
      </c>
      <c r="P117" s="25">
        <f t="shared" ref="P117:P131" si="18">O117-K117</f>
        <v>40000</v>
      </c>
      <c r="Q117" s="96">
        <f t="shared" ref="Q117:Q131" si="19">IF($K117="","",  IF(O117="","", IF($K117=0,"---",(IF(ISERROR((O117/$K117)-1),"---",(O117/$K117)-1) ))))</f>
        <v>0.20618556701030921</v>
      </c>
      <c r="R117" s="25">
        <f t="shared" ref="R117:R131" si="20">O117-L117</f>
        <v>40000</v>
      </c>
      <c r="S117" s="96">
        <f t="shared" ref="S117:S131" si="21">IF($L117="","",  IF(O117="","", IF($L117=0,"---",(IF(ISERROR((O117/$L117)-1),"---",(O117/$L117)-1) ))))</f>
        <v>0.20618556701030921</v>
      </c>
      <c r="T117" s="25">
        <f t="shared" ref="T117:T131" si="22">O117-M117</f>
        <v>-20000</v>
      </c>
      <c r="U117" s="96">
        <f t="shared" ref="U117:U131" si="23">IF($M117="","",  IF(O117="","", IF($M117=0,"---",(IF(ISERROR((O117/$M117)-1),"---",(O117/$M117)-1) ))))</f>
        <v>-7.8740157480314932E-2</v>
      </c>
      <c r="V117" s="25">
        <f t="shared" ref="V117:V131" si="24">O117-N117</f>
        <v>-36000</v>
      </c>
      <c r="W117" s="96">
        <f t="shared" ref="W117:W131" si="25">IF($N117="","",  IF(O117="","", IF($N117=0,"---",(IF(ISERROR((O117/$N117)-1),"---",(O117/$N117)-1) ))))</f>
        <v>-0.1333333333333333</v>
      </c>
      <c r="X117" s="25">
        <f t="shared" ref="X117:X131" si="26">N117-M117</f>
        <v>16000</v>
      </c>
      <c r="Y117" s="96">
        <f t="shared" ref="Y117:Y131" si="27">IF($M117="","",  IF(N117="","", IF($M117=0,"---",(IF(ISERROR((N117/$M117)-1),"---",(N117/$M117)-1) ))))</f>
        <v>6.2992125984252079E-2</v>
      </c>
    </row>
    <row r="118" spans="2:25" ht="15.75" customHeight="1">
      <c r="B118" s="93">
        <v>2</v>
      </c>
      <c r="C118" s="1" t="s">
        <v>82</v>
      </c>
      <c r="D118" s="22"/>
      <c r="E118" s="22"/>
      <c r="F118" s="1"/>
      <c r="G118" s="1"/>
      <c r="H118" s="1"/>
      <c r="I118" s="1"/>
      <c r="J118" s="9" t="s">
        <v>9</v>
      </c>
      <c r="K118" s="25">
        <v>200000</v>
      </c>
      <c r="L118" s="25">
        <v>200000</v>
      </c>
      <c r="M118" s="8">
        <v>200000</v>
      </c>
      <c r="N118" s="8">
        <v>200000</v>
      </c>
      <c r="O118" s="25">
        <v>173000</v>
      </c>
      <c r="P118" s="8">
        <f t="shared" si="18"/>
        <v>-27000</v>
      </c>
      <c r="Q118" s="95">
        <f t="shared" si="19"/>
        <v>-0.13500000000000001</v>
      </c>
      <c r="R118" s="8">
        <f t="shared" si="20"/>
        <v>-27000</v>
      </c>
      <c r="S118" s="95">
        <f t="shared" si="21"/>
        <v>-0.13500000000000001</v>
      </c>
      <c r="T118" s="8">
        <f t="shared" si="22"/>
        <v>-27000</v>
      </c>
      <c r="U118" s="95">
        <f t="shared" si="23"/>
        <v>-0.13500000000000001</v>
      </c>
      <c r="V118" s="8">
        <f t="shared" si="24"/>
        <v>-27000</v>
      </c>
      <c r="W118" s="95">
        <f t="shared" si="25"/>
        <v>-0.13500000000000001</v>
      </c>
      <c r="X118" s="8">
        <f t="shared" si="26"/>
        <v>0</v>
      </c>
      <c r="Y118" s="95">
        <f t="shared" si="27"/>
        <v>0</v>
      </c>
    </row>
    <row r="119" spans="2:25" ht="15.75" customHeight="1">
      <c r="B119" s="93">
        <v>3</v>
      </c>
      <c r="C119" s="288" t="s">
        <v>83</v>
      </c>
      <c r="D119" s="260"/>
      <c r="E119" s="236"/>
      <c r="F119" s="236"/>
      <c r="G119" s="236"/>
      <c r="H119" s="236"/>
      <c r="I119" s="236"/>
      <c r="J119" s="37" t="s">
        <v>9</v>
      </c>
      <c r="K119" s="261">
        <v>5250</v>
      </c>
      <c r="L119" s="261">
        <v>5250</v>
      </c>
      <c r="M119" s="262">
        <v>10500</v>
      </c>
      <c r="N119" s="262">
        <v>10000</v>
      </c>
      <c r="O119" s="261">
        <f>3000+4750</f>
        <v>7750</v>
      </c>
      <c r="P119" s="8">
        <f t="shared" si="18"/>
        <v>2500</v>
      </c>
      <c r="Q119" s="95">
        <f t="shared" si="19"/>
        <v>0.47619047619047628</v>
      </c>
      <c r="R119" s="8">
        <f t="shared" si="20"/>
        <v>2500</v>
      </c>
      <c r="S119" s="95">
        <f t="shared" si="21"/>
        <v>0.47619047619047628</v>
      </c>
      <c r="T119" s="8">
        <f t="shared" si="22"/>
        <v>-2750</v>
      </c>
      <c r="U119" s="95">
        <f t="shared" si="23"/>
        <v>-0.26190476190476186</v>
      </c>
      <c r="V119" s="8">
        <f t="shared" si="24"/>
        <v>-2250</v>
      </c>
      <c r="W119" s="95">
        <f t="shared" si="25"/>
        <v>-0.22499999999999998</v>
      </c>
      <c r="X119" s="8">
        <f t="shared" si="26"/>
        <v>-500</v>
      </c>
      <c r="Y119" s="95">
        <f t="shared" si="27"/>
        <v>-4.7619047619047672E-2</v>
      </c>
    </row>
    <row r="120" spans="2:25" s="38" customFormat="1" ht="15.75" customHeight="1">
      <c r="B120" s="93">
        <v>4</v>
      </c>
      <c r="C120" s="31" t="s">
        <v>84</v>
      </c>
      <c r="D120" s="22"/>
      <c r="E120" s="1"/>
      <c r="F120" s="1"/>
      <c r="G120" s="1"/>
      <c r="H120" s="1"/>
      <c r="I120" s="1"/>
      <c r="J120" s="9" t="s">
        <v>9</v>
      </c>
      <c r="K120" s="232">
        <v>80000</v>
      </c>
      <c r="L120" s="232">
        <v>80000</v>
      </c>
      <c r="M120" s="263">
        <v>90000</v>
      </c>
      <c r="N120" s="263">
        <v>80000</v>
      </c>
      <c r="O120" s="232">
        <v>85000</v>
      </c>
      <c r="P120" s="8">
        <f t="shared" si="18"/>
        <v>5000</v>
      </c>
      <c r="Q120" s="95">
        <f t="shared" si="19"/>
        <v>6.25E-2</v>
      </c>
      <c r="R120" s="8">
        <f t="shared" si="20"/>
        <v>5000</v>
      </c>
      <c r="S120" s="95">
        <f t="shared" si="21"/>
        <v>6.25E-2</v>
      </c>
      <c r="T120" s="8">
        <f t="shared" si="22"/>
        <v>-5000</v>
      </c>
      <c r="U120" s="95">
        <f t="shared" si="23"/>
        <v>-5.555555555555558E-2</v>
      </c>
      <c r="V120" s="8">
        <f t="shared" si="24"/>
        <v>5000</v>
      </c>
      <c r="W120" s="95">
        <f t="shared" si="25"/>
        <v>6.25E-2</v>
      </c>
      <c r="X120" s="8">
        <f t="shared" si="26"/>
        <v>-10000</v>
      </c>
      <c r="Y120" s="95">
        <f t="shared" si="27"/>
        <v>-0.11111111111111116</v>
      </c>
    </row>
    <row r="121" spans="2:25" ht="15.75" customHeight="1">
      <c r="B121" s="93">
        <v>5</v>
      </c>
      <c r="C121" s="1" t="s">
        <v>85</v>
      </c>
      <c r="D121" s="22"/>
      <c r="E121" s="1"/>
      <c r="F121" s="1"/>
      <c r="G121" s="1"/>
      <c r="H121" s="1"/>
      <c r="I121" s="1"/>
      <c r="J121" s="9" t="s">
        <v>9</v>
      </c>
      <c r="K121" s="25">
        <v>440000</v>
      </c>
      <c r="L121" s="25">
        <v>440000</v>
      </c>
      <c r="M121" s="8">
        <v>400000</v>
      </c>
      <c r="N121" s="8">
        <v>440000</v>
      </c>
      <c r="O121" s="25">
        <v>440000</v>
      </c>
      <c r="P121" s="8">
        <f t="shared" si="18"/>
        <v>0</v>
      </c>
      <c r="Q121" s="95">
        <f t="shared" si="19"/>
        <v>0</v>
      </c>
      <c r="R121" s="8">
        <f t="shared" si="20"/>
        <v>0</v>
      </c>
      <c r="S121" s="95">
        <f t="shared" si="21"/>
        <v>0</v>
      </c>
      <c r="T121" s="8">
        <f t="shared" si="22"/>
        <v>40000</v>
      </c>
      <c r="U121" s="95">
        <f t="shared" si="23"/>
        <v>0.10000000000000009</v>
      </c>
      <c r="V121" s="8">
        <f t="shared" si="24"/>
        <v>0</v>
      </c>
      <c r="W121" s="95">
        <f t="shared" si="25"/>
        <v>0</v>
      </c>
      <c r="X121" s="8">
        <f t="shared" si="26"/>
        <v>40000</v>
      </c>
      <c r="Y121" s="95">
        <f t="shared" si="27"/>
        <v>0.10000000000000009</v>
      </c>
    </row>
    <row r="122" spans="2:25" ht="15.75" customHeight="1">
      <c r="B122" s="93">
        <v>6</v>
      </c>
      <c r="C122" s="1" t="s">
        <v>86</v>
      </c>
      <c r="D122" s="22"/>
      <c r="E122" s="1"/>
      <c r="F122" s="1"/>
      <c r="G122" s="1"/>
      <c r="H122" s="1"/>
      <c r="I122" s="1"/>
      <c r="J122" s="9" t="s">
        <v>9</v>
      </c>
      <c r="K122" s="25">
        <v>109000</v>
      </c>
      <c r="L122" s="25">
        <v>149000</v>
      </c>
      <c r="M122" s="8">
        <v>149000</v>
      </c>
      <c r="N122" s="8">
        <v>179000</v>
      </c>
      <c r="O122" s="25">
        <v>124000</v>
      </c>
      <c r="P122" s="8">
        <f t="shared" si="18"/>
        <v>15000</v>
      </c>
      <c r="Q122" s="95">
        <f t="shared" si="19"/>
        <v>0.13761467889908263</v>
      </c>
      <c r="R122" s="8">
        <f t="shared" si="20"/>
        <v>-25000</v>
      </c>
      <c r="S122" s="95">
        <f t="shared" si="21"/>
        <v>-0.16778523489932884</v>
      </c>
      <c r="T122" s="8">
        <f t="shared" si="22"/>
        <v>-25000</v>
      </c>
      <c r="U122" s="95">
        <f t="shared" si="23"/>
        <v>-0.16778523489932884</v>
      </c>
      <c r="V122" s="8">
        <f t="shared" si="24"/>
        <v>-55000</v>
      </c>
      <c r="W122" s="95">
        <f t="shared" si="25"/>
        <v>-0.30726256983240219</v>
      </c>
      <c r="X122" s="8">
        <f t="shared" si="26"/>
        <v>30000</v>
      </c>
      <c r="Y122" s="95">
        <f t="shared" si="27"/>
        <v>0.20134228187919456</v>
      </c>
    </row>
    <row r="123" spans="2:25" ht="15.75" customHeight="1">
      <c r="B123" s="93">
        <v>7</v>
      </c>
      <c r="C123" s="1" t="s">
        <v>87</v>
      </c>
      <c r="D123" s="1"/>
      <c r="E123" s="1"/>
      <c r="F123" s="1"/>
      <c r="G123" s="1"/>
      <c r="H123" s="1"/>
      <c r="I123" s="1"/>
      <c r="J123" s="9" t="s">
        <v>9</v>
      </c>
      <c r="K123" s="25">
        <v>29500</v>
      </c>
      <c r="L123" s="25">
        <v>29500</v>
      </c>
      <c r="M123" s="8">
        <v>31776</v>
      </c>
      <c r="N123" s="8">
        <v>30000</v>
      </c>
      <c r="O123" s="25">
        <v>30500</v>
      </c>
      <c r="P123" s="8">
        <f t="shared" si="18"/>
        <v>1000</v>
      </c>
      <c r="Q123" s="95">
        <f t="shared" si="19"/>
        <v>3.3898305084745672E-2</v>
      </c>
      <c r="R123" s="8">
        <f t="shared" si="20"/>
        <v>1000</v>
      </c>
      <c r="S123" s="95">
        <f t="shared" si="21"/>
        <v>3.3898305084745672E-2</v>
      </c>
      <c r="T123" s="8">
        <f t="shared" si="22"/>
        <v>-1276</v>
      </c>
      <c r="U123" s="95">
        <f t="shared" si="23"/>
        <v>-4.015609264853981E-2</v>
      </c>
      <c r="V123" s="8">
        <f t="shared" si="24"/>
        <v>500</v>
      </c>
      <c r="W123" s="95">
        <f t="shared" si="25"/>
        <v>1.6666666666666607E-2</v>
      </c>
      <c r="X123" s="8">
        <f t="shared" si="26"/>
        <v>-1776</v>
      </c>
      <c r="Y123" s="95">
        <f t="shared" si="27"/>
        <v>-5.5891238670694898E-2</v>
      </c>
    </row>
    <row r="124" spans="2:25" ht="15.75" customHeight="1">
      <c r="B124" s="93">
        <v>8</v>
      </c>
      <c r="C124" s="288" t="s">
        <v>88</v>
      </c>
      <c r="D124" s="260"/>
      <c r="E124" s="1"/>
      <c r="F124" s="1"/>
      <c r="G124" s="1"/>
      <c r="H124" s="1"/>
      <c r="I124" s="1"/>
      <c r="J124" s="9" t="s">
        <v>9</v>
      </c>
      <c r="K124" s="25">
        <v>30500</v>
      </c>
      <c r="L124" s="25">
        <v>30500</v>
      </c>
      <c r="M124" s="8">
        <v>33000</v>
      </c>
      <c r="N124" s="8">
        <v>32000</v>
      </c>
      <c r="O124" s="25">
        <v>36500</v>
      </c>
      <c r="P124" s="8">
        <f t="shared" si="18"/>
        <v>6000</v>
      </c>
      <c r="Q124" s="95">
        <f t="shared" si="19"/>
        <v>0.19672131147540983</v>
      </c>
      <c r="R124" s="8">
        <f t="shared" si="20"/>
        <v>6000</v>
      </c>
      <c r="S124" s="95">
        <f t="shared" si="21"/>
        <v>0.19672131147540983</v>
      </c>
      <c r="T124" s="8">
        <f t="shared" si="22"/>
        <v>3500</v>
      </c>
      <c r="U124" s="95">
        <f t="shared" si="23"/>
        <v>0.10606060606060597</v>
      </c>
      <c r="V124" s="8">
        <f t="shared" si="24"/>
        <v>4500</v>
      </c>
      <c r="W124" s="95">
        <f t="shared" si="25"/>
        <v>0.140625</v>
      </c>
      <c r="X124" s="8">
        <f t="shared" si="26"/>
        <v>-1000</v>
      </c>
      <c r="Y124" s="95">
        <f t="shared" si="27"/>
        <v>-3.0303030303030276E-2</v>
      </c>
    </row>
    <row r="125" spans="2:25" s="38" customFormat="1" ht="15.75" customHeight="1">
      <c r="B125" s="93">
        <v>9</v>
      </c>
      <c r="C125" s="288" t="s">
        <v>89</v>
      </c>
      <c r="D125" s="260"/>
      <c r="E125" s="236"/>
      <c r="F125" s="236"/>
      <c r="G125" s="236"/>
      <c r="H125" s="236"/>
      <c r="I125" s="236"/>
      <c r="J125" s="37" t="s">
        <v>9</v>
      </c>
      <c r="K125" s="261">
        <v>13500</v>
      </c>
      <c r="L125" s="25">
        <v>13500</v>
      </c>
      <c r="M125" s="8">
        <v>15500</v>
      </c>
      <c r="N125" s="8">
        <v>13500</v>
      </c>
      <c r="O125" s="25">
        <v>14500</v>
      </c>
      <c r="P125" s="8">
        <f t="shared" si="18"/>
        <v>1000</v>
      </c>
      <c r="Q125" s="95">
        <f t="shared" si="19"/>
        <v>7.4074074074074181E-2</v>
      </c>
      <c r="R125" s="8">
        <f t="shared" si="20"/>
        <v>1000</v>
      </c>
      <c r="S125" s="95">
        <f t="shared" si="21"/>
        <v>7.4074074074074181E-2</v>
      </c>
      <c r="T125" s="8">
        <f t="shared" si="22"/>
        <v>-1000</v>
      </c>
      <c r="U125" s="95">
        <f t="shared" si="23"/>
        <v>-6.4516129032258118E-2</v>
      </c>
      <c r="V125" s="8">
        <f t="shared" si="24"/>
        <v>1000</v>
      </c>
      <c r="W125" s="95">
        <f t="shared" si="25"/>
        <v>7.4074074074074181E-2</v>
      </c>
      <c r="X125" s="8">
        <f t="shared" si="26"/>
        <v>-2000</v>
      </c>
      <c r="Y125" s="95">
        <f t="shared" si="27"/>
        <v>-0.12903225806451613</v>
      </c>
    </row>
    <row r="126" spans="2:25" s="38" customFormat="1" ht="15.75" customHeight="1">
      <c r="B126" s="93">
        <v>10</v>
      </c>
      <c r="C126" s="264" t="s">
        <v>90</v>
      </c>
      <c r="D126" s="265"/>
      <c r="E126" s="266"/>
      <c r="F126" s="266"/>
      <c r="G126" s="266"/>
      <c r="H126" s="266"/>
      <c r="I126" s="266"/>
      <c r="J126" s="267" t="s">
        <v>9</v>
      </c>
      <c r="K126" s="268">
        <v>12500</v>
      </c>
      <c r="L126" s="39">
        <v>12500</v>
      </c>
      <c r="M126" s="25">
        <v>13500</v>
      </c>
      <c r="N126" s="25">
        <v>17000</v>
      </c>
      <c r="O126" s="39">
        <v>15000</v>
      </c>
      <c r="P126" s="8">
        <f t="shared" si="18"/>
        <v>2500</v>
      </c>
      <c r="Q126" s="95">
        <f t="shared" si="19"/>
        <v>0.19999999999999996</v>
      </c>
      <c r="R126" s="8">
        <f t="shared" si="20"/>
        <v>2500</v>
      </c>
      <c r="S126" s="95">
        <f t="shared" si="21"/>
        <v>0.19999999999999996</v>
      </c>
      <c r="T126" s="8">
        <f t="shared" si="22"/>
        <v>1500</v>
      </c>
      <c r="U126" s="95">
        <f t="shared" si="23"/>
        <v>0.11111111111111116</v>
      </c>
      <c r="V126" s="8">
        <f t="shared" si="24"/>
        <v>-2000</v>
      </c>
      <c r="W126" s="95">
        <f t="shared" si="25"/>
        <v>-0.11764705882352944</v>
      </c>
      <c r="X126" s="8">
        <f t="shared" si="26"/>
        <v>3500</v>
      </c>
      <c r="Y126" s="95">
        <f t="shared" si="27"/>
        <v>0.2592592592592593</v>
      </c>
    </row>
    <row r="127" spans="2:25" s="38" customFormat="1" ht="15.75" customHeight="1">
      <c r="B127" s="93">
        <v>11</v>
      </c>
      <c r="C127" s="269" t="s">
        <v>308</v>
      </c>
      <c r="D127" s="270"/>
      <c r="E127" s="237"/>
      <c r="F127" s="237"/>
      <c r="G127" s="237"/>
      <c r="H127" s="237"/>
      <c r="I127" s="238"/>
      <c r="J127" s="64" t="s">
        <v>9</v>
      </c>
      <c r="K127" s="261">
        <v>0</v>
      </c>
      <c r="L127" s="25">
        <v>0</v>
      </c>
      <c r="M127" s="8">
        <v>88010</v>
      </c>
      <c r="N127" s="8">
        <v>54085</v>
      </c>
      <c r="O127" s="39">
        <v>140480</v>
      </c>
      <c r="P127" s="8">
        <f t="shared" si="18"/>
        <v>140480</v>
      </c>
      <c r="Q127" s="95" t="str">
        <f t="shared" si="19"/>
        <v>---</v>
      </c>
      <c r="R127" s="8">
        <f t="shared" si="20"/>
        <v>140480</v>
      </c>
      <c r="S127" s="95" t="str">
        <f t="shared" si="21"/>
        <v>---</v>
      </c>
      <c r="T127" s="8">
        <f>O127-M127</f>
        <v>52470</v>
      </c>
      <c r="U127" s="95">
        <f t="shared" ref="U127" si="28">IF($M127="","",  IF(O127="","", IF($M127=0,"---",(IF(ISERROR((O127/$M127)-1),"---",(O127/$M127)-1) ))))</f>
        <v>0.59618225201681629</v>
      </c>
      <c r="V127" s="8">
        <f t="shared" ref="V127" si="29">O127-N127</f>
        <v>86395</v>
      </c>
      <c r="W127" s="95">
        <f t="shared" ref="W127" si="30">IF($N127="","",  IF(O127="","", IF($N127=0,"---",(IF(ISERROR((O127/$N127)-1),"---",(O127/$N127)-1) ))))</f>
        <v>1.5973929925117871</v>
      </c>
      <c r="X127" s="8">
        <f t="shared" ref="X127" si="31">N127-M127</f>
        <v>-33925</v>
      </c>
      <c r="Y127" s="95">
        <f t="shared" ref="Y127" si="32">IF($M127="","",  IF(N127="","", IF($M127=0,"---",(IF(ISERROR((N127/$M127)-1),"---",(N127/$M127)-1) ))))</f>
        <v>-0.38546756050448816</v>
      </c>
    </row>
    <row r="128" spans="2:25" s="38" customFormat="1" ht="15.75" customHeight="1">
      <c r="B128" s="93">
        <v>12</v>
      </c>
      <c r="C128" s="271" t="s">
        <v>91</v>
      </c>
      <c r="D128" s="296"/>
      <c r="E128" s="296"/>
      <c r="F128" s="296"/>
      <c r="G128" s="296"/>
      <c r="H128" s="296"/>
      <c r="I128" s="272"/>
      <c r="J128" s="273" t="s">
        <v>9</v>
      </c>
      <c r="K128" s="274">
        <v>0</v>
      </c>
      <c r="L128" s="10">
        <v>30000</v>
      </c>
      <c r="M128" s="10">
        <v>0</v>
      </c>
      <c r="N128" s="10">
        <v>30000</v>
      </c>
      <c r="O128" s="39">
        <v>0</v>
      </c>
      <c r="P128" s="8">
        <f t="shared" si="18"/>
        <v>0</v>
      </c>
      <c r="Q128" s="95" t="str">
        <f t="shared" si="19"/>
        <v>---</v>
      </c>
      <c r="R128" s="8">
        <f t="shared" si="20"/>
        <v>-30000</v>
      </c>
      <c r="S128" s="95">
        <f t="shared" si="21"/>
        <v>-1</v>
      </c>
      <c r="T128" s="8">
        <f t="shared" si="22"/>
        <v>0</v>
      </c>
      <c r="U128" s="95" t="str">
        <f t="shared" si="23"/>
        <v>---</v>
      </c>
      <c r="V128" s="8">
        <f t="shared" si="24"/>
        <v>-30000</v>
      </c>
      <c r="W128" s="95">
        <f t="shared" si="25"/>
        <v>-1</v>
      </c>
      <c r="X128" s="8">
        <f t="shared" si="26"/>
        <v>30000</v>
      </c>
      <c r="Y128" s="95" t="str">
        <f t="shared" si="27"/>
        <v>---</v>
      </c>
    </row>
    <row r="129" spans="2:28" s="38" customFormat="1" ht="15.75" customHeight="1">
      <c r="B129" s="93">
        <v>13</v>
      </c>
      <c r="C129" s="22" t="s">
        <v>92</v>
      </c>
      <c r="D129" s="288"/>
      <c r="E129" s="288"/>
      <c r="F129" s="288"/>
      <c r="G129" s="285"/>
      <c r="H129" s="286"/>
      <c r="I129" s="287"/>
      <c r="J129" s="37" t="s">
        <v>9</v>
      </c>
      <c r="K129" s="232">
        <v>0</v>
      </c>
      <c r="L129" s="25">
        <v>100000</v>
      </c>
      <c r="M129" s="25">
        <v>100000</v>
      </c>
      <c r="N129" s="25">
        <v>0</v>
      </c>
      <c r="O129" s="25">
        <v>0</v>
      </c>
      <c r="P129" s="8">
        <f t="shared" si="18"/>
        <v>0</v>
      </c>
      <c r="Q129" s="95" t="str">
        <f t="shared" si="19"/>
        <v>---</v>
      </c>
      <c r="R129" s="8">
        <f t="shared" si="20"/>
        <v>-100000</v>
      </c>
      <c r="S129" s="95">
        <f t="shared" si="21"/>
        <v>-1</v>
      </c>
      <c r="T129" s="8">
        <f t="shared" si="22"/>
        <v>-100000</v>
      </c>
      <c r="U129" s="95">
        <f t="shared" si="23"/>
        <v>-1</v>
      </c>
      <c r="V129" s="8">
        <f t="shared" si="24"/>
        <v>0</v>
      </c>
      <c r="W129" s="95" t="str">
        <f t="shared" si="25"/>
        <v>---</v>
      </c>
      <c r="X129" s="8">
        <f t="shared" si="26"/>
        <v>-100000</v>
      </c>
      <c r="Y129" s="95">
        <f t="shared" si="27"/>
        <v>-1</v>
      </c>
    </row>
    <row r="130" spans="2:28" s="38" customFormat="1" ht="15.75" customHeight="1">
      <c r="B130" s="93">
        <v>14</v>
      </c>
      <c r="C130" s="484" t="s">
        <v>93</v>
      </c>
      <c r="D130" s="484"/>
      <c r="E130" s="484"/>
      <c r="F130" s="484"/>
      <c r="G130" s="484"/>
      <c r="H130" s="484"/>
      <c r="I130" s="485"/>
      <c r="J130" s="37" t="s">
        <v>17</v>
      </c>
      <c r="K130" s="232">
        <v>0</v>
      </c>
      <c r="L130" s="25">
        <v>200000</v>
      </c>
      <c r="M130" s="25">
        <v>0</v>
      </c>
      <c r="N130" s="25">
        <v>0</v>
      </c>
      <c r="O130" s="25">
        <v>0</v>
      </c>
      <c r="P130" s="8">
        <f t="shared" si="18"/>
        <v>0</v>
      </c>
      <c r="Q130" s="95" t="str">
        <f t="shared" si="19"/>
        <v>---</v>
      </c>
      <c r="R130" s="8">
        <f t="shared" si="20"/>
        <v>-200000</v>
      </c>
      <c r="S130" s="95">
        <f t="shared" si="21"/>
        <v>-1</v>
      </c>
      <c r="T130" s="8">
        <f t="shared" si="22"/>
        <v>0</v>
      </c>
      <c r="U130" s="95" t="str">
        <f t="shared" si="23"/>
        <v>---</v>
      </c>
      <c r="V130" s="8">
        <f t="shared" si="24"/>
        <v>0</v>
      </c>
      <c r="W130" s="95" t="str">
        <f t="shared" si="25"/>
        <v>---</v>
      </c>
      <c r="X130" s="8">
        <f t="shared" si="26"/>
        <v>0</v>
      </c>
      <c r="Y130" s="95" t="str">
        <f t="shared" si="27"/>
        <v>---</v>
      </c>
    </row>
    <row r="131" spans="2:28" s="38" customFormat="1" ht="15.75" customHeight="1">
      <c r="B131" s="93">
        <v>15</v>
      </c>
      <c r="C131" s="275" t="s">
        <v>94</v>
      </c>
      <c r="D131" s="276"/>
      <c r="E131" s="276"/>
      <c r="F131" s="276"/>
      <c r="G131" s="260"/>
      <c r="H131" s="276"/>
      <c r="I131" s="276"/>
      <c r="J131" s="37" t="s">
        <v>17</v>
      </c>
      <c r="K131" s="232"/>
      <c r="L131" s="25">
        <v>1600000</v>
      </c>
      <c r="M131" s="25">
        <v>0</v>
      </c>
      <c r="N131" s="25">
        <v>0</v>
      </c>
      <c r="O131" s="25">
        <v>0</v>
      </c>
      <c r="P131" s="8">
        <f t="shared" si="18"/>
        <v>0</v>
      </c>
      <c r="Q131" s="95" t="str">
        <f t="shared" si="19"/>
        <v/>
      </c>
      <c r="R131" s="8">
        <f t="shared" si="20"/>
        <v>-1600000</v>
      </c>
      <c r="S131" s="95">
        <f t="shared" si="21"/>
        <v>-1</v>
      </c>
      <c r="T131" s="8">
        <f t="shared" si="22"/>
        <v>0</v>
      </c>
      <c r="U131" s="95" t="str">
        <f t="shared" si="23"/>
        <v>---</v>
      </c>
      <c r="V131" s="8">
        <f t="shared" si="24"/>
        <v>0</v>
      </c>
      <c r="W131" s="95" t="str">
        <f t="shared" si="25"/>
        <v>---</v>
      </c>
      <c r="X131" s="8">
        <f t="shared" si="26"/>
        <v>0</v>
      </c>
      <c r="Y131" s="95" t="str">
        <f t="shared" si="27"/>
        <v>---</v>
      </c>
    </row>
    <row r="132" spans="2:28" s="38" customFormat="1" ht="12" customHeight="1">
      <c r="B132" s="477"/>
      <c r="C132" s="477"/>
      <c r="D132" s="477"/>
      <c r="E132" s="477"/>
      <c r="F132" s="477"/>
      <c r="G132" s="477"/>
      <c r="H132" s="477"/>
      <c r="I132" s="477"/>
      <c r="J132" s="477"/>
      <c r="K132" s="477"/>
      <c r="L132" s="477"/>
      <c r="M132" s="477"/>
      <c r="N132" s="477"/>
      <c r="O132" s="477"/>
      <c r="P132" s="477"/>
      <c r="Q132" s="477"/>
      <c r="R132" s="477"/>
      <c r="S132" s="477"/>
      <c r="T132" s="477"/>
      <c r="U132" s="477"/>
      <c r="V132" s="477"/>
      <c r="W132" s="477"/>
      <c r="X132" s="477"/>
      <c r="Y132" s="478"/>
    </row>
    <row r="133" spans="2:28" s="38" customFormat="1" ht="15.75" customHeight="1">
      <c r="B133" s="106"/>
      <c r="C133" s="296"/>
      <c r="D133" s="296"/>
      <c r="E133" s="296"/>
      <c r="F133" s="277" t="s">
        <v>52</v>
      </c>
      <c r="G133" s="278"/>
      <c r="H133" s="278"/>
      <c r="I133" s="279"/>
      <c r="J133" s="243"/>
      <c r="K133" s="280">
        <f>SUM(K117:K129)</f>
        <v>1114250</v>
      </c>
      <c r="L133" s="280">
        <f>SUM(L134:L135)</f>
        <v>3084250</v>
      </c>
      <c r="M133" s="280">
        <f>SUM(M117:M131)</f>
        <v>1385286</v>
      </c>
      <c r="N133" s="280">
        <f>SUM(N117:N131)</f>
        <v>1355585</v>
      </c>
      <c r="O133" s="280">
        <f>SUM(O117:O131)</f>
        <v>1300730</v>
      </c>
      <c r="P133" s="32">
        <f>O133-K133</f>
        <v>186480</v>
      </c>
      <c r="Q133" s="108">
        <f>IF($K133="","",  IF(O133="","", IF($K133=0,"---",(IF(ISERROR((O133/$K133)-1),"---",(O133/$K133)-1) ))))</f>
        <v>0.16735921023109723</v>
      </c>
      <c r="R133" s="32">
        <f>O133-L133</f>
        <v>-1783520</v>
      </c>
      <c r="S133" s="108">
        <f>IF($L133="","",  IF(O133="","", IF($L133=0,"---",(IF(ISERROR((O133/$L133)-1),"---",(O133/$L133)-1) ))))</f>
        <v>-0.57826700170219669</v>
      </c>
      <c r="T133" s="32">
        <f>O133-M133</f>
        <v>-84556</v>
      </c>
      <c r="U133" s="108">
        <f>IF($M133="","",  IF(O133="","", IF($M133=0,"---",(IF(ISERROR((O133/$M133)-1),"---",(O133/$M133)-1) ))))</f>
        <v>-6.1038659164966647E-2</v>
      </c>
      <c r="V133" s="32">
        <f>O133-N133</f>
        <v>-54855</v>
      </c>
      <c r="W133" s="108">
        <f>IF($N133="","",  IF(O133="","", IF($N133=0,"---",(IF(ISERROR((O133/$N133)-1),"---",(O133/$N133)-1) ))))</f>
        <v>-4.0465924305742584E-2</v>
      </c>
      <c r="X133" s="32">
        <f>N133-M133</f>
        <v>-29701</v>
      </c>
      <c r="Y133" s="108">
        <f>IF($M133="","",  IF(N133="","", IF($M133=0,"---",(IF(ISERROR((N133/$M133)-1),"---",(N133/$M133)-1) ))))</f>
        <v>-2.1440337951874167E-2</v>
      </c>
    </row>
    <row r="134" spans="2:28" s="38" customFormat="1" ht="19.5" customHeight="1">
      <c r="B134" s="106"/>
      <c r="C134" s="296"/>
      <c r="D134" s="296"/>
      <c r="E134" s="296"/>
      <c r="F134" s="318"/>
      <c r="G134" s="11" t="s">
        <v>21</v>
      </c>
      <c r="H134" s="12"/>
      <c r="I134" s="33"/>
      <c r="J134" s="9" t="s">
        <v>9</v>
      </c>
      <c r="K134" s="29">
        <f>SUM(K133)</f>
        <v>1114250</v>
      </c>
      <c r="L134" s="25">
        <f>SUM(L117:L129)</f>
        <v>1284250</v>
      </c>
      <c r="M134" s="29">
        <f>SUM(M133)</f>
        <v>1385286</v>
      </c>
      <c r="N134" s="29">
        <f>SUM(N133)</f>
        <v>1355585</v>
      </c>
      <c r="O134" s="29">
        <f>SUM(O133)</f>
        <v>1300730</v>
      </c>
      <c r="P134" s="8">
        <f>O134-K134</f>
        <v>186480</v>
      </c>
      <c r="Q134" s="95">
        <f>IF($K134="","",  IF(O134="","", IF($K134=0,"---",(IF(ISERROR((O134/$K134)-1),"---",(O134/$K134)-1) ))))</f>
        <v>0.16735921023109723</v>
      </c>
      <c r="R134" s="8">
        <f>O134-L134</f>
        <v>16480</v>
      </c>
      <c r="S134" s="95">
        <f>IF($L134="","",  IF(O134="","", IF($L134=0,"---",(IF(ISERROR((O134/$L134)-1),"---",(O134/$L134)-1) ))))</f>
        <v>1.2832392446953556E-2</v>
      </c>
      <c r="T134" s="8">
        <f>O134-M134</f>
        <v>-84556</v>
      </c>
      <c r="U134" s="95">
        <f>IF($M134="","",  IF(O134="","", IF($M134=0,"---",(IF(ISERROR((O134/$M134)-1),"---",(O134/$M134)-1) ))))</f>
        <v>-6.1038659164966647E-2</v>
      </c>
      <c r="V134" s="8">
        <f>O134-N134</f>
        <v>-54855</v>
      </c>
      <c r="W134" s="95">
        <f>IF($N134="","",  IF(O134="","", IF($N134=0,"---",(IF(ISERROR((O134/$N134)-1),"---",(O134/$N134)-1) ))))</f>
        <v>-4.0465924305742584E-2</v>
      </c>
      <c r="X134" s="8">
        <f>N134-M134</f>
        <v>-29701</v>
      </c>
      <c r="Y134" s="96">
        <f>IF($M134="","",  IF(N134="","", IF($M134=0,"---",(IF(ISERROR((N134/$M134)-1),"---",(N134/$M134)-1) ))))</f>
        <v>-2.1440337951874167E-2</v>
      </c>
    </row>
    <row r="135" spans="2:28" s="38" customFormat="1">
      <c r="B135" s="106"/>
      <c r="C135" s="296"/>
      <c r="D135" s="296"/>
      <c r="E135" s="296"/>
      <c r="F135" s="318"/>
      <c r="G135" s="55" t="s">
        <v>22</v>
      </c>
      <c r="H135" s="56"/>
      <c r="I135" s="57"/>
      <c r="J135" s="59" t="s">
        <v>17</v>
      </c>
      <c r="K135" s="348">
        <v>0</v>
      </c>
      <c r="L135" s="39">
        <f>SUM(L130:L131)</f>
        <v>1800000</v>
      </c>
      <c r="M135" s="39">
        <v>0</v>
      </c>
      <c r="N135" s="39">
        <v>0</v>
      </c>
      <c r="O135" s="348">
        <v>0</v>
      </c>
      <c r="P135" s="10">
        <f>O135-K135</f>
        <v>0</v>
      </c>
      <c r="Q135" s="181" t="str">
        <f>IF($K135="","",  IF(O135="","", IF($K135=0,"---",(IF(ISERROR((O135/$K135)-1),"---",(O135/$K135)-1) ))))</f>
        <v>---</v>
      </c>
      <c r="R135" s="10">
        <f>O135-L135</f>
        <v>-1800000</v>
      </c>
      <c r="S135" s="181">
        <f>IF($L135="","",  IF(O135="","", IF($L135=0,"---",(IF(ISERROR((O135/$L135)-1),"---",(O135/$L135)-1) ))))</f>
        <v>-1</v>
      </c>
      <c r="T135" s="10">
        <f>O135-M135</f>
        <v>0</v>
      </c>
      <c r="U135" s="181" t="str">
        <f>IF($M135="","",  IF(O135="","", IF($M135=0,"---",(IF(ISERROR((O135/$M135)-1),"---",(O135/$M135)-1) ))))</f>
        <v>---</v>
      </c>
      <c r="V135" s="10">
        <f>O135-N135</f>
        <v>0</v>
      </c>
      <c r="W135" s="181" t="str">
        <f>IF($N135="","",  IF(O135="","", IF($N135=0,"---",(IF(ISERROR((O135/$N135)-1),"---",(O135/$N135)-1) ))))</f>
        <v>---</v>
      </c>
      <c r="X135" s="10">
        <f>N135-M135</f>
        <v>0</v>
      </c>
      <c r="Y135" s="181" t="str">
        <f>IF($M135="","",  IF(N135="","", IF($M135=0,"---",(IF(ISERROR((N135/$M135)-1),"---",(N135/$M135)-1) ))))</f>
        <v>---</v>
      </c>
    </row>
    <row r="136" spans="2:28" ht="15.75" customHeight="1">
      <c r="B136" s="452"/>
      <c r="C136" s="453"/>
      <c r="D136" s="453"/>
      <c r="E136" s="453"/>
      <c r="F136" s="453"/>
      <c r="G136" s="453"/>
      <c r="H136" s="453"/>
      <c r="I136" s="453"/>
      <c r="J136" s="453"/>
      <c r="K136" s="453"/>
      <c r="L136" s="453"/>
      <c r="M136" s="453"/>
      <c r="N136" s="453"/>
      <c r="O136" s="453"/>
      <c r="P136" s="453"/>
      <c r="Q136" s="453"/>
      <c r="R136" s="453"/>
      <c r="S136" s="453"/>
      <c r="T136" s="453"/>
      <c r="U136" s="453"/>
      <c r="V136" s="453"/>
      <c r="W136" s="453"/>
      <c r="X136" s="453"/>
      <c r="Y136" s="453"/>
    </row>
    <row r="137" spans="2:28" ht="15.75" customHeight="1">
      <c r="B137" s="110" t="s">
        <v>95</v>
      </c>
      <c r="C137" s="289"/>
      <c r="D137" s="289"/>
      <c r="E137" s="289"/>
      <c r="F137" s="289"/>
      <c r="G137" s="289"/>
      <c r="H137" s="289"/>
      <c r="I137" s="290"/>
      <c r="J137" s="27" t="s">
        <v>9</v>
      </c>
      <c r="K137" s="28">
        <v>797400</v>
      </c>
      <c r="L137" s="28">
        <v>917400</v>
      </c>
      <c r="M137" s="28">
        <v>1000000</v>
      </c>
      <c r="N137" s="28">
        <v>917400</v>
      </c>
      <c r="O137" s="28">
        <v>831400</v>
      </c>
      <c r="P137" s="28">
        <f>O137-K137</f>
        <v>34000</v>
      </c>
      <c r="Q137" s="105">
        <f>IF($K137="","",  IF(O137="","", IF($K137=0,"---",(IF(ISERROR((O137/$K137)-1),"---",(O137/$K137)-1) ))))</f>
        <v>4.2638575369952303E-2</v>
      </c>
      <c r="R137" s="28">
        <f>O137-L137</f>
        <v>-86000</v>
      </c>
      <c r="S137" s="105">
        <f>IF($L137="","",  IF(O137="","", IF($L137=0,"---",(IF(ISERROR((O137/$L137)-1),"---",(O137/$L137)-1) ))))</f>
        <v>-9.3743187268367167E-2</v>
      </c>
      <c r="T137" s="28">
        <f>O137-M137</f>
        <v>-168600</v>
      </c>
      <c r="U137" s="105">
        <f>IF($M137="","",  IF(O137="","", IF($M137=0,"---",(IF(ISERROR((O137/$M137)-1),"---",(O137/$M137)-1) ))))</f>
        <v>-0.16859999999999997</v>
      </c>
      <c r="V137" s="28">
        <f>O137-N137</f>
        <v>-86000</v>
      </c>
      <c r="W137" s="105">
        <f>IF($N137="","",  IF(O137="","", IF($N137=0,"---",(IF(ISERROR((O137/$N137)-1),"---",(O137/$N137)-1) ))))</f>
        <v>-9.3743187268367167E-2</v>
      </c>
      <c r="X137" s="28">
        <f>N137-M137</f>
        <v>-82600</v>
      </c>
      <c r="Y137" s="105">
        <f>IF($M137="","",  IF(N137="","", IF($M137=0,"---",(IF(ISERROR((N137/$M137)-1),"---",(N137/$M137)-1) ))))</f>
        <v>-8.2600000000000007E-2</v>
      </c>
    </row>
    <row r="138" spans="2:28" ht="15.6" customHeight="1">
      <c r="B138" s="150"/>
      <c r="C138" s="150"/>
      <c r="D138" s="150"/>
      <c r="E138" s="150"/>
      <c r="F138" s="150"/>
      <c r="G138" s="150"/>
      <c r="H138" s="150"/>
      <c r="I138" s="150"/>
      <c r="J138" s="293"/>
      <c r="K138" s="151"/>
      <c r="L138" s="151"/>
      <c r="M138" s="151"/>
      <c r="N138" s="151"/>
      <c r="O138" s="151"/>
      <c r="P138" s="151"/>
      <c r="Q138" s="152"/>
      <c r="R138" s="151"/>
      <c r="S138" s="152"/>
      <c r="T138" s="151"/>
      <c r="U138" s="152"/>
      <c r="V138" s="152"/>
      <c r="W138" s="152"/>
      <c r="X138" s="153"/>
      <c r="Y138" s="352"/>
    </row>
    <row r="139" spans="2:28" s="144" customFormat="1" ht="15.75" customHeight="1">
      <c r="B139" s="395" t="s">
        <v>96</v>
      </c>
      <c r="C139" s="395"/>
      <c r="D139" s="395"/>
      <c r="E139" s="395"/>
      <c r="F139" s="395"/>
      <c r="G139" s="395"/>
      <c r="H139" s="395"/>
      <c r="I139" s="395"/>
      <c r="J139" s="281"/>
      <c r="K139" s="199"/>
      <c r="L139" s="199"/>
      <c r="M139" s="199"/>
      <c r="N139" s="199"/>
      <c r="O139" s="199"/>
      <c r="P139" s="199"/>
      <c r="Q139" s="199"/>
      <c r="R139" s="199"/>
      <c r="S139" s="199"/>
      <c r="T139" s="199"/>
      <c r="U139" s="199"/>
      <c r="V139" s="199"/>
      <c r="W139" s="199"/>
      <c r="X139" s="199"/>
      <c r="Y139" s="282"/>
      <c r="Z139" s="43"/>
      <c r="AA139" s="2"/>
      <c r="AB139" s="2"/>
    </row>
    <row r="140" spans="2:28" s="144" customFormat="1" ht="15.75" customHeight="1">
      <c r="B140" s="94"/>
      <c r="C140" s="296"/>
      <c r="D140" s="296"/>
      <c r="E140" s="296"/>
      <c r="F140" s="296"/>
      <c r="G140" s="296"/>
      <c r="H140" s="296"/>
      <c r="I140" s="16"/>
      <c r="J140" s="299"/>
      <c r="K140" s="40"/>
      <c r="L140" s="40"/>
      <c r="M140" s="40"/>
      <c r="N140" s="40"/>
      <c r="O140" s="40"/>
      <c r="P140" s="76"/>
      <c r="Q140" s="40"/>
      <c r="R140" s="40"/>
      <c r="S140" s="40"/>
      <c r="T140" s="40"/>
      <c r="U140" s="40"/>
      <c r="V140" s="40"/>
      <c r="W140" s="40"/>
      <c r="X140" s="40"/>
      <c r="Y140" s="193"/>
      <c r="Z140" s="40"/>
      <c r="AA140" s="2"/>
      <c r="AB140" s="2"/>
    </row>
    <row r="141" spans="2:28" s="144" customFormat="1" ht="15.75">
      <c r="B141" s="107" t="s">
        <v>42</v>
      </c>
      <c r="C141" s="194" t="s">
        <v>97</v>
      </c>
      <c r="D141" s="194"/>
      <c r="E141" s="194"/>
      <c r="F141" s="194"/>
      <c r="G141" s="194"/>
      <c r="H141" s="194"/>
      <c r="I141" s="195"/>
      <c r="J141" s="9" t="s">
        <v>17</v>
      </c>
      <c r="K141" s="25">
        <v>0</v>
      </c>
      <c r="L141" s="129">
        <v>10000000</v>
      </c>
      <c r="M141" s="129">
        <v>0</v>
      </c>
      <c r="N141" s="166">
        <v>0</v>
      </c>
      <c r="O141" s="129">
        <v>0</v>
      </c>
      <c r="P141" s="25">
        <f>O141-K141</f>
        <v>0</v>
      </c>
      <c r="Q141" s="96" t="str">
        <f>IF($K141="","",  IF(O141="","", IF($K141=0,"---",(IF(ISERROR((O141/$K141)-1),"---",(O141/$K141)-1) ))))</f>
        <v>---</v>
      </c>
      <c r="R141" s="25">
        <f>O141-L141</f>
        <v>-10000000</v>
      </c>
      <c r="S141" s="96">
        <f>IF($L141="","",  IF(O141="","", IF($L141=0,"---",(IF(ISERROR((O141/$L141)-1),"---",(O141/$L141)-1) ))))</f>
        <v>-1</v>
      </c>
      <c r="T141" s="25">
        <f>O141-M141</f>
        <v>0</v>
      </c>
      <c r="U141" s="96" t="str">
        <f>IF($M141="","",  IF(O141="","", IF($M141=0,"---",(IF(ISERROR((O141/$M141)-1),"---",(O141/$M141)-1) ))))</f>
        <v>---</v>
      </c>
      <c r="V141" s="25">
        <f>O141-N141</f>
        <v>0</v>
      </c>
      <c r="W141" s="96" t="str">
        <f>IF($N141="","",  IF(O141="","", IF($N141=0,"---",(IF(ISERROR((O141/$N141)-1),"---",(O141/$N141)-1) ))))</f>
        <v>---</v>
      </c>
      <c r="X141" s="25">
        <f>N141-M141</f>
        <v>0</v>
      </c>
      <c r="Y141" s="96" t="str">
        <f>IF($M141="","",  IF(N141="","", IF($M141=0,"---",(IF(ISERROR((N141/$M141)-1),"---",(N141/$M141)-1) ))))</f>
        <v>---</v>
      </c>
      <c r="Z141" s="4"/>
      <c r="AA141" s="2"/>
      <c r="AB141" s="2"/>
    </row>
    <row r="142" spans="2:28" s="144" customFormat="1" ht="15.75" customHeight="1">
      <c r="B142" s="107" t="s">
        <v>46</v>
      </c>
      <c r="C142" s="171" t="s">
        <v>98</v>
      </c>
      <c r="D142" s="24"/>
      <c r="E142" s="6"/>
      <c r="F142" s="6"/>
      <c r="G142" s="6"/>
      <c r="H142" s="6"/>
      <c r="I142" s="6"/>
      <c r="J142" s="9" t="s">
        <v>17</v>
      </c>
      <c r="K142" s="25">
        <v>0</v>
      </c>
      <c r="L142" s="8">
        <v>2400000</v>
      </c>
      <c r="M142" s="8">
        <v>0</v>
      </c>
      <c r="N142" s="165">
        <v>0</v>
      </c>
      <c r="O142" s="8">
        <v>0</v>
      </c>
      <c r="P142" s="8">
        <f>O142-K142</f>
        <v>0</v>
      </c>
      <c r="Q142" s="95" t="str">
        <f>IF($K142="","",  IF(O142="","", IF($K142=0,"---",(IF(ISERROR((O142/$K142)-1),"---",(O142/$K142)-1) ))))</f>
        <v>---</v>
      </c>
      <c r="R142" s="8">
        <f>O142-L142</f>
        <v>-2400000</v>
      </c>
      <c r="S142" s="95">
        <f>IF($L142="","",  IF(O142="","", IF($L142=0,"---",(IF(ISERROR((O142/$L142)-1),"---",(O142/$L142)-1) ))))</f>
        <v>-1</v>
      </c>
      <c r="T142" s="8">
        <f>O142-M142</f>
        <v>0</v>
      </c>
      <c r="U142" s="95" t="str">
        <f>IF($M142="","",  IF(O142="","", IF($M142=0,"---",(IF(ISERROR((O142/$M142)-1),"---",(O142/$M142)-1) ))))</f>
        <v>---</v>
      </c>
      <c r="V142" s="8">
        <f>O142-N142</f>
        <v>0</v>
      </c>
      <c r="W142" s="95" t="str">
        <f>IF($N142="","",  IF(O142="","", IF($N142=0,"---",(IF(ISERROR((O142/$N142)-1),"---",(O142/$N142)-1) ))))</f>
        <v>---</v>
      </c>
      <c r="X142" s="8">
        <f>N142-M142</f>
        <v>0</v>
      </c>
      <c r="Y142" s="96" t="str">
        <f>IF($M142="","",  IF(N142="","", IF($M142=0,"---",(IF(ISERROR((N142/$M142)-1),"---",(N142/$M142)-1) ))))</f>
        <v>---</v>
      </c>
      <c r="Z142" s="40"/>
      <c r="AA142" s="2"/>
      <c r="AB142" s="2"/>
    </row>
    <row r="143" spans="2:28" s="144" customFormat="1" ht="15.75">
      <c r="B143" s="94"/>
      <c r="C143" s="296"/>
      <c r="D143" s="296"/>
      <c r="E143" s="296"/>
      <c r="F143" s="296"/>
      <c r="G143" s="296"/>
      <c r="H143" s="296"/>
      <c r="I143" s="296"/>
      <c r="J143" s="299"/>
      <c r="K143" s="43"/>
      <c r="L143" s="43"/>
      <c r="M143" s="43"/>
      <c r="N143" s="43"/>
      <c r="O143" s="43"/>
      <c r="P143" s="43"/>
      <c r="Q143" s="43"/>
      <c r="R143" s="43"/>
      <c r="S143" s="43"/>
      <c r="T143" s="43"/>
      <c r="U143" s="43"/>
      <c r="V143" s="43"/>
      <c r="W143" s="43"/>
      <c r="X143" s="43"/>
      <c r="Y143" s="282"/>
      <c r="Z143" s="43"/>
      <c r="AA143" s="2"/>
      <c r="AB143" s="2"/>
    </row>
    <row r="144" spans="2:28" s="144" customFormat="1" ht="15.75" customHeight="1">
      <c r="B144" s="109"/>
      <c r="C144" s="14"/>
      <c r="D144" s="14"/>
      <c r="E144" s="14"/>
      <c r="F144" s="435" t="s">
        <v>52</v>
      </c>
      <c r="G144" s="435"/>
      <c r="H144" s="435"/>
      <c r="I144" s="435"/>
      <c r="J144" s="27" t="s">
        <v>17</v>
      </c>
      <c r="K144" s="28">
        <f>+K141+K142</f>
        <v>0</v>
      </c>
      <c r="L144" s="28">
        <f>+L141+L142</f>
        <v>12400000</v>
      </c>
      <c r="M144" s="28">
        <v>0</v>
      </c>
      <c r="N144" s="28">
        <v>0</v>
      </c>
      <c r="O144" s="28">
        <v>0</v>
      </c>
      <c r="P144" s="28">
        <f>O144-K144</f>
        <v>0</v>
      </c>
      <c r="Q144" s="105" t="str">
        <f>IF($K144="","",  IF(O144="","", IF($K144=0,"---",(IF(ISERROR((O144/$K144)-1),"---",(O144/$K144)-1) ))))</f>
        <v>---</v>
      </c>
      <c r="R144" s="28">
        <f>O144-L144</f>
        <v>-12400000</v>
      </c>
      <c r="S144" s="105">
        <f>IF($L144="","",  IF(O144="","", IF($L144=0,"---",(IF(ISERROR((O144/$L144)-1),"---",(O144/$L144)-1) ))))</f>
        <v>-1</v>
      </c>
      <c r="T144" s="28">
        <f>O144-M144</f>
        <v>0</v>
      </c>
      <c r="U144" s="105" t="str">
        <f>IF($M144="","",  IF(O144="","", IF($M144=0,"---",(IF(ISERROR((O144/$M144)-1),"---",(O144/$M144)-1) ))))</f>
        <v>---</v>
      </c>
      <c r="V144" s="28">
        <f>O144-N144</f>
        <v>0</v>
      </c>
      <c r="W144" s="105" t="str">
        <f>IF($N144="","",  IF(O144="","", IF($N144=0,"---",(IF(ISERROR((O144/$N144)-1),"---",(O144/$N144)-1) ))))</f>
        <v>---</v>
      </c>
      <c r="X144" s="28">
        <f>N144-M144</f>
        <v>0</v>
      </c>
      <c r="Y144" s="105" t="str">
        <f>IF($M144="","",  IF(N144="","", IF($M144=0,"---",(IF(ISERROR((N144/$M144)-1),"---",(N144/$M144)-1) ))))</f>
        <v>---</v>
      </c>
      <c r="Z144" s="88"/>
      <c r="AA144" s="2"/>
      <c r="AB144" s="2"/>
    </row>
    <row r="145" spans="1:25">
      <c r="B145" s="295"/>
      <c r="C145" s="295"/>
      <c r="D145" s="295"/>
      <c r="E145" s="295"/>
      <c r="F145" s="295"/>
      <c r="G145" s="295"/>
      <c r="H145" s="295"/>
      <c r="I145" s="295"/>
      <c r="J145" s="295"/>
      <c r="K145" s="295"/>
      <c r="L145" s="295"/>
      <c r="M145" s="295"/>
      <c r="N145" s="295"/>
      <c r="O145" s="295"/>
      <c r="P145" s="295"/>
      <c r="Q145" s="295"/>
      <c r="R145" s="295"/>
      <c r="S145" s="295"/>
      <c r="T145" s="295"/>
      <c r="U145" s="295"/>
      <c r="V145" s="295"/>
      <c r="W145" s="295"/>
      <c r="X145" s="295"/>
      <c r="Y145" s="295"/>
    </row>
    <row r="146" spans="1:25">
      <c r="B146" s="395" t="s">
        <v>99</v>
      </c>
      <c r="C146" s="395"/>
      <c r="D146" s="395"/>
      <c r="E146" s="395"/>
      <c r="F146" s="395"/>
      <c r="G146" s="395"/>
      <c r="H146" s="395"/>
      <c r="I146" s="395"/>
      <c r="J146" s="395"/>
      <c r="K146" s="395"/>
      <c r="L146" s="395"/>
      <c r="M146" s="395"/>
      <c r="N146" s="395"/>
      <c r="O146" s="395"/>
      <c r="P146" s="395"/>
      <c r="Q146" s="395"/>
      <c r="R146" s="395"/>
      <c r="S146" s="395"/>
      <c r="T146" s="395"/>
      <c r="U146" s="395"/>
      <c r="V146" s="395"/>
      <c r="W146" s="395"/>
      <c r="X146" s="395"/>
      <c r="Y146" s="398"/>
    </row>
    <row r="147" spans="1:25" ht="15.75" customHeight="1">
      <c r="B147" s="423"/>
      <c r="C147" s="423"/>
      <c r="D147" s="423"/>
      <c r="E147" s="423"/>
      <c r="F147" s="423"/>
      <c r="G147" s="423"/>
      <c r="H147" s="423"/>
      <c r="I147" s="423"/>
      <c r="J147" s="423"/>
      <c r="K147" s="423"/>
      <c r="L147" s="423"/>
      <c r="M147" s="423"/>
      <c r="N147" s="423"/>
      <c r="O147" s="423"/>
      <c r="P147" s="423"/>
      <c r="Q147" s="423"/>
      <c r="R147" s="423"/>
      <c r="S147" s="423"/>
      <c r="T147" s="423"/>
      <c r="U147" s="423"/>
      <c r="V147" s="423"/>
      <c r="W147" s="423"/>
      <c r="X147" s="423"/>
      <c r="Y147" s="431"/>
    </row>
    <row r="148" spans="1:25" ht="15.75" customHeight="1">
      <c r="B148" s="127" t="s">
        <v>42</v>
      </c>
      <c r="C148" s="448" t="s">
        <v>100</v>
      </c>
      <c r="D148" s="449"/>
      <c r="E148" s="449"/>
      <c r="F148" s="449"/>
      <c r="G148" s="449"/>
      <c r="H148" s="449"/>
      <c r="I148" s="449"/>
      <c r="J148" s="449"/>
      <c r="K148" s="449"/>
      <c r="L148" s="449"/>
      <c r="M148" s="449"/>
      <c r="N148" s="449"/>
      <c r="O148" s="449"/>
      <c r="P148" s="449"/>
      <c r="Q148" s="449"/>
      <c r="R148" s="449"/>
      <c r="S148" s="449"/>
      <c r="T148" s="449"/>
      <c r="U148" s="449"/>
      <c r="V148" s="449"/>
      <c r="W148" s="449"/>
      <c r="X148" s="449"/>
      <c r="Y148" s="450"/>
    </row>
    <row r="149" spans="1:25" s="38" customFormat="1" ht="15.75" customHeight="1">
      <c r="A149" s="2"/>
      <c r="B149" s="106"/>
      <c r="C149" s="297" t="s">
        <v>6</v>
      </c>
      <c r="D149" s="411" t="s">
        <v>101</v>
      </c>
      <c r="E149" s="411"/>
      <c r="F149" s="411"/>
      <c r="G149" s="411"/>
      <c r="H149" s="411"/>
      <c r="I149" s="411"/>
      <c r="J149" s="411"/>
      <c r="K149" s="411"/>
      <c r="L149" s="411"/>
      <c r="M149" s="411"/>
      <c r="N149" s="411"/>
      <c r="O149" s="411"/>
      <c r="P149" s="411"/>
      <c r="Q149" s="411"/>
      <c r="R149" s="411"/>
      <c r="S149" s="411"/>
      <c r="T149" s="411"/>
      <c r="U149" s="411"/>
      <c r="V149" s="411"/>
      <c r="W149" s="411"/>
      <c r="X149" s="411"/>
      <c r="Y149" s="434"/>
    </row>
    <row r="150" spans="1:25" ht="15.75" customHeight="1">
      <c r="A150" s="38"/>
      <c r="B150" s="94"/>
      <c r="C150" s="296"/>
      <c r="D150" s="296"/>
      <c r="E150" s="6" t="s">
        <v>55</v>
      </c>
      <c r="F150" s="6"/>
      <c r="G150" s="6"/>
      <c r="H150" s="6"/>
      <c r="I150" s="6"/>
      <c r="J150" s="7" t="s">
        <v>9</v>
      </c>
      <c r="K150" s="25">
        <v>3654074</v>
      </c>
      <c r="L150" s="39">
        <v>6254046</v>
      </c>
      <c r="M150" s="25">
        <v>6254046</v>
      </c>
      <c r="N150" s="25">
        <v>6254046</v>
      </c>
      <c r="O150" s="39">
        <v>4060321</v>
      </c>
      <c r="P150" s="8">
        <f>O150-K150</f>
        <v>406247</v>
      </c>
      <c r="Q150" s="95">
        <f>IF($K150="","",  IF(O150="","", IF($K150=0,"---",(IF(ISERROR((O150/$K150)-1),"---",(O150/$K150)-1) ))))</f>
        <v>0.11117645674389731</v>
      </c>
      <c r="R150" s="8">
        <f>O150-L150</f>
        <v>-2193725</v>
      </c>
      <c r="S150" s="95">
        <f>IF($L150="","",  IF(O150="","", IF($L150=0,"---",(IF(ISERROR((O150/$L150)-1),"---",(O150/$L150)-1) ))))</f>
        <v>-0.35076892622791711</v>
      </c>
      <c r="T150" s="8">
        <f>O150-M150</f>
        <v>-2193725</v>
      </c>
      <c r="U150" s="95">
        <f>IF($M150="","",  IF(O150="","", IF($M150=0,"---",(IF(ISERROR((O150/$M150)-1),"---",(O150/$M150)-1) ))))</f>
        <v>-0.35076892622791711</v>
      </c>
      <c r="V150" s="8">
        <f>O150-N150</f>
        <v>-2193725</v>
      </c>
      <c r="W150" s="95">
        <f>IF($N150="","",  IF(O150="","", IF($N150=0,"---",(IF(ISERROR((O150/$N150)-1),"---",(O150/$N150)-1) ))))</f>
        <v>-0.35076892622791711</v>
      </c>
      <c r="X150" s="8">
        <f>N150-M150</f>
        <v>0</v>
      </c>
      <c r="Y150" s="96">
        <f>IF($M150="","",  IF(N150="","", IF($M150=0,"---",(IF(ISERROR((N150/$M150)-1),"---",(N150/$M150)-1) ))))</f>
        <v>0</v>
      </c>
    </row>
    <row r="151" spans="1:25" ht="15.75" customHeight="1">
      <c r="B151" s="94"/>
      <c r="C151" s="296"/>
      <c r="D151" s="296"/>
      <c r="E151" s="1" t="s">
        <v>24</v>
      </c>
      <c r="F151" s="1"/>
      <c r="G151" s="1"/>
      <c r="H151" s="1"/>
      <c r="I151" s="1"/>
      <c r="J151" s="9" t="s">
        <v>9</v>
      </c>
      <c r="K151" s="25">
        <v>9283383</v>
      </c>
      <c r="L151" s="25">
        <v>9283383</v>
      </c>
      <c r="M151" s="10">
        <v>9283383</v>
      </c>
      <c r="N151" s="10">
        <v>9283383</v>
      </c>
      <c r="O151" s="25">
        <f>+L151</f>
        <v>9283383</v>
      </c>
      <c r="P151" s="8">
        <f>O151-K151</f>
        <v>0</v>
      </c>
      <c r="Q151" s="95">
        <f>IF($K151="","",  IF(O151="","", IF($K151=0,"---",(IF(ISERROR((O151/$K151)-1),"---",(O151/$K151)-1) ))))</f>
        <v>0</v>
      </c>
      <c r="R151" s="8">
        <f>O151-L151</f>
        <v>0</v>
      </c>
      <c r="S151" s="95">
        <f>IF($L151="","",  IF(O151="","", IF($L151=0,"---",(IF(ISERROR((O151/$L151)-1),"---",(O151/$L151)-1) ))))</f>
        <v>0</v>
      </c>
      <c r="T151" s="8">
        <f>O151-M151</f>
        <v>0</v>
      </c>
      <c r="U151" s="95">
        <f>IF($M151="","",  IF(O151="","", IF($M151=0,"---",(IF(ISERROR((O151/$M151)-1),"---",(O151/$M151)-1) ))))</f>
        <v>0</v>
      </c>
      <c r="V151" s="8">
        <f>O151-N151</f>
        <v>0</v>
      </c>
      <c r="W151" s="95">
        <f>IF($N151="","",  IF(O151="","", IF($N151=0,"---",(IF(ISERROR((O151/$N151)-1),"---",(O151/$N151)-1) ))))</f>
        <v>0</v>
      </c>
      <c r="X151" s="8">
        <f>N151-M151</f>
        <v>0</v>
      </c>
      <c r="Y151" s="96">
        <f>IF($M151="","",  IF(N151="","", IF($M151=0,"---",(IF(ISERROR((N151/$M151)-1),"---",(N151/$M151)-1) ))))</f>
        <v>0</v>
      </c>
    </row>
    <row r="152" spans="1:25" ht="12" customHeight="1">
      <c r="B152" s="106" t="s">
        <v>102</v>
      </c>
      <c r="C152" s="296"/>
      <c r="D152" s="296"/>
      <c r="E152" s="296"/>
      <c r="F152" s="296"/>
      <c r="G152" s="296"/>
      <c r="H152" s="296"/>
      <c r="I152" s="296"/>
      <c r="J152" s="296"/>
      <c r="K152" s="296"/>
      <c r="L152" s="296"/>
      <c r="M152" s="60"/>
      <c r="N152" s="60"/>
      <c r="O152" s="296"/>
      <c r="P152" s="296"/>
      <c r="Q152" s="296"/>
      <c r="R152" s="296"/>
      <c r="S152" s="296"/>
      <c r="T152" s="296"/>
      <c r="U152" s="296"/>
      <c r="V152" s="296"/>
      <c r="W152" s="296"/>
      <c r="X152" s="296"/>
      <c r="Y152" s="30"/>
    </row>
    <row r="153" spans="1:25" ht="15.75" customHeight="1">
      <c r="B153" s="94"/>
      <c r="C153" s="296"/>
      <c r="D153" s="296"/>
      <c r="E153" s="296"/>
      <c r="F153" s="296"/>
      <c r="G153" s="1" t="s">
        <v>11</v>
      </c>
      <c r="H153" s="11"/>
      <c r="I153" s="33"/>
      <c r="J153" s="9"/>
      <c r="K153" s="25">
        <f t="shared" ref="K153" si="33">SUM(K150:K151)</f>
        <v>12937457</v>
      </c>
      <c r="L153" s="25">
        <f>+L150+L151</f>
        <v>15537429</v>
      </c>
      <c r="M153" s="10">
        <f t="shared" ref="M153:N153" si="34">+M150+M151</f>
        <v>15537429</v>
      </c>
      <c r="N153" s="10">
        <f t="shared" si="34"/>
        <v>15537429</v>
      </c>
      <c r="O153" s="25">
        <f>+O150+O151</f>
        <v>13343704</v>
      </c>
      <c r="P153" s="25">
        <f>O153-K153</f>
        <v>406247</v>
      </c>
      <c r="Q153" s="96">
        <f>IF($K153="","",  IF(O153="","", IF($K153=0,"---",(IF(ISERROR((O153/$K153)-1),"---",(O153/$K153)-1) ))))</f>
        <v>3.1400838665589292E-2</v>
      </c>
      <c r="R153" s="25">
        <f>O153-L153</f>
        <v>-2193725</v>
      </c>
      <c r="S153" s="96">
        <f>IF($L153="","",  IF(O153="","", IF($L153=0,"---",(IF(ISERROR((O153/$L153)-1),"---",(O153/$L153)-1) ))))</f>
        <v>-0.14118970390789876</v>
      </c>
      <c r="T153" s="25">
        <f>O153-M153</f>
        <v>-2193725</v>
      </c>
      <c r="U153" s="96">
        <f>IF($M153="","",  IF(O153="","", IF($M153=0,"---",(IF(ISERROR((O153/$M153)-1),"---",(O153/$M153)-1) ))))</f>
        <v>-0.14118970390789876</v>
      </c>
      <c r="V153" s="25">
        <f>O153-N153</f>
        <v>-2193725</v>
      </c>
      <c r="W153" s="96">
        <f>IF($N153="","",  IF(O153="","", IF($N153=0,"---",(IF(ISERROR((O153/$N153)-1),"---",(O153/$N153)-1) ))))</f>
        <v>-0.14118970390789876</v>
      </c>
      <c r="X153" s="25">
        <f>N153-M153</f>
        <v>0</v>
      </c>
      <c r="Y153" s="96">
        <f>IF($M153="","",  IF(N153="","", IF($M153=0,"---",(IF(ISERROR((N153/$M153)-1),"---",(N153/$M153)-1) ))))</f>
        <v>0</v>
      </c>
    </row>
    <row r="154" spans="1:25" ht="12" customHeight="1">
      <c r="B154" s="106"/>
      <c r="C154" s="296"/>
      <c r="D154" s="296"/>
      <c r="E154" s="296"/>
      <c r="F154" s="296"/>
      <c r="G154" s="296"/>
      <c r="H154" s="296"/>
      <c r="I154" s="296"/>
      <c r="J154" s="296"/>
      <c r="K154" s="296"/>
      <c r="L154" s="296"/>
      <c r="M154" s="47"/>
      <c r="N154" s="47"/>
      <c r="O154" s="296"/>
      <c r="P154" s="296"/>
      <c r="Q154" s="296"/>
      <c r="R154" s="296"/>
      <c r="S154" s="296"/>
      <c r="T154" s="296"/>
      <c r="U154" s="296"/>
      <c r="V154" s="296"/>
      <c r="W154" s="296"/>
      <c r="X154" s="296"/>
      <c r="Y154" s="30"/>
    </row>
    <row r="155" spans="1:25" ht="15.75" customHeight="1">
      <c r="B155" s="94"/>
      <c r="C155" s="297" t="s">
        <v>12</v>
      </c>
      <c r="D155" s="1" t="s">
        <v>103</v>
      </c>
      <c r="E155" s="1"/>
      <c r="F155" s="1"/>
      <c r="G155" s="1"/>
      <c r="H155" s="1"/>
      <c r="I155" s="1"/>
      <c r="J155" s="9" t="s">
        <v>9</v>
      </c>
      <c r="K155" s="25">
        <v>397620</v>
      </c>
      <c r="L155" s="25">
        <v>502620</v>
      </c>
      <c r="M155" s="8">
        <v>502620</v>
      </c>
      <c r="N155" s="8">
        <v>502620</v>
      </c>
      <c r="O155" s="25">
        <v>409549</v>
      </c>
      <c r="P155" s="25">
        <f>O155-K155</f>
        <v>11929</v>
      </c>
      <c r="Q155" s="96">
        <f>IF($K155="","",  IF(O155="","", IF($K155=0,"---",(IF(ISERROR((O155/$K155)-1),"---",(O155/$K155)-1) ))))</f>
        <v>3.0001005985614393E-2</v>
      </c>
      <c r="R155" s="25">
        <f>O155-L155</f>
        <v>-93071</v>
      </c>
      <c r="S155" s="96">
        <f>IF($L155="","",  IF(O155="","", IF($L155=0,"---",(IF(ISERROR((O155/$L155)-1),"---",(O155/$L155)-1) ))))</f>
        <v>-0.18517170029047791</v>
      </c>
      <c r="T155" s="25">
        <f>O155-M155</f>
        <v>-93071</v>
      </c>
      <c r="U155" s="96">
        <f>IF($M155="","",  IF(O155="","", IF($M155=0,"---",(IF(ISERROR((O155/$M155)-1),"---",(O155/$M155)-1) ))))</f>
        <v>-0.18517170029047791</v>
      </c>
      <c r="V155" s="25">
        <f>O155-N155</f>
        <v>-93071</v>
      </c>
      <c r="W155" s="96">
        <f>IF($N155="","",  IF(O155="","", IF($N155=0,"---",(IF(ISERROR((O155/$N155)-1),"---",(O155/$N155)-1) ))))</f>
        <v>-0.18517170029047791</v>
      </c>
      <c r="X155" s="25">
        <f>N155-M155</f>
        <v>0</v>
      </c>
      <c r="Y155" s="96">
        <f>IF($M155="","",  IF(N155="","", IF($M155=0,"---",(IF(ISERROR((N155/$M155)-1),"---",(N155/$M155)-1) ))))</f>
        <v>0</v>
      </c>
    </row>
    <row r="156" spans="1:25" ht="15.75" customHeight="1">
      <c r="B156" s="94"/>
      <c r="C156" s="297" t="s">
        <v>104</v>
      </c>
      <c r="D156" s="1" t="s">
        <v>105</v>
      </c>
      <c r="E156" s="1"/>
      <c r="F156" s="1"/>
      <c r="G156" s="1"/>
      <c r="H156" s="1"/>
      <c r="I156" s="1"/>
      <c r="J156" s="9" t="s">
        <v>9</v>
      </c>
      <c r="K156" s="25">
        <v>481850</v>
      </c>
      <c r="L156" s="25">
        <v>731850</v>
      </c>
      <c r="M156" s="39">
        <v>731850</v>
      </c>
      <c r="N156" s="10">
        <v>731850</v>
      </c>
      <c r="O156" s="25">
        <v>496306</v>
      </c>
      <c r="P156" s="8">
        <f>O156-K156</f>
        <v>14456</v>
      </c>
      <c r="Q156" s="95">
        <f>IF($K156="","",  IF(O156="","", IF($K156=0,"---",(IF(ISERROR((O156/$K156)-1),"---",(O156/$K156)-1) ))))</f>
        <v>3.0001037667323871E-2</v>
      </c>
      <c r="R156" s="8">
        <f>O156-L156</f>
        <v>-235544</v>
      </c>
      <c r="S156" s="95">
        <f>IF($L156="","",  IF(O156="","", IF($L156=0,"---",(IF(ISERROR((O156/$L156)-1),"---",(O156/$L156)-1) ))))</f>
        <v>-0.32184737309557965</v>
      </c>
      <c r="T156" s="8">
        <f>O156-M156</f>
        <v>-235544</v>
      </c>
      <c r="U156" s="95">
        <f>IF($M156="","",  IF(O156="","", IF($M156=0,"---",(IF(ISERROR((O156/$M156)-1),"---",(O156/$M156)-1) ))))</f>
        <v>-0.32184737309557965</v>
      </c>
      <c r="V156" s="8">
        <f>O156-N156</f>
        <v>-235544</v>
      </c>
      <c r="W156" s="95">
        <f>IF($N156="","",  IF(O156="","", IF($N156=0,"---",(IF(ISERROR((O156/$N156)-1),"---",(O156/$N156)-1) ))))</f>
        <v>-0.32184737309557965</v>
      </c>
      <c r="X156" s="8">
        <f>N156-M156</f>
        <v>0</v>
      </c>
      <c r="Y156" s="96">
        <f>IF($M156="","",  IF(N156="","", IF($M156=0,"---",(IF(ISERROR((N156/$M156)-1),"---",(N156/$M156)-1) ))))</f>
        <v>0</v>
      </c>
    </row>
    <row r="157" spans="1:25" ht="12" customHeight="1">
      <c r="B157" s="106"/>
      <c r="C157" s="296"/>
      <c r="D157" s="296"/>
      <c r="E157" s="296"/>
      <c r="F157" s="296"/>
      <c r="G157" s="296"/>
      <c r="H157" s="296"/>
      <c r="I157" s="296"/>
      <c r="J157" s="296"/>
      <c r="K157" s="296"/>
      <c r="L157" s="296"/>
      <c r="M157" s="47"/>
      <c r="N157" s="47"/>
      <c r="O157" s="296"/>
      <c r="P157" s="296"/>
      <c r="Q157" s="296"/>
      <c r="R157" s="296"/>
      <c r="S157" s="296"/>
      <c r="T157" s="296"/>
      <c r="U157" s="296"/>
      <c r="V157" s="296"/>
      <c r="W157" s="296"/>
      <c r="X157" s="296"/>
      <c r="Y157" s="30"/>
    </row>
    <row r="158" spans="1:25" ht="15.75" customHeight="1">
      <c r="B158" s="94"/>
      <c r="C158" s="296"/>
      <c r="D158" s="296"/>
      <c r="E158" s="296"/>
      <c r="F158" s="296"/>
      <c r="G158" s="11" t="s">
        <v>106</v>
      </c>
      <c r="H158" s="33"/>
      <c r="I158" s="1"/>
      <c r="J158" s="9"/>
      <c r="K158" s="25">
        <f>SUM(K153:K157)</f>
        <v>13816927</v>
      </c>
      <c r="L158" s="25">
        <f>SUM(L153:L157)</f>
        <v>16771899</v>
      </c>
      <c r="M158" s="10">
        <f>SUM(M153:M157)</f>
        <v>16771899</v>
      </c>
      <c r="N158" s="10">
        <f>SUM(N153:N157)</f>
        <v>16771899</v>
      </c>
      <c r="O158" s="25">
        <f>SUM(O153:O157)</f>
        <v>14249559</v>
      </c>
      <c r="P158" s="25">
        <f>O158-K158</f>
        <v>432632</v>
      </c>
      <c r="Q158" s="96">
        <f>IF($K158="","",  IF(O158="","", IF($K158=0,"---",(IF(ISERROR((O158/$K158)-1),"---",(O158/$K158)-1) ))))</f>
        <v>3.1311738131061917E-2</v>
      </c>
      <c r="R158" s="25">
        <f>O158-L158</f>
        <v>-2522340</v>
      </c>
      <c r="S158" s="96">
        <f>IF($L158="","",  IF(O158="","", IF($L158=0,"---",(IF(ISERROR((O158/$L158)-1),"---",(O158/$L158)-1) ))))</f>
        <v>-0.1503908412517867</v>
      </c>
      <c r="T158" s="25">
        <f>O158-M158</f>
        <v>-2522340</v>
      </c>
      <c r="U158" s="96">
        <f>IF($M158="","",  IF(O158="","", IF($M158=0,"---",(IF(ISERROR((O158/$M158)-1),"---",(O158/$M158)-1) ))))</f>
        <v>-0.1503908412517867</v>
      </c>
      <c r="V158" s="25">
        <f>O158-N158</f>
        <v>-2522340</v>
      </c>
      <c r="W158" s="96">
        <f>IF($N158="","",  IF(O158="","", IF($N158=0,"---",(IF(ISERROR((O158/$N158)-1),"---",(O158/$N158)-1) ))))</f>
        <v>-0.1503908412517867</v>
      </c>
      <c r="X158" s="25">
        <f>N158-M158</f>
        <v>0</v>
      </c>
      <c r="Y158" s="96">
        <f>IF($M158="","",  IF(N158="","", IF($M158=0,"---",(IF(ISERROR((N158/$M158)-1),"---",(N158/$M158)-1) ))))</f>
        <v>0</v>
      </c>
    </row>
    <row r="159" spans="1:25" ht="12" customHeight="1">
      <c r="B159" s="106"/>
      <c r="C159" s="296"/>
      <c r="D159" s="296"/>
      <c r="E159" s="296"/>
      <c r="F159" s="296"/>
      <c r="G159" s="296"/>
      <c r="H159" s="296"/>
      <c r="I159" s="296"/>
      <c r="J159" s="296"/>
      <c r="K159" s="296"/>
      <c r="L159" s="296"/>
      <c r="M159" s="196"/>
      <c r="N159" s="196"/>
      <c r="O159" s="296"/>
      <c r="P159" s="296"/>
      <c r="Q159" s="296"/>
      <c r="R159" s="296"/>
      <c r="S159" s="296"/>
      <c r="T159" s="296"/>
      <c r="U159" s="296"/>
      <c r="V159" s="296"/>
      <c r="W159" s="296"/>
      <c r="X159" s="296"/>
      <c r="Y159" s="30"/>
    </row>
    <row r="160" spans="1:25" ht="15.75" customHeight="1">
      <c r="B160" s="107" t="s">
        <v>46</v>
      </c>
      <c r="C160" s="11" t="s">
        <v>107</v>
      </c>
      <c r="D160" s="12"/>
      <c r="E160" s="12"/>
      <c r="F160" s="12"/>
      <c r="G160" s="12"/>
      <c r="H160" s="12"/>
      <c r="I160" s="12"/>
      <c r="J160" s="12"/>
      <c r="K160" s="12"/>
      <c r="L160" s="12"/>
      <c r="M160" s="47"/>
      <c r="N160" s="47"/>
      <c r="O160" s="12"/>
      <c r="P160" s="12"/>
      <c r="Q160" s="12"/>
      <c r="R160" s="12"/>
      <c r="S160" s="12"/>
      <c r="T160" s="12"/>
      <c r="U160" s="12"/>
      <c r="V160" s="12"/>
      <c r="W160" s="12"/>
      <c r="X160" s="12"/>
      <c r="Y160" s="33"/>
    </row>
    <row r="161" spans="2:25" ht="15.75" customHeight="1">
      <c r="B161" s="106"/>
      <c r="C161" s="297" t="s">
        <v>6</v>
      </c>
      <c r="D161" s="6" t="s">
        <v>108</v>
      </c>
      <c r="E161" s="6"/>
      <c r="F161" s="6"/>
      <c r="G161" s="6"/>
      <c r="H161" s="6"/>
      <c r="I161" s="6"/>
      <c r="J161" s="7" t="s">
        <v>9</v>
      </c>
      <c r="K161" s="25">
        <v>38630</v>
      </c>
      <c r="L161" s="25">
        <v>38630</v>
      </c>
      <c r="M161" s="8">
        <v>38630</v>
      </c>
      <c r="N161" s="8">
        <v>38630</v>
      </c>
      <c r="O161" s="25">
        <f>+L161</f>
        <v>38630</v>
      </c>
      <c r="P161" s="8">
        <f t="shared" ref="P161:P166" si="35">O161-K161</f>
        <v>0</v>
      </c>
      <c r="Q161" s="95">
        <f t="shared" ref="Q161:Q166" si="36">IF($K161="","",  IF(O161="","", IF($K161=0,"---",(IF(ISERROR((O161/$K161)-1),"---",(O161/$K161)-1) ))))</f>
        <v>0</v>
      </c>
      <c r="R161" s="8">
        <f t="shared" ref="R161:R166" si="37">O161-L161</f>
        <v>0</v>
      </c>
      <c r="S161" s="95">
        <f t="shared" ref="S161:S166" si="38">IF($L161="","",  IF(O161="","", IF($L161=0,"---",(IF(ISERROR((O161/$L161)-1),"---",(O161/$L161)-1) ))))</f>
        <v>0</v>
      </c>
      <c r="T161" s="8">
        <f t="shared" ref="T161:T166" si="39">O161-M161</f>
        <v>0</v>
      </c>
      <c r="U161" s="95">
        <f t="shared" ref="U161:U166" si="40">IF($M161="","",  IF(O161="","", IF($M161=0,"---",(IF(ISERROR((O161/$M161)-1),"---",(O161/$M161)-1) ))))</f>
        <v>0</v>
      </c>
      <c r="V161" s="8">
        <f t="shared" ref="V161:V166" si="41">O161-N161</f>
        <v>0</v>
      </c>
      <c r="W161" s="95">
        <f t="shared" ref="W161:W166" si="42">IF($N161="","",  IF(O161="","", IF($N161=0,"---",(IF(ISERROR((O161/$N161)-1),"---",(O161/$N161)-1) ))))</f>
        <v>0</v>
      </c>
      <c r="X161" s="8">
        <f t="shared" ref="X161:X166" si="43">N161-M161</f>
        <v>0</v>
      </c>
      <c r="Y161" s="96">
        <f t="shared" ref="Y161:Y166" si="44">IF($M161="","",  IF(N161="","", IF($M161=0,"---",(IF(ISERROR((N161/$M161)-1),"---",(N161/$M161)-1) ))))</f>
        <v>0</v>
      </c>
    </row>
    <row r="162" spans="2:25" ht="15.75" customHeight="1">
      <c r="B162" s="94"/>
      <c r="C162" s="297" t="s">
        <v>12</v>
      </c>
      <c r="D162" s="1" t="s">
        <v>109</v>
      </c>
      <c r="E162" s="1"/>
      <c r="F162" s="1"/>
      <c r="G162" s="1"/>
      <c r="H162" s="1"/>
      <c r="I162" s="1"/>
      <c r="J162" s="9" t="s">
        <v>9</v>
      </c>
      <c r="K162" s="25">
        <v>44345</v>
      </c>
      <c r="L162" s="25">
        <v>49345</v>
      </c>
      <c r="M162" s="25">
        <v>49345</v>
      </c>
      <c r="N162" s="8">
        <v>49345</v>
      </c>
      <c r="O162" s="160">
        <v>44345</v>
      </c>
      <c r="P162" s="8">
        <f t="shared" si="35"/>
        <v>0</v>
      </c>
      <c r="Q162" s="95">
        <f t="shared" si="36"/>
        <v>0</v>
      </c>
      <c r="R162" s="8">
        <f t="shared" si="37"/>
        <v>-5000</v>
      </c>
      <c r="S162" s="95">
        <f t="shared" si="38"/>
        <v>-0.10132738879319081</v>
      </c>
      <c r="T162" s="8">
        <f t="shared" si="39"/>
        <v>-5000</v>
      </c>
      <c r="U162" s="95">
        <f t="shared" si="40"/>
        <v>-0.10132738879319081</v>
      </c>
      <c r="V162" s="8">
        <f t="shared" si="41"/>
        <v>-5000</v>
      </c>
      <c r="W162" s="95">
        <f t="shared" si="42"/>
        <v>-0.10132738879319081</v>
      </c>
      <c r="X162" s="8">
        <f t="shared" si="43"/>
        <v>0</v>
      </c>
      <c r="Y162" s="96">
        <f t="shared" si="44"/>
        <v>0</v>
      </c>
    </row>
    <row r="163" spans="2:25" ht="15.75" customHeight="1">
      <c r="B163" s="94"/>
      <c r="C163" s="297" t="s">
        <v>104</v>
      </c>
      <c r="D163" s="1" t="s">
        <v>110</v>
      </c>
      <c r="E163" s="1"/>
      <c r="F163" s="1"/>
      <c r="G163" s="1"/>
      <c r="H163" s="1"/>
      <c r="I163" s="1"/>
      <c r="J163" s="9" t="s">
        <v>9</v>
      </c>
      <c r="K163" s="25">
        <v>90200</v>
      </c>
      <c r="L163" s="25">
        <v>250000</v>
      </c>
      <c r="M163" s="25">
        <v>250000</v>
      </c>
      <c r="N163" s="8">
        <v>200000</v>
      </c>
      <c r="O163" s="25">
        <v>95000</v>
      </c>
      <c r="P163" s="8">
        <f t="shared" si="35"/>
        <v>4800</v>
      </c>
      <c r="Q163" s="95">
        <f t="shared" si="36"/>
        <v>5.3215077605321515E-2</v>
      </c>
      <c r="R163" s="8">
        <f t="shared" si="37"/>
        <v>-155000</v>
      </c>
      <c r="S163" s="95">
        <f t="shared" si="38"/>
        <v>-0.62</v>
      </c>
      <c r="T163" s="8">
        <f t="shared" si="39"/>
        <v>-155000</v>
      </c>
      <c r="U163" s="95">
        <f t="shared" si="40"/>
        <v>-0.62</v>
      </c>
      <c r="V163" s="8">
        <f t="shared" si="41"/>
        <v>-105000</v>
      </c>
      <c r="W163" s="95">
        <f t="shared" si="42"/>
        <v>-0.52500000000000002</v>
      </c>
      <c r="X163" s="8">
        <f t="shared" si="43"/>
        <v>-50000</v>
      </c>
      <c r="Y163" s="96">
        <f t="shared" si="44"/>
        <v>-0.19999999999999996</v>
      </c>
    </row>
    <row r="164" spans="2:25" ht="15.75" customHeight="1">
      <c r="B164" s="94"/>
      <c r="C164" s="297" t="s">
        <v>111</v>
      </c>
      <c r="D164" s="1" t="s">
        <v>110</v>
      </c>
      <c r="E164" s="1"/>
      <c r="F164" s="1"/>
      <c r="G164" s="1"/>
      <c r="H164" s="1"/>
      <c r="I164" s="1"/>
      <c r="J164" s="9" t="s">
        <v>17</v>
      </c>
      <c r="K164" s="25">
        <v>0</v>
      </c>
      <c r="L164" s="25">
        <v>90000</v>
      </c>
      <c r="M164" s="25">
        <v>0</v>
      </c>
      <c r="N164" s="8">
        <v>0</v>
      </c>
      <c r="O164" s="25">
        <v>0</v>
      </c>
      <c r="P164" s="8">
        <f t="shared" si="35"/>
        <v>0</v>
      </c>
      <c r="Q164" s="95" t="str">
        <f t="shared" si="36"/>
        <v>---</v>
      </c>
      <c r="R164" s="8">
        <f t="shared" si="37"/>
        <v>-90000</v>
      </c>
      <c r="S164" s="95">
        <f t="shared" si="38"/>
        <v>-1</v>
      </c>
      <c r="T164" s="8">
        <f t="shared" si="39"/>
        <v>0</v>
      </c>
      <c r="U164" s="95" t="str">
        <f t="shared" si="40"/>
        <v>---</v>
      </c>
      <c r="V164" s="8">
        <f t="shared" si="41"/>
        <v>0</v>
      </c>
      <c r="W164" s="95" t="str">
        <f t="shared" si="42"/>
        <v>---</v>
      </c>
      <c r="X164" s="8">
        <f t="shared" si="43"/>
        <v>0</v>
      </c>
      <c r="Y164" s="96" t="str">
        <f t="shared" si="44"/>
        <v>---</v>
      </c>
    </row>
    <row r="165" spans="2:25" ht="15.75" customHeight="1">
      <c r="B165" s="94"/>
      <c r="C165" s="297" t="s">
        <v>25</v>
      </c>
      <c r="D165" s="1" t="s">
        <v>112</v>
      </c>
      <c r="E165" s="1"/>
      <c r="F165" s="1"/>
      <c r="G165" s="1"/>
      <c r="H165" s="1"/>
      <c r="I165" s="1"/>
      <c r="J165" s="9" t="s">
        <v>9</v>
      </c>
      <c r="K165" s="25">
        <v>27411</v>
      </c>
      <c r="L165" s="25">
        <v>30152</v>
      </c>
      <c r="M165" s="25">
        <v>30152</v>
      </c>
      <c r="N165" s="8">
        <v>33000</v>
      </c>
      <c r="O165" s="25">
        <v>30152</v>
      </c>
      <c r="P165" s="8">
        <f t="shared" si="35"/>
        <v>2741</v>
      </c>
      <c r="Q165" s="95">
        <f t="shared" si="36"/>
        <v>9.9996351829557462E-2</v>
      </c>
      <c r="R165" s="8">
        <f t="shared" si="37"/>
        <v>0</v>
      </c>
      <c r="S165" s="95">
        <f t="shared" si="38"/>
        <v>0</v>
      </c>
      <c r="T165" s="8">
        <f t="shared" si="39"/>
        <v>0</v>
      </c>
      <c r="U165" s="95">
        <f t="shared" si="40"/>
        <v>0</v>
      </c>
      <c r="V165" s="8">
        <f t="shared" si="41"/>
        <v>-2848</v>
      </c>
      <c r="W165" s="95">
        <f t="shared" si="42"/>
        <v>-8.6303030303030326E-2</v>
      </c>
      <c r="X165" s="8">
        <f t="shared" si="43"/>
        <v>2848</v>
      </c>
      <c r="Y165" s="96">
        <f t="shared" si="44"/>
        <v>9.4454762536481773E-2</v>
      </c>
    </row>
    <row r="166" spans="2:25" ht="15.75" customHeight="1">
      <c r="B166" s="94"/>
      <c r="C166" s="297" t="s">
        <v>113</v>
      </c>
      <c r="D166" s="1" t="s">
        <v>114</v>
      </c>
      <c r="E166" s="1"/>
      <c r="F166" s="1"/>
      <c r="G166" s="1"/>
      <c r="H166" s="1"/>
      <c r="I166" s="1"/>
      <c r="J166" s="9" t="s">
        <v>9</v>
      </c>
      <c r="K166" s="25">
        <v>29547</v>
      </c>
      <c r="L166" s="25">
        <v>29547</v>
      </c>
      <c r="M166" s="25">
        <v>31547</v>
      </c>
      <c r="N166" s="25">
        <v>32047</v>
      </c>
      <c r="O166" s="25">
        <v>30433</v>
      </c>
      <c r="P166" s="8">
        <f t="shared" si="35"/>
        <v>886</v>
      </c>
      <c r="Q166" s="95">
        <f t="shared" si="36"/>
        <v>2.9986123802755005E-2</v>
      </c>
      <c r="R166" s="8">
        <f t="shared" si="37"/>
        <v>886</v>
      </c>
      <c r="S166" s="95">
        <f t="shared" si="38"/>
        <v>2.9986123802755005E-2</v>
      </c>
      <c r="T166" s="8">
        <f t="shared" si="39"/>
        <v>-1114</v>
      </c>
      <c r="U166" s="95">
        <f t="shared" si="40"/>
        <v>-3.531239103559769E-2</v>
      </c>
      <c r="V166" s="8">
        <f t="shared" si="41"/>
        <v>-1614</v>
      </c>
      <c r="W166" s="95">
        <f t="shared" si="42"/>
        <v>-5.036352856741666E-2</v>
      </c>
      <c r="X166" s="8">
        <f t="shared" si="43"/>
        <v>500</v>
      </c>
      <c r="Y166" s="96">
        <f t="shared" si="44"/>
        <v>1.5849367610232257E-2</v>
      </c>
    </row>
    <row r="167" spans="2:25" ht="12" customHeight="1">
      <c r="B167" s="106"/>
      <c r="C167" s="296"/>
      <c r="D167" s="296"/>
      <c r="E167" s="296"/>
      <c r="F167" s="296"/>
      <c r="G167" s="296"/>
      <c r="H167" s="296"/>
      <c r="I167" s="296"/>
      <c r="J167" s="296"/>
      <c r="K167" s="296"/>
      <c r="L167" s="296"/>
      <c r="M167" s="296"/>
      <c r="N167" s="296"/>
      <c r="O167" s="296"/>
      <c r="P167" s="296"/>
      <c r="Q167" s="296"/>
      <c r="R167" s="296"/>
      <c r="S167" s="296"/>
      <c r="T167" s="296"/>
      <c r="U167" s="296"/>
      <c r="V167" s="296"/>
      <c r="W167" s="296"/>
      <c r="X167" s="296"/>
      <c r="Y167" s="30"/>
    </row>
    <row r="168" spans="2:25" ht="15.75" customHeight="1">
      <c r="B168" s="94"/>
      <c r="C168" s="297"/>
      <c r="D168" s="296"/>
      <c r="E168" s="296"/>
      <c r="F168" s="296"/>
      <c r="G168" s="11" t="s">
        <v>115</v>
      </c>
      <c r="H168" s="12"/>
      <c r="I168" s="12"/>
      <c r="J168" s="20" t="s">
        <v>9</v>
      </c>
      <c r="K168" s="25">
        <f>SUM(K161:K166)</f>
        <v>230133</v>
      </c>
      <c r="L168" s="25">
        <f>SUM(L161,L162,L163,L165,L166)</f>
        <v>397674</v>
      </c>
      <c r="M168" s="25">
        <f>SUM(M161:M166)</f>
        <v>399674</v>
      </c>
      <c r="N168" s="25">
        <f>SUM(N161:N166)</f>
        <v>353022</v>
      </c>
      <c r="O168" s="160">
        <f>SUM(O161:O166)</f>
        <v>238560</v>
      </c>
      <c r="P168" s="25">
        <f>O168-K168</f>
        <v>8427</v>
      </c>
      <c r="Q168" s="96">
        <f>IF($K168="","",  IF(O168="","", IF($K168=0,"---",(IF(ISERROR((O168/$K168)-1),"---",(O168/$K168)-1) ))))</f>
        <v>3.6617955703875493E-2</v>
      </c>
      <c r="R168" s="25">
        <f>O168-L168</f>
        <v>-159114</v>
      </c>
      <c r="S168" s="96">
        <f>IF($L168="","",  IF(O168="","", IF($L168=0,"---",(IF(ISERROR((O168/$L168)-1),"---",(O168/$L168)-1) ))))</f>
        <v>-0.40011164924033249</v>
      </c>
      <c r="T168" s="25">
        <f>O168-M168</f>
        <v>-161114</v>
      </c>
      <c r="U168" s="96">
        <f>IF($M168="","",  IF(O168="","", IF($M168=0,"---",(IF(ISERROR((O168/$M168)-1),"---",(O168/$M168)-1) ))))</f>
        <v>-0.40311353753308943</v>
      </c>
      <c r="V168" s="25">
        <f>O168-N168</f>
        <v>-114462</v>
      </c>
      <c r="W168" s="96">
        <f>IF($N168="","",  IF(O168="","", IF($N168=0,"---",(IF(ISERROR((O168/$N168)-1),"---",(O168/$N168)-1) ))))</f>
        <v>-0.3242347502421945</v>
      </c>
      <c r="X168" s="25">
        <f>N168-M168</f>
        <v>-46652</v>
      </c>
      <c r="Y168" s="96">
        <f>IF($M168="","",  IF(N168="","", IF($M168=0,"---",(IF(ISERROR((N168/$M168)-1),"---",(N168/$M168)-1) ))))</f>
        <v>-0.11672513098175008</v>
      </c>
    </row>
    <row r="169" spans="2:25" ht="12" customHeight="1">
      <c r="B169" s="106"/>
      <c r="C169" s="296"/>
      <c r="D169" s="296"/>
      <c r="E169" s="296"/>
      <c r="F169" s="296"/>
      <c r="G169" s="296"/>
      <c r="H169" s="296"/>
      <c r="I169" s="296"/>
      <c r="J169" s="296"/>
      <c r="K169" s="40"/>
      <c r="L169" s="296"/>
      <c r="M169" s="296"/>
      <c r="N169" s="296"/>
      <c r="O169" s="296"/>
      <c r="P169" s="296"/>
      <c r="Q169" s="296"/>
      <c r="R169" s="296"/>
      <c r="S169" s="296"/>
      <c r="T169" s="296"/>
      <c r="U169" s="296"/>
      <c r="V169" s="296"/>
      <c r="W169" s="296"/>
      <c r="X169" s="296"/>
      <c r="Y169" s="30"/>
    </row>
    <row r="170" spans="2:25" ht="15.75" customHeight="1">
      <c r="B170" s="107" t="s">
        <v>48</v>
      </c>
      <c r="C170" s="11" t="s">
        <v>116</v>
      </c>
      <c r="D170" s="12"/>
      <c r="E170" s="12"/>
      <c r="F170" s="12"/>
      <c r="G170" s="12"/>
      <c r="H170" s="12"/>
      <c r="I170" s="33"/>
      <c r="J170" s="20" t="s">
        <v>9</v>
      </c>
      <c r="K170" s="25">
        <v>23683</v>
      </c>
      <c r="L170" s="25">
        <v>23683</v>
      </c>
      <c r="M170" s="25">
        <v>28683</v>
      </c>
      <c r="N170" s="25">
        <v>29683</v>
      </c>
      <c r="O170" s="25">
        <v>31000</v>
      </c>
      <c r="P170" s="25">
        <f>O170-K170</f>
        <v>7317</v>
      </c>
      <c r="Q170" s="96">
        <f>IF($K170="","",  IF(O170="","", IF($K170=0,"---",(IF(ISERROR((O170/$K170)-1),"---",(O170/$K170)-1) ))))</f>
        <v>0.30895579107376592</v>
      </c>
      <c r="R170" s="25">
        <f>O170-L170</f>
        <v>7317</v>
      </c>
      <c r="S170" s="96">
        <f>IF($L170="","",  IF(O170="","", IF($L170=0,"---",(IF(ISERROR((O170/$L170)-1),"---",(O170/$L170)-1) ))))</f>
        <v>0.30895579107376592</v>
      </c>
      <c r="T170" s="25">
        <f>O170-M170</f>
        <v>2317</v>
      </c>
      <c r="U170" s="96">
        <f>IF($M170="","",  IF(O170="","", IF($M170=0,"---",(IF(ISERROR((O170/$M170)-1),"---",(O170/$M170)-1) ))))</f>
        <v>8.0779555834466388E-2</v>
      </c>
      <c r="V170" s="25">
        <f>O170-N170</f>
        <v>1317</v>
      </c>
      <c r="W170" s="96">
        <f>IF($N170="","",  IF(O170="","", IF($N170=0,"---",(IF(ISERROR((O170/$N170)-1),"---",(O170/$N170)-1) ))))</f>
        <v>4.4368830643802815E-2</v>
      </c>
      <c r="X170" s="25">
        <f>N170-M170</f>
        <v>1000</v>
      </c>
      <c r="Y170" s="96">
        <f>IF($M170="","",  IF(N170="","", IF($M170=0,"---",(IF(ISERROR((N170/$M170)-1),"---",(N170/$M170)-1) ))))</f>
        <v>3.4863856639821389E-2</v>
      </c>
    </row>
    <row r="171" spans="2:25" ht="12" customHeight="1">
      <c r="B171" s="141"/>
      <c r="C171" s="297"/>
      <c r="D171" s="297"/>
      <c r="E171" s="297"/>
      <c r="F171" s="297"/>
      <c r="G171" s="297"/>
      <c r="H171" s="297"/>
      <c r="I171" s="297"/>
      <c r="J171" s="297"/>
      <c r="K171" s="297"/>
      <c r="L171" s="297"/>
      <c r="M171" s="297"/>
      <c r="N171" s="297"/>
      <c r="O171" s="297"/>
      <c r="P171" s="297"/>
      <c r="Q171" s="297"/>
      <c r="R171" s="297"/>
      <c r="S171" s="297"/>
      <c r="T171" s="297"/>
      <c r="U171" s="297"/>
      <c r="V171" s="297"/>
      <c r="W171" s="297"/>
      <c r="X171" s="297"/>
      <c r="Y171" s="23"/>
    </row>
    <row r="172" spans="2:25" ht="15.75" customHeight="1">
      <c r="B172" s="94"/>
      <c r="C172" s="296"/>
      <c r="D172" s="296"/>
      <c r="E172" s="296"/>
      <c r="F172" s="26" t="s">
        <v>39</v>
      </c>
      <c r="G172" s="26"/>
      <c r="H172" s="26"/>
      <c r="I172" s="26"/>
      <c r="J172" s="27"/>
      <c r="K172" s="28">
        <f>+K170+K168+K158</f>
        <v>14070743</v>
      </c>
      <c r="L172" s="28">
        <f>+L170+L168+L158+L174</f>
        <v>17283256</v>
      </c>
      <c r="M172" s="28">
        <f t="shared" ref="M172" si="45">+M170+M168+M158</f>
        <v>17200256</v>
      </c>
      <c r="N172" s="28">
        <f>+N170+N168+N158</f>
        <v>17154604</v>
      </c>
      <c r="O172" s="163">
        <f>+O170+O168+O158</f>
        <v>14519119</v>
      </c>
      <c r="P172" s="28">
        <f>O172-K172</f>
        <v>448376</v>
      </c>
      <c r="Q172" s="105">
        <f>IF($K172="","",  IF(O172="","", IF($K172=0,"---",(IF(ISERROR((O172/$K172)-1),"---",(O172/$K172)-1) ))))</f>
        <v>3.1865836793408819E-2</v>
      </c>
      <c r="R172" s="28">
        <f>O172-L172</f>
        <v>-2764137</v>
      </c>
      <c r="S172" s="105">
        <f>IF($L172="","",  IF(O172="","", IF($L172=0,"---",(IF(ISERROR((O172/$L172)-1),"---",(O172/$L172)-1) ))))</f>
        <v>-0.15993149670409323</v>
      </c>
      <c r="T172" s="28">
        <f>O172-M172</f>
        <v>-2681137</v>
      </c>
      <c r="U172" s="105">
        <f>IF($M172="","",  IF(O172="","", IF($M172=0,"---",(IF(ISERROR((O172/$M172)-1),"---",(O172/$M172)-1) ))))</f>
        <v>-0.1558777380987818</v>
      </c>
      <c r="V172" s="28">
        <f>O172-N172</f>
        <v>-2635485</v>
      </c>
      <c r="W172" s="105">
        <f>IF($N172="","",  IF(O172="","", IF($N172=0,"---",(IF(ISERROR((O172/$N172)-1),"---",(O172/$N172)-1) ))))</f>
        <v>-0.15363135167678599</v>
      </c>
      <c r="X172" s="28">
        <f>N172-M172</f>
        <v>-45652</v>
      </c>
      <c r="Y172" s="105">
        <f>IF($M172="","",  IF(N172="","", IF($M172=0,"---",(IF(ISERROR((N172/$M172)-1),"---",(N172/$M172)-1) ))))</f>
        <v>-2.6541465429351652E-3</v>
      </c>
    </row>
    <row r="173" spans="2:25" ht="15.75" customHeight="1">
      <c r="B173" s="94"/>
      <c r="C173" s="296"/>
      <c r="D173" s="296"/>
      <c r="E173" s="296"/>
      <c r="F173" s="318"/>
      <c r="G173" s="11" t="s">
        <v>21</v>
      </c>
      <c r="H173" s="12"/>
      <c r="I173" s="33"/>
      <c r="J173" s="9" t="s">
        <v>9</v>
      </c>
      <c r="K173" s="25">
        <v>14070743</v>
      </c>
      <c r="L173" s="25">
        <f>SUM(L158,L168,L170)</f>
        <v>17193256</v>
      </c>
      <c r="M173" s="25">
        <v>17200256</v>
      </c>
      <c r="N173" s="25">
        <v>17154604</v>
      </c>
      <c r="O173" s="25">
        <v>14524119</v>
      </c>
      <c r="P173" s="8">
        <f>O173-K173</f>
        <v>453376</v>
      </c>
      <c r="Q173" s="95">
        <f>IF($K173="","",  IF(O173="","", IF($K173=0,"---",(IF(ISERROR((O173/$K173)-1),"---",(O173/$K173)-1) ))))</f>
        <v>3.222118405545471E-2</v>
      </c>
      <c r="R173" s="8">
        <f>O173-L173</f>
        <v>-2669137</v>
      </c>
      <c r="S173" s="95">
        <f>IF($L173="","",  IF(O173="","", IF($L173=0,"---",(IF(ISERROR((O173/$L173)-1),"---",(O173/$L173)-1) ))))</f>
        <v>-0.15524325351754198</v>
      </c>
      <c r="T173" s="8">
        <f>O173-M173</f>
        <v>-2676137</v>
      </c>
      <c r="U173" s="95">
        <f>IF($M173="","",  IF(O173="","", IF($M173=0,"---",(IF(ISERROR((O173/$M173)-1),"---",(O173/$M173)-1) ))))</f>
        <v>-0.15558704475096186</v>
      </c>
      <c r="V173" s="8">
        <f>O173-N173</f>
        <v>-2630485</v>
      </c>
      <c r="W173" s="95">
        <f>IF($N173="","",  IF(O173="","", IF($N173=0,"---",(IF(ISERROR((O173/$N173)-1),"---",(O173/$N173)-1) ))))</f>
        <v>-0.15333988473298477</v>
      </c>
      <c r="X173" s="8">
        <f>N173-M173</f>
        <v>-45652</v>
      </c>
      <c r="Y173" s="96">
        <f>IF($M173="","",  IF(N173="","", IF($M173=0,"---",(IF(ISERROR((N173/$M173)-1),"---",(N173/$M173)-1) ))))</f>
        <v>-2.6541465429351652E-3</v>
      </c>
    </row>
    <row r="174" spans="2:25" ht="15.75" customHeight="1">
      <c r="B174" s="94"/>
      <c r="C174" s="296"/>
      <c r="D174" s="296"/>
      <c r="E174" s="296"/>
      <c r="F174" s="318"/>
      <c r="G174" s="11" t="s">
        <v>22</v>
      </c>
      <c r="H174" s="12"/>
      <c r="I174" s="33"/>
      <c r="J174" s="9" t="s">
        <v>17</v>
      </c>
      <c r="K174" s="25">
        <v>0</v>
      </c>
      <c r="L174" s="25">
        <v>90000</v>
      </c>
      <c r="M174" s="25">
        <v>0</v>
      </c>
      <c r="N174" s="25">
        <v>0</v>
      </c>
      <c r="O174" s="25">
        <v>0</v>
      </c>
      <c r="P174" s="8">
        <f>O174-K174</f>
        <v>0</v>
      </c>
      <c r="Q174" s="95" t="str">
        <f>IF($K174="","",  IF(O174="","", IF($K174=0,"---",(IF(ISERROR((O174/$K174)-1),"---",(O174/$K174)-1) ))))</f>
        <v>---</v>
      </c>
      <c r="R174" s="8">
        <f>O174-L174</f>
        <v>-90000</v>
      </c>
      <c r="S174" s="95">
        <f>IF($L174="","",  IF(O174="","", IF($L174=0,"---",(IF(ISERROR((O174/$L174)-1),"---",(O174/$L174)-1) ))))</f>
        <v>-1</v>
      </c>
      <c r="T174" s="8">
        <f>O174-M174</f>
        <v>0</v>
      </c>
      <c r="U174" s="95" t="str">
        <f>IF($M174="","",  IF(O174="","", IF($M174=0,"---",(IF(ISERROR((O174/$M174)-1),"---",(O174/$M174)-1) ))))</f>
        <v>---</v>
      </c>
      <c r="V174" s="8">
        <f>O174-N174</f>
        <v>0</v>
      </c>
      <c r="W174" s="95" t="str">
        <f>IF($N174="","",  IF(O174="","", IF($N174=0,"---",(IF(ISERROR((O174/$N174)-1),"---",(O174/$N174)-1) ))))</f>
        <v>---</v>
      </c>
      <c r="X174" s="8">
        <f>N174-M174</f>
        <v>0</v>
      </c>
      <c r="Y174" s="96" t="str">
        <f>IF($M174="","",  IF(N174="","", IF($M174=0,"---",(IF(ISERROR((N174/$M174)-1),"---",(N174/$M174)-1) ))))</f>
        <v>---</v>
      </c>
    </row>
    <row r="175" spans="2:25" ht="15.75" customHeight="1">
      <c r="B175" s="94"/>
      <c r="C175" s="296"/>
      <c r="D175" s="296"/>
      <c r="E175" s="296"/>
      <c r="F175" s="296"/>
      <c r="G175" s="1" t="s">
        <v>117</v>
      </c>
      <c r="H175" s="11"/>
      <c r="I175" s="33"/>
      <c r="J175" s="9"/>
      <c r="K175" s="25">
        <f>K172-K151</f>
        <v>4787360</v>
      </c>
      <c r="L175" s="25">
        <f>L172-L151</f>
        <v>7999873</v>
      </c>
      <c r="M175" s="25">
        <v>7916873</v>
      </c>
      <c r="N175" s="25">
        <v>7871221</v>
      </c>
      <c r="O175" s="25">
        <f>O172-O151</f>
        <v>5235736</v>
      </c>
      <c r="P175" s="8">
        <f>O175-K175</f>
        <v>448376</v>
      </c>
      <c r="Q175" s="95">
        <f>IF($K175="","",  IF(O175="","", IF($K175=0,"---",(IF(ISERROR((O175/$K175)-1),"---",(O175/$K175)-1) ))))</f>
        <v>9.3658300190501587E-2</v>
      </c>
      <c r="R175" s="8">
        <f>O175-L175</f>
        <v>-2764137</v>
      </c>
      <c r="S175" s="95">
        <f>IF($L175="","",  IF(O175="","", IF($L175=0,"---",(IF(ISERROR((O175/$L175)-1),"---",(O175/$L175)-1) ))))</f>
        <v>-0.34552261017143648</v>
      </c>
      <c r="T175" s="8">
        <f>O175-M175</f>
        <v>-2681137</v>
      </c>
      <c r="U175" s="95">
        <f>IF($M175="","",  IF(O175="","", IF($M175=0,"---",(IF(ISERROR((O175/$M175)-1),"---",(O175/$M175)-1) ))))</f>
        <v>-0.33866111026411561</v>
      </c>
      <c r="V175" s="8">
        <f>O175-N175</f>
        <v>-2635485</v>
      </c>
      <c r="W175" s="95">
        <f>IF($N175="","",  IF(O175="","", IF($N175=0,"---",(IF(ISERROR((O175/$N175)-1),"---",(O175/$N175)-1) ))))</f>
        <v>-0.33482543559633249</v>
      </c>
      <c r="X175" s="8">
        <f>N175-M175</f>
        <v>-45652</v>
      </c>
      <c r="Y175" s="96">
        <f>IF($M175="","",  IF(N175="","", IF($M175=0,"---",(IF(ISERROR((N175/$M175)-1),"---",(N175/$M175)-1) ))))</f>
        <v>-5.7664181299864614E-3</v>
      </c>
    </row>
    <row r="176" spans="2:25" ht="15.75" customHeight="1">
      <c r="B176" s="109"/>
      <c r="C176" s="14"/>
      <c r="D176" s="14"/>
      <c r="E176" s="14"/>
      <c r="F176" s="24"/>
      <c r="G176" s="1" t="s">
        <v>118</v>
      </c>
      <c r="H176" s="1"/>
      <c r="I176" s="1"/>
      <c r="J176" s="9"/>
      <c r="K176" s="25">
        <v>9283383</v>
      </c>
      <c r="L176" s="25">
        <v>9283383</v>
      </c>
      <c r="M176" s="25">
        <v>9283384</v>
      </c>
      <c r="N176" s="25">
        <v>9283383</v>
      </c>
      <c r="O176" s="25">
        <v>9283383</v>
      </c>
      <c r="P176" s="25">
        <f>O176-K176</f>
        <v>0</v>
      </c>
      <c r="Q176" s="96">
        <f>IF($K176="","",  IF(O176="","", IF($K176=0,"---",(IF(ISERROR((O176/$K176)-1),"---",(O176/$K176)-1) ))))</f>
        <v>0</v>
      </c>
      <c r="R176" s="25">
        <f>O176-L176</f>
        <v>0</v>
      </c>
      <c r="S176" s="96">
        <f>IF($L176="","",  IF(O176="","", IF($L176=0,"---",(IF(ISERROR((O176/$L176)-1),"---",(O176/$L176)-1) ))))</f>
        <v>0</v>
      </c>
      <c r="T176" s="25">
        <f>O176-M176</f>
        <v>-1</v>
      </c>
      <c r="U176" s="96">
        <f>IF($M176="","",  IF(O176="","", IF($M176=0,"---",(IF(ISERROR((O176/$M176)-1),"---",(O176/$M176)-1) ))))</f>
        <v>-1.0771934022546503E-7</v>
      </c>
      <c r="V176" s="25">
        <f>O176-N176</f>
        <v>0</v>
      </c>
      <c r="W176" s="96">
        <f>IF($N176="","",  IF(O176="","", IF($N176=0,"---",(IF(ISERROR((O176/$N176)-1),"---",(O176/$N176)-1) ))))</f>
        <v>0</v>
      </c>
      <c r="X176" s="25">
        <f>N176-M176</f>
        <v>-1</v>
      </c>
      <c r="Y176" s="96">
        <f>IF($M176="","",  IF(N176="","", IF($M176=0,"---",(IF(ISERROR((N176/$M176)-1),"---",(N176/$M176)-1) ))))</f>
        <v>-1.0771934022546503E-7</v>
      </c>
    </row>
    <row r="177" spans="2:25" ht="16.5" customHeight="1">
      <c r="B177" s="455"/>
      <c r="C177" s="455"/>
      <c r="D177" s="455"/>
      <c r="E177" s="455"/>
      <c r="F177" s="455"/>
      <c r="G177" s="455"/>
      <c r="H177" s="455"/>
      <c r="I177" s="455"/>
      <c r="J177" s="455"/>
      <c r="K177" s="455"/>
      <c r="L177" s="455"/>
      <c r="M177" s="455"/>
      <c r="N177" s="455"/>
      <c r="O177" s="455"/>
      <c r="P177" s="455"/>
      <c r="Q177" s="455"/>
      <c r="R177" s="455"/>
      <c r="S177" s="455"/>
      <c r="T177" s="455"/>
      <c r="U177" s="455"/>
      <c r="V177" s="455"/>
      <c r="W177" s="455"/>
      <c r="X177" s="455"/>
      <c r="Y177" s="455"/>
    </row>
    <row r="178" spans="2:25" ht="15.75" customHeight="1">
      <c r="B178" s="395" t="s">
        <v>119</v>
      </c>
      <c r="C178" s="395"/>
      <c r="D178" s="395"/>
      <c r="E178" s="395"/>
      <c r="F178" s="395"/>
      <c r="G178" s="395"/>
      <c r="H178" s="395"/>
      <c r="I178" s="395"/>
      <c r="J178" s="395"/>
      <c r="K178" s="395"/>
      <c r="L178" s="395"/>
      <c r="M178" s="395"/>
      <c r="N178" s="395"/>
      <c r="O178" s="395"/>
      <c r="P178" s="395"/>
      <c r="Q178" s="395"/>
      <c r="R178" s="395"/>
      <c r="S178" s="395"/>
      <c r="T178" s="395"/>
      <c r="U178" s="395"/>
      <c r="V178" s="395"/>
      <c r="W178" s="395"/>
      <c r="X178" s="395"/>
      <c r="Y178" s="398"/>
    </row>
    <row r="179" spans="2:25" ht="15.75" customHeight="1">
      <c r="B179" s="423"/>
      <c r="C179" s="423"/>
      <c r="D179" s="423"/>
      <c r="E179" s="423"/>
      <c r="F179" s="423"/>
      <c r="G179" s="423"/>
      <c r="H179" s="423"/>
      <c r="I179" s="423"/>
      <c r="J179" s="423"/>
      <c r="K179" s="423"/>
      <c r="L179" s="423"/>
      <c r="M179" s="423"/>
      <c r="N179" s="423"/>
      <c r="O179" s="423"/>
      <c r="P179" s="423"/>
      <c r="Q179" s="423"/>
      <c r="R179" s="423"/>
      <c r="S179" s="423"/>
      <c r="T179" s="423"/>
      <c r="U179" s="423"/>
      <c r="V179" s="423"/>
      <c r="W179" s="423"/>
      <c r="X179" s="423"/>
      <c r="Y179" s="431"/>
    </row>
    <row r="180" spans="2:25" ht="15.75" customHeight="1">
      <c r="B180" s="128" t="s">
        <v>42</v>
      </c>
      <c r="C180" s="434" t="s">
        <v>120</v>
      </c>
      <c r="D180" s="434"/>
      <c r="E180" s="434"/>
      <c r="F180" s="434"/>
      <c r="G180" s="434"/>
      <c r="H180" s="434"/>
      <c r="I180" s="434"/>
      <c r="J180" s="434"/>
      <c r="K180" s="434"/>
      <c r="L180" s="434"/>
      <c r="M180" s="434"/>
      <c r="N180" s="434"/>
      <c r="O180" s="434"/>
      <c r="P180" s="434"/>
      <c r="Q180" s="434"/>
      <c r="R180" s="434"/>
      <c r="S180" s="434"/>
      <c r="T180" s="434"/>
      <c r="U180" s="434"/>
      <c r="V180" s="434"/>
      <c r="W180" s="434"/>
      <c r="X180" s="434"/>
      <c r="Y180" s="434"/>
    </row>
    <row r="181" spans="2:25" ht="15.75" customHeight="1">
      <c r="B181" s="245"/>
      <c r="C181" s="319" t="s">
        <v>6</v>
      </c>
      <c r="D181" s="246" t="s">
        <v>121</v>
      </c>
      <c r="E181" s="246"/>
      <c r="F181" s="246"/>
      <c r="G181" s="246"/>
      <c r="H181" s="246"/>
      <c r="I181" s="246"/>
      <c r="J181" s="247" t="s">
        <v>17</v>
      </c>
      <c r="K181" s="8">
        <v>3414895</v>
      </c>
      <c r="L181" s="58">
        <v>3455328</v>
      </c>
      <c r="M181" s="58">
        <v>3455328</v>
      </c>
      <c r="N181" s="58">
        <v>3455328</v>
      </c>
      <c r="O181" s="320">
        <v>3456481</v>
      </c>
      <c r="P181" s="8">
        <f>O181-K181</f>
        <v>41586</v>
      </c>
      <c r="Q181" s="95">
        <f>IF($K181="","",  IF(O181="","", IF($K181=0,"---",(IF(ISERROR((O181/$K181)-1),"---",(O181/$K181)-1) ))))</f>
        <v>1.2177826843870809E-2</v>
      </c>
      <c r="R181" s="8">
        <f>O181-L181</f>
        <v>1153</v>
      </c>
      <c r="S181" s="95">
        <f>IF($L181="","",  IF(O181="","", IF($L181=0,"---",(IF(ISERROR((O181/$L181)-1),"---",(O181/$L181)-1) ))))</f>
        <v>3.3368756887908191E-4</v>
      </c>
      <c r="T181" s="8">
        <f>O181-M181</f>
        <v>1153</v>
      </c>
      <c r="U181" s="95">
        <f>IF($M181="","",  IF(O181="","", IF($M181=0,"---",(IF(ISERROR((O181/$M181)-1),"---",(O181/$M181)-1) ))))</f>
        <v>3.3368756887908191E-4</v>
      </c>
      <c r="V181" s="8">
        <f>O181-N181</f>
        <v>1153</v>
      </c>
      <c r="W181" s="95">
        <f>IF($N181="","",  IF(O181="","", IF($N181=0,"---",(IF(ISERROR((O181/$N181)-1),"---",(O181/$N181)-1) ))))</f>
        <v>3.3368756887908191E-4</v>
      </c>
      <c r="X181" s="8">
        <f>N181-M181</f>
        <v>0</v>
      </c>
      <c r="Y181" s="96">
        <f>IF($M181="","",  IF(N181="","", IF($M181=0,"---",(IF(ISERROR((N181/$M181)-1),"---",(N181/$M181)-1) ))))</f>
        <v>0</v>
      </c>
    </row>
    <row r="182" spans="2:25" ht="15.75" customHeight="1">
      <c r="B182" s="197"/>
      <c r="C182" s="319" t="s">
        <v>12</v>
      </c>
      <c r="D182" s="248" t="s">
        <v>122</v>
      </c>
      <c r="E182" s="248"/>
      <c r="F182" s="248"/>
      <c r="G182" s="248"/>
      <c r="H182" s="248"/>
      <c r="I182" s="248"/>
      <c r="J182" s="198" t="s">
        <v>17</v>
      </c>
      <c r="K182" s="25">
        <v>50650</v>
      </c>
      <c r="L182" s="58">
        <v>51803</v>
      </c>
      <c r="M182" s="58">
        <v>51803</v>
      </c>
      <c r="N182" s="58">
        <v>51803</v>
      </c>
      <c r="O182" s="164">
        <v>50650</v>
      </c>
      <c r="P182" s="8">
        <f>O182-K182</f>
        <v>0</v>
      </c>
      <c r="Q182" s="95">
        <f>IF($K182="","",  IF(O182="","", IF($K182=0,"---",(IF(ISERROR((O182/$K182)-1),"---",(O182/$K182)-1) ))))</f>
        <v>0</v>
      </c>
      <c r="R182" s="8">
        <f>O182-L182</f>
        <v>-1153</v>
      </c>
      <c r="S182" s="95">
        <f>IF($L182="","",  IF(O182="","", IF($L182=0,"---",(IF(ISERROR((O182/$L182)-1),"---",(O182/$L182)-1) ))))</f>
        <v>-2.2257398220180247E-2</v>
      </c>
      <c r="T182" s="8">
        <f>O182-M182</f>
        <v>-1153</v>
      </c>
      <c r="U182" s="95">
        <f>IF($M182="","",  IF(O182="","", IF($M182=0,"---",(IF(ISERROR((O182/$M182)-1),"---",(O182/$M182)-1) ))))</f>
        <v>-2.2257398220180247E-2</v>
      </c>
      <c r="V182" s="8">
        <f>O182-N182</f>
        <v>-1153</v>
      </c>
      <c r="W182" s="95">
        <f>IF($N182="","",  IF(O182="","", IF($N182=0,"---",(IF(ISERROR((O182/$N182)-1),"---",(O182/$N182)-1) ))))</f>
        <v>-2.2257398220180247E-2</v>
      </c>
      <c r="X182" s="8">
        <f>N182-M182</f>
        <v>0</v>
      </c>
      <c r="Y182" s="96">
        <f>IF($M182="","",  IF(N182="","", IF($M182=0,"---",(IF(ISERROR((N182/$M182)-1),"---",(N182/$M182)-1) ))))</f>
        <v>0</v>
      </c>
    </row>
    <row r="183" spans="2:25" ht="15.75" customHeight="1">
      <c r="B183" s="245"/>
      <c r="C183" s="321"/>
      <c r="D183" s="321"/>
      <c r="E183" s="321"/>
      <c r="F183" s="321"/>
      <c r="G183" s="321"/>
      <c r="H183" s="321"/>
      <c r="I183" s="321"/>
      <c r="J183" s="321"/>
      <c r="K183" s="296"/>
      <c r="L183" s="296"/>
      <c r="M183" s="296"/>
      <c r="N183" s="296"/>
      <c r="O183" s="321"/>
      <c r="P183" s="321"/>
      <c r="Q183" s="321"/>
      <c r="R183" s="321"/>
      <c r="S183" s="321"/>
      <c r="T183" s="321"/>
      <c r="U183" s="321"/>
      <c r="V183" s="321"/>
      <c r="W183" s="321"/>
      <c r="X183" s="321"/>
      <c r="Y183" s="249"/>
    </row>
    <row r="184" spans="2:25" ht="15.75" customHeight="1">
      <c r="B184" s="197"/>
      <c r="C184" s="321"/>
      <c r="D184" s="321"/>
      <c r="E184" s="321"/>
      <c r="F184" s="321"/>
      <c r="G184" s="248" t="s">
        <v>123</v>
      </c>
      <c r="H184" s="250"/>
      <c r="I184" s="251"/>
      <c r="J184" s="198" t="s">
        <v>17</v>
      </c>
      <c r="K184" s="25">
        <f>SUM(K181:K182)</f>
        <v>3465545</v>
      </c>
      <c r="L184" s="25">
        <f>SUM(L181:L182)</f>
        <v>3507131</v>
      </c>
      <c r="M184" s="25">
        <f>SUM(M181:M182)</f>
        <v>3507131</v>
      </c>
      <c r="N184" s="25">
        <f>SUM(N181:N182)</f>
        <v>3507131</v>
      </c>
      <c r="O184" s="252">
        <f>+L184</f>
        <v>3507131</v>
      </c>
      <c r="P184" s="25">
        <f>O184-K184</f>
        <v>41586</v>
      </c>
      <c r="Q184" s="96">
        <f>IF($K184="","",  IF(O184="","", IF($K184=0,"---",(IF(ISERROR((O184/$K184)-1),"---",(O184/$K184)-1) ))))</f>
        <v>1.1999844180352603E-2</v>
      </c>
      <c r="R184" s="25">
        <f>O184-L184</f>
        <v>0</v>
      </c>
      <c r="S184" s="96">
        <f>IF($L184="","",  IF(O184="","", IF($L184=0,"---",(IF(ISERROR((O184/$L184)-1),"---",(O184/$L184)-1) ))))</f>
        <v>0</v>
      </c>
      <c r="T184" s="25">
        <f>O184-M184</f>
        <v>0</v>
      </c>
      <c r="U184" s="96">
        <f>IF($M184="","",  IF(O184="","", IF($M184=0,"---",(IF(ISERROR((O184/$M184)-1),"---",(O184/$M184)-1) ))))</f>
        <v>0</v>
      </c>
      <c r="V184" s="25">
        <f>O184-N184</f>
        <v>0</v>
      </c>
      <c r="W184" s="96">
        <f>IF($N184="","",  IF(O184="","", IF($N184=0,"---",(IF(ISERROR((O184/$N184)-1),"---",(O184/$N184)-1) ))))</f>
        <v>0</v>
      </c>
      <c r="X184" s="25">
        <f>N184-M184</f>
        <v>0</v>
      </c>
      <c r="Y184" s="96">
        <f>IF($M184="","",  IF(N184="","", IF($M184=0,"---",(IF(ISERROR((N184/$M184)-1),"---",(N184/$M184)-1) ))))</f>
        <v>0</v>
      </c>
    </row>
    <row r="185" spans="2:25" ht="15.75" customHeight="1">
      <c r="B185" s="197"/>
      <c r="C185" s="321"/>
      <c r="D185" s="321"/>
      <c r="E185" s="321"/>
      <c r="F185" s="321"/>
      <c r="G185" s="248" t="s">
        <v>124</v>
      </c>
      <c r="H185" s="253"/>
      <c r="I185" s="248"/>
      <c r="J185" s="198" t="s">
        <v>17</v>
      </c>
      <c r="K185" s="25">
        <v>3675021</v>
      </c>
      <c r="L185" s="25">
        <v>3719121</v>
      </c>
      <c r="M185" s="25">
        <v>3719121</v>
      </c>
      <c r="N185" s="25">
        <v>3719121</v>
      </c>
      <c r="O185" s="252">
        <f>+L185</f>
        <v>3719121</v>
      </c>
      <c r="P185" s="8">
        <f>O185-K185</f>
        <v>44100</v>
      </c>
      <c r="Q185" s="95">
        <f>IF($K185="","",  IF(O185="","", IF($K185=0,"---",(IF(ISERROR((O185/$K185)-1),"---",(O185/$K185)-1) ))))</f>
        <v>1.1999931428963162E-2</v>
      </c>
      <c r="R185" s="8">
        <f>O185-L185</f>
        <v>0</v>
      </c>
      <c r="S185" s="95">
        <f>IF($L185="","",  IF(O185="","", IF($L185=0,"---",(IF(ISERROR((O185/$L185)-1),"---",(O185/$L185)-1) ))))</f>
        <v>0</v>
      </c>
      <c r="T185" s="8">
        <f>O185-M185</f>
        <v>0</v>
      </c>
      <c r="U185" s="95">
        <f>IF($M185="","",  IF(O185="","", IF($M185=0,"---",(IF(ISERROR((O185/$M185)-1),"---",(O185/$M185)-1) ))))</f>
        <v>0</v>
      </c>
      <c r="V185" s="8">
        <f>O185-N185</f>
        <v>0</v>
      </c>
      <c r="W185" s="95">
        <f>IF($N185="","",  IF(O185="","", IF($N185=0,"---",(IF(ISERROR((O185/$N185)-1),"---",(O185/$N185)-1) ))))</f>
        <v>0</v>
      </c>
      <c r="X185" s="8">
        <f>N185-M185</f>
        <v>0</v>
      </c>
      <c r="Y185" s="96">
        <f>IF($M185="","",  IF(N185="","", IF($M185=0,"---",(IF(ISERROR((N185/$M185)-1),"---",(N185/$M185)-1) ))))</f>
        <v>0</v>
      </c>
    </row>
    <row r="186" spans="2:25" ht="15.75" customHeight="1">
      <c r="B186" s="245"/>
      <c r="C186" s="321"/>
      <c r="D186" s="321"/>
      <c r="E186" s="321"/>
      <c r="F186" s="321"/>
      <c r="G186" s="321"/>
      <c r="H186" s="321"/>
      <c r="I186" s="321"/>
      <c r="J186" s="321"/>
      <c r="K186" s="296"/>
      <c r="L186" s="296"/>
      <c r="M186" s="47"/>
      <c r="N186" s="47"/>
      <c r="O186" s="321"/>
      <c r="P186" s="321"/>
      <c r="Q186" s="321"/>
      <c r="R186" s="321"/>
      <c r="S186" s="321"/>
      <c r="T186" s="321"/>
      <c r="U186" s="321"/>
      <c r="V186" s="321"/>
      <c r="W186" s="321"/>
      <c r="X186" s="321"/>
      <c r="Y186" s="249"/>
    </row>
    <row r="187" spans="2:25" ht="15.75" customHeight="1">
      <c r="B187" s="254">
        <v>2</v>
      </c>
      <c r="C187" s="248" t="s">
        <v>125</v>
      </c>
      <c r="D187" s="248"/>
      <c r="E187" s="248"/>
      <c r="F187" s="248"/>
      <c r="G187" s="248"/>
      <c r="H187" s="248"/>
      <c r="I187" s="248"/>
      <c r="J187" s="198" t="s">
        <v>9</v>
      </c>
      <c r="K187" s="25">
        <v>13000</v>
      </c>
      <c r="L187" s="25">
        <v>13000</v>
      </c>
      <c r="M187" s="8">
        <v>13000</v>
      </c>
      <c r="N187" s="8">
        <v>13000</v>
      </c>
      <c r="O187" s="252">
        <f>+L187</f>
        <v>13000</v>
      </c>
      <c r="P187" s="25">
        <f t="shared" ref="P187:P196" si="46">O187-K187</f>
        <v>0</v>
      </c>
      <c r="Q187" s="96">
        <f t="shared" ref="Q187:Q196" si="47">IF($K187="","",  IF(O187="","", IF($K187=0,"---",(IF(ISERROR((O187/$K187)-1),"---",(O187/$K187)-1) ))))</f>
        <v>0</v>
      </c>
      <c r="R187" s="25">
        <f t="shared" ref="R187:R196" si="48">O187-L187</f>
        <v>0</v>
      </c>
      <c r="S187" s="96">
        <f t="shared" ref="S187:S196" si="49">IF($L187="","",  IF(O187="","", IF($L187=0,"---",(IF(ISERROR((O187/$L187)-1),"---",(O187/$L187)-1) ))))</f>
        <v>0</v>
      </c>
      <c r="T187" s="25">
        <f t="shared" ref="T187:T196" si="50">O187-M187</f>
        <v>0</v>
      </c>
      <c r="U187" s="96">
        <f t="shared" ref="U187:U196" si="51">IF($M187="","",  IF(O187="","", IF($M187=0,"---",(IF(ISERROR((O187/$M187)-1),"---",(O187/$M187)-1) ))))</f>
        <v>0</v>
      </c>
      <c r="V187" s="25">
        <f t="shared" ref="V187:V196" si="52">O187-N187</f>
        <v>0</v>
      </c>
      <c r="W187" s="96">
        <f t="shared" ref="W187:W196" si="53">IF($N187="","",  IF(O187="","", IF($N187=0,"---",(IF(ISERROR((O187/$N187)-1),"---",(O187/$N187)-1) ))))</f>
        <v>0</v>
      </c>
      <c r="X187" s="25">
        <f t="shared" ref="X187:X196" si="54">N187-M187</f>
        <v>0</v>
      </c>
      <c r="Y187" s="96">
        <f t="shared" ref="Y187:Y196" si="55">IF($M187="","",  IF(N187="","", IF($M187=0,"---",(IF(ISERROR((N187/$M187)-1),"---",(N187/$M187)-1) ))))</f>
        <v>0</v>
      </c>
    </row>
    <row r="188" spans="2:25" ht="15.75" customHeight="1">
      <c r="B188" s="254">
        <v>3</v>
      </c>
      <c r="C188" s="252" t="s">
        <v>126</v>
      </c>
      <c r="D188" s="248"/>
      <c r="E188" s="248"/>
      <c r="F188" s="248"/>
      <c r="G188" s="250"/>
      <c r="H188" s="255"/>
      <c r="I188" s="251"/>
      <c r="J188" s="198" t="s">
        <v>9</v>
      </c>
      <c r="K188" s="25">
        <v>29388</v>
      </c>
      <c r="L188" s="25">
        <v>29388</v>
      </c>
      <c r="M188" s="25">
        <v>29388</v>
      </c>
      <c r="N188" s="8">
        <v>29388</v>
      </c>
      <c r="O188" s="252">
        <f>+L188</f>
        <v>29388</v>
      </c>
      <c r="P188" s="8">
        <f t="shared" si="46"/>
        <v>0</v>
      </c>
      <c r="Q188" s="95">
        <f t="shared" si="47"/>
        <v>0</v>
      </c>
      <c r="R188" s="8">
        <f t="shared" si="48"/>
        <v>0</v>
      </c>
      <c r="S188" s="95">
        <f t="shared" si="49"/>
        <v>0</v>
      </c>
      <c r="T188" s="8">
        <f t="shared" si="50"/>
        <v>0</v>
      </c>
      <c r="U188" s="95">
        <f t="shared" si="51"/>
        <v>0</v>
      </c>
      <c r="V188" s="8">
        <f t="shared" si="52"/>
        <v>0</v>
      </c>
      <c r="W188" s="95">
        <f t="shared" si="53"/>
        <v>0</v>
      </c>
      <c r="X188" s="8">
        <f t="shared" si="54"/>
        <v>0</v>
      </c>
      <c r="Y188" s="96">
        <f t="shared" si="55"/>
        <v>0</v>
      </c>
    </row>
    <row r="189" spans="2:25" ht="15.75" customHeight="1">
      <c r="B189" s="254">
        <v>4</v>
      </c>
      <c r="C189" s="252" t="s">
        <v>127</v>
      </c>
      <c r="D189" s="248"/>
      <c r="E189" s="248"/>
      <c r="F189" s="248"/>
      <c r="G189" s="248"/>
      <c r="H189" s="248"/>
      <c r="I189" s="248"/>
      <c r="J189" s="198" t="s">
        <v>9</v>
      </c>
      <c r="K189" s="25">
        <v>5796</v>
      </c>
      <c r="L189" s="25">
        <v>40796</v>
      </c>
      <c r="M189" s="25">
        <v>40796</v>
      </c>
      <c r="N189" s="8">
        <v>15796</v>
      </c>
      <c r="O189" s="160">
        <v>5796</v>
      </c>
      <c r="P189" s="8">
        <f t="shared" si="46"/>
        <v>0</v>
      </c>
      <c r="Q189" s="95">
        <f t="shared" si="47"/>
        <v>0</v>
      </c>
      <c r="R189" s="8">
        <f t="shared" si="48"/>
        <v>-35000</v>
      </c>
      <c r="S189" s="95">
        <f t="shared" si="49"/>
        <v>-0.85792724776938911</v>
      </c>
      <c r="T189" s="8">
        <f t="shared" si="50"/>
        <v>-35000</v>
      </c>
      <c r="U189" s="95">
        <f t="shared" si="51"/>
        <v>-0.85792724776938911</v>
      </c>
      <c r="V189" s="8">
        <f t="shared" si="52"/>
        <v>-10000</v>
      </c>
      <c r="W189" s="95">
        <f t="shared" si="53"/>
        <v>-0.63307166371233226</v>
      </c>
      <c r="X189" s="8">
        <f t="shared" si="54"/>
        <v>-25000</v>
      </c>
      <c r="Y189" s="96">
        <f t="shared" si="55"/>
        <v>-0.61280517697813508</v>
      </c>
    </row>
    <row r="190" spans="2:25" ht="15.75" customHeight="1">
      <c r="B190" s="254">
        <v>5</v>
      </c>
      <c r="C190" s="252" t="s">
        <v>128</v>
      </c>
      <c r="D190" s="248"/>
      <c r="E190" s="248"/>
      <c r="F190" s="248"/>
      <c r="G190" s="248"/>
      <c r="H190" s="248"/>
      <c r="I190" s="248"/>
      <c r="J190" s="198" t="s">
        <v>9</v>
      </c>
      <c r="K190" s="25">
        <v>18150</v>
      </c>
      <c r="L190" s="25">
        <v>18150</v>
      </c>
      <c r="M190" s="25">
        <v>20150</v>
      </c>
      <c r="N190" s="8">
        <v>20150</v>
      </c>
      <c r="O190" s="252">
        <v>19150</v>
      </c>
      <c r="P190" s="8">
        <f t="shared" si="46"/>
        <v>1000</v>
      </c>
      <c r="Q190" s="95">
        <f t="shared" si="47"/>
        <v>5.509641873278226E-2</v>
      </c>
      <c r="R190" s="8">
        <f t="shared" si="48"/>
        <v>1000</v>
      </c>
      <c r="S190" s="95">
        <f t="shared" si="49"/>
        <v>5.509641873278226E-2</v>
      </c>
      <c r="T190" s="8">
        <f t="shared" si="50"/>
        <v>-1000</v>
      </c>
      <c r="U190" s="95">
        <f t="shared" si="51"/>
        <v>-4.9627791563275458E-2</v>
      </c>
      <c r="V190" s="8">
        <f t="shared" si="52"/>
        <v>-1000</v>
      </c>
      <c r="W190" s="95">
        <f t="shared" si="53"/>
        <v>-4.9627791563275458E-2</v>
      </c>
      <c r="X190" s="8">
        <f t="shared" si="54"/>
        <v>0</v>
      </c>
      <c r="Y190" s="96">
        <f t="shared" si="55"/>
        <v>0</v>
      </c>
    </row>
    <row r="191" spans="2:25" ht="15.75" customHeight="1">
      <c r="B191" s="254">
        <v>6</v>
      </c>
      <c r="C191" s="252" t="s">
        <v>129</v>
      </c>
      <c r="D191" s="248"/>
      <c r="E191" s="248"/>
      <c r="F191" s="248"/>
      <c r="G191" s="248"/>
      <c r="H191" s="248"/>
      <c r="I191" s="248"/>
      <c r="J191" s="198" t="s">
        <v>9</v>
      </c>
      <c r="K191" s="25">
        <v>22548</v>
      </c>
      <c r="L191" s="25">
        <v>22548</v>
      </c>
      <c r="M191" s="25">
        <v>22548</v>
      </c>
      <c r="N191" s="8">
        <v>22548</v>
      </c>
      <c r="O191" s="252">
        <v>22548</v>
      </c>
      <c r="P191" s="8">
        <f t="shared" si="46"/>
        <v>0</v>
      </c>
      <c r="Q191" s="95">
        <f t="shared" si="47"/>
        <v>0</v>
      </c>
      <c r="R191" s="8">
        <f t="shared" si="48"/>
        <v>0</v>
      </c>
      <c r="S191" s="95">
        <f t="shared" si="49"/>
        <v>0</v>
      </c>
      <c r="T191" s="8">
        <f t="shared" si="50"/>
        <v>0</v>
      </c>
      <c r="U191" s="95">
        <f t="shared" si="51"/>
        <v>0</v>
      </c>
      <c r="V191" s="8">
        <f t="shared" si="52"/>
        <v>0</v>
      </c>
      <c r="W191" s="95">
        <f t="shared" si="53"/>
        <v>0</v>
      </c>
      <c r="X191" s="8">
        <f t="shared" si="54"/>
        <v>0</v>
      </c>
      <c r="Y191" s="96">
        <f t="shared" si="55"/>
        <v>0</v>
      </c>
    </row>
    <row r="192" spans="2:25" ht="15.75" customHeight="1">
      <c r="B192" s="256">
        <v>7</v>
      </c>
      <c r="C192" s="257" t="s">
        <v>130</v>
      </c>
      <c r="D192" s="248"/>
      <c r="E192" s="248"/>
      <c r="F192" s="248"/>
      <c r="G192" s="248"/>
      <c r="H192" s="248"/>
      <c r="I192" s="248"/>
      <c r="J192" s="198" t="s">
        <v>9</v>
      </c>
      <c r="K192" s="25">
        <v>33317</v>
      </c>
      <c r="L192" s="25">
        <v>33317</v>
      </c>
      <c r="M192" s="25">
        <v>33317</v>
      </c>
      <c r="N192" s="8">
        <v>33317</v>
      </c>
      <c r="O192" s="252">
        <v>33317</v>
      </c>
      <c r="P192" s="8">
        <f t="shared" si="46"/>
        <v>0</v>
      </c>
      <c r="Q192" s="95">
        <f t="shared" si="47"/>
        <v>0</v>
      </c>
      <c r="R192" s="8">
        <f t="shared" si="48"/>
        <v>0</v>
      </c>
      <c r="S192" s="95">
        <f t="shared" si="49"/>
        <v>0</v>
      </c>
      <c r="T192" s="8">
        <f t="shared" si="50"/>
        <v>0</v>
      </c>
      <c r="U192" s="95">
        <f t="shared" si="51"/>
        <v>0</v>
      </c>
      <c r="V192" s="8">
        <f t="shared" si="52"/>
        <v>0</v>
      </c>
      <c r="W192" s="95">
        <f t="shared" si="53"/>
        <v>0</v>
      </c>
      <c r="X192" s="8">
        <f t="shared" si="54"/>
        <v>0</v>
      </c>
      <c r="Y192" s="96">
        <f t="shared" si="55"/>
        <v>0</v>
      </c>
    </row>
    <row r="193" spans="2:25" ht="15.75" customHeight="1">
      <c r="B193" s="254">
        <v>8</v>
      </c>
      <c r="C193" s="252" t="s">
        <v>131</v>
      </c>
      <c r="D193" s="248"/>
      <c r="E193" s="248"/>
      <c r="F193" s="248"/>
      <c r="G193" s="248"/>
      <c r="H193" s="248"/>
      <c r="I193" s="248"/>
      <c r="J193" s="198" t="s">
        <v>9</v>
      </c>
      <c r="K193" s="25">
        <v>17000</v>
      </c>
      <c r="L193" s="25">
        <v>18500</v>
      </c>
      <c r="M193" s="25">
        <v>18500</v>
      </c>
      <c r="N193" s="8">
        <v>18500</v>
      </c>
      <c r="O193" s="252">
        <v>18000</v>
      </c>
      <c r="P193" s="8">
        <f t="shared" si="46"/>
        <v>1000</v>
      </c>
      <c r="Q193" s="95">
        <f t="shared" si="47"/>
        <v>5.8823529411764719E-2</v>
      </c>
      <c r="R193" s="8">
        <f t="shared" si="48"/>
        <v>-500</v>
      </c>
      <c r="S193" s="95">
        <f t="shared" si="49"/>
        <v>-2.7027027027026973E-2</v>
      </c>
      <c r="T193" s="8">
        <f t="shared" si="50"/>
        <v>-500</v>
      </c>
      <c r="U193" s="95">
        <f t="shared" si="51"/>
        <v>-2.7027027027026973E-2</v>
      </c>
      <c r="V193" s="8">
        <f t="shared" si="52"/>
        <v>-500</v>
      </c>
      <c r="W193" s="95">
        <f t="shared" si="53"/>
        <v>-2.7027027027026973E-2</v>
      </c>
      <c r="X193" s="8">
        <f t="shared" si="54"/>
        <v>0</v>
      </c>
      <c r="Y193" s="96">
        <f t="shared" si="55"/>
        <v>0</v>
      </c>
    </row>
    <row r="194" spans="2:25" ht="15.75" customHeight="1">
      <c r="B194" s="254">
        <v>9</v>
      </c>
      <c r="C194" s="258" t="s">
        <v>132</v>
      </c>
      <c r="D194" s="255"/>
      <c r="E194" s="255"/>
      <c r="F194" s="255"/>
      <c r="G194" s="250"/>
      <c r="H194" s="255"/>
      <c r="I194" s="251"/>
      <c r="J194" s="198" t="s">
        <v>9</v>
      </c>
      <c r="K194" s="25">
        <v>0</v>
      </c>
      <c r="L194" s="25">
        <v>0</v>
      </c>
      <c r="M194" s="129">
        <v>0</v>
      </c>
      <c r="N194" s="129">
        <v>0</v>
      </c>
      <c r="O194" s="252">
        <v>0</v>
      </c>
      <c r="P194" s="8">
        <f t="shared" si="46"/>
        <v>0</v>
      </c>
      <c r="Q194" s="95" t="str">
        <f t="shared" si="47"/>
        <v>---</v>
      </c>
      <c r="R194" s="8">
        <f t="shared" si="48"/>
        <v>0</v>
      </c>
      <c r="S194" s="95" t="str">
        <f t="shared" si="49"/>
        <v>---</v>
      </c>
      <c r="T194" s="8">
        <f t="shared" si="50"/>
        <v>0</v>
      </c>
      <c r="U194" s="95" t="str">
        <f t="shared" si="51"/>
        <v>---</v>
      </c>
      <c r="V194" s="8">
        <f t="shared" si="52"/>
        <v>0</v>
      </c>
      <c r="W194" s="95" t="str">
        <f t="shared" si="53"/>
        <v>---</v>
      </c>
      <c r="X194" s="8">
        <f t="shared" si="54"/>
        <v>0</v>
      </c>
      <c r="Y194" s="96" t="str">
        <f t="shared" si="55"/>
        <v>---</v>
      </c>
    </row>
    <row r="195" spans="2:25" ht="15.75" customHeight="1">
      <c r="B195" s="254">
        <v>10</v>
      </c>
      <c r="C195" s="22" t="s">
        <v>308</v>
      </c>
      <c r="D195" s="255"/>
      <c r="E195" s="255"/>
      <c r="F195" s="255"/>
      <c r="G195" s="250"/>
      <c r="H195" s="255"/>
      <c r="I195" s="251"/>
      <c r="J195" s="198" t="s">
        <v>9</v>
      </c>
      <c r="K195" s="25">
        <v>0</v>
      </c>
      <c r="L195" s="25">
        <v>0</v>
      </c>
      <c r="M195" s="259">
        <v>0</v>
      </c>
      <c r="N195" s="259">
        <v>2325</v>
      </c>
      <c r="O195" s="252">
        <v>2325</v>
      </c>
      <c r="P195" s="8">
        <f t="shared" si="46"/>
        <v>2325</v>
      </c>
      <c r="Q195" s="95" t="str">
        <f t="shared" si="47"/>
        <v>---</v>
      </c>
      <c r="R195" s="8">
        <f t="shared" si="48"/>
        <v>2325</v>
      </c>
      <c r="S195" s="95" t="str">
        <f t="shared" si="49"/>
        <v>---</v>
      </c>
      <c r="T195" s="8">
        <f t="shared" si="50"/>
        <v>2325</v>
      </c>
      <c r="U195" s="95" t="str">
        <f t="shared" si="51"/>
        <v>---</v>
      </c>
      <c r="V195" s="8">
        <f t="shared" si="52"/>
        <v>0</v>
      </c>
      <c r="W195" s="95">
        <f t="shared" si="53"/>
        <v>0</v>
      </c>
      <c r="X195" s="8">
        <f t="shared" si="54"/>
        <v>2325</v>
      </c>
      <c r="Y195" s="96" t="str">
        <f t="shared" si="55"/>
        <v>---</v>
      </c>
    </row>
    <row r="196" spans="2:25" ht="15.75" customHeight="1">
      <c r="B196" s="197"/>
      <c r="C196" s="321"/>
      <c r="D196" s="321"/>
      <c r="E196" s="321"/>
      <c r="F196" s="321"/>
      <c r="G196" s="200" t="s">
        <v>11</v>
      </c>
      <c r="H196" s="201"/>
      <c r="I196" s="202"/>
      <c r="J196" s="198"/>
      <c r="K196" s="29">
        <f>SUM(K187:K195)</f>
        <v>139199</v>
      </c>
      <c r="L196" s="29">
        <f>SUM(L187:L195)</f>
        <v>175699</v>
      </c>
      <c r="M196" s="29">
        <f t="shared" ref="M196:N196" si="56">SUM(M187:M195)</f>
        <v>177699</v>
      </c>
      <c r="N196" s="203">
        <f t="shared" si="56"/>
        <v>155024</v>
      </c>
      <c r="O196" s="203">
        <f>SUM(O187:O195)</f>
        <v>143524</v>
      </c>
      <c r="P196" s="8">
        <f t="shared" si="46"/>
        <v>4325</v>
      </c>
      <c r="Q196" s="95">
        <f t="shared" si="47"/>
        <v>3.1070625507367167E-2</v>
      </c>
      <c r="R196" s="8">
        <f t="shared" si="48"/>
        <v>-32175</v>
      </c>
      <c r="S196" s="95">
        <f t="shared" si="49"/>
        <v>-0.18312568654346351</v>
      </c>
      <c r="T196" s="8">
        <f t="shared" si="50"/>
        <v>-34175</v>
      </c>
      <c r="U196" s="95">
        <f t="shared" si="51"/>
        <v>-0.19231959662125275</v>
      </c>
      <c r="V196" s="8">
        <f t="shared" si="52"/>
        <v>-11500</v>
      </c>
      <c r="W196" s="95">
        <f t="shared" si="53"/>
        <v>-7.4182062132315041E-2</v>
      </c>
      <c r="X196" s="8">
        <f t="shared" si="54"/>
        <v>-22675</v>
      </c>
      <c r="Y196" s="96">
        <f t="shared" si="55"/>
        <v>-0.12760341926516183</v>
      </c>
    </row>
    <row r="197" spans="2:25" ht="15.75" customHeight="1">
      <c r="B197" s="106"/>
      <c r="C197" s="296"/>
      <c r="D197" s="296"/>
      <c r="E197" s="296"/>
      <c r="F197" s="296"/>
      <c r="G197" s="296"/>
      <c r="H197" s="296"/>
      <c r="I197" s="296"/>
      <c r="J197" s="296"/>
      <c r="K197" s="296"/>
      <c r="L197" s="296"/>
      <c r="M197" s="296"/>
      <c r="N197" s="296"/>
      <c r="O197" s="296"/>
      <c r="P197" s="296"/>
      <c r="Q197" s="296"/>
      <c r="R197" s="296"/>
      <c r="S197" s="296"/>
      <c r="T197" s="296"/>
      <c r="U197" s="296"/>
      <c r="V197" s="296"/>
      <c r="W197" s="296"/>
      <c r="X197" s="296"/>
      <c r="Y197" s="30"/>
    </row>
    <row r="198" spans="2:25" ht="15.75" customHeight="1">
      <c r="B198" s="94"/>
      <c r="C198" s="296"/>
      <c r="D198" s="296"/>
      <c r="E198" s="296"/>
      <c r="F198" s="34" t="s">
        <v>79</v>
      </c>
      <c r="G198" s="35"/>
      <c r="H198" s="35"/>
      <c r="I198" s="35"/>
      <c r="J198" s="35"/>
      <c r="K198" s="28">
        <f>SUM(K185+K196)</f>
        <v>3814220</v>
      </c>
      <c r="L198" s="28">
        <f t="shared" ref="L198:M198" si="57">SUM(L185+L196)</f>
        <v>3894820</v>
      </c>
      <c r="M198" s="28">
        <f t="shared" si="57"/>
        <v>3896820</v>
      </c>
      <c r="N198" s="28">
        <f>SUM(N185+N196)</f>
        <v>3874145</v>
      </c>
      <c r="O198" s="28">
        <f>SUM(O185+O196)</f>
        <v>3862645</v>
      </c>
      <c r="P198" s="28">
        <f>O198-K198</f>
        <v>48425</v>
      </c>
      <c r="Q198" s="105">
        <f>IF($K198="","",  IF(O198="","", IF($K198=0,"---",(IF(ISERROR((O198/$K198)-1),"---",(O198/$K198)-1) ))))</f>
        <v>1.2695911614956756E-2</v>
      </c>
      <c r="R198" s="28">
        <f>O198-L198</f>
        <v>-32175</v>
      </c>
      <c r="S198" s="105">
        <f>IF($L198="","",  IF(O198="","", IF($L198=0,"---",(IF(ISERROR((O198/$L198)-1),"---",(O198/$L198)-1) ))))</f>
        <v>-8.2609722657273066E-3</v>
      </c>
      <c r="T198" s="28">
        <f>O198-M198</f>
        <v>-34175</v>
      </c>
      <c r="U198" s="105">
        <f>IF($M198="","",  IF(O198="","", IF($M198=0,"---",(IF(ISERROR((O198/$M198)-1),"---",(O198/$M198)-1) ))))</f>
        <v>-8.7699714125877293E-3</v>
      </c>
      <c r="V198" s="28">
        <f>O198-N198</f>
        <v>-11500</v>
      </c>
      <c r="W198" s="105">
        <f>IF($N198="","",  IF(O198="","", IF($N198=0,"---",(IF(ISERROR((O198/$N198)-1),"---",(O198/$N198)-1) ))))</f>
        <v>-2.9683968978961861E-3</v>
      </c>
      <c r="X198" s="28">
        <f>N198-M198</f>
        <v>-22675</v>
      </c>
      <c r="Y198" s="105">
        <f>IF($M198="","",  IF(N198="","", IF($M198=0,"---",(IF(ISERROR((N198/$M198)-1),"---",(N198/$M198)-1) ))))</f>
        <v>-5.818847162558205E-3</v>
      </c>
    </row>
    <row r="199" spans="2:25" ht="15.75" customHeight="1">
      <c r="B199" s="94"/>
      <c r="C199" s="296"/>
      <c r="D199" s="296"/>
      <c r="E199" s="296"/>
      <c r="F199" s="296"/>
      <c r="G199" s="1" t="s">
        <v>21</v>
      </c>
      <c r="H199" s="1"/>
      <c r="I199" s="1"/>
      <c r="J199" s="7" t="s">
        <v>9</v>
      </c>
      <c r="K199" s="8">
        <f>K196</f>
        <v>139199</v>
      </c>
      <c r="L199" s="8">
        <f>L196</f>
        <v>175699</v>
      </c>
      <c r="M199" s="8">
        <f>M196</f>
        <v>177699</v>
      </c>
      <c r="N199" s="8">
        <f>N196</f>
        <v>155024</v>
      </c>
      <c r="O199" s="165">
        <f>O196</f>
        <v>143524</v>
      </c>
      <c r="P199" s="8">
        <f>O199-K199</f>
        <v>4325</v>
      </c>
      <c r="Q199" s="95">
        <f>IF($K199="","",  IF(O199="","", IF($K199=0,"---",(IF(ISERROR((O199/$K199)-1),"---",(O199/$K199)-1) ))))</f>
        <v>3.1070625507367167E-2</v>
      </c>
      <c r="R199" s="8">
        <f>O199-L199</f>
        <v>-32175</v>
      </c>
      <c r="S199" s="95">
        <f>IF($L199="","",  IF(O199="","", IF($L199=0,"---",(IF(ISERROR((O199/$L199)-1),"---",(O199/$L199)-1) ))))</f>
        <v>-0.18312568654346351</v>
      </c>
      <c r="T199" s="8">
        <f>O199-M199</f>
        <v>-34175</v>
      </c>
      <c r="U199" s="95">
        <f>IF($M199="","",  IF(O199="","", IF($M199=0,"---",(IF(ISERROR((O199/$M199)-1),"---",(O199/$M199)-1) ))))</f>
        <v>-0.19231959662125275</v>
      </c>
      <c r="V199" s="8">
        <f>O199-N199</f>
        <v>-11500</v>
      </c>
      <c r="W199" s="95">
        <f>IF($N199="","",  IF(O199="","", IF($N199=0,"---",(IF(ISERROR((O199/$N199)-1),"---",(O199/$N199)-1) ))))</f>
        <v>-7.4182062132315041E-2</v>
      </c>
      <c r="X199" s="8">
        <f>N199-M199</f>
        <v>-22675</v>
      </c>
      <c r="Y199" s="96">
        <f>IF($M199="","",  IF(N199="","", IF($M199=0,"---",(IF(ISERROR((N199/$M199)-1),"---",(N199/$M199)-1) ))))</f>
        <v>-0.12760341926516183</v>
      </c>
    </row>
    <row r="200" spans="2:25" ht="15.75" customHeight="1">
      <c r="B200" s="94"/>
      <c r="C200" s="296"/>
      <c r="D200" s="296"/>
      <c r="E200" s="296"/>
      <c r="F200" s="296"/>
      <c r="G200" s="426" t="s">
        <v>22</v>
      </c>
      <c r="H200" s="426"/>
      <c r="I200" s="426"/>
      <c r="J200" s="59" t="s">
        <v>17</v>
      </c>
      <c r="K200" s="39">
        <f>K185</f>
        <v>3675021</v>
      </c>
      <c r="L200" s="39">
        <f t="shared" ref="L200:N200" si="58">L185</f>
        <v>3719121</v>
      </c>
      <c r="M200" s="39">
        <f t="shared" si="58"/>
        <v>3719121</v>
      </c>
      <c r="N200" s="39">
        <f t="shared" si="58"/>
        <v>3719121</v>
      </c>
      <c r="O200" s="179">
        <f>O185</f>
        <v>3719121</v>
      </c>
      <c r="P200" s="10">
        <f>O200-K200</f>
        <v>44100</v>
      </c>
      <c r="Q200" s="181">
        <f>IF($K200="","",  IF(O200="","", IF($K200=0,"---",(IF(ISERROR((O200/$K200)-1),"---",(O200/$K200)-1) ))))</f>
        <v>1.1999931428963162E-2</v>
      </c>
      <c r="R200" s="10">
        <f>O200-L200</f>
        <v>0</v>
      </c>
      <c r="S200" s="181">
        <f>IF($L200="","",  IF(O200="","", IF($L200=0,"---",(IF(ISERROR((O200/$L200)-1),"---",(O200/$L200)-1) ))))</f>
        <v>0</v>
      </c>
      <c r="T200" s="10">
        <f>O200-M200</f>
        <v>0</v>
      </c>
      <c r="U200" s="181">
        <f>IF($M200="","",  IF(O200="","", IF($M200=0,"---",(IF(ISERROR((O200/$M200)-1),"---",(O200/$M200)-1) ))))</f>
        <v>0</v>
      </c>
      <c r="V200" s="10">
        <f>O200-N200</f>
        <v>0</v>
      </c>
      <c r="W200" s="181">
        <f>IF($N200="","",  IF(O200="","", IF($N200=0,"---",(IF(ISERROR((O200/$N200)-1),"---",(O200/$N200)-1) ))))</f>
        <v>0</v>
      </c>
      <c r="X200" s="10">
        <f>N200-M200</f>
        <v>0</v>
      </c>
      <c r="Y200" s="182">
        <f>IF($M200="","",  IF(N200="","", IF($M200=0,"---",(IF(ISERROR((N200/$M200)-1),"---",(N200/$M200)-1) ))))</f>
        <v>0</v>
      </c>
    </row>
    <row r="201" spans="2:25" ht="15.75" customHeight="1">
      <c r="B201" s="452"/>
      <c r="C201" s="453"/>
      <c r="D201" s="453"/>
      <c r="E201" s="453"/>
      <c r="F201" s="453"/>
      <c r="G201" s="453"/>
      <c r="H201" s="453"/>
      <c r="I201" s="453"/>
      <c r="J201" s="453"/>
      <c r="K201" s="453"/>
      <c r="L201" s="453"/>
      <c r="M201" s="453"/>
      <c r="N201" s="453"/>
      <c r="O201" s="453"/>
      <c r="P201" s="453"/>
      <c r="Q201" s="453"/>
      <c r="R201" s="453"/>
      <c r="S201" s="453"/>
      <c r="T201" s="453"/>
      <c r="U201" s="453"/>
      <c r="V201" s="453"/>
      <c r="W201" s="453"/>
      <c r="X201" s="453"/>
      <c r="Y201" s="453"/>
    </row>
    <row r="202" spans="2:25" ht="15.75" customHeight="1">
      <c r="B202" s="110" t="s">
        <v>133</v>
      </c>
      <c r="C202" s="289"/>
      <c r="D202" s="289"/>
      <c r="E202" s="289"/>
      <c r="F202" s="289"/>
      <c r="G202" s="289"/>
      <c r="H202" s="289"/>
      <c r="I202" s="290"/>
      <c r="J202" s="27" t="s">
        <v>9</v>
      </c>
      <c r="K202" s="28">
        <v>34431</v>
      </c>
      <c r="L202" s="28">
        <v>37431</v>
      </c>
      <c r="M202" s="28">
        <v>37431</v>
      </c>
      <c r="N202" s="28">
        <v>41431</v>
      </c>
      <c r="O202" s="28">
        <v>40431</v>
      </c>
      <c r="P202" s="28">
        <f>O202-K202</f>
        <v>6000</v>
      </c>
      <c r="Q202" s="105">
        <f>IF($K202="","",  IF(O202="","", IF($K202=0,"---",(IF(ISERROR((O202/$K202)-1),"---",(O202/$K202)-1) ))))</f>
        <v>0.17426156661148373</v>
      </c>
      <c r="R202" s="28">
        <f>O202-L202</f>
        <v>3000</v>
      </c>
      <c r="S202" s="105">
        <f>IF($L202="","",  IF(O202="","", IF($L202=0,"---",(IF(ISERROR((O202/$L202)-1),"---",(O202/$L202)-1) ))))</f>
        <v>8.0147471347278954E-2</v>
      </c>
      <c r="T202" s="28">
        <f>O202-M202</f>
        <v>3000</v>
      </c>
      <c r="U202" s="105">
        <f>IF($M202="","",  IF(O202="","", IF($M202=0,"---",(IF(ISERROR((O202/$M202)-1),"---",(O202/$M202)-1) ))))</f>
        <v>8.0147471347278954E-2</v>
      </c>
      <c r="V202" s="28">
        <f>O202-N202</f>
        <v>-1000</v>
      </c>
      <c r="W202" s="105">
        <f>IF($N202="","",  IF(O202="","", IF($N202=0,"---",(IF(ISERROR((O202/$N202)-1),"---",(O202/$N202)-1) ))))</f>
        <v>-2.4136516135261021E-2</v>
      </c>
      <c r="X202" s="28">
        <f>N202-M202</f>
        <v>4000</v>
      </c>
      <c r="Y202" s="105">
        <f>IF($M202="","",  IF(N202="","", IF($M202=0,"---",(IF(ISERROR((N202/$M202)-1),"---",(N202/$M202)-1) ))))</f>
        <v>0.10686329512970527</v>
      </c>
    </row>
    <row r="203" spans="2:25" ht="15.75" customHeight="1">
      <c r="B203" s="414"/>
      <c r="C203" s="454"/>
      <c r="D203" s="454"/>
      <c r="E203" s="454"/>
      <c r="F203" s="454"/>
      <c r="G203" s="454"/>
      <c r="H203" s="454"/>
      <c r="I203" s="454"/>
      <c r="J203" s="454"/>
      <c r="K203" s="454"/>
      <c r="L203" s="454"/>
      <c r="M203" s="454"/>
      <c r="N203" s="454"/>
      <c r="O203" s="454"/>
      <c r="P203" s="454"/>
      <c r="Q203" s="454"/>
      <c r="R203" s="454"/>
      <c r="S203" s="454"/>
      <c r="T203" s="454"/>
      <c r="U203" s="454"/>
      <c r="V203" s="454"/>
      <c r="W203" s="454"/>
      <c r="X203" s="454"/>
      <c r="Y203" s="454"/>
    </row>
    <row r="204" spans="2:25" ht="15.75" customHeight="1">
      <c r="B204" s="110" t="s">
        <v>134</v>
      </c>
      <c r="C204" s="289"/>
      <c r="D204" s="289"/>
      <c r="E204" s="289"/>
      <c r="F204" s="289"/>
      <c r="G204" s="289"/>
      <c r="H204" s="289"/>
      <c r="I204" s="290"/>
      <c r="J204" s="27" t="s">
        <v>9</v>
      </c>
      <c r="K204" s="28">
        <v>81500</v>
      </c>
      <c r="L204" s="28">
        <v>84500</v>
      </c>
      <c r="M204" s="28">
        <v>84500</v>
      </c>
      <c r="N204" s="28">
        <v>90700</v>
      </c>
      <c r="O204" s="28">
        <v>88500</v>
      </c>
      <c r="P204" s="28">
        <f>O204-K204</f>
        <v>7000</v>
      </c>
      <c r="Q204" s="105">
        <f>IF($K204="","",  IF(O204="","", IF($K204=0,"---",(IF(ISERROR((O204/$K204)-1),"---",(O204/$K204)-1) ))))</f>
        <v>8.5889570552147187E-2</v>
      </c>
      <c r="R204" s="28">
        <f>O204-L204</f>
        <v>4000</v>
      </c>
      <c r="S204" s="105">
        <f>IF($L204="","",  IF(O204="","", IF($L204=0,"---",(IF(ISERROR((O204/$L204)-1),"---",(O204/$L204)-1) ))))</f>
        <v>4.7337278106508895E-2</v>
      </c>
      <c r="T204" s="28">
        <f>O204-M204</f>
        <v>4000</v>
      </c>
      <c r="U204" s="105">
        <f>IF($M204="","",  IF(O204="","", IF($M204=0,"---",(IF(ISERROR((O204/$M204)-1),"---",(O204/$M204)-1) ))))</f>
        <v>4.7337278106508895E-2</v>
      </c>
      <c r="V204" s="28">
        <f>O204-N204</f>
        <v>-2200</v>
      </c>
      <c r="W204" s="105">
        <f>IF($N204="","",  IF(O204="","", IF($N204=0,"---",(IF(ISERROR((O204/$N204)-1),"---",(O204/$N204)-1) ))))</f>
        <v>-2.4255788313120141E-2</v>
      </c>
      <c r="X204" s="28">
        <f>N204-M204</f>
        <v>6200</v>
      </c>
      <c r="Y204" s="105">
        <f>IF($M204="","",  IF(N204="","", IF($M204=0,"---",(IF(ISERROR((N204/$M204)-1),"---",(N204/$M204)-1) ))))</f>
        <v>7.3372781065088821E-2</v>
      </c>
    </row>
    <row r="205" spans="2:25" ht="15.75" customHeight="1">
      <c r="B205" s="414"/>
      <c r="C205" s="454"/>
      <c r="D205" s="454"/>
      <c r="E205" s="454"/>
      <c r="F205" s="454"/>
      <c r="G205" s="454"/>
      <c r="H205" s="454"/>
      <c r="I205" s="454"/>
      <c r="J205" s="454"/>
      <c r="K205" s="454"/>
      <c r="L205" s="454"/>
      <c r="M205" s="454"/>
      <c r="N205" s="454"/>
      <c r="O205" s="454"/>
      <c r="P205" s="454"/>
      <c r="Q205" s="454"/>
      <c r="R205" s="454"/>
      <c r="S205" s="454"/>
      <c r="T205" s="454"/>
      <c r="U205" s="454"/>
      <c r="V205" s="454"/>
      <c r="W205" s="454"/>
      <c r="X205" s="454"/>
      <c r="Y205" s="454"/>
    </row>
    <row r="206" spans="2:25" ht="15.75" customHeight="1">
      <c r="B206" s="110" t="s">
        <v>135</v>
      </c>
      <c r="C206" s="289"/>
      <c r="D206" s="289"/>
      <c r="E206" s="289"/>
      <c r="F206" s="289"/>
      <c r="G206" s="289"/>
      <c r="H206" s="289"/>
      <c r="I206" s="290"/>
      <c r="J206" s="27" t="s">
        <v>9</v>
      </c>
      <c r="K206" s="28">
        <v>140361</v>
      </c>
      <c r="L206" s="28">
        <v>143361</v>
      </c>
      <c r="M206" s="28">
        <v>143361</v>
      </c>
      <c r="N206" s="28">
        <v>164361</v>
      </c>
      <c r="O206" s="28">
        <v>146361</v>
      </c>
      <c r="P206" s="28">
        <f>O206-K206</f>
        <v>6000</v>
      </c>
      <c r="Q206" s="105">
        <f>IF($K206="","",  IF(O206="","", IF($K206=0,"---",(IF(ISERROR((O206/$K206)-1),"---",(O206/$K206)-1) ))))</f>
        <v>4.2746916878620089E-2</v>
      </c>
      <c r="R206" s="28">
        <f>O206-L206</f>
        <v>3000</v>
      </c>
      <c r="S206" s="105">
        <f>IF($L206="","",  IF(O206="","", IF($L206=0,"---",(IF(ISERROR((O206/$L206)-1),"---",(O206/$L206)-1) ))))</f>
        <v>2.0926193316173958E-2</v>
      </c>
      <c r="T206" s="28">
        <f>O206-M206</f>
        <v>3000</v>
      </c>
      <c r="U206" s="105">
        <f>IF($M206="","",  IF(O206="","", IF($M206=0,"---",(IF(ISERROR((O206/$M206)-1),"---",(O206/$M206)-1) ))))</f>
        <v>2.0926193316173958E-2</v>
      </c>
      <c r="V206" s="28">
        <f>O206-N206</f>
        <v>-18000</v>
      </c>
      <c r="W206" s="105">
        <f>IF($N206="","",  IF(O206="","", IF($N206=0,"---",(IF(ISERROR((O206/$N206)-1),"---",(O206/$N206)-1) ))))</f>
        <v>-0.10951503093799619</v>
      </c>
      <c r="X206" s="28">
        <f>N206-M206</f>
        <v>21000</v>
      </c>
      <c r="Y206" s="105">
        <f>IF($M206="","",  IF(N206="","", IF($M206=0,"---",(IF(ISERROR((N206/$M206)-1),"---",(N206/$M206)-1) ))))</f>
        <v>0.14648335321321704</v>
      </c>
    </row>
    <row r="207" spans="2:25" ht="15.75" customHeight="1">
      <c r="B207" s="458"/>
      <c r="C207" s="458"/>
      <c r="D207" s="458"/>
      <c r="E207" s="458"/>
      <c r="F207" s="458"/>
      <c r="G207" s="458"/>
      <c r="H207" s="458"/>
      <c r="I207" s="458"/>
      <c r="J207" s="458"/>
      <c r="K207" s="458"/>
      <c r="L207" s="458"/>
      <c r="M207" s="458"/>
      <c r="N207" s="458"/>
      <c r="O207" s="458"/>
      <c r="P207" s="458"/>
      <c r="Q207" s="458"/>
      <c r="R207" s="458"/>
      <c r="S207" s="458"/>
      <c r="T207" s="458"/>
      <c r="U207" s="458"/>
      <c r="V207" s="458"/>
      <c r="W207" s="458"/>
      <c r="X207" s="458"/>
      <c r="Y207" s="458"/>
    </row>
    <row r="208" spans="2:25" ht="15.75" customHeight="1">
      <c r="B208" s="399" t="s">
        <v>136</v>
      </c>
      <c r="C208" s="399"/>
      <c r="D208" s="399"/>
      <c r="E208" s="399"/>
      <c r="F208" s="399"/>
      <c r="G208" s="399"/>
      <c r="H208" s="399"/>
      <c r="I208" s="399"/>
      <c r="J208" s="399"/>
      <c r="K208" s="399"/>
      <c r="L208" s="399"/>
      <c r="M208" s="399"/>
      <c r="N208" s="399"/>
      <c r="O208" s="399"/>
      <c r="P208" s="399"/>
      <c r="Q208" s="399"/>
      <c r="R208" s="399"/>
      <c r="S208" s="399"/>
      <c r="T208" s="399"/>
      <c r="U208" s="399"/>
      <c r="V208" s="399"/>
      <c r="W208" s="399"/>
      <c r="X208" s="399"/>
      <c r="Y208" s="400"/>
    </row>
    <row r="209" spans="2:28" ht="15.75" customHeight="1">
      <c r="B209" s="404"/>
      <c r="C209" s="404"/>
      <c r="D209" s="404"/>
      <c r="E209" s="404"/>
      <c r="F209" s="404"/>
      <c r="G209" s="404"/>
      <c r="H209" s="404"/>
      <c r="I209" s="404"/>
      <c r="J209" s="404"/>
      <c r="K209" s="404"/>
      <c r="L209" s="404"/>
      <c r="M209" s="404"/>
      <c r="N209" s="404"/>
      <c r="O209" s="404"/>
      <c r="P209" s="404"/>
      <c r="Q209" s="404"/>
      <c r="R209" s="404"/>
      <c r="S209" s="404"/>
      <c r="T209" s="404"/>
      <c r="U209" s="404"/>
      <c r="V209" s="404"/>
      <c r="W209" s="404"/>
      <c r="X209" s="404"/>
      <c r="Y209" s="430"/>
    </row>
    <row r="210" spans="2:28" ht="15.75" customHeight="1">
      <c r="B210" s="128" t="s">
        <v>42</v>
      </c>
      <c r="C210" s="411" t="s">
        <v>137</v>
      </c>
      <c r="D210" s="412"/>
      <c r="E210" s="412"/>
      <c r="F210" s="412"/>
      <c r="G210" s="412"/>
      <c r="H210" s="412"/>
      <c r="I210" s="412"/>
      <c r="J210" s="412"/>
      <c r="K210" s="412"/>
      <c r="L210" s="412"/>
      <c r="M210" s="412"/>
      <c r="N210" s="412"/>
      <c r="O210" s="412"/>
      <c r="P210" s="412"/>
      <c r="Q210" s="412"/>
      <c r="R210" s="412"/>
      <c r="S210" s="412"/>
      <c r="T210" s="412"/>
      <c r="U210" s="412"/>
      <c r="V210" s="412"/>
      <c r="W210" s="412"/>
      <c r="X210" s="412"/>
      <c r="Y210" s="413"/>
    </row>
    <row r="211" spans="2:28" ht="15.75" customHeight="1">
      <c r="B211" s="106"/>
      <c r="C211" s="297" t="s">
        <v>6</v>
      </c>
      <c r="D211" s="411" t="s">
        <v>138</v>
      </c>
      <c r="E211" s="411"/>
      <c r="F211" s="411"/>
      <c r="G211" s="411"/>
      <c r="H211" s="411"/>
      <c r="I211" s="411"/>
      <c r="J211" s="411"/>
      <c r="K211" s="411"/>
      <c r="L211" s="411"/>
      <c r="M211" s="411"/>
      <c r="N211" s="411"/>
      <c r="O211" s="411"/>
      <c r="P211" s="411"/>
      <c r="Q211" s="411"/>
      <c r="R211" s="411"/>
      <c r="S211" s="411"/>
      <c r="T211" s="411"/>
      <c r="U211" s="411"/>
      <c r="V211" s="411"/>
      <c r="W211" s="411"/>
      <c r="X211" s="411"/>
      <c r="Y211" s="434"/>
    </row>
    <row r="212" spans="2:28" ht="15.75" customHeight="1">
      <c r="B212" s="94"/>
      <c r="C212" s="296"/>
      <c r="D212" s="296"/>
      <c r="E212" s="6" t="s">
        <v>55</v>
      </c>
      <c r="F212" s="6"/>
      <c r="G212" s="6"/>
      <c r="H212" s="6"/>
      <c r="I212" s="6"/>
      <c r="J212" s="7" t="s">
        <v>9</v>
      </c>
      <c r="K212" s="8">
        <v>543848</v>
      </c>
      <c r="L212" s="8">
        <v>563848</v>
      </c>
      <c r="M212" s="8">
        <v>593848</v>
      </c>
      <c r="N212" s="8">
        <v>593848</v>
      </c>
      <c r="O212" s="8">
        <v>588848</v>
      </c>
      <c r="P212" s="8">
        <f>O212-K212</f>
        <v>45000</v>
      </c>
      <c r="Q212" s="95">
        <f>IF($K212="","",  IF(O212="","", IF($K212=0,"---",(IF(ISERROR((O212/$K212)-1),"---",(O212/$K212)-1) ))))</f>
        <v>8.2743707800708943E-2</v>
      </c>
      <c r="R212" s="8">
        <f>O212-L212</f>
        <v>25000</v>
      </c>
      <c r="S212" s="95">
        <f>IF($L212="","",  IF(O212="","", IF($L212=0,"---",(IF(ISERROR((O212/$L212)-1),"---",(O212/$L212)-1) ))))</f>
        <v>4.4338190434301428E-2</v>
      </c>
      <c r="T212" s="8">
        <f>O212-M212</f>
        <v>-5000</v>
      </c>
      <c r="U212" s="95">
        <f>IF($M212="","",  IF(O212="","", IF($M212=0,"---",(IF(ISERROR((O212/$M212)-1),"---",(O212/$M212)-1) ))))</f>
        <v>-8.4196629440530524E-3</v>
      </c>
      <c r="V212" s="8">
        <f>O212-N212</f>
        <v>-5000</v>
      </c>
      <c r="W212" s="95">
        <f>IF($N212="","",  IF(O212="","", IF($N212=0,"---",(IF(ISERROR((O212/$N212)-1),"---",(O212/$N212)-1) ))))</f>
        <v>-8.4196629440530524E-3</v>
      </c>
      <c r="X212" s="8">
        <f>N212-M212</f>
        <v>0</v>
      </c>
      <c r="Y212" s="96">
        <f>IF($M212="","",  IF(N212="","", IF($M212=0,"---",(IF(ISERROR((N212/$M212)-1),"---",(N212/$M212)-1) ))))</f>
        <v>0</v>
      </c>
    </row>
    <row r="213" spans="2:28" ht="15.75" customHeight="1">
      <c r="B213" s="94"/>
      <c r="C213" s="296"/>
      <c r="D213" s="296"/>
      <c r="E213" s="1" t="s">
        <v>24</v>
      </c>
      <c r="F213" s="1"/>
      <c r="G213" s="1"/>
      <c r="H213" s="1"/>
      <c r="I213" s="1"/>
      <c r="J213" s="9" t="s">
        <v>9</v>
      </c>
      <c r="K213" s="25">
        <v>791000</v>
      </c>
      <c r="L213" s="25">
        <v>791000</v>
      </c>
      <c r="M213" s="25">
        <v>791000</v>
      </c>
      <c r="N213" s="8">
        <v>791000</v>
      </c>
      <c r="O213" s="25">
        <f>+L213</f>
        <v>791000</v>
      </c>
      <c r="P213" s="8">
        <f>O213-K213</f>
        <v>0</v>
      </c>
      <c r="Q213" s="95">
        <f>IF($K213="","",  IF(O213="","", IF($K213=0,"---",(IF(ISERROR((O213/$K213)-1),"---",(O213/$K213)-1) ))))</f>
        <v>0</v>
      </c>
      <c r="R213" s="8">
        <f>O213-L213</f>
        <v>0</v>
      </c>
      <c r="S213" s="95">
        <f>IF($L213="","",  IF(O213="","", IF($L213=0,"---",(IF(ISERROR((O213/$L213)-1),"---",(O213/$L213)-1) ))))</f>
        <v>0</v>
      </c>
      <c r="T213" s="8">
        <f>O213-M213</f>
        <v>0</v>
      </c>
      <c r="U213" s="95">
        <f>IF($M213="","",  IF(O213="","", IF($M213=0,"---",(IF(ISERROR((O213/$M213)-1),"---",(O213/$M213)-1) ))))</f>
        <v>0</v>
      </c>
      <c r="V213" s="8">
        <f>O213-N213</f>
        <v>0</v>
      </c>
      <c r="W213" s="95">
        <f>IF($N213="","",  IF(O213="","", IF($N213=0,"---",(IF(ISERROR((O213/$N213)-1),"---",(O213/$N213)-1) ))))</f>
        <v>0</v>
      </c>
      <c r="X213" s="8">
        <f>N213-M213</f>
        <v>0</v>
      </c>
      <c r="Y213" s="96">
        <f>IF($M213="","",  IF(N213="","", IF($M213=0,"---",(IF(ISERROR((N213/$M213)-1),"---",(N213/$M213)-1) ))))</f>
        <v>0</v>
      </c>
    </row>
    <row r="214" spans="2:28" ht="15.75" customHeight="1">
      <c r="B214" s="106"/>
      <c r="C214" s="296"/>
      <c r="D214" s="296"/>
      <c r="E214" s="296"/>
      <c r="F214" s="296"/>
      <c r="G214" s="296"/>
      <c r="H214" s="296"/>
      <c r="I214" s="296"/>
      <c r="J214" s="296"/>
      <c r="K214" s="296"/>
      <c r="L214" s="296"/>
      <c r="M214" s="46"/>
      <c r="N214" s="46"/>
      <c r="O214" s="296"/>
      <c r="P214" s="296"/>
      <c r="Q214" s="296"/>
      <c r="R214" s="296"/>
      <c r="S214" s="296"/>
      <c r="T214" s="296"/>
      <c r="U214" s="296"/>
      <c r="V214" s="296"/>
      <c r="W214" s="296"/>
      <c r="X214" s="296"/>
      <c r="Y214" s="30"/>
    </row>
    <row r="215" spans="2:28" ht="15.75" customHeight="1">
      <c r="B215" s="94"/>
      <c r="C215" s="296"/>
      <c r="D215" s="296"/>
      <c r="E215" s="296"/>
      <c r="F215" s="296"/>
      <c r="G215" s="1" t="s">
        <v>11</v>
      </c>
      <c r="H215" s="11"/>
      <c r="I215" s="33"/>
      <c r="J215" s="9"/>
      <c r="K215" s="25">
        <f>SUM(K212:K213)</f>
        <v>1334848</v>
      </c>
      <c r="L215" s="25">
        <f>SUM(L212:L213)</f>
        <v>1354848</v>
      </c>
      <c r="M215" s="25">
        <f>SUM(M212:M213)</f>
        <v>1384848</v>
      </c>
      <c r="N215" s="25">
        <f>SUM(N212:N213)</f>
        <v>1384848</v>
      </c>
      <c r="O215" s="25">
        <f>SUM(O212:O213)</f>
        <v>1379848</v>
      </c>
      <c r="P215" s="25">
        <f>O215-K215</f>
        <v>45000</v>
      </c>
      <c r="Q215" s="96">
        <f>IF($K215="","",  IF(O215="","", IF($K215=0,"---",(IF(ISERROR((O215/$K215)-1),"---",(O215/$K215)-1) ))))</f>
        <v>3.3711703504818447E-2</v>
      </c>
      <c r="R215" s="25">
        <f>O215-L215</f>
        <v>25000</v>
      </c>
      <c r="S215" s="96">
        <f>IF($L215="","",  IF(O215="","", IF($L215=0,"---",(IF(ISERROR((O215/$L215)-1),"---",(O215/$L215)-1) ))))</f>
        <v>1.8452254422636427E-2</v>
      </c>
      <c r="T215" s="25">
        <f>O215-M215</f>
        <v>-5000</v>
      </c>
      <c r="U215" s="96">
        <f>IF($M215="","",  IF(O215="","", IF($M215=0,"---",(IF(ISERROR((O215/$M215)-1),"---",(O215/$M215)-1) ))))</f>
        <v>-3.6105045463473706E-3</v>
      </c>
      <c r="V215" s="25">
        <f>O215-N215</f>
        <v>-5000</v>
      </c>
      <c r="W215" s="96">
        <f>IF($N215="","",  IF(O215="","", IF($N215=0,"---",(IF(ISERROR((O215/$N215)-1),"---",(O215/$N215)-1) ))))</f>
        <v>-3.6105045463473706E-3</v>
      </c>
      <c r="X215" s="25">
        <f>N215-M215</f>
        <v>0</v>
      </c>
      <c r="Y215" s="96">
        <f>IF($M215="","",  IF(N215="","", IF($M215=0,"---",(IF(ISERROR((N215/$M215)-1),"---",(N215/$M215)-1) ))))</f>
        <v>0</v>
      </c>
    </row>
    <row r="216" spans="2:28" ht="15.75" customHeight="1">
      <c r="B216" s="404"/>
      <c r="C216" s="404"/>
      <c r="D216" s="404"/>
      <c r="E216" s="404"/>
      <c r="F216" s="404"/>
      <c r="G216" s="404"/>
      <c r="H216" s="404"/>
      <c r="I216" s="404"/>
      <c r="J216" s="404"/>
      <c r="K216" s="404"/>
      <c r="L216" s="404"/>
      <c r="M216" s="404"/>
      <c r="N216" s="404"/>
      <c r="O216" s="404"/>
      <c r="P216" s="404"/>
      <c r="Q216" s="404"/>
      <c r="R216" s="404"/>
      <c r="S216" s="404"/>
      <c r="T216" s="404"/>
      <c r="U216" s="404"/>
      <c r="V216" s="404"/>
      <c r="W216" s="404"/>
      <c r="X216" s="404"/>
      <c r="Y216" s="430"/>
    </row>
    <row r="217" spans="2:28" ht="15.75" customHeight="1">
      <c r="B217" s="94"/>
      <c r="C217" s="297" t="s">
        <v>12</v>
      </c>
      <c r="D217" s="1" t="s">
        <v>139</v>
      </c>
      <c r="E217" s="1"/>
      <c r="F217" s="1"/>
      <c r="G217" s="1"/>
      <c r="H217" s="1"/>
      <c r="I217" s="1"/>
      <c r="J217" s="9" t="s">
        <v>9</v>
      </c>
      <c r="K217" s="25">
        <v>7421</v>
      </c>
      <c r="L217" s="129">
        <v>115421</v>
      </c>
      <c r="M217" s="129">
        <v>115421</v>
      </c>
      <c r="N217" s="129">
        <v>25000</v>
      </c>
      <c r="O217" s="166">
        <v>7421</v>
      </c>
      <c r="P217" s="25">
        <f>O217-K217</f>
        <v>0</v>
      </c>
      <c r="Q217" s="96">
        <f>IF($K217="","",  IF(O217="","", IF($K217=0,"---",(IF(ISERROR((O217/$K217)-1),"---",(O217/$K217)-1) ))))</f>
        <v>0</v>
      </c>
      <c r="R217" s="25">
        <f>O217-L217</f>
        <v>-108000</v>
      </c>
      <c r="S217" s="96">
        <f>IF($L217="","",  IF(O217="","", IF($L217=0,"---",(IF(ISERROR((O217/$L217)-1),"---",(O217/$L217)-1) ))))</f>
        <v>-0.93570494104192481</v>
      </c>
      <c r="T217" s="25">
        <f>O217-M217</f>
        <v>-108000</v>
      </c>
      <c r="U217" s="96">
        <f>IF($M217="","",  IF(O217="","", IF($M217=0,"---",(IF(ISERROR((O217/$M217)-1),"---",(O217/$M217)-1) ))))</f>
        <v>-0.93570494104192481</v>
      </c>
      <c r="V217" s="25">
        <f>O217-N217</f>
        <v>-17579</v>
      </c>
      <c r="W217" s="96">
        <f>IF($N217="","",  IF(O217="","", IF($N217=0,"---",(IF(ISERROR((O217/$N217)-1),"---",(O217/$N217)-1) ))))</f>
        <v>-0.70316000000000001</v>
      </c>
      <c r="X217" s="25">
        <f>N217-M217</f>
        <v>-90421</v>
      </c>
      <c r="Y217" s="96">
        <f>IF($M217="","",  IF(N217="","", IF($M217=0,"---",(IF(ISERROR((N217/$M217)-1),"---",(N217/$M217)-1) ))))</f>
        <v>-0.78340163401807295</v>
      </c>
    </row>
    <row r="218" spans="2:28" s="144" customFormat="1" ht="15.75">
      <c r="B218" s="94"/>
      <c r="C218" s="297" t="s">
        <v>104</v>
      </c>
      <c r="D218" s="1" t="s">
        <v>140</v>
      </c>
      <c r="E218" s="1"/>
      <c r="F218" s="1"/>
      <c r="G218" s="1"/>
      <c r="H218" s="1"/>
      <c r="I218" s="1"/>
      <c r="J218" s="9" t="s">
        <v>17</v>
      </c>
      <c r="K218" s="25">
        <v>0</v>
      </c>
      <c r="L218" s="129">
        <v>1000000</v>
      </c>
      <c r="M218" s="129">
        <v>0</v>
      </c>
      <c r="N218" s="129">
        <v>0</v>
      </c>
      <c r="O218" s="129">
        <v>0</v>
      </c>
      <c r="P218" s="8">
        <f>O218-K218</f>
        <v>0</v>
      </c>
      <c r="Q218" s="95" t="str">
        <f>IF($K218="","",  IF(O218="","", IF($K218=0,"---",(IF(ISERROR((O218/$K218)-1),"---",(O218/$K218)-1) ))))</f>
        <v>---</v>
      </c>
      <c r="R218" s="8">
        <f>O218-L218</f>
        <v>-1000000</v>
      </c>
      <c r="S218" s="95">
        <f>IF($L218="","",  IF(O218="","", IF($L218=0,"---",(IF(ISERROR((O218/$L218)-1),"---",(O218/$L218)-1) ))))</f>
        <v>-1</v>
      </c>
      <c r="T218" s="8">
        <f>O218-M218</f>
        <v>0</v>
      </c>
      <c r="U218" s="95" t="str">
        <f>IF($M218="","",  IF(O218="","", IF($M218=0,"---",(IF(ISERROR((O218/$M218)-1),"---",(O218/$M218)-1) ))))</f>
        <v>---</v>
      </c>
      <c r="V218" s="8">
        <f>O218-N218</f>
        <v>0</v>
      </c>
      <c r="W218" s="95" t="str">
        <f>IF($N218="","",  IF(O218="","", IF($N218=0,"---",(IF(ISERROR((O218/$N218)-1),"---",(O218/$N218)-1) ))))</f>
        <v>---</v>
      </c>
      <c r="X218" s="8">
        <f>N218-M218</f>
        <v>0</v>
      </c>
      <c r="Y218" s="96" t="str">
        <f>IF($M218="","",  IF(N218="","", IF($M218=0,"---",(IF(ISERROR((N218/$M218)-1),"---",(N218/$M218)-1) ))))</f>
        <v>---</v>
      </c>
      <c r="Z218" s="4"/>
      <c r="AA218" s="2"/>
      <c r="AB218" s="2"/>
    </row>
    <row r="219" spans="2:28" ht="15.75" customHeight="1">
      <c r="B219" s="404"/>
      <c r="C219" s="404"/>
      <c r="D219" s="404"/>
      <c r="E219" s="404"/>
      <c r="F219" s="404"/>
      <c r="G219" s="404"/>
      <c r="H219" s="404"/>
      <c r="I219" s="404"/>
      <c r="J219" s="404"/>
      <c r="K219" s="404"/>
      <c r="L219" s="404"/>
      <c r="M219" s="404"/>
      <c r="N219" s="404"/>
      <c r="O219" s="404"/>
      <c r="P219" s="404"/>
      <c r="Q219" s="404"/>
      <c r="R219" s="404"/>
      <c r="S219" s="404"/>
      <c r="T219" s="404"/>
      <c r="U219" s="404"/>
      <c r="V219" s="404"/>
      <c r="W219" s="404"/>
      <c r="X219" s="404"/>
      <c r="Y219" s="430"/>
    </row>
    <row r="220" spans="2:28" s="144" customFormat="1" ht="15.75">
      <c r="B220" s="94"/>
      <c r="C220" s="297"/>
      <c r="D220" s="296"/>
      <c r="E220" s="296"/>
      <c r="F220" s="296"/>
      <c r="G220" s="1" t="s">
        <v>141</v>
      </c>
      <c r="H220" s="11"/>
      <c r="I220" s="33"/>
      <c r="J220" s="9" t="s">
        <v>9</v>
      </c>
      <c r="K220" s="25">
        <f>+K217+K213+K212</f>
        <v>1342269</v>
      </c>
      <c r="L220" s="25">
        <f>+L217+L213+L212</f>
        <v>1470269</v>
      </c>
      <c r="M220" s="25">
        <f>+M217+M213+M212</f>
        <v>1500269</v>
      </c>
      <c r="N220" s="25">
        <v>1409848</v>
      </c>
      <c r="O220" s="25">
        <v>0</v>
      </c>
      <c r="P220" s="25">
        <f>O220-K220</f>
        <v>-1342269</v>
      </c>
      <c r="Q220" s="96">
        <f>IF($K220="","",  IF(O220="","", IF($K220=0,"---",(IF(ISERROR((O220/$K220)-1),"---",(O220/$K220)-1) ))))</f>
        <v>-1</v>
      </c>
      <c r="R220" s="25">
        <f>O220-L220</f>
        <v>-1470269</v>
      </c>
      <c r="S220" s="96">
        <f>IF($L220="","",  IF(O220="","", IF($L220=0,"---",(IF(ISERROR((O220/$L220)-1),"---",(O220/$L220)-1) ))))</f>
        <v>-1</v>
      </c>
      <c r="T220" s="25">
        <f>O220-M220</f>
        <v>-1500269</v>
      </c>
      <c r="U220" s="96">
        <f>IF($M220="","",  IF(O220="","", IF($M220=0,"---",(IF(ISERROR((O220/$M220)-1),"---",(O220/$M220)-1) ))))</f>
        <v>-1</v>
      </c>
      <c r="V220" s="25">
        <f>O220-N220</f>
        <v>-1409848</v>
      </c>
      <c r="W220" s="96">
        <f>IF($N220="","",  IF(O220="","", IF($N220=0,"---",(IF(ISERROR((O220/$N220)-1),"---",(O220/$N220)-1) ))))</f>
        <v>-1</v>
      </c>
      <c r="X220" s="25">
        <f>N220-M220</f>
        <v>-90421</v>
      </c>
      <c r="Y220" s="96">
        <f>IF($M220="","",  IF(N220="","", IF($M220=0,"---",(IF(ISERROR((N220/$M220)-1),"---",(N220/$M220)-1) ))))</f>
        <v>-6.0269858272083199E-2</v>
      </c>
      <c r="Z220" s="40"/>
      <c r="AA220" s="2"/>
      <c r="AB220" s="2"/>
    </row>
    <row r="221" spans="2:28" s="144" customFormat="1" ht="15.75" customHeight="1">
      <c r="B221" s="94"/>
      <c r="C221" s="297"/>
      <c r="D221" s="296"/>
      <c r="E221" s="296"/>
      <c r="F221" s="296"/>
      <c r="G221" s="1" t="s">
        <v>142</v>
      </c>
      <c r="H221" s="11"/>
      <c r="I221" s="33"/>
      <c r="J221" s="9" t="s">
        <v>17</v>
      </c>
      <c r="K221" s="15">
        <f>+K218</f>
        <v>0</v>
      </c>
      <c r="L221" s="15">
        <f>+L218</f>
        <v>1000000</v>
      </c>
      <c r="M221" s="15">
        <f>+M218</f>
        <v>0</v>
      </c>
      <c r="N221" s="15">
        <v>0</v>
      </c>
      <c r="O221" s="15">
        <v>0</v>
      </c>
      <c r="P221" s="8">
        <f>O221-K221</f>
        <v>0</v>
      </c>
      <c r="Q221" s="95" t="str">
        <f>IF($K221="","",  IF(O221="","", IF($K221=0,"---",(IF(ISERROR((O221/$K221)-1),"---",(O221/$K221)-1) ))))</f>
        <v>---</v>
      </c>
      <c r="R221" s="8">
        <f>O221-L221</f>
        <v>-1000000</v>
      </c>
      <c r="S221" s="95">
        <f>IF($L221="","",  IF(O221="","", IF($L221=0,"---",(IF(ISERROR((O221/$L221)-1),"---",(O221/$L221)-1) ))))</f>
        <v>-1</v>
      </c>
      <c r="T221" s="8">
        <f>O221-M221</f>
        <v>0</v>
      </c>
      <c r="U221" s="95" t="str">
        <f>IF($M221="","",  IF(O221="","", IF($M221=0,"---",(IF(ISERROR((O221/$M221)-1),"---",(O221/$M221)-1) ))))</f>
        <v>---</v>
      </c>
      <c r="V221" s="8">
        <f>O221-N221</f>
        <v>0</v>
      </c>
      <c r="W221" s="95" t="str">
        <f>IF($N221="","",  IF(O221="","", IF($N221=0,"---",(IF(ISERROR((O221/$N221)-1),"---",(O221/$N221)-1) ))))</f>
        <v>---</v>
      </c>
      <c r="X221" s="8">
        <f>N221-M221</f>
        <v>0</v>
      </c>
      <c r="Y221" s="96" t="str">
        <f>IF($M221="","",  IF(N221="","", IF($M221=0,"---",(IF(ISERROR((N221/$M221)-1),"---",(N221/$M221)-1) ))))</f>
        <v>---</v>
      </c>
      <c r="Z221" s="46"/>
      <c r="AA221" s="2"/>
      <c r="AB221" s="2"/>
    </row>
    <row r="222" spans="2:28" s="144" customFormat="1" ht="15.75" customHeight="1">
      <c r="B222" s="94"/>
      <c r="C222" s="297"/>
      <c r="D222" s="296"/>
      <c r="E222" s="296"/>
      <c r="F222" s="296"/>
      <c r="G222" s="296"/>
      <c r="H222" s="296"/>
      <c r="I222" s="296"/>
      <c r="J222" s="299"/>
      <c r="K222" s="46"/>
      <c r="L222" s="46"/>
      <c r="M222" s="46"/>
      <c r="N222" s="46"/>
      <c r="O222" s="46"/>
      <c r="P222" s="76"/>
      <c r="Q222" s="301"/>
      <c r="R222" s="76"/>
      <c r="S222" s="301"/>
      <c r="T222" s="76"/>
      <c r="U222" s="301"/>
      <c r="V222" s="301"/>
      <c r="W222" s="301"/>
      <c r="X222" s="76"/>
      <c r="Y222" s="219"/>
      <c r="Z222" s="46"/>
      <c r="AA222" s="2"/>
      <c r="AB222" s="2"/>
    </row>
    <row r="223" spans="2:28" ht="15.75" customHeight="1">
      <c r="B223" s="94"/>
      <c r="C223" s="297"/>
      <c r="D223" s="297"/>
      <c r="E223" s="296"/>
      <c r="F223" s="296"/>
      <c r="G223" s="11" t="s">
        <v>143</v>
      </c>
      <c r="H223" s="12"/>
      <c r="I223" s="12"/>
      <c r="J223" s="9"/>
      <c r="K223" s="25">
        <f>+K217+K215</f>
        <v>1342269</v>
      </c>
      <c r="L223" s="25">
        <f>SUM(L220:L221)</f>
        <v>2470269</v>
      </c>
      <c r="M223" s="25">
        <f>SUM(M215,M217)</f>
        <v>1500269</v>
      </c>
      <c r="N223" s="25">
        <f>SUM(N215,N217)</f>
        <v>1409848</v>
      </c>
      <c r="O223" s="25">
        <f>+O217+O215</f>
        <v>1387269</v>
      </c>
      <c r="P223" s="25">
        <f>O223-K223</f>
        <v>45000</v>
      </c>
      <c r="Q223" s="96">
        <f>IF($K223="","",  IF(O223="","", IF($K223=0,"---",(IF(ISERROR((O223/$K223)-1),"---",(O223/$K223)-1) ))))</f>
        <v>3.3525321675461406E-2</v>
      </c>
      <c r="R223" s="25">
        <f>O223-L223</f>
        <v>-1083000</v>
      </c>
      <c r="S223" s="96">
        <f>IF($L223="","",  IF(O223="","", IF($L223=0,"---",(IF(ISERROR((O223/$L223)-1),"---",(O223/$L223)-1) ))))</f>
        <v>-0.43841379218214693</v>
      </c>
      <c r="T223" s="25">
        <f>O223-M223</f>
        <v>-113000</v>
      </c>
      <c r="U223" s="96">
        <f>IF($M223="","",  IF(O223="","", IF($M223=0,"---",(IF(ISERROR((O223/$M223)-1),"---",(O223/$M223)-1) ))))</f>
        <v>-7.5319825977874677E-2</v>
      </c>
      <c r="V223" s="25">
        <f>O223-N223</f>
        <v>-22579</v>
      </c>
      <c r="W223" s="96">
        <f>IF($N223="","",  IF(O223="","", IF($N223=0,"---",(IF(ISERROR((O223/$N223)-1),"---",(O223/$N223)-1) ))))</f>
        <v>-1.6015201638758247E-2</v>
      </c>
      <c r="X223" s="25">
        <f>N223-M223</f>
        <v>-90421</v>
      </c>
      <c r="Y223" s="96">
        <f>IF($M223="","",  IF(N223="","", IF($M223=0,"---",(IF(ISERROR((N223/$M223)-1),"---",(N223/$M223)-1) ))))</f>
        <v>-6.0269858272083199E-2</v>
      </c>
    </row>
    <row r="224" spans="2:28" ht="15.75" customHeight="1">
      <c r="B224" s="404"/>
      <c r="C224" s="404"/>
      <c r="D224" s="404"/>
      <c r="E224" s="404"/>
      <c r="F224" s="404"/>
      <c r="G224" s="404"/>
      <c r="H224" s="404"/>
      <c r="I224" s="404"/>
      <c r="J224" s="404"/>
      <c r="K224" s="404"/>
      <c r="L224" s="404"/>
      <c r="M224" s="404"/>
      <c r="N224" s="404"/>
      <c r="O224" s="404"/>
      <c r="P224" s="404"/>
      <c r="Q224" s="404"/>
      <c r="R224" s="404"/>
      <c r="S224" s="404"/>
      <c r="T224" s="404"/>
      <c r="U224" s="404"/>
      <c r="V224" s="404"/>
      <c r="W224" s="404"/>
      <c r="X224" s="404"/>
      <c r="Y224" s="430"/>
    </row>
    <row r="225" spans="2:28" ht="15.75" customHeight="1">
      <c r="B225" s="107" t="s">
        <v>46</v>
      </c>
      <c r="C225" s="409" t="s">
        <v>144</v>
      </c>
      <c r="D225" s="409"/>
      <c r="E225" s="409"/>
      <c r="F225" s="409"/>
      <c r="G225" s="409"/>
      <c r="H225" s="409"/>
      <c r="I225" s="409"/>
      <c r="J225" s="409"/>
      <c r="K225" s="409"/>
      <c r="L225" s="409"/>
      <c r="M225" s="409"/>
      <c r="N225" s="409"/>
      <c r="O225" s="409"/>
      <c r="P225" s="409"/>
      <c r="Q225" s="409"/>
      <c r="R225" s="409"/>
      <c r="S225" s="409"/>
      <c r="T225" s="409"/>
      <c r="U225" s="409"/>
      <c r="V225" s="409"/>
      <c r="W225" s="409"/>
      <c r="X225" s="409"/>
      <c r="Y225" s="410"/>
    </row>
    <row r="226" spans="2:28" ht="15.75" customHeight="1">
      <c r="B226" s="106"/>
      <c r="C226" s="297" t="s">
        <v>6</v>
      </c>
      <c r="D226" s="1" t="s">
        <v>145</v>
      </c>
      <c r="E226" s="1"/>
      <c r="F226" s="1"/>
      <c r="G226" s="1"/>
      <c r="H226" s="1"/>
      <c r="I226" s="1"/>
      <c r="J226" s="9" t="s">
        <v>9</v>
      </c>
      <c r="K226" s="25">
        <v>674955</v>
      </c>
      <c r="L226" s="25">
        <v>674955</v>
      </c>
      <c r="M226" s="25">
        <v>700000</v>
      </c>
      <c r="N226" s="25">
        <v>700000</v>
      </c>
      <c r="O226" s="25">
        <v>690455</v>
      </c>
      <c r="P226" s="25">
        <f>O226-K226</f>
        <v>15500</v>
      </c>
      <c r="Q226" s="96">
        <f>IF($K226="","",  IF(O226="","", IF($K226=0,"---",(IF(ISERROR((O226/$K226)-1),"---",(O226/$K226)-1) ))))</f>
        <v>2.2964493929224838E-2</v>
      </c>
      <c r="R226" s="25">
        <f>O226-L226</f>
        <v>15500</v>
      </c>
      <c r="S226" s="96">
        <f>IF($L226="","",  IF(O226="","", IF($L226=0,"---",(IF(ISERROR((O226/$L226)-1),"---",(O226/$L226)-1) ))))</f>
        <v>2.2964493929224838E-2</v>
      </c>
      <c r="T226" s="25">
        <f>O226-M226</f>
        <v>-9545</v>
      </c>
      <c r="U226" s="96">
        <f>IF($M226="","",  IF(O226="","", IF($M226=0,"---",(IF(ISERROR((O226/$M226)-1),"---",(O226/$M226)-1) ))))</f>
        <v>-1.3635714285714307E-2</v>
      </c>
      <c r="V226" s="25">
        <f>O226-N226</f>
        <v>-9545</v>
      </c>
      <c r="W226" s="96">
        <f>IF($N226="","",  IF(O226="","", IF($N226=0,"---",(IF(ISERROR((O226/$N226)-1),"---",(O226/$N226)-1) ))))</f>
        <v>-1.3635714285714307E-2</v>
      </c>
      <c r="X226" s="25">
        <f>N226-M226</f>
        <v>0</v>
      </c>
      <c r="Y226" s="96">
        <f>IF($M226="","",  IF(N226="","", IF($M226=0,"---",(IF(ISERROR((N226/$M226)-1),"---",(N226/$M226)-1) ))))</f>
        <v>0</v>
      </c>
    </row>
    <row r="227" spans="2:28" s="144" customFormat="1" ht="15.75" customHeight="1">
      <c r="B227" s="94"/>
      <c r="C227" s="297" t="s">
        <v>12</v>
      </c>
      <c r="D227" s="1" t="s">
        <v>146</v>
      </c>
      <c r="E227" s="1"/>
      <c r="F227" s="1"/>
      <c r="G227" s="1"/>
      <c r="H227" s="1"/>
      <c r="I227" s="1"/>
      <c r="J227" s="9" t="s">
        <v>17</v>
      </c>
      <c r="K227" s="25">
        <v>0</v>
      </c>
      <c r="L227" s="25">
        <v>100000</v>
      </c>
      <c r="M227" s="25">
        <v>0</v>
      </c>
      <c r="N227" s="25">
        <v>0</v>
      </c>
      <c r="O227" s="25">
        <v>0</v>
      </c>
      <c r="P227" s="8">
        <f>O227-K227</f>
        <v>0</v>
      </c>
      <c r="Q227" s="95" t="str">
        <f>IF($K227="","",  IF(O227="","", IF($K227=0,"---",(IF(ISERROR((O227/$K227)-1),"---",(O227/$K227)-1) ))))</f>
        <v>---</v>
      </c>
      <c r="R227" s="8">
        <f>O227-L227</f>
        <v>-100000</v>
      </c>
      <c r="S227" s="95">
        <f>IF($L227="","",  IF(O227="","", IF($L227=0,"---",(IF(ISERROR((O227/$L227)-1),"---",(O227/$L227)-1) ))))</f>
        <v>-1</v>
      </c>
      <c r="T227" s="8">
        <f>O227-M227</f>
        <v>0</v>
      </c>
      <c r="U227" s="95" t="str">
        <f>IF($M227="","",  IF(O227="","", IF($M227=0,"---",(IF(ISERROR((O227/$M227)-1),"---",(O227/$M227)-1) ))))</f>
        <v>---</v>
      </c>
      <c r="V227" s="8">
        <f>O227-N227</f>
        <v>0</v>
      </c>
      <c r="W227" s="95" t="str">
        <f>IF($N227="","",  IF(O227="","", IF($N227=0,"---",(IF(ISERROR((O227/$N227)-1),"---",(O227/$N227)-1) ))))</f>
        <v>---</v>
      </c>
      <c r="X227" s="8">
        <f>N227-M227</f>
        <v>0</v>
      </c>
      <c r="Y227" s="96" t="str">
        <f>IF($M227="","",  IF(N227="","", IF($M227=0,"---",(IF(ISERROR((N227/$M227)-1),"---",(N227/$M227)-1) ))))</f>
        <v>---</v>
      </c>
      <c r="Z227" s="40"/>
      <c r="AA227" s="2"/>
      <c r="AB227" s="2"/>
    </row>
    <row r="228" spans="2:28" ht="15.75" customHeight="1">
      <c r="B228" s="94"/>
      <c r="C228" s="297" t="s">
        <v>104</v>
      </c>
      <c r="D228" s="1" t="s">
        <v>147</v>
      </c>
      <c r="E228" s="1"/>
      <c r="F228" s="1"/>
      <c r="G228" s="1"/>
      <c r="H228" s="1"/>
      <c r="I228" s="1"/>
      <c r="J228" s="45" t="s">
        <v>9</v>
      </c>
      <c r="K228" s="25">
        <v>13712</v>
      </c>
      <c r="L228" s="204">
        <v>38712</v>
      </c>
      <c r="M228" s="25">
        <v>38712</v>
      </c>
      <c r="N228" s="25">
        <v>23000</v>
      </c>
      <c r="O228" s="160">
        <v>13712</v>
      </c>
      <c r="P228" s="8">
        <f>O228-K228</f>
        <v>0</v>
      </c>
      <c r="Q228" s="95">
        <f>IF($K228="","",  IF(O228="","", IF($K228=0,"---",(IF(ISERROR((O228/$K228)-1),"---",(O228/$K228)-1) ))))</f>
        <v>0</v>
      </c>
      <c r="R228" s="8">
        <f>O228-L228</f>
        <v>-25000</v>
      </c>
      <c r="S228" s="95">
        <f>IF($L228="","",  IF(O228="","", IF($L228=0,"---",(IF(ISERROR((O228/$L228)-1),"---",(O228/$L228)-1) ))))</f>
        <v>-0.64579458565819392</v>
      </c>
      <c r="T228" s="8">
        <f>O228-M228</f>
        <v>-25000</v>
      </c>
      <c r="U228" s="95">
        <f>IF($M228="","",  IF(O228="","", IF($M228=0,"---",(IF(ISERROR((O228/$M228)-1),"---",(O228/$M228)-1) ))))</f>
        <v>-0.64579458565819392</v>
      </c>
      <c r="V228" s="8">
        <f>O228-N228</f>
        <v>-9288</v>
      </c>
      <c r="W228" s="95">
        <f>IF($N228="","",  IF(O228="","", IF($N228=0,"---",(IF(ISERROR((O228/$N228)-1),"---",(O228/$N228)-1) ))))</f>
        <v>-0.40382608695652178</v>
      </c>
      <c r="X228" s="8">
        <f>N228-M228</f>
        <v>-15712</v>
      </c>
      <c r="Y228" s="96">
        <f>IF($M228="","",  IF(N228="","", IF($M228=0,"---",(IF(ISERROR((N228/$M228)-1),"---",(N228/$M228)-1) ))))</f>
        <v>-0.40586898119446169</v>
      </c>
    </row>
    <row r="229" spans="2:28" ht="15.75" customHeight="1">
      <c r="B229" s="404"/>
      <c r="C229" s="404"/>
      <c r="D229" s="404"/>
      <c r="E229" s="404"/>
      <c r="F229" s="404"/>
      <c r="G229" s="404"/>
      <c r="H229" s="404"/>
      <c r="I229" s="404"/>
      <c r="J229" s="404"/>
      <c r="K229" s="404"/>
      <c r="L229" s="404"/>
      <c r="M229" s="404"/>
      <c r="N229" s="404"/>
      <c r="O229" s="404"/>
      <c r="P229" s="404"/>
      <c r="Q229" s="404"/>
      <c r="R229" s="404"/>
      <c r="S229" s="404"/>
      <c r="T229" s="404"/>
      <c r="U229" s="404"/>
      <c r="V229" s="404"/>
      <c r="W229" s="404"/>
      <c r="X229" s="404"/>
      <c r="Y229" s="430"/>
    </row>
    <row r="230" spans="2:28" ht="15.75" customHeight="1">
      <c r="B230" s="283"/>
      <c r="C230" s="299"/>
      <c r="D230" s="299"/>
      <c r="E230" s="299"/>
      <c r="F230" s="299"/>
      <c r="G230" s="1" t="s">
        <v>141</v>
      </c>
      <c r="H230" s="11"/>
      <c r="I230" s="33"/>
      <c r="J230" s="9" t="s">
        <v>9</v>
      </c>
      <c r="K230" s="25">
        <f>+K227+K223+K222</f>
        <v>1342269</v>
      </c>
      <c r="L230" s="25">
        <f>+L227+L223+L222</f>
        <v>2570269</v>
      </c>
      <c r="M230" s="25">
        <f>+M227+M223+M222</f>
        <v>1500269</v>
      </c>
      <c r="N230" s="25">
        <v>1409848</v>
      </c>
      <c r="O230" s="25">
        <v>0</v>
      </c>
      <c r="P230" s="25">
        <f>O230-K230</f>
        <v>-1342269</v>
      </c>
      <c r="Q230" s="96">
        <f>IF($K230="","",  IF(O230="","", IF($K230=0,"---",(IF(ISERROR((O230/$K230)-1),"---",(O230/$K230)-1) ))))</f>
        <v>-1</v>
      </c>
      <c r="R230" s="25">
        <f>O230-L230</f>
        <v>-2570269</v>
      </c>
      <c r="S230" s="96">
        <f>IF($L230="","",  IF(O230="","", IF($L230=0,"---",(IF(ISERROR((O230/$L230)-1),"---",(O230/$L230)-1) ))))</f>
        <v>-1</v>
      </c>
      <c r="T230" s="25">
        <f>O230-M230</f>
        <v>-1500269</v>
      </c>
      <c r="U230" s="96">
        <f>IF($M230="","",  IF(O230="","", IF($M230=0,"---",(IF(ISERROR((O230/$M230)-1),"---",(O230/$M230)-1) ))))</f>
        <v>-1</v>
      </c>
      <c r="V230" s="25">
        <f>O230-N230</f>
        <v>-1409848</v>
      </c>
      <c r="W230" s="96">
        <f>IF($N230="","",  IF(O230="","", IF($N230=0,"---",(IF(ISERROR((O230/$N230)-1),"---",(O230/$N230)-1) ))))</f>
        <v>-1</v>
      </c>
      <c r="X230" s="25">
        <f>N230-M230</f>
        <v>-90421</v>
      </c>
      <c r="Y230" s="96">
        <f>IF($M230="","",  IF(N230="","", IF($M230=0,"---",(IF(ISERROR((N230/$M230)-1),"---",(N230/$M230)-1) ))))</f>
        <v>-6.0269858272083199E-2</v>
      </c>
    </row>
    <row r="231" spans="2:28" ht="15.75" customHeight="1">
      <c r="B231" s="283"/>
      <c r="C231" s="299"/>
      <c r="D231" s="299"/>
      <c r="E231" s="299"/>
      <c r="F231" s="299"/>
      <c r="G231" s="1" t="s">
        <v>142</v>
      </c>
      <c r="H231" s="1"/>
      <c r="I231" s="1"/>
      <c r="J231" s="9" t="s">
        <v>17</v>
      </c>
      <c r="K231" s="15">
        <f>+K228</f>
        <v>13712</v>
      </c>
      <c r="L231" s="15">
        <f>+L228</f>
        <v>38712</v>
      </c>
      <c r="M231" s="15">
        <f>+M228</f>
        <v>38712</v>
      </c>
      <c r="N231" s="15">
        <v>0</v>
      </c>
      <c r="O231" s="15">
        <v>0</v>
      </c>
      <c r="P231" s="25">
        <f>O231-K231</f>
        <v>-13712</v>
      </c>
      <c r="Q231" s="96">
        <f>IF($K231="","",  IF(O231="","", IF($K231=0,"---",(IF(ISERROR((O231/$K231)-1),"---",(O231/$K231)-1) ))))</f>
        <v>-1</v>
      </c>
      <c r="R231" s="25">
        <f>O231-L231</f>
        <v>-38712</v>
      </c>
      <c r="S231" s="96">
        <f>IF($L231="","",  IF(O231="","", IF($L231=0,"---",(IF(ISERROR((O231/$L231)-1),"---",(O231/$L231)-1) ))))</f>
        <v>-1</v>
      </c>
      <c r="T231" s="25">
        <f>O231-M231</f>
        <v>-38712</v>
      </c>
      <c r="U231" s="96">
        <f>IF($M231="","",  IF(O231="","", IF($M231=0,"---",(IF(ISERROR((O231/$M231)-1),"---",(O231/$M231)-1) ))))</f>
        <v>-1</v>
      </c>
      <c r="V231" s="25">
        <f>O231-N231</f>
        <v>0</v>
      </c>
      <c r="W231" s="96" t="str">
        <f>IF($N231="","",  IF(O231="","", IF($N231=0,"---",(IF(ISERROR((O231/$N231)-1),"---",(O231/$N231)-1) ))))</f>
        <v>---</v>
      </c>
      <c r="X231" s="25">
        <f>N231-M231</f>
        <v>-38712</v>
      </c>
      <c r="Y231" s="96">
        <f>IF($M231="","",  IF(N231="","", IF($M231=0,"---",(IF(ISERROR((N231/$M231)-1),"---",(N231/$M231)-1) ))))</f>
        <v>-1</v>
      </c>
    </row>
    <row r="232" spans="2:28" ht="15.75" customHeight="1">
      <c r="B232" s="283"/>
      <c r="C232" s="299"/>
      <c r="D232" s="299"/>
      <c r="E232" s="299"/>
      <c r="F232" s="299"/>
      <c r="G232" s="296"/>
      <c r="H232" s="296"/>
      <c r="I232" s="296"/>
      <c r="J232" s="299"/>
      <c r="K232" s="46"/>
      <c r="L232" s="46"/>
      <c r="M232" s="46"/>
      <c r="N232" s="46"/>
      <c r="O232" s="46"/>
      <c r="P232" s="40"/>
      <c r="Q232" s="76"/>
      <c r="R232" s="40"/>
      <c r="S232" s="76"/>
      <c r="T232" s="40"/>
      <c r="U232" s="76"/>
      <c r="V232" s="40"/>
      <c r="W232" s="76"/>
      <c r="X232" s="40"/>
      <c r="Y232" s="126"/>
    </row>
    <row r="233" spans="2:28" ht="15.75" customHeight="1">
      <c r="B233" s="106"/>
      <c r="C233" s="46"/>
      <c r="D233" s="46"/>
      <c r="E233" s="46"/>
      <c r="F233" s="322"/>
      <c r="G233" s="1" t="s">
        <v>148</v>
      </c>
      <c r="H233" s="1"/>
      <c r="I233" s="1"/>
      <c r="J233" s="9"/>
      <c r="K233" s="25">
        <f>+K226+K228</f>
        <v>688667</v>
      </c>
      <c r="L233" s="25">
        <f>+L226+L228</f>
        <v>713667</v>
      </c>
      <c r="M233" s="25">
        <f>SUM(M228,M226)</f>
        <v>738712</v>
      </c>
      <c r="N233" s="25">
        <f>SUM(N228,N226)</f>
        <v>723000</v>
      </c>
      <c r="O233" s="160">
        <f>+O226+O228</f>
        <v>704167</v>
      </c>
      <c r="P233" s="25">
        <f>O233-K233</f>
        <v>15500</v>
      </c>
      <c r="Q233" s="96">
        <f>IF($K233="","",  IF(O233="","", IF($K233=0,"---",(IF(ISERROR((O233/$K233)-1),"---",(O233/$K233)-1) ))))</f>
        <v>2.2507249512463856E-2</v>
      </c>
      <c r="R233" s="25">
        <f>O233-L233</f>
        <v>-9500</v>
      </c>
      <c r="S233" s="96">
        <f>IF($L233="","",  IF(O233="","", IF($L233=0,"---",(IF(ISERROR((O233/$L233)-1),"---",(O233/$L233)-1) ))))</f>
        <v>-1.3311530447673747E-2</v>
      </c>
      <c r="T233" s="25">
        <f>O233-M233</f>
        <v>-34545</v>
      </c>
      <c r="U233" s="96">
        <f>IF($M233="","",  IF(O233="","", IF($M233=0,"---",(IF(ISERROR((O233/$M233)-1),"---",(O233/$M233)-1) ))))</f>
        <v>-4.6763826768754235E-2</v>
      </c>
      <c r="V233" s="25">
        <f>O233-N233</f>
        <v>-18833</v>
      </c>
      <c r="W233" s="96">
        <f>IF($N233="","",  IF(O233="","", IF($N233=0,"---",(IF(ISERROR((O233/$N233)-1),"---",(O233/$N233)-1) ))))</f>
        <v>-2.6048409405255879E-2</v>
      </c>
      <c r="X233" s="25">
        <f>N233-M233</f>
        <v>-15712</v>
      </c>
      <c r="Y233" s="96">
        <f>IF($M233="","",  IF(N233="","", IF($M233=0,"---",(IF(ISERROR((N233/$M233)-1),"---",(N233/$M233)-1) ))))</f>
        <v>-2.1269452777266329E-2</v>
      </c>
    </row>
    <row r="234" spans="2:28" ht="15.75" customHeight="1">
      <c r="B234" s="106"/>
      <c r="C234" s="46"/>
      <c r="D234" s="46"/>
      <c r="E234" s="46"/>
      <c r="F234" s="322"/>
      <c r="G234" s="296"/>
      <c r="H234" s="296"/>
      <c r="I234" s="296"/>
      <c r="J234" s="299"/>
      <c r="K234" s="40"/>
      <c r="L234" s="40"/>
      <c r="M234" s="40"/>
      <c r="N234" s="40"/>
      <c r="O234" s="40"/>
      <c r="P234" s="40"/>
      <c r="Q234" s="300"/>
      <c r="R234" s="40"/>
      <c r="S234" s="300"/>
      <c r="T234" s="40"/>
      <c r="U234" s="300"/>
      <c r="V234" s="300"/>
      <c r="W234" s="300"/>
      <c r="X234" s="301"/>
      <c r="Y234" s="126"/>
    </row>
    <row r="235" spans="2:28" ht="15.75" customHeight="1">
      <c r="B235" s="404"/>
      <c r="C235" s="404"/>
      <c r="D235" s="404"/>
      <c r="E235" s="404"/>
      <c r="F235" s="404"/>
      <c r="G235" s="404"/>
      <c r="H235" s="404"/>
      <c r="I235" s="404"/>
      <c r="J235" s="404"/>
      <c r="K235" s="404"/>
      <c r="L235" s="404"/>
      <c r="M235" s="404"/>
      <c r="N235" s="404"/>
      <c r="O235" s="404"/>
      <c r="P235" s="404"/>
      <c r="Q235" s="404"/>
      <c r="R235" s="404"/>
      <c r="S235" s="404"/>
      <c r="T235" s="404"/>
      <c r="U235" s="404"/>
      <c r="V235" s="404"/>
      <c r="W235" s="404"/>
      <c r="X235" s="404"/>
      <c r="Y235" s="430"/>
    </row>
    <row r="236" spans="2:28" ht="15.75" customHeight="1">
      <c r="B236" s="107"/>
      <c r="C236" s="296"/>
      <c r="D236" s="296"/>
      <c r="E236" s="296"/>
      <c r="F236" s="26" t="s">
        <v>39</v>
      </c>
      <c r="G236" s="26"/>
      <c r="H236" s="26"/>
      <c r="I236" s="26"/>
      <c r="J236" s="26"/>
      <c r="K236" s="28">
        <f>SUM(K237,K238)</f>
        <v>2030936</v>
      </c>
      <c r="L236" s="28">
        <f>SUM(L237,L238)</f>
        <v>3283936</v>
      </c>
      <c r="M236" s="28">
        <f>SUM(M223,M233)</f>
        <v>2238981</v>
      </c>
      <c r="N236" s="28">
        <f>SUM(N223,N233)</f>
        <v>2132848</v>
      </c>
      <c r="O236" s="28">
        <f>SUM(O223,O233)</f>
        <v>2091436</v>
      </c>
      <c r="P236" s="28">
        <f>O236-K236</f>
        <v>60500</v>
      </c>
      <c r="Q236" s="105">
        <f>IF($K236="","",  IF(O236="","", IF($K236=0,"---",(IF(ISERROR((O236/$K236)-1),"---",(O236/$K236)-1) ))))</f>
        <v>2.9789220339784261E-2</v>
      </c>
      <c r="R236" s="28">
        <f>O236-L236</f>
        <v>-1192500</v>
      </c>
      <c r="S236" s="105">
        <f>IF($L236="","",  IF(O236="","", IF($L236=0,"---",(IF(ISERROR((O236/$L236)-1),"---",(O236/$L236)-1) ))))</f>
        <v>-0.36313131559202128</v>
      </c>
      <c r="T236" s="28">
        <f>O236-M236</f>
        <v>-147545</v>
      </c>
      <c r="U236" s="105">
        <f>IF($M236="","",  IF(O236="","", IF($M236=0,"---",(IF(ISERROR((O236/$M236)-1),"---",(O236/$M236)-1) ))))</f>
        <v>-6.5898281405692982E-2</v>
      </c>
      <c r="V236" s="28">
        <f>O236-N236</f>
        <v>-41412</v>
      </c>
      <c r="W236" s="105">
        <f>IF($N236="","",  IF(O236="","", IF($N236=0,"---",(IF(ISERROR((O236/$N236)-1),"---",(O236/$N236)-1) ))))</f>
        <v>-1.9416292206477004E-2</v>
      </c>
      <c r="X236" s="28">
        <f>N236-M236</f>
        <v>-106133</v>
      </c>
      <c r="Y236" s="105">
        <f>IF($M236="","",  IF(N236="","", IF($M236=0,"---",(IF(ISERROR((N236/$M236)-1),"---",(N236/$M236)-1) ))))</f>
        <v>-4.7402367416248703E-2</v>
      </c>
    </row>
    <row r="237" spans="2:28" ht="15.75" customHeight="1">
      <c r="B237" s="107"/>
      <c r="C237" s="296"/>
      <c r="D237" s="296"/>
      <c r="E237" s="296"/>
      <c r="F237" s="318"/>
      <c r="G237" s="411" t="s">
        <v>21</v>
      </c>
      <c r="H237" s="412"/>
      <c r="I237" s="413"/>
      <c r="J237" s="9" t="s">
        <v>9</v>
      </c>
      <c r="K237" s="25">
        <f>SUM(K233,K220)</f>
        <v>2030936</v>
      </c>
      <c r="L237" s="25">
        <f t="shared" ref="L237:N237" si="59">SUM(L233,L220)</f>
        <v>2183936</v>
      </c>
      <c r="M237" s="25">
        <f t="shared" si="59"/>
        <v>2238981</v>
      </c>
      <c r="N237" s="25">
        <f t="shared" si="59"/>
        <v>2132848</v>
      </c>
      <c r="O237" s="25">
        <f t="shared" ref="O237" si="60">SUM(O238:O240)</f>
        <v>2091436</v>
      </c>
      <c r="P237" s="25">
        <f t="shared" ref="P237:P238" si="61">O237-K237</f>
        <v>60500</v>
      </c>
      <c r="Q237" s="96">
        <f t="shared" ref="Q237:Q238" si="62">IF($K237="","",  IF(O237="","", IF($K237=0,"---",(IF(ISERROR((O237/$K237)-1),"---",(O237/$K237)-1) ))))</f>
        <v>2.9789220339784261E-2</v>
      </c>
      <c r="R237" s="25">
        <f t="shared" ref="R237:R238" si="63">O237-L237</f>
        <v>-92500</v>
      </c>
      <c r="S237" s="96">
        <f t="shared" ref="S237:S238" si="64">IF($L237="","",  IF(O237="","", IF($L237=0,"---",(IF(ISERROR((O237/$L237)-1),"---",(O237/$L237)-1) ))))</f>
        <v>-4.2354721017465735E-2</v>
      </c>
      <c r="T237" s="25">
        <f t="shared" ref="T237:T238" si="65">O237-M237</f>
        <v>-147545</v>
      </c>
      <c r="U237" s="96">
        <f t="shared" ref="U237:U238" si="66">IF($M237="","",  IF(O237="","", IF($M237=0,"---",(IF(ISERROR((O237/$M237)-1),"---",(O237/$M237)-1) ))))</f>
        <v>-6.5898281405692982E-2</v>
      </c>
      <c r="V237" s="25">
        <f t="shared" ref="V237:V238" si="67">O237-N237</f>
        <v>-41412</v>
      </c>
      <c r="W237" s="96">
        <f t="shared" ref="W237:W238" si="68">IF($N237="","",  IF(O237="","", IF($N237=0,"---",(IF(ISERROR((O237/$N237)-1),"---",(O237/$N237)-1) ))))</f>
        <v>-1.9416292206477004E-2</v>
      </c>
      <c r="X237" s="25">
        <f t="shared" ref="X237:X238" si="69">N237-M237</f>
        <v>-106133</v>
      </c>
      <c r="Y237" s="96">
        <f t="shared" ref="Y237:Y238" si="70">IF($M237="","",  IF(N237="","", IF($M237=0,"---",(IF(ISERROR((N237/$M237)-1),"---",(N237/$M237)-1) ))))</f>
        <v>-4.7402367416248703E-2</v>
      </c>
    </row>
    <row r="238" spans="2:28" ht="15.75" customHeight="1">
      <c r="B238" s="107"/>
      <c r="C238" s="296"/>
      <c r="D238" s="296"/>
      <c r="E238" s="296"/>
      <c r="F238" s="318"/>
      <c r="G238" s="411" t="s">
        <v>155</v>
      </c>
      <c r="H238" s="412"/>
      <c r="I238" s="413"/>
      <c r="J238" s="9" t="s">
        <v>17</v>
      </c>
      <c r="K238" s="25">
        <f>SUM(K221,K227)</f>
        <v>0</v>
      </c>
      <c r="L238" s="25">
        <f>SUM(L221,L227)</f>
        <v>1100000</v>
      </c>
      <c r="M238" s="25">
        <f>SUM(M218,M221,M227)</f>
        <v>0</v>
      </c>
      <c r="N238" s="25">
        <f>SUM(N218,N221,N227)</f>
        <v>0</v>
      </c>
      <c r="O238" s="25">
        <f>SUM(O218,O221,O227)</f>
        <v>0</v>
      </c>
      <c r="P238" s="25">
        <f t="shared" si="61"/>
        <v>0</v>
      </c>
      <c r="Q238" s="96" t="str">
        <f t="shared" si="62"/>
        <v>---</v>
      </c>
      <c r="R238" s="25">
        <f t="shared" si="63"/>
        <v>-1100000</v>
      </c>
      <c r="S238" s="96">
        <f t="shared" si="64"/>
        <v>-1</v>
      </c>
      <c r="T238" s="25">
        <f t="shared" si="65"/>
        <v>0</v>
      </c>
      <c r="U238" s="96" t="str">
        <f t="shared" si="66"/>
        <v>---</v>
      </c>
      <c r="V238" s="25">
        <f t="shared" si="67"/>
        <v>0</v>
      </c>
      <c r="W238" s="96" t="str">
        <f t="shared" si="68"/>
        <v>---</v>
      </c>
      <c r="X238" s="25">
        <f t="shared" si="69"/>
        <v>0</v>
      </c>
      <c r="Y238" s="96" t="str">
        <f t="shared" si="70"/>
        <v>---</v>
      </c>
    </row>
    <row r="239" spans="2:28" ht="15.75" customHeight="1">
      <c r="B239" s="94"/>
      <c r="C239" s="296"/>
      <c r="D239" s="296"/>
      <c r="E239" s="296"/>
      <c r="F239" s="296"/>
      <c r="G239" s="6" t="s">
        <v>23</v>
      </c>
      <c r="H239" s="17"/>
      <c r="I239" s="24"/>
      <c r="J239" s="9"/>
      <c r="K239" s="25">
        <f>K236-K213</f>
        <v>1239936</v>
      </c>
      <c r="L239" s="25">
        <f>SUM(L228,L226,L220)</f>
        <v>2183936</v>
      </c>
      <c r="M239" s="25">
        <f>M236-M213</f>
        <v>1447981</v>
      </c>
      <c r="N239" s="25">
        <f>N236-N213</f>
        <v>1341848</v>
      </c>
      <c r="O239" s="160">
        <f>O236-O213</f>
        <v>1300436</v>
      </c>
      <c r="P239" s="25">
        <f>+N239-J239</f>
        <v>1341848</v>
      </c>
      <c r="Q239" s="134">
        <f>IF($L239="","",  IF(N239="","", IF($L239=0,"---",(IF(ISERROR((N239/$L239)-1),"---",(N239/$L239)-1) ))))</f>
        <v>-0.38558272769898017</v>
      </c>
      <c r="R239" s="25">
        <f>O239-L239</f>
        <v>-883500</v>
      </c>
      <c r="S239" s="96">
        <f>IF($L239="","",  IF(O239="","", IF($L239=0,"---",(IF(ISERROR((O239/$L239)-1),"---",(O239/$L239)-1) ))))</f>
        <v>-0.4045448218262806</v>
      </c>
      <c r="T239" s="25">
        <f>O239-M239</f>
        <v>-147545</v>
      </c>
      <c r="U239" s="96">
        <f>IF($M239="","",  IF(O239="","", IF($M239=0,"---",(IF(ISERROR((O239/$M239)-1),"---",(O239/$M239)-1) ))))</f>
        <v>-0.10189705527904025</v>
      </c>
      <c r="V239" s="25">
        <f>O239-N239</f>
        <v>-41412</v>
      </c>
      <c r="W239" s="96">
        <f>IF($N239="","",  IF(O239="","", IF($N239=0,"---",(IF(ISERROR((O239/$N239)-1),"---",(O239/$N239)-1) ))))</f>
        <v>-3.0861915805664997E-2</v>
      </c>
      <c r="X239" s="25">
        <f>N239-M239</f>
        <v>-106133</v>
      </c>
      <c r="Y239" s="96">
        <f>IF($M239="","",  IF(N239="","", IF($M239=0,"---",(IF(ISERROR((N239/$M239)-1),"---",(N239/$M239)-1) ))))</f>
        <v>-7.329723249131026E-2</v>
      </c>
    </row>
    <row r="240" spans="2:28" ht="15.75" customHeight="1">
      <c r="B240" s="94"/>
      <c r="C240" s="296"/>
      <c r="D240" s="296"/>
      <c r="E240" s="296"/>
      <c r="F240" s="296"/>
      <c r="G240" s="1" t="s">
        <v>40</v>
      </c>
      <c r="H240" s="1"/>
      <c r="I240" s="1"/>
      <c r="J240" s="9"/>
      <c r="K240" s="25">
        <v>791000</v>
      </c>
      <c r="L240" s="25">
        <v>791000</v>
      </c>
      <c r="M240" s="25">
        <v>791000</v>
      </c>
      <c r="N240" s="25">
        <v>791000</v>
      </c>
      <c r="O240" s="25">
        <v>791000</v>
      </c>
      <c r="P240" s="25">
        <f>O240-K240</f>
        <v>0</v>
      </c>
      <c r="Q240" s="96">
        <f>IF($K240="","",  IF(O240="","", IF($K240=0,"---",(IF(ISERROR((O240/$K240)-1),"---",(O240/$K240)-1) ))))</f>
        <v>0</v>
      </c>
      <c r="R240" s="25">
        <f>O240-L240</f>
        <v>0</v>
      </c>
      <c r="S240" s="96">
        <f>IF($L240="","",  IF(O240="","", IF($L240=0,"---",(IF(ISERROR((O240/$L240)-1),"---",(O240/$L240)-1) ))))</f>
        <v>0</v>
      </c>
      <c r="T240" s="25">
        <f>O240-M240</f>
        <v>0</v>
      </c>
      <c r="U240" s="96">
        <f>IF($M240="","",  IF(O240="","", IF($M240=0,"---",(IF(ISERROR((O240/$M240)-1),"---",(O240/$M240)-1) ))))</f>
        <v>0</v>
      </c>
      <c r="V240" s="25">
        <f>O240-N240</f>
        <v>0</v>
      </c>
      <c r="W240" s="96">
        <f>IF($N240="","",  IF(O240="","", IF($N240=0,"---",(IF(ISERROR((O240/$N240)-1),"---",(O240/$N240)-1) ))))</f>
        <v>0</v>
      </c>
      <c r="X240" s="25">
        <f>N240-M240</f>
        <v>0</v>
      </c>
      <c r="Y240" s="96">
        <f>IF($M240="","",  IF(N240="","", IF($M240=0,"---",(IF(ISERROR((N240/$M240)-1),"---",(N240/$M240)-1) ))))</f>
        <v>0</v>
      </c>
    </row>
    <row r="241" spans="1:25" ht="15.75" customHeight="1">
      <c r="B241" s="459"/>
      <c r="C241" s="460"/>
      <c r="D241" s="460"/>
      <c r="E241" s="460"/>
      <c r="F241" s="460"/>
      <c r="G241" s="460"/>
      <c r="H241" s="460"/>
      <c r="I241" s="460"/>
      <c r="J241" s="460"/>
      <c r="K241" s="460"/>
      <c r="L241" s="460"/>
      <c r="M241" s="460"/>
      <c r="N241" s="460"/>
      <c r="O241" s="460"/>
      <c r="P241" s="460"/>
      <c r="Q241" s="460"/>
      <c r="R241" s="460"/>
      <c r="S241" s="460"/>
      <c r="T241" s="460"/>
      <c r="U241" s="460"/>
      <c r="V241" s="460"/>
      <c r="W241" s="460"/>
      <c r="X241" s="460"/>
      <c r="Y241" s="461"/>
    </row>
    <row r="242" spans="1:25" ht="15.75" customHeight="1">
      <c r="B242" s="395" t="s">
        <v>149</v>
      </c>
      <c r="C242" s="395"/>
      <c r="D242" s="395"/>
      <c r="E242" s="395"/>
      <c r="F242" s="395"/>
      <c r="G242" s="395"/>
      <c r="H242" s="395"/>
      <c r="I242" s="395"/>
      <c r="J242" s="395"/>
      <c r="K242" s="395"/>
      <c r="L242" s="395"/>
      <c r="M242" s="395"/>
      <c r="N242" s="395"/>
      <c r="O242" s="395"/>
      <c r="P242" s="395"/>
      <c r="Q242" s="395"/>
      <c r="R242" s="395"/>
      <c r="S242" s="395"/>
      <c r="T242" s="395"/>
      <c r="U242" s="395"/>
      <c r="V242" s="395"/>
      <c r="W242" s="395"/>
      <c r="X242" s="395"/>
      <c r="Y242" s="398"/>
    </row>
    <row r="243" spans="1:25" ht="15.75" customHeight="1">
      <c r="B243" s="456"/>
      <c r="C243" s="456"/>
      <c r="D243" s="456"/>
      <c r="E243" s="456"/>
      <c r="F243" s="456"/>
      <c r="G243" s="456"/>
      <c r="H243" s="456"/>
      <c r="I243" s="456"/>
      <c r="J243" s="456"/>
      <c r="K243" s="456"/>
      <c r="L243" s="456"/>
      <c r="M243" s="456"/>
      <c r="N243" s="456"/>
      <c r="O243" s="456"/>
      <c r="P243" s="456"/>
      <c r="Q243" s="456"/>
      <c r="R243" s="456"/>
      <c r="S243" s="456"/>
      <c r="T243" s="456"/>
      <c r="U243" s="456"/>
      <c r="V243" s="456"/>
      <c r="W243" s="456"/>
      <c r="X243" s="456"/>
      <c r="Y243" s="457"/>
    </row>
    <row r="244" spans="1:25" ht="15.75" customHeight="1">
      <c r="B244" s="128" t="s">
        <v>42</v>
      </c>
      <c r="C244" s="434" t="s">
        <v>150</v>
      </c>
      <c r="D244" s="434"/>
      <c r="E244" s="434"/>
      <c r="F244" s="434"/>
      <c r="G244" s="434"/>
      <c r="H244" s="434"/>
      <c r="I244" s="434"/>
      <c r="J244" s="434"/>
      <c r="K244" s="434"/>
      <c r="L244" s="434"/>
      <c r="M244" s="434"/>
      <c r="N244" s="434"/>
      <c r="O244" s="434"/>
      <c r="P244" s="434"/>
      <c r="Q244" s="434"/>
      <c r="R244" s="434"/>
      <c r="S244" s="434"/>
      <c r="T244" s="434"/>
      <c r="U244" s="434"/>
      <c r="V244" s="434"/>
      <c r="W244" s="434"/>
      <c r="X244" s="434"/>
      <c r="Y244" s="434"/>
    </row>
    <row r="245" spans="1:25" ht="15.75" customHeight="1">
      <c r="B245" s="106"/>
      <c r="C245" s="297" t="s">
        <v>6</v>
      </c>
      <c r="D245" s="6" t="s">
        <v>151</v>
      </c>
      <c r="E245" s="6"/>
      <c r="F245" s="6"/>
      <c r="G245" s="6"/>
      <c r="H245" s="11"/>
      <c r="I245" s="24"/>
      <c r="J245" s="7" t="s">
        <v>9</v>
      </c>
      <c r="K245" s="8">
        <v>22475352</v>
      </c>
      <c r="L245" s="8">
        <v>25475352</v>
      </c>
      <c r="M245" s="8">
        <v>24725352</v>
      </c>
      <c r="N245" s="8">
        <v>24278460</v>
      </c>
      <c r="O245" s="165">
        <v>22475352</v>
      </c>
      <c r="P245" s="8">
        <f>O245-K245</f>
        <v>0</v>
      </c>
      <c r="Q245" s="95">
        <f>IF($K245="","",  IF(O245="","", IF($K245=0,"---",(IF(ISERROR((O245/$K245)-1),"---",(O245/$K245)-1) ))))</f>
        <v>0</v>
      </c>
      <c r="R245" s="8">
        <f>O245-L245</f>
        <v>-3000000</v>
      </c>
      <c r="S245" s="95">
        <f>IF($L245="","",  IF(O245="","", IF($L245=0,"---",(IF(ISERROR((O245/$L245)-1),"---",(O245/$L245)-1) ))))</f>
        <v>-0.11776088510965421</v>
      </c>
      <c r="T245" s="8">
        <f>O245-M245</f>
        <v>-2250000</v>
      </c>
      <c r="U245" s="95">
        <f>IF($M245="","",  IF(O245="","", IF($M245=0,"---",(IF(ISERROR((O245/$M245)-1),"---",(O245/$M245)-1) ))))</f>
        <v>-9.099971559555553E-2</v>
      </c>
      <c r="V245" s="8">
        <f>O245-N245</f>
        <v>-1803108</v>
      </c>
      <c r="W245" s="95">
        <f>IF($N245="","",  IF(O245="","", IF($N245=0,"---",(IF(ISERROR((O245/$N245)-1),"---",(O245/$N245)-1) ))))</f>
        <v>-7.426780776045927E-2</v>
      </c>
      <c r="X245" s="8">
        <f>N245-M245</f>
        <v>-446892</v>
      </c>
      <c r="Y245" s="96">
        <f>IF($M245="","",  IF(N245="","", IF($M245=0,"---",(IF(ISERROR((N245/$M245)-1),"---",(N245/$M245)-1) ))))</f>
        <v>-1.8074242178635069E-2</v>
      </c>
    </row>
    <row r="246" spans="1:25" ht="15.75" customHeight="1">
      <c r="B246" s="114"/>
      <c r="C246" s="305" t="s">
        <v>12</v>
      </c>
      <c r="D246" s="236" t="s">
        <v>152</v>
      </c>
      <c r="E246" s="236"/>
      <c r="F246" s="236"/>
      <c r="G246" s="233"/>
      <c r="H246" s="237"/>
      <c r="I246" s="238"/>
      <c r="J246" s="37" t="s">
        <v>17</v>
      </c>
      <c r="K246" s="25">
        <v>5412000</v>
      </c>
      <c r="L246" s="25">
        <v>14190000</v>
      </c>
      <c r="M246" s="8">
        <v>4749000</v>
      </c>
      <c r="N246" s="8">
        <v>4749000</v>
      </c>
      <c r="O246" s="160">
        <v>4749000</v>
      </c>
      <c r="P246" s="8">
        <f>O246-K246</f>
        <v>-663000</v>
      </c>
      <c r="Q246" s="95">
        <f>IF($K246="","",  IF(O246="","", IF($K246=0,"---",(IF(ISERROR((O246/$K246)-1),"---",(O246/$K246)-1) ))))</f>
        <v>-0.1225055432372506</v>
      </c>
      <c r="R246" s="8">
        <f>O246-L246</f>
        <v>-9441000</v>
      </c>
      <c r="S246" s="95">
        <f>IF($L246="","",  IF(O246="","", IF($L246=0,"---",(IF(ISERROR((O246/$L246)-1),"---",(O246/$L246)-1) ))))</f>
        <v>-0.66532769556025362</v>
      </c>
      <c r="T246" s="8">
        <f>O246-M246</f>
        <v>0</v>
      </c>
      <c r="U246" s="95">
        <f>IF($M246="","",  IF(O246="","", IF($M246=0,"---",(IF(ISERROR((O246/$M246)-1),"---",(O246/$M246)-1) ))))</f>
        <v>0</v>
      </c>
      <c r="V246" s="8">
        <f>O246-N246</f>
        <v>0</v>
      </c>
      <c r="W246" s="95">
        <f>IF($N246="","",  IF(O246="","", IF($N246=0,"---",(IF(ISERROR((O246/$N246)-1),"---",(O246/$N246)-1) ))))</f>
        <v>0</v>
      </c>
      <c r="X246" s="8">
        <f>N246-M246</f>
        <v>0</v>
      </c>
      <c r="Y246" s="96">
        <f>IF($M246="","",  IF(N246="","", IF($M246=0,"---",(IF(ISERROR((N246/$M246)-1),"---",(N246/$M246)-1) ))))</f>
        <v>0</v>
      </c>
    </row>
    <row r="247" spans="1:25" s="38" customFormat="1" ht="15.75" customHeight="1">
      <c r="A247" s="2"/>
      <c r="B247" s="106"/>
      <c r="C247" s="297" t="s">
        <v>104</v>
      </c>
      <c r="D247" s="1" t="s">
        <v>153</v>
      </c>
      <c r="E247" s="1"/>
      <c r="F247" s="1"/>
      <c r="G247" s="1"/>
      <c r="H247" s="1"/>
      <c r="I247" s="1"/>
      <c r="J247" s="9" t="s">
        <v>17</v>
      </c>
      <c r="K247" s="39">
        <v>1142000</v>
      </c>
      <c r="L247" s="162">
        <v>1007000</v>
      </c>
      <c r="M247" s="239">
        <v>1085000</v>
      </c>
      <c r="N247" s="239">
        <v>1085000</v>
      </c>
      <c r="O247" s="240">
        <v>1085000</v>
      </c>
      <c r="P247" s="8">
        <f>O247-K247</f>
        <v>-57000</v>
      </c>
      <c r="Q247" s="95">
        <f>IF($K247="","",  IF(O247="","", IF($K247=0,"---",(IF(ISERROR((O247/$K247)-1),"---",(O247/$K247)-1) ))))</f>
        <v>-4.9912434325744326E-2</v>
      </c>
      <c r="R247" s="8">
        <f>O247-L247</f>
        <v>78000</v>
      </c>
      <c r="S247" s="95">
        <f>IF($L247="","",  IF(O247="","", IF($L247=0,"---",(IF(ISERROR((O247/$L247)-1),"---",(O247/$L247)-1) ))))</f>
        <v>7.7457795431976173E-2</v>
      </c>
      <c r="T247" s="8">
        <f>O247-M247</f>
        <v>0</v>
      </c>
      <c r="U247" s="95">
        <f>IF($M247="","",  IF(O247="","", IF($M247=0,"---",(IF(ISERROR((O247/$M247)-1),"---",(O247/$M247)-1) ))))</f>
        <v>0</v>
      </c>
      <c r="V247" s="8">
        <f>O247-N247</f>
        <v>0</v>
      </c>
      <c r="W247" s="95">
        <f>IF($N247="","",  IF(O247="","", IF($N247=0,"---",(IF(ISERROR((O247/$N247)-1),"---",(O247/$N247)-1) ))))</f>
        <v>0</v>
      </c>
      <c r="X247" s="8">
        <f>N247-M247</f>
        <v>0</v>
      </c>
      <c r="Y247" s="96">
        <f>IF($M247="","",  IF(N247="","", IF($M247=0,"---",(IF(ISERROR((N247/$M247)-1),"---",(N247/$M247)-1) ))))</f>
        <v>0</v>
      </c>
    </row>
    <row r="248" spans="1:25" ht="15.75" customHeight="1">
      <c r="A248" s="38"/>
      <c r="B248" s="107"/>
      <c r="C248" s="297"/>
      <c r="D248" s="296"/>
      <c r="E248" s="296"/>
      <c r="F248" s="296"/>
      <c r="G248" s="296"/>
      <c r="H248" s="296"/>
      <c r="I248" s="296"/>
      <c r="J248" s="323"/>
      <c r="K248" s="47"/>
      <c r="L248" s="47"/>
      <c r="M248" s="47"/>
      <c r="N248" s="47"/>
      <c r="O248" s="241"/>
      <c r="P248" s="47"/>
      <c r="Q248" s="242"/>
      <c r="R248" s="47"/>
      <c r="S248" s="242"/>
      <c r="T248" s="47"/>
      <c r="U248" s="242"/>
      <c r="V248" s="242"/>
      <c r="W248" s="242"/>
      <c r="X248" s="205"/>
      <c r="Y248" s="115"/>
    </row>
    <row r="249" spans="1:25" ht="15.75" customHeight="1">
      <c r="B249" s="107"/>
      <c r="C249" s="297"/>
      <c r="D249" s="296"/>
      <c r="E249" s="296"/>
      <c r="F249" s="296"/>
      <c r="G249" s="11" t="s">
        <v>154</v>
      </c>
      <c r="H249" s="11"/>
      <c r="I249" s="12"/>
      <c r="J249" s="243"/>
      <c r="K249" s="8">
        <f t="shared" ref="K249:O249" si="71">SUM(K250:K251)</f>
        <v>29029352</v>
      </c>
      <c r="L249" s="8">
        <f>SUM(L250:L251)</f>
        <v>40672352</v>
      </c>
      <c r="M249" s="8">
        <f t="shared" si="71"/>
        <v>30559352</v>
      </c>
      <c r="N249" s="8">
        <f t="shared" si="71"/>
        <v>30112460</v>
      </c>
      <c r="O249" s="165">
        <f t="shared" si="71"/>
        <v>28309352</v>
      </c>
      <c r="P249" s="8">
        <f>O249-K249</f>
        <v>-720000</v>
      </c>
      <c r="Q249" s="95">
        <f>IF($K249="","",  IF(O249="","", IF($K249=0,"---",(IF(ISERROR((O249/$K249)-1),"---",(O249/$K249)-1) ))))</f>
        <v>-2.4802482673399018E-2</v>
      </c>
      <c r="R249" s="8">
        <f>O249-L249</f>
        <v>-12363000</v>
      </c>
      <c r="S249" s="95">
        <f>IF($L249="","",  IF(O249="","", IF($L249=0,"---",(IF(ISERROR((O249/$L249)-1),"---",(O249/$L249)-1) ))))</f>
        <v>-0.30396570131965817</v>
      </c>
      <c r="T249" s="8">
        <f>O249-M249</f>
        <v>-2250000</v>
      </c>
      <c r="U249" s="95">
        <f>IF($M249="","",  IF(O249="","", IF($M249=0,"---",(IF(ISERROR((O249/$M249)-1),"---",(O249/$M249)-1) ))))</f>
        <v>-7.3627215655619915E-2</v>
      </c>
      <c r="V249" s="8">
        <f>O249-N249</f>
        <v>-1803108</v>
      </c>
      <c r="W249" s="95">
        <f>IF($N249="","",  IF(O249="","", IF($N249=0,"---",(IF(ISERROR((O249/$N249)-1),"---",(O249/$N249)-1) ))))</f>
        <v>-5.9879133089757564E-2</v>
      </c>
      <c r="X249" s="8">
        <f>N249-M249</f>
        <v>-446892</v>
      </c>
      <c r="Y249" s="96">
        <f>IF($M249="","",  IF(N249="","", IF($M249=0,"---",(IF(ISERROR((N249/$M249)-1),"---",(N249/$M249)-1) ))))</f>
        <v>-1.4623739403898384E-2</v>
      </c>
    </row>
    <row r="250" spans="1:25" ht="15.75" customHeight="1">
      <c r="B250" s="106"/>
      <c r="C250" s="296"/>
      <c r="D250" s="296"/>
      <c r="E250" s="296"/>
      <c r="F250" s="296"/>
      <c r="G250" s="296"/>
      <c r="H250" s="296"/>
      <c r="I250" s="1" t="s">
        <v>21</v>
      </c>
      <c r="J250" s="7" t="s">
        <v>9</v>
      </c>
      <c r="K250" s="25">
        <f t="shared" ref="K250:O250" si="72">K245</f>
        <v>22475352</v>
      </c>
      <c r="L250" s="25">
        <f t="shared" si="72"/>
        <v>25475352</v>
      </c>
      <c r="M250" s="25">
        <f t="shared" si="72"/>
        <v>24725352</v>
      </c>
      <c r="N250" s="25">
        <f t="shared" si="72"/>
        <v>24278460</v>
      </c>
      <c r="O250" s="160">
        <f t="shared" si="72"/>
        <v>22475352</v>
      </c>
      <c r="P250" s="8">
        <f>O250-K250</f>
        <v>0</v>
      </c>
      <c r="Q250" s="95">
        <f>IF($K250="","",  IF(O250="","", IF($K250=0,"---",(IF(ISERROR((O250/$K250)-1),"---",(O250/$K250)-1) ))))</f>
        <v>0</v>
      </c>
      <c r="R250" s="8">
        <f>O250-L250</f>
        <v>-3000000</v>
      </c>
      <c r="S250" s="95">
        <f>IF($L250="","",  IF(O250="","", IF($L250=0,"---",(IF(ISERROR((O250/$L250)-1),"---",(O250/$L250)-1) ))))</f>
        <v>-0.11776088510965421</v>
      </c>
      <c r="T250" s="8">
        <f>O250-M250</f>
        <v>-2250000</v>
      </c>
      <c r="U250" s="95">
        <f>IF($M250="","",  IF(O250="","", IF($M250=0,"---",(IF(ISERROR((O250/$M250)-1),"---",(O250/$M250)-1) ))))</f>
        <v>-9.099971559555553E-2</v>
      </c>
      <c r="V250" s="8">
        <f>O250-N250</f>
        <v>-1803108</v>
      </c>
      <c r="W250" s="95">
        <f>IF($N250="","",  IF(O250="","", IF($N250=0,"---",(IF(ISERROR((O250/$N250)-1),"---",(O250/$N250)-1) ))))</f>
        <v>-7.426780776045927E-2</v>
      </c>
      <c r="X250" s="8">
        <f>N250-M250</f>
        <v>-446892</v>
      </c>
      <c r="Y250" s="96">
        <f>IF($M250="","",  IF(N250="","", IF($M250=0,"---",(IF(ISERROR((N250/$M250)-1),"---",(N250/$M250)-1) ))))</f>
        <v>-1.8074242178635069E-2</v>
      </c>
    </row>
    <row r="251" spans="1:25" ht="15.75" customHeight="1">
      <c r="B251" s="244"/>
      <c r="C251" s="324"/>
      <c r="D251" s="296"/>
      <c r="E251" s="296"/>
      <c r="F251" s="324"/>
      <c r="G251" s="296"/>
      <c r="H251" s="324"/>
      <c r="I251" s="1" t="s">
        <v>155</v>
      </c>
      <c r="J251" s="9" t="s">
        <v>17</v>
      </c>
      <c r="K251" s="25">
        <f>SUM(K246:K247)</f>
        <v>6554000</v>
      </c>
      <c r="L251" s="25">
        <f>SUM(L246:L247)</f>
        <v>15197000</v>
      </c>
      <c r="M251" s="25">
        <f>SUM(M246:M247)</f>
        <v>5834000</v>
      </c>
      <c r="N251" s="25">
        <f>SUM(N246:N247)</f>
        <v>5834000</v>
      </c>
      <c r="O251" s="160">
        <f>SUM(O246:O247)</f>
        <v>5834000</v>
      </c>
      <c r="P251" s="8">
        <f>O251-K251</f>
        <v>-720000</v>
      </c>
      <c r="Q251" s="95">
        <f>IF($K251="","",  IF(O251="","", IF($K251=0,"---",(IF(ISERROR((O251/$K251)-1),"---",(O251/$K251)-1) ))))</f>
        <v>-0.1098565761367104</v>
      </c>
      <c r="R251" s="8">
        <f>O251-L251</f>
        <v>-9363000</v>
      </c>
      <c r="S251" s="95">
        <f>IF($L251="","",  IF(O251="","", IF($L251=0,"---",(IF(ISERROR((O251/$L251)-1),"---",(O251/$L251)-1) ))))</f>
        <v>-0.61610844245574792</v>
      </c>
      <c r="T251" s="8">
        <f>O251-M251</f>
        <v>0</v>
      </c>
      <c r="U251" s="95">
        <f>IF($M251="","",  IF(O251="","", IF($M251=0,"---",(IF(ISERROR((O251/$M251)-1),"---",(O251/$M251)-1) ))))</f>
        <v>0</v>
      </c>
      <c r="V251" s="8">
        <f>O251-N251</f>
        <v>0</v>
      </c>
      <c r="W251" s="95">
        <f>IF($N251="","",  IF(O251="","", IF($N251=0,"---",(IF(ISERROR((O251/$N251)-1),"---",(O251/$N251)-1) ))))</f>
        <v>0</v>
      </c>
      <c r="X251" s="8">
        <f>N251-M251</f>
        <v>0</v>
      </c>
      <c r="Y251" s="96">
        <f>IF($M251="","",  IF(N251="","", IF($M251=0,"---",(IF(ISERROR((N251/$M251)-1),"---",(N251/$M251)-1) ))))</f>
        <v>0</v>
      </c>
    </row>
    <row r="252" spans="1:25" ht="15.75" customHeight="1">
      <c r="B252" s="462"/>
      <c r="C252" s="462"/>
      <c r="D252" s="462"/>
      <c r="E252" s="462"/>
      <c r="F252" s="462"/>
      <c r="G252" s="462"/>
      <c r="H252" s="462"/>
      <c r="I252" s="462"/>
      <c r="J252" s="462"/>
      <c r="K252" s="462"/>
      <c r="L252" s="462"/>
      <c r="M252" s="462"/>
      <c r="N252" s="462"/>
      <c r="O252" s="462"/>
      <c r="P252" s="462"/>
      <c r="Q252" s="462"/>
      <c r="R252" s="462"/>
      <c r="S252" s="462"/>
      <c r="T252" s="462"/>
      <c r="U252" s="462"/>
      <c r="V252" s="462"/>
      <c r="W252" s="462"/>
      <c r="X252" s="462"/>
      <c r="Y252" s="463"/>
    </row>
    <row r="253" spans="1:25" ht="15.75" customHeight="1">
      <c r="B253" s="128" t="s">
        <v>46</v>
      </c>
      <c r="C253" s="411" t="s">
        <v>156</v>
      </c>
      <c r="D253" s="412"/>
      <c r="E253" s="412"/>
      <c r="F253" s="412"/>
      <c r="G253" s="412"/>
      <c r="H253" s="412"/>
      <c r="I253" s="412"/>
      <c r="J253" s="412"/>
      <c r="K253" s="412"/>
      <c r="L253" s="412"/>
      <c r="M253" s="412"/>
      <c r="N253" s="412"/>
      <c r="O253" s="412"/>
      <c r="P253" s="412"/>
      <c r="Q253" s="412"/>
      <c r="R253" s="412"/>
      <c r="S253" s="412"/>
      <c r="T253" s="412"/>
      <c r="U253" s="412"/>
      <c r="V253" s="412"/>
      <c r="W253" s="412"/>
      <c r="X253" s="412"/>
      <c r="Y253" s="413"/>
    </row>
    <row r="254" spans="1:25" ht="15.75" customHeight="1">
      <c r="B254" s="106"/>
      <c r="C254" s="297" t="s">
        <v>6</v>
      </c>
      <c r="D254" s="6" t="s">
        <v>157</v>
      </c>
      <c r="E254" s="6"/>
      <c r="F254" s="6"/>
      <c r="G254" s="6"/>
      <c r="H254" s="6"/>
      <c r="I254" s="6"/>
      <c r="J254" s="7" t="s">
        <v>9</v>
      </c>
      <c r="K254" s="25">
        <v>880000</v>
      </c>
      <c r="L254" s="25">
        <v>880000</v>
      </c>
      <c r="M254" s="8">
        <v>1028000</v>
      </c>
      <c r="N254" s="8">
        <v>905000</v>
      </c>
      <c r="O254" s="25">
        <v>895000</v>
      </c>
      <c r="P254" s="8">
        <f>O254-K254</f>
        <v>15000</v>
      </c>
      <c r="Q254" s="95">
        <f>IF($K254="","",  IF(O254="","", IF($K254=0,"---",(IF(ISERROR((O254/$K254)-1),"---",(O254/$K254)-1) ))))</f>
        <v>1.7045454545454586E-2</v>
      </c>
      <c r="R254" s="8">
        <f>O254-L254</f>
        <v>15000</v>
      </c>
      <c r="S254" s="95">
        <f>IF($L254="","",  IF(O254="","", IF($L254=0,"---",(IF(ISERROR((O254/$L254)-1),"---",(O254/$L254)-1) ))))</f>
        <v>1.7045454545454586E-2</v>
      </c>
      <c r="T254" s="8">
        <f>O254-M254</f>
        <v>-133000</v>
      </c>
      <c r="U254" s="95">
        <f>IF($M254="","",  IF(O254="","", IF($M254=0,"---",(IF(ISERROR((O254/$M254)-1),"---",(O254/$M254)-1) ))))</f>
        <v>-0.12937743190661477</v>
      </c>
      <c r="V254" s="8">
        <f>O254-N254</f>
        <v>-10000</v>
      </c>
      <c r="W254" s="95">
        <f>IF($N254="","",  IF(O254="","", IF($N254=0,"---",(IF(ISERROR((O254/$N254)-1),"---",(O254/$N254)-1) ))))</f>
        <v>-1.1049723756906049E-2</v>
      </c>
      <c r="X254" s="8">
        <f>N254-M254</f>
        <v>-123000</v>
      </c>
      <c r="Y254" s="96">
        <f>IF($M254="","",  IF(N254="","", IF($M254=0,"---",(IF(ISERROR((N254/$M254)-1),"---",(N254/$M254)-1) ))))</f>
        <v>-0.11964980544747084</v>
      </c>
    </row>
    <row r="255" spans="1:25" ht="15.75" customHeight="1">
      <c r="B255" s="94"/>
      <c r="C255" s="297" t="s">
        <v>12</v>
      </c>
      <c r="D255" s="1" t="s">
        <v>158</v>
      </c>
      <c r="E255" s="1"/>
      <c r="F255" s="1"/>
      <c r="G255" s="1"/>
      <c r="H255" s="1"/>
      <c r="I255" s="1"/>
      <c r="J255" s="9" t="s">
        <v>9</v>
      </c>
      <c r="K255" s="25">
        <v>1190000</v>
      </c>
      <c r="L255" s="25">
        <v>1190000</v>
      </c>
      <c r="M255" s="10">
        <v>1434000</v>
      </c>
      <c r="N255" s="10">
        <v>1230000</v>
      </c>
      <c r="O255" s="25">
        <v>1210000</v>
      </c>
      <c r="P255" s="8">
        <f>O255-K255</f>
        <v>20000</v>
      </c>
      <c r="Q255" s="95">
        <f>IF($K255="","",  IF(O255="","", IF($K255=0,"---",(IF(ISERROR((O255/$K255)-1),"---",(O255/$K255)-1) ))))</f>
        <v>1.6806722689075571E-2</v>
      </c>
      <c r="R255" s="8">
        <f>O255-L255</f>
        <v>20000</v>
      </c>
      <c r="S255" s="95">
        <f>IF($L255="","",  IF(O255="","", IF($L255=0,"---",(IF(ISERROR((O255/$L255)-1),"---",(O255/$L255)-1) ))))</f>
        <v>1.6806722689075571E-2</v>
      </c>
      <c r="T255" s="8">
        <f>O255-M255</f>
        <v>-224000</v>
      </c>
      <c r="U255" s="95">
        <f>IF($M255="","",  IF(O255="","", IF($M255=0,"---",(IF(ISERROR((O255/$M255)-1),"---",(O255/$M255)-1) ))))</f>
        <v>-0.15620641562064153</v>
      </c>
      <c r="V255" s="8">
        <f>O255-N255</f>
        <v>-20000</v>
      </c>
      <c r="W255" s="95">
        <f>IF($N255="","",  IF(O255="","", IF($N255=0,"---",(IF(ISERROR((O255/$N255)-1),"---",(O255/$N255)-1) ))))</f>
        <v>-1.6260162601625994E-2</v>
      </c>
      <c r="X255" s="8">
        <f>N255-M255</f>
        <v>-204000</v>
      </c>
      <c r="Y255" s="96">
        <f>IF($M255="","",  IF(N255="","", IF($M255=0,"---",(IF(ISERROR((N255/$M255)-1),"---",(N255/$M255)-1) ))))</f>
        <v>-0.14225941422594146</v>
      </c>
    </row>
    <row r="256" spans="1:25" ht="15.75" customHeight="1">
      <c r="B256" s="106"/>
      <c r="C256" s="296"/>
      <c r="D256" s="296"/>
      <c r="E256" s="296"/>
      <c r="F256" s="296"/>
      <c r="G256" s="296"/>
      <c r="H256" s="296"/>
      <c r="I256" s="296"/>
      <c r="J256" s="296"/>
      <c r="K256" s="296"/>
      <c r="L256" s="296"/>
      <c r="M256" s="47"/>
      <c r="N256" s="47"/>
      <c r="O256" s="296"/>
      <c r="P256" s="296"/>
      <c r="Q256" s="296"/>
      <c r="R256" s="296"/>
      <c r="S256" s="296"/>
      <c r="T256" s="296"/>
      <c r="U256" s="296"/>
      <c r="V256" s="296"/>
      <c r="W256" s="296"/>
      <c r="X256" s="296"/>
      <c r="Y256" s="30"/>
    </row>
    <row r="257" spans="2:30" ht="15.75" customHeight="1">
      <c r="B257" s="94"/>
      <c r="C257" s="296"/>
      <c r="D257" s="296"/>
      <c r="E257" s="296"/>
      <c r="F257" s="296"/>
      <c r="G257" s="1" t="s">
        <v>159</v>
      </c>
      <c r="H257" s="1"/>
      <c r="I257" s="1"/>
      <c r="J257" s="9"/>
      <c r="K257" s="25">
        <f>SUM(K254:K255)</f>
        <v>2070000</v>
      </c>
      <c r="L257" s="25">
        <f>SUM(L254:L255)</f>
        <v>2070000</v>
      </c>
      <c r="M257" s="25">
        <f>SUM(M254:M255)</f>
        <v>2462000</v>
      </c>
      <c r="N257" s="25">
        <f>SUM(N254:N255)</f>
        <v>2135000</v>
      </c>
      <c r="O257" s="25">
        <f>SUM(O254:O255)</f>
        <v>2105000</v>
      </c>
      <c r="P257" s="25">
        <f>O257-K257</f>
        <v>35000</v>
      </c>
      <c r="Q257" s="96">
        <f>IF($K257="","",  IF(O257="","", IF($K257=0,"---",(IF(ISERROR((O257/$K257)-1),"---",(O257/$K257)-1) ))))</f>
        <v>1.6908212560386549E-2</v>
      </c>
      <c r="R257" s="25">
        <f>O257-L257</f>
        <v>35000</v>
      </c>
      <c r="S257" s="96">
        <f>IF($L257="","",  IF(O257="","", IF($L257=0,"---",(IF(ISERROR((O257/$L257)-1),"---",(O257/$L257)-1) ))))</f>
        <v>1.6908212560386549E-2</v>
      </c>
      <c r="T257" s="25">
        <f>O257-M257</f>
        <v>-357000</v>
      </c>
      <c r="U257" s="96">
        <f>IF($M257="","",  IF(O257="","", IF($M257=0,"---",(IF(ISERROR((O257/$M257)-1),"---",(O257/$M257)-1) ))))</f>
        <v>-0.14500406173842406</v>
      </c>
      <c r="V257" s="25">
        <f>O257-N257</f>
        <v>-30000</v>
      </c>
      <c r="W257" s="96">
        <f>IF($N257="","",  IF(O257="","", IF($N257=0,"---",(IF(ISERROR((O257/$N257)-1),"---",(O257/$N257)-1) ))))</f>
        <v>-1.4051522248243575E-2</v>
      </c>
      <c r="X257" s="25">
        <f>N257-M257</f>
        <v>-327000</v>
      </c>
      <c r="Y257" s="96">
        <f>IF($M257="","",  IF(N257="","", IF($M257=0,"---",(IF(ISERROR((N257/$M257)-1),"---",(N257/$M257)-1) ))))</f>
        <v>-0.13281884646628761</v>
      </c>
    </row>
    <row r="258" spans="2:30" ht="15.75" customHeight="1">
      <c r="B258" s="106"/>
      <c r="C258" s="296"/>
      <c r="D258" s="296"/>
      <c r="E258" s="296"/>
      <c r="F258" s="296"/>
      <c r="G258" s="296"/>
      <c r="H258" s="296"/>
      <c r="I258" s="296"/>
      <c r="J258" s="296"/>
      <c r="K258" s="296"/>
      <c r="L258" s="296"/>
      <c r="M258" s="40"/>
      <c r="N258" s="40"/>
      <c r="O258" s="296"/>
      <c r="P258" s="296"/>
      <c r="Q258" s="296"/>
      <c r="R258" s="296"/>
      <c r="S258" s="296"/>
      <c r="T258" s="296"/>
      <c r="U258" s="296"/>
      <c r="V258" s="296"/>
      <c r="W258" s="296"/>
      <c r="X258" s="296"/>
      <c r="Y258" s="30"/>
    </row>
    <row r="259" spans="2:30" ht="15.75" customHeight="1">
      <c r="B259" s="107" t="s">
        <v>48</v>
      </c>
      <c r="C259" s="1" t="s">
        <v>160</v>
      </c>
      <c r="D259" s="1"/>
      <c r="E259" s="1"/>
      <c r="F259" s="1"/>
      <c r="G259" s="1"/>
      <c r="H259" s="1"/>
      <c r="I259" s="1"/>
      <c r="J259" s="69" t="s">
        <v>17</v>
      </c>
      <c r="K259" s="25">
        <v>551</v>
      </c>
      <c r="L259" s="25">
        <v>783</v>
      </c>
      <c r="M259" s="25">
        <v>701</v>
      </c>
      <c r="N259" s="25">
        <v>701</v>
      </c>
      <c r="O259" s="160">
        <v>701</v>
      </c>
      <c r="P259" s="25">
        <f>O259-K259</f>
        <v>150</v>
      </c>
      <c r="Q259" s="96">
        <f>IF($K259="","",  IF(O259="","", IF($K259=0,"---",(IF(ISERROR((O259/$K259)-1),"---",(O259/$K259)-1) ))))</f>
        <v>0.27223230490018158</v>
      </c>
      <c r="R259" s="25">
        <f>O259-L259</f>
        <v>-82</v>
      </c>
      <c r="S259" s="96">
        <f>IF($L259="","",  IF(O259="","", IF($L259=0,"---",(IF(ISERROR((O259/$L259)-1),"---",(O259/$L259)-1) ))))</f>
        <v>-0.10472541507024269</v>
      </c>
      <c r="T259" s="25">
        <f>O259-M259</f>
        <v>0</v>
      </c>
      <c r="U259" s="96">
        <f>IF($M259="","",  IF(O259="","", IF($M259=0,"---",(IF(ISERROR((O259/$M259)-1),"---",(O259/$M259)-1) ))))</f>
        <v>0</v>
      </c>
      <c r="V259" s="25">
        <f>O259-N259</f>
        <v>0</v>
      </c>
      <c r="W259" s="96">
        <f>IF($N259="","",  IF(O259="","", IF($N259=0,"---",(IF(ISERROR((O259/$N259)-1),"---",(O259/$N259)-1) ))))</f>
        <v>0</v>
      </c>
      <c r="X259" s="25">
        <f>N259-M259</f>
        <v>0</v>
      </c>
      <c r="Y259" s="96">
        <f>IF($M259="","",  IF(N259="","", IF($M259=0,"---",(IF(ISERROR((N259/$M259)-1),"---",(N259/$M259)-1) ))))</f>
        <v>0</v>
      </c>
    </row>
    <row r="260" spans="2:30" ht="15.75" customHeight="1">
      <c r="B260" s="141"/>
      <c r="C260" s="297"/>
      <c r="D260" s="297"/>
      <c r="E260" s="297"/>
      <c r="F260" s="297"/>
      <c r="G260" s="297"/>
      <c r="H260" s="297"/>
      <c r="I260" s="297"/>
      <c r="J260" s="297"/>
      <c r="K260" s="297"/>
      <c r="L260" s="297"/>
      <c r="M260" s="40"/>
      <c r="N260" s="40"/>
      <c r="O260" s="325"/>
      <c r="P260" s="297"/>
      <c r="Q260" s="297"/>
      <c r="R260" s="297"/>
      <c r="S260" s="297"/>
      <c r="T260" s="297"/>
      <c r="U260" s="297"/>
      <c r="V260" s="297"/>
      <c r="W260" s="297"/>
      <c r="X260" s="297"/>
      <c r="Y260" s="23"/>
    </row>
    <row r="261" spans="2:30" ht="15.75" customHeight="1">
      <c r="B261" s="94"/>
      <c r="C261" s="296"/>
      <c r="D261" s="296"/>
      <c r="E261" s="296"/>
      <c r="F261" s="34" t="s">
        <v>52</v>
      </c>
      <c r="G261" s="35"/>
      <c r="H261" s="35"/>
      <c r="I261" s="36"/>
      <c r="J261" s="36"/>
      <c r="K261" s="28">
        <f>SUM(K262:K263)</f>
        <v>31099903</v>
      </c>
      <c r="L261" s="28">
        <f t="shared" ref="L261:O261" si="73">SUM(L262:L263)</f>
        <v>42743135</v>
      </c>
      <c r="M261" s="28">
        <f t="shared" si="73"/>
        <v>33022053</v>
      </c>
      <c r="N261" s="28">
        <f t="shared" si="73"/>
        <v>32248161</v>
      </c>
      <c r="O261" s="163">
        <f t="shared" si="73"/>
        <v>30415053</v>
      </c>
      <c r="P261" s="28">
        <f>O261-K261</f>
        <v>-684850</v>
      </c>
      <c r="Q261" s="105">
        <f>IF($K261="","",  IF(O261="","", IF($K261=0,"---",(IF(ISERROR((O261/$K261)-1),"---",(O261/$K261)-1) ))))</f>
        <v>-2.2020969004308499E-2</v>
      </c>
      <c r="R261" s="28">
        <f>O261-L261</f>
        <v>-12328082</v>
      </c>
      <c r="S261" s="105">
        <f>IF($L261="","",  IF(O261="","", IF($L261=0,"---",(IF(ISERROR((O261/$L261)-1),"---",(O261/$L261)-1) ))))</f>
        <v>-0.2884225034031781</v>
      </c>
      <c r="T261" s="28">
        <f>O261-M261</f>
        <v>-2607000</v>
      </c>
      <c r="U261" s="105">
        <f>IF($M261="","",  IF(O261="","", IF($M261=0,"---",(IF(ISERROR((O261/$M261)-1),"---",(O261/$M261)-1) ))))</f>
        <v>-7.8947241711470828E-2</v>
      </c>
      <c r="V261" s="28">
        <f>O261-N261</f>
        <v>-1833108</v>
      </c>
      <c r="W261" s="105">
        <f>IF($N261="","",  IF(O261="","", IF($N261=0,"---",(IF(ISERROR((O261/$N261)-1),"---",(O261/$N261)-1) ))))</f>
        <v>-5.6843799558058516E-2</v>
      </c>
      <c r="X261" s="28">
        <f>N261-M261</f>
        <v>-773892</v>
      </c>
      <c r="Y261" s="105">
        <f>IF($M261="","",  IF(N261="","", IF($M261=0,"---",(IF(ISERROR((N261/$M261)-1),"---",(N261/$M261)-1) ))))</f>
        <v>-2.3435611347362273E-2</v>
      </c>
    </row>
    <row r="262" spans="2:30" ht="15.75" customHeight="1">
      <c r="B262" s="94"/>
      <c r="C262" s="296"/>
      <c r="D262" s="296"/>
      <c r="E262" s="296"/>
      <c r="F262" s="324"/>
      <c r="G262" s="6" t="s">
        <v>21</v>
      </c>
      <c r="H262" s="49"/>
      <c r="I262" s="6"/>
      <c r="J262" s="7" t="s">
        <v>9</v>
      </c>
      <c r="K262" s="25">
        <f>SUM(K250+K257)</f>
        <v>24545352</v>
      </c>
      <c r="L262" s="25">
        <f t="shared" ref="L262:N262" si="74">SUM(L250+L257)</f>
        <v>27545352</v>
      </c>
      <c r="M262" s="25">
        <f t="shared" si="74"/>
        <v>27187352</v>
      </c>
      <c r="N262" s="25">
        <f t="shared" si="74"/>
        <v>26413460</v>
      </c>
      <c r="O262" s="160">
        <f>SUM(O250+O257)</f>
        <v>24580352</v>
      </c>
      <c r="P262" s="8">
        <f>O262-K262</f>
        <v>35000</v>
      </c>
      <c r="Q262" s="95">
        <f>IF($K262="","",  IF(O262="","", IF($K262=0,"---",(IF(ISERROR((O262/$K262)-1),"---",(O262/$K262)-1) ))))</f>
        <v>1.4259318831524315E-3</v>
      </c>
      <c r="R262" s="8">
        <f>O262-L262</f>
        <v>-2965000</v>
      </c>
      <c r="S262" s="95">
        <f>IF($L262="","",  IF(O262="","", IF($L262=0,"---",(IF(ISERROR((O262/$L262)-1),"---",(O262/$L262)-1) ))))</f>
        <v>-0.10764066474808531</v>
      </c>
      <c r="T262" s="8">
        <f>O262-M262</f>
        <v>-2607000</v>
      </c>
      <c r="U262" s="95">
        <f>IF($M262="","",  IF(O262="","", IF($M262=0,"---",(IF(ISERROR((O262/$M262)-1),"---",(O262/$M262)-1) ))))</f>
        <v>-9.5890177167677115E-2</v>
      </c>
      <c r="V262" s="8">
        <f>O262-N262</f>
        <v>-1833108</v>
      </c>
      <c r="W262" s="95">
        <f>IF($N262="","",  IF(O262="","", IF($N262=0,"---",(IF(ISERROR((O262/$N262)-1),"---",(O262/$N262)-1) ))))</f>
        <v>-6.9400525338217722E-2</v>
      </c>
      <c r="X262" s="8">
        <f>N262-M262</f>
        <v>-773892</v>
      </c>
      <c r="Y262" s="96">
        <f>IF($M262="","",  IF(N262="","", IF($M262=0,"---",(IF(ISERROR((N262/$M262)-1),"---",(N262/$M262)-1) ))))</f>
        <v>-2.8465148058553158E-2</v>
      </c>
    </row>
    <row r="263" spans="2:30" ht="15.75" customHeight="1">
      <c r="B263" s="109"/>
      <c r="C263" s="14"/>
      <c r="D263" s="14"/>
      <c r="E263" s="14"/>
      <c r="F263" s="116"/>
      <c r="G263" s="411" t="s">
        <v>22</v>
      </c>
      <c r="H263" s="411"/>
      <c r="I263" s="411"/>
      <c r="J263" s="9" t="s">
        <v>17</v>
      </c>
      <c r="K263" s="25">
        <f>SUM(K251+K259)</f>
        <v>6554551</v>
      </c>
      <c r="L263" s="25">
        <f>SUM(L251+L259)</f>
        <v>15197783</v>
      </c>
      <c r="M263" s="25">
        <f>SUM(M251+M259)</f>
        <v>5834701</v>
      </c>
      <c r="N263" s="25">
        <f>SUM(N251+N259)</f>
        <v>5834701</v>
      </c>
      <c r="O263" s="160">
        <f>SUM(O251+O259)</f>
        <v>5834701</v>
      </c>
      <c r="P263" s="8">
        <f>O263-K263</f>
        <v>-719850</v>
      </c>
      <c r="Q263" s="95">
        <f>IF($K263="","",  IF(O263="","", IF($K263=0,"---",(IF(ISERROR((O263/$K263)-1),"---",(O263/$K263)-1) ))))</f>
        <v>-0.10982445632050164</v>
      </c>
      <c r="R263" s="8">
        <f>O263-L263</f>
        <v>-9363082</v>
      </c>
      <c r="S263" s="95">
        <f>IF($L263="","",  IF(O263="","", IF($L263=0,"---",(IF(ISERROR((O263/$L263)-1),"---",(O263/$L263)-1) ))))</f>
        <v>-0.61608209565829442</v>
      </c>
      <c r="T263" s="8">
        <f>O263-M263</f>
        <v>0</v>
      </c>
      <c r="U263" s="95">
        <f>IF($M263="","",  IF(O263="","", IF($M263=0,"---",(IF(ISERROR((O263/$M263)-1),"---",(O263/$M263)-1) ))))</f>
        <v>0</v>
      </c>
      <c r="V263" s="8">
        <f>O263-N263</f>
        <v>0</v>
      </c>
      <c r="W263" s="95">
        <f>IF($N263="","",  IF(O263="","", IF($N263=0,"---",(IF(ISERROR((O263/$N263)-1),"---",(O263/$N263)-1) ))))</f>
        <v>0</v>
      </c>
      <c r="X263" s="8">
        <f>N263-M263</f>
        <v>0</v>
      </c>
      <c r="Y263" s="96">
        <f>IF($M263="","",  IF(N263="","", IF($M263=0,"---",(IF(ISERROR((N263/$M263)-1),"---",(N263/$M263)-1) ))))</f>
        <v>0</v>
      </c>
    </row>
    <row r="264" spans="2:30" ht="15.75" customHeight="1">
      <c r="B264" s="446"/>
      <c r="C264" s="423"/>
      <c r="D264" s="423"/>
      <c r="E264" s="423"/>
      <c r="F264" s="423"/>
      <c r="G264" s="423"/>
      <c r="H264" s="423"/>
      <c r="I264" s="423"/>
      <c r="J264" s="423"/>
      <c r="K264" s="423"/>
      <c r="L264" s="423"/>
      <c r="M264" s="423"/>
      <c r="N264" s="423"/>
      <c r="O264" s="423"/>
      <c r="P264" s="423"/>
      <c r="Q264" s="423"/>
      <c r="R264" s="423"/>
      <c r="S264" s="423"/>
      <c r="T264" s="423"/>
      <c r="U264" s="423"/>
      <c r="V264" s="423"/>
      <c r="W264" s="423"/>
      <c r="X264" s="423"/>
      <c r="Y264" s="423"/>
    </row>
    <row r="265" spans="2:30" ht="16.5" customHeight="1">
      <c r="B265" s="395" t="s">
        <v>161</v>
      </c>
      <c r="C265" s="395"/>
      <c r="D265" s="395"/>
      <c r="E265" s="395"/>
      <c r="F265" s="395"/>
      <c r="G265" s="395"/>
      <c r="H265" s="395"/>
      <c r="I265" s="395"/>
      <c r="J265" s="395"/>
      <c r="K265" s="395"/>
      <c r="L265" s="395"/>
      <c r="M265" s="395"/>
      <c r="N265" s="395"/>
      <c r="O265" s="395"/>
      <c r="P265" s="395"/>
      <c r="Q265" s="395"/>
      <c r="R265" s="395"/>
      <c r="S265" s="395"/>
      <c r="T265" s="395"/>
      <c r="U265" s="395"/>
      <c r="V265" s="395"/>
      <c r="W265" s="395"/>
      <c r="X265" s="395"/>
      <c r="Y265" s="398"/>
    </row>
    <row r="266" spans="2:30" ht="15.75" customHeight="1">
      <c r="B266" s="404"/>
      <c r="C266" s="404"/>
      <c r="D266" s="404"/>
      <c r="E266" s="404"/>
      <c r="F266" s="404"/>
      <c r="G266" s="404"/>
      <c r="H266" s="404"/>
      <c r="I266" s="404"/>
      <c r="J266" s="404"/>
      <c r="K266" s="404"/>
      <c r="L266" s="404"/>
      <c r="M266" s="404"/>
      <c r="N266" s="404"/>
      <c r="O266" s="404"/>
      <c r="P266" s="404"/>
      <c r="Q266" s="404"/>
      <c r="R266" s="404"/>
      <c r="S266" s="404"/>
      <c r="T266" s="404"/>
      <c r="U266" s="404"/>
      <c r="V266" s="404"/>
      <c r="W266" s="404"/>
      <c r="X266" s="404"/>
      <c r="Y266" s="430"/>
    </row>
    <row r="267" spans="2:30" ht="15.75" customHeight="1">
      <c r="B267" s="93">
        <v>1</v>
      </c>
      <c r="C267" s="1" t="s">
        <v>162</v>
      </c>
      <c r="D267" s="22"/>
      <c r="E267" s="1"/>
      <c r="F267" s="51"/>
      <c r="G267" s="12"/>
      <c r="H267" s="52"/>
      <c r="I267" s="33"/>
      <c r="J267" s="20" t="s">
        <v>17</v>
      </c>
      <c r="K267" s="25">
        <v>27285</v>
      </c>
      <c r="L267" s="25">
        <v>82090</v>
      </c>
      <c r="M267" s="25">
        <v>34980</v>
      </c>
      <c r="N267" s="25">
        <v>34980</v>
      </c>
      <c r="O267" s="160">
        <v>34980</v>
      </c>
      <c r="P267" s="25">
        <f t="shared" ref="P267:P273" si="75">O267-K267</f>
        <v>7695</v>
      </c>
      <c r="Q267" s="96">
        <f t="shared" ref="Q267:Q273" si="76">IF($K267="","",  IF(O267="","", IF($K267=0,"---",(IF(ISERROR((O267/$K267)-1),"---",(O267/$K267)-1) ))))</f>
        <v>0.28202308960967559</v>
      </c>
      <c r="R267" s="25">
        <f t="shared" ref="R267:R273" si="77">O267-L267</f>
        <v>-47110</v>
      </c>
      <c r="S267" s="96">
        <f t="shared" ref="S267:S273" si="78">IF($L267="","",  IF(O267="","", IF($L267=0,"---",(IF(ISERROR((O267/$L267)-1),"---",(O267/$L267)-1) ))))</f>
        <v>-0.57388232427823116</v>
      </c>
      <c r="T267" s="25">
        <f t="shared" ref="T267:T273" si="79">O267-M267</f>
        <v>0</v>
      </c>
      <c r="U267" s="96">
        <f t="shared" ref="U267:U273" si="80">IF($M267="","",  IF(O267="","", IF($M267=0,"---",(IF(ISERROR((O267/$M267)-1),"---",(O267/$M267)-1) ))))</f>
        <v>0</v>
      </c>
      <c r="V267" s="25">
        <f t="shared" ref="V267:V273" si="81">O267-N267</f>
        <v>0</v>
      </c>
      <c r="W267" s="96">
        <f t="shared" ref="W267:W273" si="82">IF($N267="","",  IF(O267="","", IF($N267=0,"---",(IF(ISERROR((O267/$N267)-1),"---",(O267/$N267)-1) ))))</f>
        <v>0</v>
      </c>
      <c r="X267" s="25">
        <f t="shared" ref="X267:X273" si="83">N267-M267</f>
        <v>0</v>
      </c>
      <c r="Y267" s="96">
        <f t="shared" ref="Y267:Y273" si="84">IF($M267="","",  IF(N267="","", IF($M267=0,"---",(IF(ISERROR((N267/$M267)-1),"---",(N267/$M267)-1) ))))</f>
        <v>0</v>
      </c>
      <c r="AD267" s="77"/>
    </row>
    <row r="268" spans="2:30" ht="15.75" customHeight="1">
      <c r="B268" s="93">
        <v>2</v>
      </c>
      <c r="C268" s="1" t="s">
        <v>163</v>
      </c>
      <c r="D268" s="22"/>
      <c r="E268" s="1"/>
      <c r="F268" s="50"/>
      <c r="G268" s="6"/>
      <c r="H268" s="49"/>
      <c r="I268" s="6"/>
      <c r="J268" s="20" t="s">
        <v>17</v>
      </c>
      <c r="K268" s="25">
        <v>78281</v>
      </c>
      <c r="L268" s="25">
        <v>0</v>
      </c>
      <c r="M268" s="25">
        <v>0</v>
      </c>
      <c r="N268" s="25">
        <v>0</v>
      </c>
      <c r="O268" s="160">
        <v>69344</v>
      </c>
      <c r="P268" s="8">
        <f t="shared" si="75"/>
        <v>-8937</v>
      </c>
      <c r="Q268" s="95">
        <f t="shared" si="76"/>
        <v>-0.11416563406190516</v>
      </c>
      <c r="R268" s="8">
        <f t="shared" si="77"/>
        <v>69344</v>
      </c>
      <c r="S268" s="95" t="str">
        <f t="shared" si="78"/>
        <v>---</v>
      </c>
      <c r="T268" s="8">
        <f t="shared" si="79"/>
        <v>69344</v>
      </c>
      <c r="U268" s="95" t="str">
        <f t="shared" si="80"/>
        <v>---</v>
      </c>
      <c r="V268" s="8">
        <f t="shared" si="81"/>
        <v>69344</v>
      </c>
      <c r="W268" s="95" t="str">
        <f t="shared" si="82"/>
        <v>---</v>
      </c>
      <c r="X268" s="8">
        <f t="shared" si="83"/>
        <v>0</v>
      </c>
      <c r="Y268" s="96" t="str">
        <f t="shared" si="84"/>
        <v>---</v>
      </c>
      <c r="AD268" s="77"/>
    </row>
    <row r="269" spans="2:30" ht="15.75" customHeight="1">
      <c r="B269" s="93">
        <v>3</v>
      </c>
      <c r="C269" s="1" t="s">
        <v>164</v>
      </c>
      <c r="D269" s="22"/>
      <c r="E269" s="1"/>
      <c r="F269" s="50"/>
      <c r="G269" s="1"/>
      <c r="H269" s="50"/>
      <c r="I269" s="1"/>
      <c r="J269" s="20" t="s">
        <v>17</v>
      </c>
      <c r="K269" s="25">
        <v>-3225</v>
      </c>
      <c r="L269" s="25">
        <v>0</v>
      </c>
      <c r="M269" s="25">
        <v>0</v>
      </c>
      <c r="N269" s="25">
        <v>0</v>
      </c>
      <c r="O269" s="160">
        <v>-3590</v>
      </c>
      <c r="P269" s="8">
        <f t="shared" si="75"/>
        <v>-365</v>
      </c>
      <c r="Q269" s="95">
        <f t="shared" si="76"/>
        <v>0.11317829457364348</v>
      </c>
      <c r="R269" s="8">
        <f t="shared" si="77"/>
        <v>-3590</v>
      </c>
      <c r="S269" s="95" t="str">
        <f t="shared" si="78"/>
        <v>---</v>
      </c>
      <c r="T269" s="8">
        <f t="shared" si="79"/>
        <v>-3590</v>
      </c>
      <c r="U269" s="95" t="str">
        <f t="shared" si="80"/>
        <v>---</v>
      </c>
      <c r="V269" s="8">
        <f t="shared" si="81"/>
        <v>-3590</v>
      </c>
      <c r="W269" s="95" t="str">
        <f t="shared" si="82"/>
        <v>---</v>
      </c>
      <c r="X269" s="8">
        <f t="shared" si="83"/>
        <v>0</v>
      </c>
      <c r="Y269" s="96" t="str">
        <f t="shared" si="84"/>
        <v>---</v>
      </c>
      <c r="AD269" s="77"/>
    </row>
    <row r="270" spans="2:30" ht="15.75" customHeight="1">
      <c r="B270" s="93">
        <v>4</v>
      </c>
      <c r="C270" s="1" t="s">
        <v>165</v>
      </c>
      <c r="D270" s="22"/>
      <c r="E270" s="1"/>
      <c r="F270" s="50"/>
      <c r="G270" s="1"/>
      <c r="H270" s="50"/>
      <c r="I270" s="48"/>
      <c r="J270" s="20" t="s">
        <v>17</v>
      </c>
      <c r="K270" s="25">
        <v>75056</v>
      </c>
      <c r="L270" s="25">
        <v>0</v>
      </c>
      <c r="M270" s="25">
        <v>0</v>
      </c>
      <c r="N270" s="25">
        <v>0</v>
      </c>
      <c r="O270" s="160">
        <v>65754</v>
      </c>
      <c r="P270" s="8">
        <f t="shared" si="75"/>
        <v>-9302</v>
      </c>
      <c r="Q270" s="95">
        <f t="shared" si="76"/>
        <v>-0.12393412918354296</v>
      </c>
      <c r="R270" s="8">
        <f t="shared" si="77"/>
        <v>65754</v>
      </c>
      <c r="S270" s="95" t="str">
        <f t="shared" si="78"/>
        <v>---</v>
      </c>
      <c r="T270" s="8">
        <f t="shared" si="79"/>
        <v>65754</v>
      </c>
      <c r="U270" s="95" t="str">
        <f t="shared" si="80"/>
        <v>---</v>
      </c>
      <c r="V270" s="8">
        <f t="shared" si="81"/>
        <v>65754</v>
      </c>
      <c r="W270" s="95" t="str">
        <f t="shared" si="82"/>
        <v>---</v>
      </c>
      <c r="X270" s="8">
        <f t="shared" si="83"/>
        <v>0</v>
      </c>
      <c r="Y270" s="96" t="str">
        <f t="shared" si="84"/>
        <v>---</v>
      </c>
      <c r="AD270" s="77"/>
    </row>
    <row r="271" spans="2:30" ht="15.75" customHeight="1">
      <c r="B271" s="93">
        <v>5</v>
      </c>
      <c r="C271" s="1" t="s">
        <v>166</v>
      </c>
      <c r="D271" s="22"/>
      <c r="E271" s="1"/>
      <c r="F271" s="50"/>
      <c r="G271" s="1"/>
      <c r="H271" s="50"/>
      <c r="I271" s="48"/>
      <c r="J271" s="20" t="s">
        <v>17</v>
      </c>
      <c r="K271" s="25">
        <v>42127</v>
      </c>
      <c r="L271" s="25">
        <v>0</v>
      </c>
      <c r="M271" s="25">
        <v>0</v>
      </c>
      <c r="N271" s="25">
        <v>0</v>
      </c>
      <c r="O271" s="160">
        <v>71589</v>
      </c>
      <c r="P271" s="8">
        <f t="shared" si="75"/>
        <v>29462</v>
      </c>
      <c r="Q271" s="95">
        <f t="shared" si="76"/>
        <v>0.69936145464903743</v>
      </c>
      <c r="R271" s="8">
        <f t="shared" si="77"/>
        <v>71589</v>
      </c>
      <c r="S271" s="95" t="str">
        <f t="shared" si="78"/>
        <v>---</v>
      </c>
      <c r="T271" s="8">
        <f t="shared" si="79"/>
        <v>71589</v>
      </c>
      <c r="U271" s="95" t="str">
        <f t="shared" si="80"/>
        <v>---</v>
      </c>
      <c r="V271" s="8">
        <f t="shared" si="81"/>
        <v>71589</v>
      </c>
      <c r="W271" s="95" t="str">
        <f t="shared" si="82"/>
        <v>---</v>
      </c>
      <c r="X271" s="8">
        <f t="shared" si="83"/>
        <v>0</v>
      </c>
      <c r="Y271" s="96" t="str">
        <f t="shared" si="84"/>
        <v>---</v>
      </c>
      <c r="AD271" s="77"/>
    </row>
    <row r="272" spans="2:30" ht="15.75" customHeight="1">
      <c r="B272" s="93">
        <v>6</v>
      </c>
      <c r="C272" s="411" t="s">
        <v>167</v>
      </c>
      <c r="D272" s="411"/>
      <c r="E272" s="411"/>
      <c r="F272" s="411"/>
      <c r="G272" s="411"/>
      <c r="H272" s="411"/>
      <c r="I272" s="411"/>
      <c r="J272" s="20" t="s">
        <v>17</v>
      </c>
      <c r="K272" s="25">
        <v>0</v>
      </c>
      <c r="L272" s="25">
        <v>0</v>
      </c>
      <c r="M272" s="25">
        <v>0</v>
      </c>
      <c r="N272" s="25">
        <v>0</v>
      </c>
      <c r="O272" s="160">
        <v>-1843.346</v>
      </c>
      <c r="P272" s="8">
        <f t="shared" si="75"/>
        <v>-1843.346</v>
      </c>
      <c r="Q272" s="95" t="str">
        <f t="shared" si="76"/>
        <v>---</v>
      </c>
      <c r="R272" s="8">
        <f t="shared" si="77"/>
        <v>-1843.346</v>
      </c>
      <c r="S272" s="95" t="str">
        <f t="shared" si="78"/>
        <v>---</v>
      </c>
      <c r="T272" s="8">
        <f t="shared" si="79"/>
        <v>-1843.346</v>
      </c>
      <c r="U272" s="95" t="str">
        <f t="shared" si="80"/>
        <v>---</v>
      </c>
      <c r="V272" s="8">
        <f t="shared" si="81"/>
        <v>-1843.346</v>
      </c>
      <c r="W272" s="95" t="str">
        <f t="shared" si="82"/>
        <v>---</v>
      </c>
      <c r="X272" s="8">
        <f t="shared" si="83"/>
        <v>0</v>
      </c>
      <c r="Y272" s="96" t="str">
        <f t="shared" si="84"/>
        <v>---</v>
      </c>
      <c r="AD272" s="77"/>
    </row>
    <row r="273" spans="2:30" ht="15.75" customHeight="1">
      <c r="B273" s="93">
        <v>7</v>
      </c>
      <c r="C273" s="1" t="s">
        <v>168</v>
      </c>
      <c r="D273" s="22"/>
      <c r="E273" s="1"/>
      <c r="F273" s="50"/>
      <c r="G273" s="1"/>
      <c r="H273" s="50"/>
      <c r="I273" s="1"/>
      <c r="J273" s="20" t="s">
        <v>17</v>
      </c>
      <c r="K273" s="25">
        <v>42127</v>
      </c>
      <c r="L273" s="25">
        <v>0</v>
      </c>
      <c r="M273" s="25">
        <f>M271+M272</f>
        <v>0</v>
      </c>
      <c r="N273" s="25">
        <f>N271+N272</f>
        <v>0</v>
      </c>
      <c r="O273" s="160">
        <f>O271+O272</f>
        <v>69745.653999999995</v>
      </c>
      <c r="P273" s="25">
        <f t="shared" si="75"/>
        <v>27618.653999999995</v>
      </c>
      <c r="Q273" s="96">
        <f t="shared" si="76"/>
        <v>0.65560457663731087</v>
      </c>
      <c r="R273" s="25">
        <f t="shared" si="77"/>
        <v>69745.653999999995</v>
      </c>
      <c r="S273" s="96" t="str">
        <f t="shared" si="78"/>
        <v>---</v>
      </c>
      <c r="T273" s="25">
        <f t="shared" si="79"/>
        <v>69745.653999999995</v>
      </c>
      <c r="U273" s="96" t="str">
        <f t="shared" si="80"/>
        <v>---</v>
      </c>
      <c r="V273" s="25">
        <f t="shared" si="81"/>
        <v>69745.653999999995</v>
      </c>
      <c r="W273" s="96" t="str">
        <f t="shared" si="82"/>
        <v>---</v>
      </c>
      <c r="X273" s="25">
        <f t="shared" si="83"/>
        <v>0</v>
      </c>
      <c r="Y273" s="96" t="str">
        <f t="shared" si="84"/>
        <v>---</v>
      </c>
      <c r="AD273" s="77"/>
    </row>
    <row r="274" spans="2:30" ht="12" customHeight="1">
      <c r="B274" s="145" t="s">
        <v>169</v>
      </c>
      <c r="C274" s="78"/>
      <c r="D274" s="78"/>
      <c r="E274" s="78"/>
      <c r="F274" s="78"/>
      <c r="G274" s="78"/>
      <c r="H274" s="78"/>
      <c r="I274" s="78"/>
      <c r="J274" s="78"/>
      <c r="K274" s="78"/>
      <c r="L274" s="78"/>
      <c r="M274" s="326"/>
      <c r="N274" s="326"/>
      <c r="O274" s="78"/>
      <c r="P274" s="40"/>
      <c r="Q274" s="76"/>
      <c r="R274" s="40"/>
      <c r="S274" s="76"/>
      <c r="T274" s="40"/>
      <c r="U274" s="76"/>
      <c r="V274" s="40"/>
      <c r="W274" s="76"/>
      <c r="X274" s="40"/>
      <c r="Y274" s="126"/>
    </row>
    <row r="275" spans="2:30" ht="15.75" customHeight="1">
      <c r="B275" s="93"/>
      <c r="C275" s="296"/>
      <c r="D275" s="296"/>
      <c r="E275" s="296"/>
      <c r="F275" s="324"/>
      <c r="G275" s="1" t="s">
        <v>170</v>
      </c>
      <c r="H275" s="50"/>
      <c r="I275" s="1"/>
      <c r="J275" s="20"/>
      <c r="K275" s="25">
        <f>+K271+K268+K267</f>
        <v>147693</v>
      </c>
      <c r="L275" s="25">
        <f>+L271+L268+L267</f>
        <v>82090</v>
      </c>
      <c r="M275" s="25">
        <f>+M271+M268+M267</f>
        <v>34980</v>
      </c>
      <c r="N275" s="25">
        <f>+N271+N268+N267</f>
        <v>34980</v>
      </c>
      <c r="O275" s="160">
        <f>+O271+O268+O267</f>
        <v>175913</v>
      </c>
      <c r="P275" s="25">
        <f>O275-K275</f>
        <v>28220</v>
      </c>
      <c r="Q275" s="96">
        <f>IF($K275="","",  IF(O275="","", IF($K275=0,"---",(IF(ISERROR((O275/$K275)-1),"---",(O275/$K275)-1) ))))</f>
        <v>0.19107202101656817</v>
      </c>
      <c r="R275" s="25">
        <f>O275-L275</f>
        <v>93823</v>
      </c>
      <c r="S275" s="96">
        <f>IF($L275="","",  IF(O275="","", IF($L275=0,"---",(IF(ISERROR((O275/$L275)-1),"---",(O275/$L275)-1) ))))</f>
        <v>1.1429284931173105</v>
      </c>
      <c r="T275" s="25">
        <f>O275-M275</f>
        <v>140933</v>
      </c>
      <c r="U275" s="96">
        <f>IF($M275="","",  IF(O275="","", IF($M275=0,"---",(IF(ISERROR((O275/$M275)-1),"---",(O275/$M275)-1) ))))</f>
        <v>4.0289594053744997</v>
      </c>
      <c r="V275" s="25">
        <f>O275-N275</f>
        <v>140933</v>
      </c>
      <c r="W275" s="96">
        <f>IF($N275="","",  IF(O275="","", IF($N275=0,"---",(IF(ISERROR((O275/$N275)-1),"---",(O275/$N275)-1) ))))</f>
        <v>4.0289594053744997</v>
      </c>
      <c r="X275" s="25">
        <f>N275-M275</f>
        <v>0</v>
      </c>
      <c r="Y275" s="96">
        <f>IF($M275="","",  IF(N275="","", IF($M275=0,"---",(IF(ISERROR((N275/$M275)-1),"---",(N275/$M275)-1) ))))</f>
        <v>0</v>
      </c>
      <c r="AD275" s="87"/>
    </row>
    <row r="276" spans="2:30" ht="15.75" customHeight="1">
      <c r="B276" s="93"/>
      <c r="C276" s="296"/>
      <c r="D276" s="296"/>
      <c r="E276" s="296"/>
      <c r="F276" s="324"/>
      <c r="G276" s="1" t="s">
        <v>171</v>
      </c>
      <c r="H276" s="50"/>
      <c r="I276" s="1"/>
      <c r="J276" s="20"/>
      <c r="K276" s="25">
        <f>+K273+K270+K267</f>
        <v>144468</v>
      </c>
      <c r="L276" s="25">
        <f>+L273+L270+L267</f>
        <v>82090</v>
      </c>
      <c r="M276" s="25">
        <f>+M273+M270+M267</f>
        <v>34980</v>
      </c>
      <c r="N276" s="25">
        <f>+N273+N270+N267</f>
        <v>34980</v>
      </c>
      <c r="O276" s="160">
        <f>+O273+O270+O267</f>
        <v>170479.65399999998</v>
      </c>
      <c r="P276" s="10">
        <f>O276-K276</f>
        <v>26011.65399999998</v>
      </c>
      <c r="Q276" s="181">
        <f>IF($K276="","",  IF(O276="","", IF($K276=0,"---",(IF(ISERROR((O276/$K276)-1),"---",(O276/$K276)-1) ))))</f>
        <v>0.1800513193233102</v>
      </c>
      <c r="R276" s="10">
        <f>O276-L276</f>
        <v>88389.65399999998</v>
      </c>
      <c r="S276" s="181">
        <f>IF($L276="","",  IF(O276="","", IF($L276=0,"---",(IF(ISERROR((O276/$L276)-1),"---",(O276/$L276)-1) ))))</f>
        <v>1.0767408210500666</v>
      </c>
      <c r="T276" s="10">
        <f>O276-M276</f>
        <v>135499.65399999998</v>
      </c>
      <c r="U276" s="181">
        <f>IF($M276="","",  IF(O276="","", IF($M276=0,"---",(IF(ISERROR((O276/$M276)-1),"---",(O276/$M276)-1) ))))</f>
        <v>3.8736321898227555</v>
      </c>
      <c r="V276" s="10">
        <f>O276-N276</f>
        <v>135499.65399999998</v>
      </c>
      <c r="W276" s="181">
        <f>IF($N276="","",  IF(O276="","", IF($N276=0,"---",(IF(ISERROR((O276/$N276)-1),"---",(O276/$N276)-1) ))))</f>
        <v>3.8736321898227555</v>
      </c>
      <c r="X276" s="10">
        <f>N276-M276</f>
        <v>0</v>
      </c>
      <c r="Y276" s="182">
        <f>IF($M276="","",  IF(N276="","", IF($M276=0,"---",(IF(ISERROR((N276/$M276)-1),"---",(N276/$M276)-1) ))))</f>
        <v>0</v>
      </c>
      <c r="AD276" s="40"/>
    </row>
    <row r="277" spans="2:30" ht="12" customHeight="1">
      <c r="B277" s="146"/>
      <c r="C277" s="327"/>
      <c r="D277" s="327"/>
      <c r="E277" s="327"/>
      <c r="F277" s="327"/>
      <c r="G277" s="327"/>
      <c r="H277" s="327"/>
      <c r="I277" s="327"/>
      <c r="J277" s="327"/>
      <c r="K277" s="327"/>
      <c r="L277" s="226"/>
      <c r="M277" s="227"/>
      <c r="N277" s="227"/>
      <c r="O277" s="226"/>
      <c r="P277" s="60"/>
      <c r="Q277" s="228" t="str">
        <f>IF($K277="","",  IF(O277="","", IF($K277=0,"---",(IF(ISERROR((O277/$K277)-1),"---",(O277/$K277)-1) ))))</f>
        <v/>
      </c>
      <c r="R277" s="60"/>
      <c r="S277" s="228" t="str">
        <f>IF($L277="","",  IF(O277="","", IF($L277=0,"---",(IF(ISERROR((O277/$L277)-1),"---",(O277/$L277)-1) ))))</f>
        <v/>
      </c>
      <c r="T277" s="60"/>
      <c r="U277" s="228" t="str">
        <f>IF($M277="","",  IF(O277="","", IF($M277=0,"---",(IF(ISERROR((O277/$M277)-1),"---",(O277/$M277)-1) ))))</f>
        <v/>
      </c>
      <c r="V277" s="60"/>
      <c r="W277" s="228" t="str">
        <f>IF($N277="","",  IF(O277="","", IF($N277=0,"---",(IF(ISERROR((O277/$N277)-1),"---",(O277/$N277)-1) ))))</f>
        <v/>
      </c>
      <c r="X277" s="60"/>
      <c r="Y277" s="115" t="str">
        <f>IF($M277="","",  IF(N277="","", IF($M277=0,"---",(IF(ISERROR((N277/$M277)-1),"---",(N277/$M277)-1) ))))</f>
        <v/>
      </c>
    </row>
    <row r="278" spans="2:30" ht="15.75" customHeight="1">
      <c r="B278" s="17"/>
      <c r="C278" s="14"/>
      <c r="D278" s="14"/>
      <c r="E278" s="14"/>
      <c r="F278" s="436" t="s">
        <v>79</v>
      </c>
      <c r="G278" s="436"/>
      <c r="H278" s="436"/>
      <c r="I278" s="436"/>
      <c r="J278" s="27" t="s">
        <v>17</v>
      </c>
      <c r="K278" s="28">
        <f t="shared" ref="K278" si="85">K275</f>
        <v>147693</v>
      </c>
      <c r="L278" s="42">
        <f t="shared" ref="L278:O278" si="86">L275</f>
        <v>82090</v>
      </c>
      <c r="M278" s="42">
        <f t="shared" si="86"/>
        <v>34980</v>
      </c>
      <c r="N278" s="42">
        <f t="shared" si="86"/>
        <v>34980</v>
      </c>
      <c r="O278" s="42">
        <f t="shared" si="86"/>
        <v>175913</v>
      </c>
      <c r="P278" s="42">
        <f>O278-K278</f>
        <v>28220</v>
      </c>
      <c r="Q278" s="159">
        <f>IF($K278="","",  IF(O278="","", IF($K278=0,"---",(IF(ISERROR((O278/$K278)-1),"---",(O278/$K278)-1) ))))</f>
        <v>0.19107202101656817</v>
      </c>
      <c r="R278" s="42">
        <f>O278-L278</f>
        <v>93823</v>
      </c>
      <c r="S278" s="159">
        <f>IF($L278="","",  IF(O278="","", IF($L278=0,"---",(IF(ISERROR((O278/$L278)-1),"---",(O278/$L278)-1) ))))</f>
        <v>1.1429284931173105</v>
      </c>
      <c r="T278" s="42">
        <f>O278-M278</f>
        <v>140933</v>
      </c>
      <c r="U278" s="159">
        <f>IF($M278="","",  IF(O278="","", IF($M278=0,"---",(IF(ISERROR((O278/$M278)-1),"---",(O278/$M278)-1) ))))</f>
        <v>4.0289594053744997</v>
      </c>
      <c r="V278" s="42">
        <f>O278-N278</f>
        <v>140933</v>
      </c>
      <c r="W278" s="159">
        <f>IF($N278="","",  IF(O278="","", IF($N278=0,"---",(IF(ISERROR((O278/$N278)-1),"---",(O278/$N278)-1) ))))</f>
        <v>4.0289594053744997</v>
      </c>
      <c r="X278" s="42">
        <f>N278-M278</f>
        <v>0</v>
      </c>
      <c r="Y278" s="159">
        <f>IF($M278="","",  IF(N278="","", IF($M278=0,"---",(IF(ISERROR((N278/$M278)-1),"---",(N278/$M278)-1) ))))</f>
        <v>0</v>
      </c>
      <c r="AD278" s="88"/>
    </row>
    <row r="279" spans="2:30" ht="18.75" customHeight="1">
      <c r="B279" s="482"/>
      <c r="C279" s="482"/>
      <c r="D279" s="482"/>
      <c r="E279" s="482"/>
      <c r="F279" s="482"/>
      <c r="G279" s="482"/>
      <c r="H279" s="482"/>
      <c r="I279" s="482"/>
      <c r="J279" s="482"/>
      <c r="K279" s="482"/>
      <c r="L279" s="482"/>
      <c r="M279" s="482"/>
      <c r="N279" s="482"/>
      <c r="O279" s="482"/>
      <c r="P279" s="482"/>
      <c r="Q279" s="482"/>
      <c r="R279" s="482"/>
      <c r="S279" s="482"/>
      <c r="T279" s="482"/>
      <c r="U279" s="482"/>
      <c r="V279" s="482"/>
      <c r="W279" s="482"/>
      <c r="X279" s="482"/>
      <c r="Y279" s="482"/>
    </row>
    <row r="280" spans="2:30" ht="15.75" customHeight="1">
      <c r="B280" s="399" t="s">
        <v>172</v>
      </c>
      <c r="C280" s="399"/>
      <c r="D280" s="399"/>
      <c r="E280" s="399"/>
      <c r="F280" s="399"/>
      <c r="G280" s="399"/>
      <c r="H280" s="399"/>
      <c r="I280" s="399"/>
      <c r="J280" s="399"/>
      <c r="K280" s="399"/>
      <c r="L280" s="399"/>
      <c r="M280" s="399"/>
      <c r="N280" s="399"/>
      <c r="O280" s="399"/>
      <c r="P280" s="399"/>
      <c r="Q280" s="399"/>
      <c r="R280" s="399"/>
      <c r="S280" s="399"/>
      <c r="T280" s="399"/>
      <c r="U280" s="399"/>
      <c r="V280" s="399"/>
      <c r="W280" s="399"/>
      <c r="X280" s="399"/>
      <c r="Y280" s="400"/>
    </row>
    <row r="281" spans="2:30" ht="15.75" customHeight="1">
      <c r="B281" s="404"/>
      <c r="C281" s="404"/>
      <c r="D281" s="404"/>
      <c r="E281" s="404"/>
      <c r="F281" s="404"/>
      <c r="G281" s="404"/>
      <c r="H281" s="404"/>
      <c r="I281" s="404"/>
      <c r="J281" s="404"/>
      <c r="K281" s="404"/>
      <c r="L281" s="404"/>
      <c r="M281" s="404"/>
      <c r="N281" s="404"/>
      <c r="O281" s="404"/>
      <c r="P281" s="404"/>
      <c r="Q281" s="404"/>
      <c r="R281" s="404"/>
      <c r="S281" s="404"/>
      <c r="T281" s="404"/>
      <c r="U281" s="404"/>
      <c r="V281" s="404"/>
      <c r="W281" s="404"/>
      <c r="X281" s="404"/>
      <c r="Y281" s="430"/>
    </row>
    <row r="282" spans="2:30" ht="15.75" customHeight="1">
      <c r="B282" s="93">
        <v>1</v>
      </c>
      <c r="C282" s="411" t="s">
        <v>173</v>
      </c>
      <c r="D282" s="411"/>
      <c r="E282" s="411"/>
      <c r="F282" s="411"/>
      <c r="G282" s="411"/>
      <c r="H282" s="411"/>
      <c r="I282" s="411"/>
      <c r="J282" s="9" t="s">
        <v>17</v>
      </c>
      <c r="K282" s="25">
        <v>8101536</v>
      </c>
      <c r="L282" s="25">
        <v>12323075</v>
      </c>
      <c r="M282" s="25">
        <v>9414992</v>
      </c>
      <c r="N282" s="25">
        <v>9414992</v>
      </c>
      <c r="O282" s="160">
        <v>11477191</v>
      </c>
      <c r="P282" s="25">
        <f t="shared" ref="P282:P291" si="87">O282-K282</f>
        <v>3375655</v>
      </c>
      <c r="Q282" s="96">
        <f t="shared" ref="Q282:Q291" si="88">IF($K282="","",  IF(O282="","", IF($K282=0,"---",(IF(ISERROR((O282/$K282)-1),"---",(O282/$K282)-1) ))))</f>
        <v>0.41666851816741901</v>
      </c>
      <c r="R282" s="25">
        <f t="shared" ref="R282:R291" si="89">O282-L282</f>
        <v>-845884</v>
      </c>
      <c r="S282" s="96">
        <f t="shared" ref="S282:S291" si="90">IF($L282="","",  IF(O282="","", IF($L282=0,"---",(IF(ISERROR((O282/$L282)-1),"---",(O282/$L282)-1) ))))</f>
        <v>-6.8642282871766991E-2</v>
      </c>
      <c r="T282" s="25">
        <f t="shared" ref="T282:T291" si="91">O282-M282</f>
        <v>2062199</v>
      </c>
      <c r="U282" s="96">
        <f t="shared" ref="U282:U291" si="92">IF($M282="","",  IF(O282="","", IF($M282=0,"---",(IF(ISERROR((O282/$M282)-1),"---",(O282/$M282)-1) ))))</f>
        <v>0.21903353715011131</v>
      </c>
      <c r="V282" s="25">
        <f t="shared" ref="V282:V291" si="93">O282-N282</f>
        <v>2062199</v>
      </c>
      <c r="W282" s="96">
        <f t="shared" ref="W282:W291" si="94">IF($N282="","",  IF(O282="","", IF($N282=0,"---",(IF(ISERROR((O282/$N282)-1),"---",(O282/$N282)-1) ))))</f>
        <v>0.21903353715011131</v>
      </c>
      <c r="X282" s="25">
        <f t="shared" ref="X282:X291" si="95">N282-M282</f>
        <v>0</v>
      </c>
      <c r="Y282" s="96">
        <f t="shared" ref="Y282:Y291" si="96">IF($M282="","",  IF(N282="","", IF($M282=0,"---",(IF(ISERROR((N282/$M282)-1),"---",(N282/$M282)-1) ))))</f>
        <v>0</v>
      </c>
      <c r="AD282" s="87"/>
    </row>
    <row r="283" spans="2:30" ht="15.75" customHeight="1">
      <c r="B283" s="93">
        <v>2</v>
      </c>
      <c r="C283" s="1" t="s">
        <v>174</v>
      </c>
      <c r="D283" s="1"/>
      <c r="E283" s="1"/>
      <c r="F283" s="1"/>
      <c r="G283" s="1"/>
      <c r="H283" s="1"/>
      <c r="I283" s="1"/>
      <c r="J283" s="9" t="s">
        <v>17</v>
      </c>
      <c r="K283" s="25">
        <v>3225230</v>
      </c>
      <c r="L283" s="25">
        <v>8603771</v>
      </c>
      <c r="M283" s="25">
        <v>6042991</v>
      </c>
      <c r="N283" s="25">
        <v>6042991</v>
      </c>
      <c r="O283" s="160">
        <v>8239325</v>
      </c>
      <c r="P283" s="8">
        <f t="shared" si="87"/>
        <v>5014095</v>
      </c>
      <c r="Q283" s="95">
        <f t="shared" si="88"/>
        <v>1.5546472654663388</v>
      </c>
      <c r="R283" s="8">
        <f t="shared" si="89"/>
        <v>-364446</v>
      </c>
      <c r="S283" s="95">
        <f t="shared" si="90"/>
        <v>-4.2358867989396698E-2</v>
      </c>
      <c r="T283" s="8">
        <f t="shared" si="91"/>
        <v>2196334</v>
      </c>
      <c r="U283" s="95">
        <f t="shared" si="92"/>
        <v>0.3634514762639891</v>
      </c>
      <c r="V283" s="8">
        <f t="shared" si="93"/>
        <v>2196334</v>
      </c>
      <c r="W283" s="95">
        <f t="shared" si="94"/>
        <v>0.3634514762639891</v>
      </c>
      <c r="X283" s="8">
        <f t="shared" si="95"/>
        <v>0</v>
      </c>
      <c r="Y283" s="96">
        <f t="shared" si="96"/>
        <v>0</v>
      </c>
      <c r="AD283" s="87"/>
    </row>
    <row r="284" spans="2:30" ht="15.75" customHeight="1">
      <c r="B284" s="93">
        <v>3</v>
      </c>
      <c r="C284" s="1" t="s">
        <v>175</v>
      </c>
      <c r="D284" s="1"/>
      <c r="E284" s="1"/>
      <c r="F284" s="1"/>
      <c r="G284" s="1"/>
      <c r="H284" s="1"/>
      <c r="I284" s="1"/>
      <c r="J284" s="9" t="s">
        <v>17</v>
      </c>
      <c r="K284" s="25">
        <v>53674813</v>
      </c>
      <c r="L284" s="25">
        <v>0</v>
      </c>
      <c r="M284" s="25">
        <v>0</v>
      </c>
      <c r="N284" s="25">
        <v>0</v>
      </c>
      <c r="O284" s="160">
        <v>26706610</v>
      </c>
      <c r="P284" s="8">
        <f t="shared" si="87"/>
        <v>-26968203</v>
      </c>
      <c r="Q284" s="95">
        <f t="shared" si="88"/>
        <v>-0.50243683196437039</v>
      </c>
      <c r="R284" s="8">
        <f t="shared" si="89"/>
        <v>26706610</v>
      </c>
      <c r="S284" s="95" t="str">
        <f t="shared" si="90"/>
        <v>---</v>
      </c>
      <c r="T284" s="8">
        <f t="shared" si="91"/>
        <v>26706610</v>
      </c>
      <c r="U284" s="95" t="str">
        <f t="shared" si="92"/>
        <v>---</v>
      </c>
      <c r="V284" s="8">
        <f t="shared" si="93"/>
        <v>26706610</v>
      </c>
      <c r="W284" s="95" t="str">
        <f t="shared" si="94"/>
        <v>---</v>
      </c>
      <c r="X284" s="8">
        <f t="shared" si="95"/>
        <v>0</v>
      </c>
      <c r="Y284" s="96" t="str">
        <f t="shared" si="96"/>
        <v>---</v>
      </c>
      <c r="AD284" s="78"/>
    </row>
    <row r="285" spans="2:30" ht="15.75" customHeight="1">
      <c r="B285" s="93">
        <v>4</v>
      </c>
      <c r="C285" s="1" t="s">
        <v>164</v>
      </c>
      <c r="D285" s="1"/>
      <c r="E285" s="1"/>
      <c r="F285" s="1"/>
      <c r="G285" s="1"/>
      <c r="H285" s="1"/>
      <c r="I285" s="1"/>
      <c r="J285" s="9" t="s">
        <v>17</v>
      </c>
      <c r="K285" s="25">
        <v>-838915</v>
      </c>
      <c r="L285" s="25">
        <v>0</v>
      </c>
      <c r="M285" s="25">
        <v>0</v>
      </c>
      <c r="N285" s="25">
        <v>0</v>
      </c>
      <c r="O285" s="160">
        <v>-13701756</v>
      </c>
      <c r="P285" s="8">
        <f t="shared" si="87"/>
        <v>-12862841</v>
      </c>
      <c r="Q285" s="95">
        <f t="shared" si="88"/>
        <v>15.332710703706574</v>
      </c>
      <c r="R285" s="8">
        <f t="shared" si="89"/>
        <v>-13701756</v>
      </c>
      <c r="S285" s="95" t="str">
        <f t="shared" si="90"/>
        <v>---</v>
      </c>
      <c r="T285" s="8">
        <f t="shared" si="91"/>
        <v>-13701756</v>
      </c>
      <c r="U285" s="95" t="str">
        <f t="shared" si="92"/>
        <v>---</v>
      </c>
      <c r="V285" s="8">
        <f t="shared" si="93"/>
        <v>-13701756</v>
      </c>
      <c r="W285" s="95" t="str">
        <f t="shared" si="94"/>
        <v>---</v>
      </c>
      <c r="X285" s="8">
        <f t="shared" si="95"/>
        <v>0</v>
      </c>
      <c r="Y285" s="96" t="str">
        <f t="shared" si="96"/>
        <v>---</v>
      </c>
      <c r="AD285" s="78"/>
    </row>
    <row r="286" spans="2:30" ht="15.75" customHeight="1">
      <c r="B286" s="93">
        <v>5</v>
      </c>
      <c r="C286" s="1" t="s">
        <v>165</v>
      </c>
      <c r="D286" s="1"/>
      <c r="E286" s="1"/>
      <c r="F286" s="1"/>
      <c r="G286" s="1"/>
      <c r="H286" s="1"/>
      <c r="I286" s="1"/>
      <c r="J286" s="9" t="s">
        <v>17</v>
      </c>
      <c r="K286" s="25">
        <v>52835898</v>
      </c>
      <c r="L286" s="25">
        <v>0</v>
      </c>
      <c r="M286" s="25">
        <v>0</v>
      </c>
      <c r="N286" s="25">
        <v>0</v>
      </c>
      <c r="O286" s="160">
        <v>13004854</v>
      </c>
      <c r="P286" s="8">
        <f t="shared" si="87"/>
        <v>-39831044</v>
      </c>
      <c r="Q286" s="95">
        <f t="shared" si="88"/>
        <v>-0.75386329196108304</v>
      </c>
      <c r="R286" s="8">
        <f t="shared" si="89"/>
        <v>13004854</v>
      </c>
      <c r="S286" s="95" t="str">
        <f t="shared" si="90"/>
        <v>---</v>
      </c>
      <c r="T286" s="8">
        <f t="shared" si="91"/>
        <v>13004854</v>
      </c>
      <c r="U286" s="95" t="str">
        <f t="shared" si="92"/>
        <v>---</v>
      </c>
      <c r="V286" s="8">
        <f t="shared" si="93"/>
        <v>13004854</v>
      </c>
      <c r="W286" s="95" t="str">
        <f t="shared" si="94"/>
        <v>---</v>
      </c>
      <c r="X286" s="8">
        <f t="shared" si="95"/>
        <v>0</v>
      </c>
      <c r="Y286" s="96" t="str">
        <f t="shared" si="96"/>
        <v>---</v>
      </c>
      <c r="AD286" s="78"/>
    </row>
    <row r="287" spans="2:30" ht="15.75" customHeight="1">
      <c r="B287" s="93">
        <v>6</v>
      </c>
      <c r="C287" s="1" t="s">
        <v>166</v>
      </c>
      <c r="D287" s="1"/>
      <c r="E287" s="1"/>
      <c r="F287" s="1"/>
      <c r="G287" s="1"/>
      <c r="H287" s="1"/>
      <c r="I287" s="1"/>
      <c r="J287" s="9" t="s">
        <v>17</v>
      </c>
      <c r="K287" s="25">
        <v>36346834</v>
      </c>
      <c r="L287" s="25">
        <v>0</v>
      </c>
      <c r="M287" s="25">
        <v>0</v>
      </c>
      <c r="N287" s="25">
        <v>0</v>
      </c>
      <c r="O287" s="160">
        <v>435912468</v>
      </c>
      <c r="P287" s="8">
        <f t="shared" si="87"/>
        <v>399565634</v>
      </c>
      <c r="Q287" s="95">
        <f t="shared" si="88"/>
        <v>10.99313447768243</v>
      </c>
      <c r="R287" s="8">
        <f t="shared" si="89"/>
        <v>435912468</v>
      </c>
      <c r="S287" s="95" t="str">
        <f t="shared" si="90"/>
        <v>---</v>
      </c>
      <c r="T287" s="8">
        <f t="shared" si="91"/>
        <v>435912468</v>
      </c>
      <c r="U287" s="95" t="str">
        <f t="shared" si="92"/>
        <v>---</v>
      </c>
      <c r="V287" s="8">
        <f t="shared" si="93"/>
        <v>435912468</v>
      </c>
      <c r="W287" s="95" t="str">
        <f t="shared" si="94"/>
        <v>---</v>
      </c>
      <c r="X287" s="8">
        <f t="shared" si="95"/>
        <v>0</v>
      </c>
      <c r="Y287" s="96" t="str">
        <f t="shared" si="96"/>
        <v>---</v>
      </c>
      <c r="AD287" s="78"/>
    </row>
    <row r="288" spans="2:30" ht="15.75" customHeight="1">
      <c r="B288" s="93">
        <v>7</v>
      </c>
      <c r="C288" s="1" t="s">
        <v>168</v>
      </c>
      <c r="D288" s="1"/>
      <c r="E288" s="1"/>
      <c r="F288" s="1"/>
      <c r="G288" s="1"/>
      <c r="H288" s="1"/>
      <c r="I288" s="1"/>
      <c r="J288" s="9" t="s">
        <v>17</v>
      </c>
      <c r="K288" s="25">
        <v>36346834</v>
      </c>
      <c r="L288" s="25">
        <v>0</v>
      </c>
      <c r="M288" s="25">
        <v>0</v>
      </c>
      <c r="N288" s="25">
        <v>0</v>
      </c>
      <c r="O288" s="160">
        <v>425839951</v>
      </c>
      <c r="P288" s="8">
        <f t="shared" si="87"/>
        <v>389493117</v>
      </c>
      <c r="Q288" s="95">
        <f t="shared" si="88"/>
        <v>10.716012211682591</v>
      </c>
      <c r="R288" s="8">
        <f t="shared" si="89"/>
        <v>425839951</v>
      </c>
      <c r="S288" s="95" t="str">
        <f t="shared" si="90"/>
        <v>---</v>
      </c>
      <c r="T288" s="8">
        <f t="shared" si="91"/>
        <v>425839951</v>
      </c>
      <c r="U288" s="95" t="str">
        <f t="shared" si="92"/>
        <v>---</v>
      </c>
      <c r="V288" s="8">
        <f t="shared" si="93"/>
        <v>425839951</v>
      </c>
      <c r="W288" s="95" t="str">
        <f t="shared" si="94"/>
        <v>---</v>
      </c>
      <c r="X288" s="8">
        <f t="shared" si="95"/>
        <v>0</v>
      </c>
      <c r="Y288" s="96" t="str">
        <f t="shared" si="96"/>
        <v>---</v>
      </c>
      <c r="AD288" s="78"/>
    </row>
    <row r="289" spans="2:30" ht="15.75" customHeight="1">
      <c r="B289" s="93">
        <v>8</v>
      </c>
      <c r="C289" s="1" t="s">
        <v>176</v>
      </c>
      <c r="D289" s="1"/>
      <c r="E289" s="1"/>
      <c r="F289" s="1"/>
      <c r="G289" s="1"/>
      <c r="H289" s="1"/>
      <c r="I289" s="1"/>
      <c r="J289" s="9" t="s">
        <v>9</v>
      </c>
      <c r="K289" s="25">
        <v>50000</v>
      </c>
      <c r="L289" s="25">
        <v>25000</v>
      </c>
      <c r="M289" s="25">
        <v>25000</v>
      </c>
      <c r="N289" s="25">
        <v>50000</v>
      </c>
      <c r="O289" s="160">
        <v>25000</v>
      </c>
      <c r="P289" s="8">
        <f t="shared" si="87"/>
        <v>-25000</v>
      </c>
      <c r="Q289" s="95">
        <f t="shared" si="88"/>
        <v>-0.5</v>
      </c>
      <c r="R289" s="8">
        <f t="shared" si="89"/>
        <v>0</v>
      </c>
      <c r="S289" s="95">
        <f t="shared" si="90"/>
        <v>0</v>
      </c>
      <c r="T289" s="8">
        <f t="shared" si="91"/>
        <v>0</v>
      </c>
      <c r="U289" s="95">
        <f t="shared" si="92"/>
        <v>0</v>
      </c>
      <c r="V289" s="8">
        <f t="shared" si="93"/>
        <v>-25000</v>
      </c>
      <c r="W289" s="95">
        <f t="shared" si="94"/>
        <v>-0.5</v>
      </c>
      <c r="X289" s="8">
        <f t="shared" si="95"/>
        <v>25000</v>
      </c>
      <c r="Y289" s="96">
        <f t="shared" si="96"/>
        <v>1</v>
      </c>
      <c r="AD289" s="87"/>
    </row>
    <row r="290" spans="2:30" ht="15.75" customHeight="1">
      <c r="B290" s="107"/>
      <c r="C290" s="296"/>
      <c r="D290" s="296"/>
      <c r="E290" s="296"/>
      <c r="F290" s="296"/>
      <c r="G290" s="1" t="s">
        <v>177</v>
      </c>
      <c r="H290" s="1"/>
      <c r="I290" s="1"/>
      <c r="J290" s="9"/>
      <c r="K290" s="25">
        <f>K282+K284+K287+K289</f>
        <v>98173183</v>
      </c>
      <c r="L290" s="25">
        <f>L282+L284+L287+L289</f>
        <v>12348075</v>
      </c>
      <c r="M290" s="25">
        <f>M282+M284+M287+M289</f>
        <v>9439992</v>
      </c>
      <c r="N290" s="25">
        <f>N282+N284+N287+N289</f>
        <v>9464992</v>
      </c>
      <c r="O290" s="160">
        <f>O282+O284+O287+O289</f>
        <v>474121269</v>
      </c>
      <c r="P290" s="8">
        <f t="shared" si="87"/>
        <v>375948086</v>
      </c>
      <c r="Q290" s="95">
        <f t="shared" si="88"/>
        <v>3.8294376785155269</v>
      </c>
      <c r="R290" s="8">
        <f t="shared" si="89"/>
        <v>461773194</v>
      </c>
      <c r="S290" s="95">
        <f t="shared" si="90"/>
        <v>37.396371013295592</v>
      </c>
      <c r="T290" s="8">
        <f t="shared" si="91"/>
        <v>464681277</v>
      </c>
      <c r="U290" s="95">
        <f t="shared" si="92"/>
        <v>49.224753262502766</v>
      </c>
      <c r="V290" s="8">
        <f t="shared" si="93"/>
        <v>464656277</v>
      </c>
      <c r="W290" s="95">
        <f t="shared" si="94"/>
        <v>49.092094002826414</v>
      </c>
      <c r="X290" s="8">
        <f t="shared" si="95"/>
        <v>25000</v>
      </c>
      <c r="Y290" s="96">
        <f t="shared" si="96"/>
        <v>2.6483073290739512E-3</v>
      </c>
      <c r="AD290" s="87"/>
    </row>
    <row r="291" spans="2:30" ht="15.75" customHeight="1">
      <c r="B291" s="107"/>
      <c r="C291" s="296"/>
      <c r="D291" s="296"/>
      <c r="E291" s="296"/>
      <c r="F291" s="296"/>
      <c r="G291" s="1" t="s">
        <v>178</v>
      </c>
      <c r="H291" s="1"/>
      <c r="I291" s="1"/>
      <c r="J291" s="9"/>
      <c r="K291" s="25">
        <f>+K283+K285+K286+K288</f>
        <v>91569047</v>
      </c>
      <c r="L291" s="161">
        <f>+L283+L285+L286+L288</f>
        <v>8603771</v>
      </c>
      <c r="M291" s="161">
        <f>+M283+M285+M286+M288</f>
        <v>6042991</v>
      </c>
      <c r="N291" s="161">
        <f>+N283+N285+N286+N288</f>
        <v>6042991</v>
      </c>
      <c r="O291" s="25">
        <v>39512482</v>
      </c>
      <c r="P291" s="8">
        <f t="shared" si="87"/>
        <v>-52056565</v>
      </c>
      <c r="Q291" s="95">
        <f t="shared" si="88"/>
        <v>-0.56849521432717331</v>
      </c>
      <c r="R291" s="8">
        <f t="shared" si="89"/>
        <v>30908711</v>
      </c>
      <c r="S291" s="95">
        <f t="shared" si="90"/>
        <v>3.5924609104542649</v>
      </c>
      <c r="T291" s="8">
        <f t="shared" si="91"/>
        <v>33469491</v>
      </c>
      <c r="U291" s="95">
        <f t="shared" si="92"/>
        <v>5.5385637675118167</v>
      </c>
      <c r="V291" s="8">
        <f t="shared" si="93"/>
        <v>33469491</v>
      </c>
      <c r="W291" s="95">
        <f t="shared" si="94"/>
        <v>5.5385637675118167</v>
      </c>
      <c r="X291" s="8">
        <f t="shared" si="95"/>
        <v>0</v>
      </c>
      <c r="Y291" s="96">
        <f t="shared" si="96"/>
        <v>0</v>
      </c>
      <c r="AD291" s="40"/>
    </row>
    <row r="292" spans="2:30" ht="12.75" customHeight="1">
      <c r="B292" s="141"/>
      <c r="C292" s="297"/>
      <c r="D292" s="297"/>
      <c r="E292" s="297"/>
      <c r="F292" s="297"/>
      <c r="G292" s="297"/>
      <c r="H292" s="297"/>
      <c r="I292" s="297"/>
      <c r="J292" s="297"/>
      <c r="K292" s="297"/>
      <c r="L292" s="206"/>
      <c r="M292" s="168"/>
      <c r="N292" s="168"/>
      <c r="O292" s="297"/>
      <c r="P292" s="297"/>
      <c r="Q292" s="297"/>
      <c r="R292" s="297"/>
      <c r="S292" s="297"/>
      <c r="T292" s="297"/>
      <c r="U292" s="297"/>
      <c r="V292" s="297"/>
      <c r="W292" s="297"/>
      <c r="X292" s="297"/>
      <c r="Y292" s="23"/>
    </row>
    <row r="293" spans="2:30" ht="15.75" customHeight="1">
      <c r="B293" s="107"/>
      <c r="C293" s="296"/>
      <c r="D293" s="296"/>
      <c r="E293" s="296"/>
      <c r="F293" s="34" t="s">
        <v>52</v>
      </c>
      <c r="G293" s="35"/>
      <c r="H293" s="35"/>
      <c r="I293" s="35"/>
      <c r="J293" s="70"/>
      <c r="K293" s="28">
        <f>SUM(K282,K284,K287,K289)</f>
        <v>98173183</v>
      </c>
      <c r="L293" s="42">
        <f>SUM(L282,L284,L287,L289)</f>
        <v>12348075</v>
      </c>
      <c r="M293" s="42">
        <f>SUM(M282,M284,M287,M289)</f>
        <v>9439992</v>
      </c>
      <c r="N293" s="42">
        <f>SUM(N282,N284,N287,N289)</f>
        <v>9464992</v>
      </c>
      <c r="O293" s="42">
        <f>SUM(O282,O284,O287,O289)</f>
        <v>474121269</v>
      </c>
      <c r="P293" s="28">
        <f>O293-K293</f>
        <v>375948086</v>
      </c>
      <c r="Q293" s="105">
        <f>IF($K293="","",  IF(O293="","", IF($K293=0,"---",(IF(ISERROR((O293/$K293)-1),"---",(O293/$K293)-1) ))))</f>
        <v>3.8294376785155269</v>
      </c>
      <c r="R293" s="28">
        <f>O293-L293</f>
        <v>461773194</v>
      </c>
      <c r="S293" s="105">
        <f>IF($L293="","",  IF(O293="","", IF($L293=0,"---",(IF(ISERROR((O293/$L293)-1),"---",(O293/$L293)-1) ))))</f>
        <v>37.396371013295592</v>
      </c>
      <c r="T293" s="28">
        <f>O293-M293</f>
        <v>464681277</v>
      </c>
      <c r="U293" s="105">
        <f>IF($M293="","",  IF(O293="","", IF($M293=0,"---",(IF(ISERROR((O293/$M293)-1),"---",(O293/$M293)-1) ))))</f>
        <v>49.224753262502766</v>
      </c>
      <c r="V293" s="28">
        <f>O293-N293</f>
        <v>464656277</v>
      </c>
      <c r="W293" s="105">
        <f>IF($N293="","",  IF(O293="","", IF($N293=0,"---",(IF(ISERROR((O293/$N293)-1),"---",(O293/$N293)-1) ))))</f>
        <v>49.092094002826414</v>
      </c>
      <c r="X293" s="28">
        <f>N293-M293</f>
        <v>25000</v>
      </c>
      <c r="Y293" s="105">
        <f>IF($M293="","",  IF(N293="","", IF($M293=0,"---",(IF(ISERROR((N293/$M293)-1),"---",(N293/$M293)-1) ))))</f>
        <v>2.6483073290739512E-3</v>
      </c>
      <c r="AD293" s="89"/>
    </row>
    <row r="294" spans="2:30" ht="15.75" customHeight="1">
      <c r="B294" s="107"/>
      <c r="C294" s="296"/>
      <c r="D294" s="296"/>
      <c r="E294" s="296"/>
      <c r="F294" s="318"/>
      <c r="G294" s="318"/>
      <c r="H294" s="318"/>
      <c r="I294" s="1" t="s">
        <v>179</v>
      </c>
      <c r="J294" s="9" t="s">
        <v>9</v>
      </c>
      <c r="K294" s="25">
        <f>+K289</f>
        <v>50000</v>
      </c>
      <c r="L294" s="161">
        <f>+L289</f>
        <v>25000</v>
      </c>
      <c r="M294" s="25">
        <f>+M289</f>
        <v>25000</v>
      </c>
      <c r="N294" s="25">
        <f>+N289</f>
        <v>50000</v>
      </c>
      <c r="O294" s="25">
        <f>+O289</f>
        <v>25000</v>
      </c>
      <c r="P294" s="25">
        <f>O294-K294</f>
        <v>-25000</v>
      </c>
      <c r="Q294" s="95">
        <f>IF($K294="","",  IF(O294="","", IF($K294=0,"---",(IF(ISERROR((O294/$K294)-1),"---",(O294/$K294)-1) ))))</f>
        <v>-0.5</v>
      </c>
      <c r="R294" s="8">
        <f>O294-L294</f>
        <v>0</v>
      </c>
      <c r="S294" s="95">
        <f>IF($L294="","",  IF(O294="","", IF($L294=0,"---",(IF(ISERROR((O294/$L294)-1),"---",(O294/$L294)-1) ))))</f>
        <v>0</v>
      </c>
      <c r="T294" s="8">
        <f>O294-M294</f>
        <v>0</v>
      </c>
      <c r="U294" s="95">
        <f>IF($M294="","",  IF(O294="","", IF($M294=0,"---",(IF(ISERROR((O294/$M294)-1),"---",(O294/$M294)-1) ))))</f>
        <v>0</v>
      </c>
      <c r="V294" s="8">
        <f>O294-N294</f>
        <v>-25000</v>
      </c>
      <c r="W294" s="95">
        <f>IF($N294="","",  IF(O294="","", IF($N294=0,"---",(IF(ISERROR((O294/$N294)-1),"---",(O294/$N294)-1) ))))</f>
        <v>-0.5</v>
      </c>
      <c r="X294" s="8">
        <f>N294-M294</f>
        <v>25000</v>
      </c>
      <c r="Y294" s="96">
        <f>IF($M294="","",  IF(N294="","", IF($M294=0,"---",(IF(ISERROR((N294/$M294)-1),"---",(N294/$M294)-1) ))))</f>
        <v>1</v>
      </c>
      <c r="AD294" s="87"/>
    </row>
    <row r="295" spans="2:30" ht="15.75" customHeight="1">
      <c r="B295" s="94"/>
      <c r="C295" s="296"/>
      <c r="D295" s="296"/>
      <c r="E295" s="296"/>
      <c r="F295" s="296"/>
      <c r="G295" s="296"/>
      <c r="H295" s="296"/>
      <c r="I295" s="1" t="s">
        <v>22</v>
      </c>
      <c r="J295" s="9" t="s">
        <v>17</v>
      </c>
      <c r="K295" s="25">
        <f>SUM(K290-K289)</f>
        <v>98123183</v>
      </c>
      <c r="L295" s="161">
        <f>SUM(L290-L289)</f>
        <v>12323075</v>
      </c>
      <c r="M295" s="25">
        <f t="shared" ref="M295:O295" si="97">SUM(M290-M289)</f>
        <v>9414992</v>
      </c>
      <c r="N295" s="25">
        <f t="shared" si="97"/>
        <v>9414992</v>
      </c>
      <c r="O295" s="25">
        <f t="shared" si="97"/>
        <v>474096269</v>
      </c>
      <c r="P295" s="25">
        <f>O295-K295</f>
        <v>375973086</v>
      </c>
      <c r="Q295" s="95">
        <f>IF($K295="","",  IF(O295="","", IF($K295=0,"---",(IF(ISERROR((O295/$K295)-1),"---",(O295/$K295)-1) ))))</f>
        <v>3.8316438022602668</v>
      </c>
      <c r="R295" s="8">
        <f>O295-L295</f>
        <v>461773194</v>
      </c>
      <c r="S295" s="95">
        <f>IF($L295="","",  IF(O295="","", IF($L295=0,"---",(IF(ISERROR((O295/$L295)-1),"---",(O295/$L295)-1) ))))</f>
        <v>37.472237570573903</v>
      </c>
      <c r="T295" s="8">
        <f>O295-M295</f>
        <v>464681277</v>
      </c>
      <c r="U295" s="95">
        <f>IF($M295="","",  IF(O295="","", IF($M295=0,"---",(IF(ISERROR((O295/$M295)-1),"---",(O295/$M295)-1) ))))</f>
        <v>49.355461693435323</v>
      </c>
      <c r="V295" s="8">
        <f>O295-N295</f>
        <v>464681277</v>
      </c>
      <c r="W295" s="95">
        <f>IF($N295="","",  IF(O295="","", IF($N295=0,"---",(IF(ISERROR((O295/$N295)-1),"---",(O295/$N295)-1) ))))</f>
        <v>49.355461693435323</v>
      </c>
      <c r="X295" s="8">
        <f>N295-M295</f>
        <v>0</v>
      </c>
      <c r="Y295" s="96">
        <f>IF($M295="","",  IF(N295="","", IF($M295=0,"---",(IF(ISERROR((N295/$M295)-1),"---",(N295/$M295)-1) ))))</f>
        <v>0</v>
      </c>
      <c r="AD295" s="87"/>
    </row>
    <row r="296" spans="2:30" ht="15.75" customHeight="1">
      <c r="B296" s="437" t="s">
        <v>180</v>
      </c>
      <c r="C296" s="437"/>
      <c r="D296" s="437"/>
      <c r="E296" s="437"/>
      <c r="F296" s="437"/>
      <c r="G296" s="437"/>
      <c r="H296" s="437"/>
      <c r="I296" s="437"/>
      <c r="J296" s="437"/>
      <c r="K296" s="437"/>
      <c r="L296" s="437"/>
      <c r="M296" s="437"/>
      <c r="N296" s="437"/>
      <c r="O296" s="437"/>
      <c r="P296" s="437"/>
      <c r="Q296" s="437"/>
      <c r="R296" s="437"/>
      <c r="S296" s="437"/>
      <c r="T296" s="437"/>
      <c r="U296" s="437"/>
      <c r="V296" s="437"/>
      <c r="W296" s="437"/>
      <c r="X296" s="437"/>
      <c r="Y296" s="438"/>
    </row>
    <row r="297" spans="2:30" ht="20.25" customHeight="1">
      <c r="B297" s="353"/>
      <c r="C297" s="353"/>
      <c r="D297" s="353"/>
      <c r="E297" s="353"/>
      <c r="F297" s="353"/>
      <c r="G297" s="353"/>
      <c r="H297" s="353"/>
      <c r="I297" s="353"/>
      <c r="J297" s="353"/>
      <c r="K297" s="353"/>
      <c r="L297" s="354"/>
      <c r="M297" s="353"/>
      <c r="N297" s="353"/>
      <c r="O297" s="355"/>
      <c r="P297" s="353"/>
      <c r="Q297" s="356"/>
      <c r="R297" s="353"/>
      <c r="S297" s="356"/>
      <c r="T297" s="353"/>
      <c r="U297" s="356"/>
      <c r="V297" s="356"/>
      <c r="W297" s="356"/>
      <c r="X297" s="353"/>
      <c r="Y297" s="353"/>
    </row>
    <row r="298" spans="2:30" ht="15.75" customHeight="1">
      <c r="B298" s="398" t="s">
        <v>181</v>
      </c>
      <c r="C298" s="398"/>
      <c r="D298" s="398"/>
      <c r="E298" s="398"/>
      <c r="F298" s="398"/>
      <c r="G298" s="398"/>
      <c r="H298" s="398"/>
      <c r="I298" s="398"/>
      <c r="J298" s="398"/>
      <c r="K298" s="398"/>
      <c r="L298" s="398"/>
      <c r="M298" s="398"/>
      <c r="N298" s="398"/>
      <c r="O298" s="398"/>
      <c r="P298" s="398"/>
      <c r="Q298" s="398"/>
      <c r="R298" s="398"/>
      <c r="S298" s="398"/>
      <c r="T298" s="398"/>
      <c r="U298" s="398"/>
      <c r="V298" s="398"/>
      <c r="W298" s="398"/>
      <c r="X298" s="398"/>
      <c r="Y298" s="398"/>
    </row>
    <row r="299" spans="2:30" ht="15.75" customHeight="1">
      <c r="B299" s="404"/>
      <c r="C299" s="404"/>
      <c r="D299" s="404"/>
      <c r="E299" s="404"/>
      <c r="F299" s="404"/>
      <c r="G299" s="404"/>
      <c r="H299" s="404"/>
      <c r="I299" s="404"/>
      <c r="J299" s="404"/>
      <c r="K299" s="404"/>
      <c r="L299" s="404"/>
      <c r="M299" s="404"/>
      <c r="N299" s="404"/>
      <c r="O299" s="404"/>
      <c r="P299" s="404"/>
      <c r="Q299" s="404"/>
      <c r="R299" s="404"/>
      <c r="S299" s="404"/>
      <c r="T299" s="404"/>
      <c r="U299" s="404"/>
      <c r="V299" s="404"/>
      <c r="W299" s="404"/>
      <c r="X299" s="404"/>
      <c r="Y299" s="430"/>
    </row>
    <row r="300" spans="2:30" ht="15.75" customHeight="1">
      <c r="B300" s="93">
        <v>1</v>
      </c>
      <c r="C300" s="1" t="s">
        <v>175</v>
      </c>
      <c r="D300" s="1"/>
      <c r="E300" s="1"/>
      <c r="F300" s="1"/>
      <c r="G300" s="1"/>
      <c r="H300" s="1"/>
      <c r="I300" s="1"/>
      <c r="J300" s="9" t="s">
        <v>17</v>
      </c>
      <c r="K300" s="25">
        <v>3780632</v>
      </c>
      <c r="L300" s="161">
        <v>0</v>
      </c>
      <c r="M300" s="25">
        <v>0</v>
      </c>
      <c r="N300" s="25">
        <v>0</v>
      </c>
      <c r="O300" s="25">
        <v>9797237</v>
      </c>
      <c r="P300" s="25">
        <f t="shared" ref="P300:P305" si="98">O300-K300</f>
        <v>6016605</v>
      </c>
      <c r="Q300" s="96">
        <f t="shared" ref="Q300:Q305" si="99">IF($K300="","",  IF(O300="","", IF($K300=0,"---",(IF(ISERROR((O300/$K300)-1),"---",(O300/$K300)-1) ))))</f>
        <v>1.5914283643581286</v>
      </c>
      <c r="R300" s="25">
        <f t="shared" ref="R300:R305" si="100">O300-L300</f>
        <v>9797237</v>
      </c>
      <c r="S300" s="96" t="str">
        <f t="shared" ref="S300:S305" si="101">IF($L300="","",  IF(O300="","", IF($L300=0,"---",(IF(ISERROR((O300/$L300)-1),"---",(O300/$L300)-1) ))))</f>
        <v>---</v>
      </c>
      <c r="T300" s="25">
        <f t="shared" ref="T300:T305" si="102">O300-M300</f>
        <v>9797237</v>
      </c>
      <c r="U300" s="96" t="str">
        <f t="shared" ref="U300:U305" si="103">IF($M300="","",  IF(O300="","", IF($M300=0,"---",(IF(ISERROR((O300/$M300)-1),"---",(O300/$M300)-1) ))))</f>
        <v>---</v>
      </c>
      <c r="V300" s="25">
        <f t="shared" ref="V300:V305" si="104">O300-N300</f>
        <v>9797237</v>
      </c>
      <c r="W300" s="96" t="str">
        <f t="shared" ref="W300:W305" si="105">IF($N300="","",  IF(O300="","", IF($N300=0,"---",(IF(ISERROR((O300/$N300)-1),"---",(O300/$N300)-1) ))))</f>
        <v>---</v>
      </c>
      <c r="X300" s="25">
        <f t="shared" ref="X300:X305" si="106">N300-M300</f>
        <v>0</v>
      </c>
      <c r="Y300" s="96" t="str">
        <f t="shared" ref="Y300:Y305" si="107">IF($M300="","",  IF(N300="","", IF($M300=0,"---",(IF(ISERROR((N300/$M300)-1),"---",(N300/$M300)-1) ))))</f>
        <v>---</v>
      </c>
    </row>
    <row r="301" spans="2:30" ht="15.75" customHeight="1">
      <c r="B301" s="93">
        <v>2</v>
      </c>
      <c r="C301" s="1" t="s">
        <v>164</v>
      </c>
      <c r="D301" s="1"/>
      <c r="E301" s="1"/>
      <c r="F301" s="1"/>
      <c r="G301" s="1"/>
      <c r="H301" s="1"/>
      <c r="I301" s="1"/>
      <c r="J301" s="9" t="s">
        <v>17</v>
      </c>
      <c r="K301" s="25">
        <v>-588521</v>
      </c>
      <c r="L301" s="161">
        <v>0</v>
      </c>
      <c r="M301" s="25">
        <v>0</v>
      </c>
      <c r="N301" s="25">
        <v>0</v>
      </c>
      <c r="O301" s="25">
        <v>0</v>
      </c>
      <c r="P301" s="8">
        <f t="shared" si="98"/>
        <v>588521</v>
      </c>
      <c r="Q301" s="95">
        <f t="shared" si="99"/>
        <v>-1</v>
      </c>
      <c r="R301" s="8">
        <f t="shared" si="100"/>
        <v>0</v>
      </c>
      <c r="S301" s="95" t="str">
        <f t="shared" si="101"/>
        <v>---</v>
      </c>
      <c r="T301" s="8">
        <f t="shared" si="102"/>
        <v>0</v>
      </c>
      <c r="U301" s="95" t="str">
        <f t="shared" si="103"/>
        <v>---</v>
      </c>
      <c r="V301" s="8">
        <f t="shared" si="104"/>
        <v>0</v>
      </c>
      <c r="W301" s="95" t="str">
        <f t="shared" si="105"/>
        <v>---</v>
      </c>
      <c r="X301" s="8">
        <f t="shared" si="106"/>
        <v>0</v>
      </c>
      <c r="Y301" s="96" t="str">
        <f t="shared" si="107"/>
        <v>---</v>
      </c>
    </row>
    <row r="302" spans="2:30" ht="15.75" customHeight="1">
      <c r="B302" s="93">
        <v>3</v>
      </c>
      <c r="C302" s="48" t="s">
        <v>165</v>
      </c>
      <c r="D302" s="48"/>
      <c r="E302" s="48"/>
      <c r="F302" s="48"/>
      <c r="G302" s="48"/>
      <c r="H302" s="48"/>
      <c r="I302" s="48"/>
      <c r="J302" s="9" t="s">
        <v>17</v>
      </c>
      <c r="K302" s="25">
        <v>3192111</v>
      </c>
      <c r="L302" s="161">
        <v>0</v>
      </c>
      <c r="M302" s="25">
        <v>0</v>
      </c>
      <c r="N302" s="25">
        <v>0</v>
      </c>
      <c r="O302" s="25">
        <v>9797237</v>
      </c>
      <c r="P302" s="8">
        <f t="shared" si="98"/>
        <v>6605126</v>
      </c>
      <c r="Q302" s="95">
        <f t="shared" si="99"/>
        <v>2.0692031072854298</v>
      </c>
      <c r="R302" s="8">
        <f t="shared" si="100"/>
        <v>9797237</v>
      </c>
      <c r="S302" s="95" t="str">
        <f t="shared" si="101"/>
        <v>---</v>
      </c>
      <c r="T302" s="8">
        <f t="shared" si="102"/>
        <v>9797237</v>
      </c>
      <c r="U302" s="95" t="str">
        <f t="shared" si="103"/>
        <v>---</v>
      </c>
      <c r="V302" s="8">
        <f t="shared" si="104"/>
        <v>9797237</v>
      </c>
      <c r="W302" s="95" t="str">
        <f t="shared" si="105"/>
        <v>---</v>
      </c>
      <c r="X302" s="8">
        <f t="shared" si="106"/>
        <v>0</v>
      </c>
      <c r="Y302" s="96" t="str">
        <f t="shared" si="107"/>
        <v>---</v>
      </c>
    </row>
    <row r="303" spans="2:30" ht="15.75" customHeight="1">
      <c r="B303" s="93">
        <v>4</v>
      </c>
      <c r="C303" s="11" t="s">
        <v>166</v>
      </c>
      <c r="D303" s="12"/>
      <c r="E303" s="12"/>
      <c r="F303" s="12"/>
      <c r="G303" s="12"/>
      <c r="H303" s="12"/>
      <c r="I303" s="33"/>
      <c r="J303" s="9" t="s">
        <v>17</v>
      </c>
      <c r="K303" s="25">
        <v>2804249</v>
      </c>
      <c r="L303" s="161">
        <v>0</v>
      </c>
      <c r="M303" s="25">
        <v>0</v>
      </c>
      <c r="N303" s="25">
        <v>0</v>
      </c>
      <c r="O303" s="25">
        <v>25099141</v>
      </c>
      <c r="P303" s="8">
        <f t="shared" si="98"/>
        <v>22294892</v>
      </c>
      <c r="Q303" s="95">
        <f t="shared" si="99"/>
        <v>7.9503967015767856</v>
      </c>
      <c r="R303" s="8">
        <f t="shared" si="100"/>
        <v>25099141</v>
      </c>
      <c r="S303" s="95" t="str">
        <f t="shared" si="101"/>
        <v>---</v>
      </c>
      <c r="T303" s="8">
        <f t="shared" si="102"/>
        <v>25099141</v>
      </c>
      <c r="U303" s="95" t="str">
        <f t="shared" si="103"/>
        <v>---</v>
      </c>
      <c r="V303" s="8">
        <f t="shared" si="104"/>
        <v>25099141</v>
      </c>
      <c r="W303" s="95" t="str">
        <f t="shared" si="105"/>
        <v>---</v>
      </c>
      <c r="X303" s="8">
        <f t="shared" si="106"/>
        <v>0</v>
      </c>
      <c r="Y303" s="96" t="str">
        <f t="shared" si="107"/>
        <v>---</v>
      </c>
    </row>
    <row r="304" spans="2:30" ht="15.75" customHeight="1">
      <c r="B304" s="93">
        <v>5</v>
      </c>
      <c r="C304" s="6" t="s">
        <v>182</v>
      </c>
      <c r="D304" s="6"/>
      <c r="E304" s="6"/>
      <c r="F304" s="6"/>
      <c r="G304" s="6"/>
      <c r="H304" s="6"/>
      <c r="I304" s="6"/>
      <c r="J304" s="9" t="s">
        <v>17</v>
      </c>
      <c r="K304" s="25">
        <v>0</v>
      </c>
      <c r="L304" s="161">
        <v>0</v>
      </c>
      <c r="M304" s="25">
        <v>0</v>
      </c>
      <c r="N304" s="25">
        <v>0</v>
      </c>
      <c r="O304" s="25">
        <v>-545899</v>
      </c>
      <c r="P304" s="8">
        <f t="shared" si="98"/>
        <v>-545899</v>
      </c>
      <c r="Q304" s="95" t="str">
        <f t="shared" si="99"/>
        <v>---</v>
      </c>
      <c r="R304" s="8">
        <f t="shared" si="100"/>
        <v>-545899</v>
      </c>
      <c r="S304" s="95" t="str">
        <f t="shared" si="101"/>
        <v>---</v>
      </c>
      <c r="T304" s="8">
        <f t="shared" si="102"/>
        <v>-545899</v>
      </c>
      <c r="U304" s="95" t="str">
        <f t="shared" si="103"/>
        <v>---</v>
      </c>
      <c r="V304" s="8">
        <f t="shared" si="104"/>
        <v>-545899</v>
      </c>
      <c r="W304" s="95" t="str">
        <f t="shared" si="105"/>
        <v>---</v>
      </c>
      <c r="X304" s="8">
        <f t="shared" si="106"/>
        <v>0</v>
      </c>
      <c r="Y304" s="96" t="str">
        <f t="shared" si="107"/>
        <v>---</v>
      </c>
    </row>
    <row r="305" spans="2:25" ht="15.75" customHeight="1">
      <c r="B305" s="93">
        <v>6</v>
      </c>
      <c r="C305" s="1" t="s">
        <v>168</v>
      </c>
      <c r="D305" s="1"/>
      <c r="E305" s="1"/>
      <c r="F305" s="1"/>
      <c r="G305" s="1"/>
      <c r="H305" s="1"/>
      <c r="I305" s="1"/>
      <c r="J305" s="9" t="s">
        <v>17</v>
      </c>
      <c r="K305" s="25">
        <v>2804529</v>
      </c>
      <c r="L305" s="161">
        <v>0</v>
      </c>
      <c r="M305" s="25">
        <v>0</v>
      </c>
      <c r="N305" s="25">
        <v>0</v>
      </c>
      <c r="O305" s="25">
        <v>24553242</v>
      </c>
      <c r="P305" s="8">
        <f t="shared" si="98"/>
        <v>21748713</v>
      </c>
      <c r="Q305" s="95">
        <f t="shared" si="99"/>
        <v>7.7548540236167991</v>
      </c>
      <c r="R305" s="8">
        <f t="shared" si="100"/>
        <v>24553242</v>
      </c>
      <c r="S305" s="95" t="str">
        <f t="shared" si="101"/>
        <v>---</v>
      </c>
      <c r="T305" s="8">
        <f t="shared" si="102"/>
        <v>24553242</v>
      </c>
      <c r="U305" s="95" t="str">
        <f t="shared" si="103"/>
        <v>---</v>
      </c>
      <c r="V305" s="8">
        <f t="shared" si="104"/>
        <v>24553242</v>
      </c>
      <c r="W305" s="95" t="str">
        <f t="shared" si="105"/>
        <v>---</v>
      </c>
      <c r="X305" s="8">
        <f t="shared" si="106"/>
        <v>0</v>
      </c>
      <c r="Y305" s="96" t="str">
        <f t="shared" si="107"/>
        <v>---</v>
      </c>
    </row>
    <row r="306" spans="2:25" ht="15.75" customHeight="1">
      <c r="B306" s="146"/>
      <c r="C306" s="327"/>
      <c r="D306" s="327"/>
      <c r="E306" s="327"/>
      <c r="F306" s="327"/>
      <c r="G306" s="327"/>
      <c r="H306" s="327"/>
      <c r="I306" s="327"/>
      <c r="J306" s="327"/>
      <c r="K306" s="327"/>
      <c r="L306" s="327"/>
      <c r="M306" s="60"/>
      <c r="N306" s="60"/>
      <c r="O306" s="327"/>
      <c r="P306" s="327"/>
      <c r="Q306" s="327"/>
      <c r="R306" s="327"/>
      <c r="S306" s="327"/>
      <c r="T306" s="327"/>
      <c r="U306" s="327"/>
      <c r="V306" s="327"/>
      <c r="W306" s="327"/>
      <c r="X306" s="327"/>
      <c r="Y306" s="147"/>
    </row>
    <row r="307" spans="2:25" ht="15.75" customHeight="1">
      <c r="B307" s="94"/>
      <c r="C307" s="296"/>
      <c r="D307" s="296"/>
      <c r="E307" s="296"/>
      <c r="F307" s="26" t="s">
        <v>183</v>
      </c>
      <c r="G307" s="26"/>
      <c r="H307" s="26"/>
      <c r="I307" s="26"/>
      <c r="J307" s="27" t="s">
        <v>17</v>
      </c>
      <c r="K307" s="28">
        <f>+K300+K303</f>
        <v>6584881</v>
      </c>
      <c r="L307" s="28">
        <f>+L300+L303</f>
        <v>0</v>
      </c>
      <c r="M307" s="42">
        <v>0</v>
      </c>
      <c r="N307" s="42">
        <v>0</v>
      </c>
      <c r="O307" s="163">
        <f>+O300+O303</f>
        <v>34896378</v>
      </c>
      <c r="P307" s="28">
        <f>O307-K307</f>
        <v>28311497</v>
      </c>
      <c r="Q307" s="105">
        <f>IF($K307="","",  IF(O307="","", IF($K307=0,"---",(IF(ISERROR((O307/$K307)-1),"---",(O307/$K307)-1) ))))</f>
        <v>4.299469800593207</v>
      </c>
      <c r="R307" s="28">
        <f>O307-L307</f>
        <v>34896378</v>
      </c>
      <c r="S307" s="105" t="str">
        <f>IF($L307="","",  IF(O307="","", IF($L307=0,"---",(IF(ISERROR((O307/$L307)-1),"---",(O307/$L307)-1) ))))</f>
        <v>---</v>
      </c>
      <c r="T307" s="28">
        <f>O307-M307</f>
        <v>34896378</v>
      </c>
      <c r="U307" s="105" t="str">
        <f>IF($M307="","",  IF(O307="","", IF($M307=0,"---",(IF(ISERROR((O307/$M307)-1),"---",(O307/$M307)-1) ))))</f>
        <v>---</v>
      </c>
      <c r="V307" s="28">
        <f>O307-N307</f>
        <v>34896378</v>
      </c>
      <c r="W307" s="105" t="str">
        <f>IF($N307="","",  IF(O307="","", IF($N307=0,"---",(IF(ISERROR((O307/$N307)-1),"---",(O307/$N307)-1) ))))</f>
        <v>---</v>
      </c>
      <c r="X307" s="28">
        <f>N307-M307</f>
        <v>0</v>
      </c>
      <c r="Y307" s="117" t="str">
        <f>IF($M307="","",  IF(N307="","", IF($M307=0,"---",(IF(ISERROR((N307/$M307)-1),"---",(N307/$M307)-1) ))))</f>
        <v>---</v>
      </c>
    </row>
    <row r="308" spans="2:25" ht="15.75" customHeight="1">
      <c r="B308" s="94"/>
      <c r="C308" s="296"/>
      <c r="D308" s="296"/>
      <c r="E308" s="296"/>
      <c r="F308" s="48" t="s">
        <v>184</v>
      </c>
      <c r="G308" s="48"/>
      <c r="H308" s="39"/>
      <c r="I308" s="39"/>
      <c r="J308" s="59"/>
      <c r="K308" s="39">
        <v>5996630</v>
      </c>
      <c r="L308" s="39">
        <f>L302+L305</f>
        <v>0</v>
      </c>
      <c r="M308" s="10">
        <v>0</v>
      </c>
      <c r="N308" s="10">
        <v>0</v>
      </c>
      <c r="O308" s="179">
        <f>O302+O305</f>
        <v>34350479</v>
      </c>
      <c r="P308" s="10">
        <f>O308-K308</f>
        <v>28353849</v>
      </c>
      <c r="Q308" s="181">
        <f>IF($K308="","",  IF(O308="","", IF($K308=0,"---",(IF(ISERROR((O308/$K308)-1),"---",(O308/$K308)-1) ))))</f>
        <v>4.7282972269424661</v>
      </c>
      <c r="R308" s="10">
        <f>O308-L308</f>
        <v>34350479</v>
      </c>
      <c r="S308" s="181" t="str">
        <f>IF($L308="","",  IF(O308="","", IF($L308=0,"---",(IF(ISERROR((O308/$L308)-1),"---",(O308/$L308)-1) ))))</f>
        <v>---</v>
      </c>
      <c r="T308" s="10">
        <f>O308-M308</f>
        <v>34350479</v>
      </c>
      <c r="U308" s="181" t="str">
        <f>IF($M308="","",  IF(O308="","", IF($M308=0,"---",(IF(ISERROR((O308/$M308)-1),"---",(O308/$M308)-1) ))))</f>
        <v>---</v>
      </c>
      <c r="V308" s="10">
        <f>O308-N308</f>
        <v>34350479</v>
      </c>
      <c r="W308" s="181" t="str">
        <f>IF($N308="","",  IF(O308="","", IF($N308=0,"---",(IF(ISERROR((O308/$N308)-1),"---",(O308/$N308)-1) ))))</f>
        <v>---</v>
      </c>
      <c r="X308" s="10">
        <f>N308-M308</f>
        <v>0</v>
      </c>
      <c r="Y308" s="182" t="str">
        <f>IF($M308="","",  IF(N308="","", IF($M308=0,"---",(IF(ISERROR((N308/$M308)-1),"---",(N308/$M308)-1) ))))</f>
        <v>---</v>
      </c>
    </row>
    <row r="309" spans="2:25">
      <c r="B309" s="407"/>
      <c r="C309" s="432"/>
      <c r="D309" s="432"/>
      <c r="E309" s="432"/>
      <c r="F309" s="432"/>
      <c r="G309" s="432"/>
      <c r="H309" s="432"/>
      <c r="I309" s="432"/>
      <c r="J309" s="432"/>
      <c r="K309" s="432"/>
      <c r="L309" s="432"/>
      <c r="M309" s="432"/>
      <c r="N309" s="432"/>
      <c r="O309" s="432"/>
      <c r="P309" s="432"/>
      <c r="Q309" s="432"/>
      <c r="R309" s="432"/>
      <c r="S309" s="432"/>
      <c r="T309" s="432"/>
      <c r="U309" s="432"/>
      <c r="V309" s="432"/>
      <c r="W309" s="432"/>
      <c r="X309" s="432"/>
      <c r="Y309" s="432"/>
    </row>
    <row r="310" spans="2:25" ht="15.75" customHeight="1">
      <c r="B310" s="398" t="s">
        <v>185</v>
      </c>
      <c r="C310" s="398"/>
      <c r="D310" s="398"/>
      <c r="E310" s="398"/>
      <c r="F310" s="398"/>
      <c r="G310" s="398"/>
      <c r="H310" s="398"/>
      <c r="I310" s="398"/>
      <c r="J310" s="398"/>
      <c r="K310" s="398"/>
      <c r="L310" s="398"/>
      <c r="M310" s="398"/>
      <c r="N310" s="398"/>
      <c r="O310" s="398"/>
      <c r="P310" s="398"/>
      <c r="Q310" s="398"/>
      <c r="R310" s="398"/>
      <c r="S310" s="398"/>
      <c r="T310" s="398"/>
      <c r="U310" s="398"/>
      <c r="V310" s="398"/>
      <c r="W310" s="398"/>
      <c r="X310" s="398"/>
      <c r="Y310" s="398"/>
    </row>
    <row r="311" spans="2:25" ht="15.75" customHeight="1">
      <c r="B311" s="423"/>
      <c r="C311" s="423"/>
      <c r="D311" s="423"/>
      <c r="E311" s="423"/>
      <c r="F311" s="423"/>
      <c r="G311" s="423"/>
      <c r="H311" s="423"/>
      <c r="I311" s="423"/>
      <c r="J311" s="423"/>
      <c r="K311" s="423"/>
      <c r="L311" s="423"/>
      <c r="M311" s="423"/>
      <c r="N311" s="423"/>
      <c r="O311" s="423"/>
      <c r="P311" s="423"/>
      <c r="Q311" s="423"/>
      <c r="R311" s="423"/>
      <c r="S311" s="423"/>
      <c r="T311" s="423"/>
      <c r="U311" s="423"/>
      <c r="V311" s="423"/>
      <c r="W311" s="423"/>
      <c r="X311" s="423"/>
      <c r="Y311" s="431"/>
    </row>
    <row r="312" spans="2:25" ht="15.75" customHeight="1">
      <c r="B312" s="390" t="s">
        <v>42</v>
      </c>
      <c r="C312" s="11" t="s">
        <v>186</v>
      </c>
      <c r="D312" s="12"/>
      <c r="E312" s="12"/>
      <c r="F312" s="12"/>
      <c r="G312" s="12"/>
      <c r="H312" s="12"/>
      <c r="I312" s="33"/>
      <c r="J312" s="243" t="s">
        <v>17</v>
      </c>
      <c r="K312" s="25">
        <v>-146836</v>
      </c>
      <c r="L312" s="161">
        <v>-146838</v>
      </c>
      <c r="M312" s="25">
        <v>-146838</v>
      </c>
      <c r="N312" s="25">
        <v>-146838</v>
      </c>
      <c r="O312" s="25">
        <f>+L312</f>
        <v>-146838</v>
      </c>
      <c r="P312" s="25">
        <f>O312-K312</f>
        <v>-2</v>
      </c>
      <c r="Q312" s="96">
        <f>IF($K312="","",  IF(O312="","", IF($K312=0,"---",(IF(ISERROR((O312/$K312)-1),"---",(O312/$K312)-1) ))))</f>
        <v>1.3620637990596762E-5</v>
      </c>
      <c r="R312" s="25">
        <f>O312-L312</f>
        <v>0</v>
      </c>
      <c r="S312" s="96">
        <f>IF($L312="","",  IF(O312="","", IF($L312=0,"---",(IF(ISERROR((O312/$L312)-1),"---",(O312/$L312)-1) ))))</f>
        <v>0</v>
      </c>
      <c r="T312" s="25">
        <f>O312-M312</f>
        <v>0</v>
      </c>
      <c r="U312" s="96">
        <f>IF($M312="","",  IF(O312="","", IF($M312=0,"---",(IF(ISERROR((O312/$M312)-1),"---",(O312/$M312)-1) ))))</f>
        <v>0</v>
      </c>
      <c r="V312" s="25">
        <f>O312-N312</f>
        <v>0</v>
      </c>
      <c r="W312" s="96">
        <f>IF($N312="","",  IF(O312="","", IF($N312=0,"---",(IF(ISERROR((O312/$N312)-1),"---",(O312/$N312)-1) ))))</f>
        <v>0</v>
      </c>
      <c r="X312" s="25">
        <f>N312-M312</f>
        <v>0</v>
      </c>
      <c r="Y312" s="96">
        <f>IF($M312="","",  IF(N312="","", IF($M312=0,"---",(IF(ISERROR((N312/$M312)-1),"---",(N312/$M312)-1) ))))</f>
        <v>0</v>
      </c>
    </row>
    <row r="313" spans="2:25" ht="15.75" customHeight="1">
      <c r="B313" s="382"/>
      <c r="C313" s="14"/>
      <c r="D313" s="14"/>
      <c r="E313" s="14"/>
      <c r="F313" s="14"/>
      <c r="G313" s="14"/>
      <c r="H313" s="14"/>
      <c r="I313" s="12"/>
      <c r="J313" s="281"/>
      <c r="K313" s="358"/>
      <c r="L313" s="358"/>
      <c r="M313" s="359"/>
      <c r="N313" s="359"/>
      <c r="O313" s="358"/>
      <c r="P313" s="60"/>
      <c r="Q313" s="360"/>
      <c r="R313" s="60"/>
      <c r="S313" s="360"/>
      <c r="T313" s="60"/>
      <c r="U313" s="360"/>
      <c r="V313" s="60"/>
      <c r="W313" s="360"/>
      <c r="X313" s="60"/>
      <c r="Y313" s="360"/>
    </row>
    <row r="314" spans="2:25" ht="15.75" customHeight="1">
      <c r="B314" s="439" t="s">
        <v>187</v>
      </c>
      <c r="C314" s="440"/>
      <c r="D314" s="440"/>
      <c r="E314" s="440"/>
      <c r="F314" s="440"/>
      <c r="G314" s="440"/>
      <c r="H314" s="440"/>
      <c r="I314" s="440"/>
      <c r="J314" s="440"/>
      <c r="K314" s="440"/>
      <c r="L314" s="440"/>
      <c r="M314" s="440"/>
      <c r="N314" s="440"/>
      <c r="O314" s="440"/>
      <c r="P314" s="440"/>
      <c r="Q314" s="440"/>
      <c r="R314" s="440"/>
      <c r="S314" s="440"/>
      <c r="T314" s="440"/>
      <c r="U314" s="440"/>
      <c r="V314" s="440"/>
      <c r="W314" s="440"/>
      <c r="X314" s="440"/>
      <c r="Y314" s="441"/>
    </row>
    <row r="315" spans="2:25" ht="15.75" customHeight="1">
      <c r="B315" s="173"/>
      <c r="C315" s="14"/>
      <c r="D315" s="14"/>
      <c r="E315" s="14"/>
      <c r="F315" s="14"/>
      <c r="G315" s="14"/>
      <c r="H315" s="14"/>
      <c r="I315" s="442"/>
      <c r="J315" s="442"/>
      <c r="K315" s="442"/>
      <c r="L315" s="442"/>
      <c r="M315" s="442"/>
      <c r="N315" s="442"/>
      <c r="O315" s="442"/>
      <c r="P315" s="442"/>
      <c r="Q315" s="442"/>
      <c r="R315" s="442"/>
      <c r="S315" s="442"/>
      <c r="T315" s="442"/>
      <c r="U315" s="442"/>
      <c r="V315" s="442"/>
      <c r="W315" s="442"/>
      <c r="X315" s="442"/>
      <c r="Y315" s="443"/>
    </row>
    <row r="316" spans="2:25" ht="15.75" customHeight="1">
      <c r="B316" s="174">
        <v>1</v>
      </c>
      <c r="C316" s="1" t="s">
        <v>175</v>
      </c>
      <c r="D316" s="1"/>
      <c r="E316" s="1"/>
      <c r="F316" s="1"/>
      <c r="G316" s="1"/>
      <c r="H316" s="1"/>
      <c r="I316" s="1"/>
      <c r="J316" s="281" t="s">
        <v>17</v>
      </c>
      <c r="K316" s="25">
        <v>0</v>
      </c>
      <c r="L316" s="161">
        <v>0</v>
      </c>
      <c r="M316" s="25">
        <v>14129</v>
      </c>
      <c r="N316" s="25">
        <v>14129</v>
      </c>
      <c r="O316" s="25">
        <v>14129</v>
      </c>
      <c r="P316" s="25">
        <f>O316-K316</f>
        <v>14129</v>
      </c>
      <c r="Q316" s="170" t="str">
        <f>IF($K316="","",  IF(O316="","", IF($K316=0,"---",(IF(ISERROR((O316/$K316)-1),"---",(O316/$K316)-1) ))))</f>
        <v>---</v>
      </c>
      <c r="R316" s="25">
        <f>O316-L316</f>
        <v>14129</v>
      </c>
      <c r="S316" s="170" t="str">
        <f>IF($L316="","",  IF(O316="","", IF($L316=0,"---",(IF(ISERROR((O316/$L316)-1),"---",(O316/$L316)-1) ))))</f>
        <v>---</v>
      </c>
      <c r="T316" s="25">
        <f>O316-M316</f>
        <v>0</v>
      </c>
      <c r="U316" s="170">
        <f>IF($M316="","",  IF(O316="","", IF($M316=0,"---",(IF(ISERROR((O316/$M316)-1),"---",(O316/$M316)-1) ))))</f>
        <v>0</v>
      </c>
      <c r="V316" s="25">
        <f>O316-N316</f>
        <v>0</v>
      </c>
      <c r="W316" s="170">
        <f>IF($N316="","",  IF(O316="","", IF($N316=0,"---",(IF(ISERROR((O316/$N316)-1),"---",(O316/$N316)-1) ))))</f>
        <v>0</v>
      </c>
      <c r="X316" s="25">
        <f>N316-M316</f>
        <v>0</v>
      </c>
      <c r="Y316" s="170">
        <f>IF($M316="","",  IF(N316="","", IF($M316=0,"---",(IF(ISERROR((N316/$M316)-1),"---",(N316/$M316)-1) ))))</f>
        <v>0</v>
      </c>
    </row>
    <row r="317" spans="2:25" ht="15.75" customHeight="1">
      <c r="B317" s="174">
        <v>2</v>
      </c>
      <c r="C317" s="1" t="s">
        <v>166</v>
      </c>
      <c r="D317" s="1"/>
      <c r="E317" s="1"/>
      <c r="F317" s="1"/>
      <c r="G317" s="1"/>
      <c r="H317" s="1"/>
      <c r="I317" s="1"/>
      <c r="J317" s="281" t="s">
        <v>17</v>
      </c>
      <c r="K317" s="25">
        <v>0</v>
      </c>
      <c r="L317" s="161">
        <v>0</v>
      </c>
      <c r="M317" s="25">
        <v>0</v>
      </c>
      <c r="N317" s="25">
        <v>0</v>
      </c>
      <c r="O317" s="25">
        <v>1499</v>
      </c>
      <c r="P317" s="25">
        <f>O317-K317</f>
        <v>1499</v>
      </c>
      <c r="Q317" s="170" t="str">
        <f>IF($K317="","",  IF(O317="","", IF($K317=0,"---",(IF(ISERROR((O317/$K317)-1),"---",(O317/$K317)-1) ))))</f>
        <v>---</v>
      </c>
      <c r="R317" s="25">
        <f>O317-L317</f>
        <v>1499</v>
      </c>
      <c r="S317" s="170" t="str">
        <f>IF($L317="","",  IF(O317="","", IF($L317=0,"---",(IF(ISERROR((O317/$L317)-1),"---",(O317/$L317)-1) ))))</f>
        <v>---</v>
      </c>
      <c r="T317" s="25">
        <f>O317-M317</f>
        <v>1499</v>
      </c>
      <c r="U317" s="170" t="str">
        <f>IF($M317="","",  IF(O317="","", IF($M317=0,"---",(IF(ISERROR((O317/$M317)-1),"---",(O317/$M317)-1) ))))</f>
        <v>---</v>
      </c>
      <c r="V317" s="25">
        <f>O317-N317</f>
        <v>1499</v>
      </c>
      <c r="W317" s="170" t="str">
        <f>IF($N317="","",  IF(O317="","", IF($N317=0,"---",(IF(ISERROR((O317/$N317)-1),"---",(O317/$N317)-1) ))))</f>
        <v>---</v>
      </c>
      <c r="X317" s="25">
        <f>N317-M317</f>
        <v>0</v>
      </c>
      <c r="Y317" s="170" t="str">
        <f>IF($M317="","",  IF(N317="","", IF($M317=0,"---",(IF(ISERROR((N317/$M317)-1),"---",(N317/$M317)-1) ))))</f>
        <v>---</v>
      </c>
    </row>
    <row r="318" spans="2:25" ht="15.75" customHeight="1">
      <c r="B318" s="174"/>
      <c r="C318" s="328"/>
      <c r="D318" s="328"/>
      <c r="E318" s="328"/>
      <c r="F318" s="14"/>
      <c r="G318" s="14"/>
      <c r="H318" s="14"/>
      <c r="I318" s="14"/>
      <c r="J318" s="291"/>
      <c r="K318" s="167"/>
      <c r="L318" s="167"/>
      <c r="M318" s="207"/>
      <c r="N318" s="207"/>
      <c r="O318" s="167"/>
      <c r="P318" s="168"/>
      <c r="Q318" s="169"/>
      <c r="R318" s="168"/>
      <c r="S318" s="169"/>
      <c r="T318" s="168"/>
      <c r="U318" s="169"/>
      <c r="V318" s="168"/>
      <c r="W318" s="169"/>
      <c r="X318" s="168"/>
      <c r="Y318" s="172"/>
    </row>
    <row r="319" spans="2:25" ht="15.75" customHeight="1">
      <c r="B319" s="387"/>
      <c r="C319" s="388"/>
      <c r="D319" s="388"/>
      <c r="E319" s="389"/>
      <c r="F319" s="436" t="s">
        <v>188</v>
      </c>
      <c r="G319" s="444"/>
      <c r="H319" s="444"/>
      <c r="I319" s="445"/>
      <c r="J319" s="383" t="s">
        <v>17</v>
      </c>
      <c r="K319" s="28">
        <f t="shared" ref="K319:O319" si="108">SUM(K316:K317)</f>
        <v>0</v>
      </c>
      <c r="L319" s="28">
        <f t="shared" si="108"/>
        <v>0</v>
      </c>
      <c r="M319" s="28">
        <f t="shared" si="108"/>
        <v>14129</v>
      </c>
      <c r="N319" s="28">
        <f t="shared" si="108"/>
        <v>14129</v>
      </c>
      <c r="O319" s="163">
        <f t="shared" si="108"/>
        <v>15628</v>
      </c>
      <c r="P319" s="384">
        <f>O319-K319</f>
        <v>15628</v>
      </c>
      <c r="Q319" s="385" t="str">
        <f>IF($K319="","",  IF(O319="","", IF($K319=0,"---",(IF(ISERROR((O319/$K319)-1),"---",(O319/$K319)-1) ))))</f>
        <v>---</v>
      </c>
      <c r="R319" s="384">
        <f>O319-L319</f>
        <v>15628</v>
      </c>
      <c r="S319" s="385" t="str">
        <f>IF($L319="","",  IF(O319="","", IF($L319=0,"---",(IF(ISERROR((O319/$L319)-1),"---",(O319/$L319)-1) ))))</f>
        <v>---</v>
      </c>
      <c r="T319" s="384">
        <f>O319-M319</f>
        <v>1499</v>
      </c>
      <c r="U319" s="385">
        <f>IF($M319="","",  IF(O319="","", IF($M319=0,"---",(IF(ISERROR((O319/$M319)-1),"---",(O319/$M319)-1) ))))</f>
        <v>0.10609384952933687</v>
      </c>
      <c r="V319" s="384">
        <f>O319-N319</f>
        <v>1499</v>
      </c>
      <c r="W319" s="385">
        <f>IF($N319="","",  IF(O319="","", IF($N319=0,"---",(IF(ISERROR((O319/$N319)-1),"---",(O319/$N319)-1) ))))</f>
        <v>0.10609384952933687</v>
      </c>
      <c r="X319" s="384">
        <f>N319-M319</f>
        <v>0</v>
      </c>
      <c r="Y319" s="386">
        <f>IF($M319="","",  IF(N319="","", IF($M319=0,"---",(IF(ISERROR((N319/$M319)-1),"---",(N319/$M319)-1) ))))</f>
        <v>0</v>
      </c>
    </row>
    <row r="320" spans="2:25" ht="15.75" customHeight="1">
      <c r="B320" s="382"/>
      <c r="C320" s="14"/>
      <c r="D320" s="14"/>
      <c r="E320" s="14"/>
      <c r="F320" s="14"/>
      <c r="G320" s="14"/>
      <c r="H320" s="14"/>
      <c r="I320" s="14"/>
      <c r="J320" s="291"/>
      <c r="K320" s="167"/>
      <c r="L320" s="167"/>
      <c r="M320" s="207"/>
      <c r="N320" s="207"/>
      <c r="O320" s="167"/>
      <c r="P320" s="168"/>
      <c r="Q320" s="169"/>
      <c r="R320" s="168"/>
      <c r="S320" s="169"/>
      <c r="T320" s="168"/>
      <c r="U320" s="169"/>
      <c r="V320" s="168"/>
      <c r="W320" s="169"/>
      <c r="X320" s="168"/>
      <c r="Y320" s="169"/>
    </row>
    <row r="321" spans="2:28" ht="15.75" customHeight="1">
      <c r="B321" s="118" t="s">
        <v>189</v>
      </c>
      <c r="C321" s="53"/>
      <c r="D321" s="53"/>
      <c r="E321" s="53"/>
      <c r="F321" s="53"/>
      <c r="G321" s="53"/>
      <c r="H321" s="53"/>
      <c r="I321" s="54"/>
      <c r="J321" s="27" t="s">
        <v>17</v>
      </c>
      <c r="K321" s="28">
        <v>-5029</v>
      </c>
      <c r="L321" s="28">
        <v>-5029</v>
      </c>
      <c r="M321" s="42">
        <v>-5029</v>
      </c>
      <c r="N321" s="42">
        <v>-5029</v>
      </c>
      <c r="O321" s="163">
        <f>+L321</f>
        <v>-5029</v>
      </c>
      <c r="P321" s="42">
        <f>O321-K321</f>
        <v>0</v>
      </c>
      <c r="Q321" s="159">
        <f>IF($K321="","",  IF(O321="","", IF($K321=0,"---",(IF(ISERROR((O321/$K321)-1),"---",(O321/$K321)-1) ))))</f>
        <v>0</v>
      </c>
      <c r="R321" s="42">
        <f>O321-L321</f>
        <v>0</v>
      </c>
      <c r="S321" s="159">
        <f>IF($L321="","",  IF(O321="","", IF($L321=0,"---",(IF(ISERROR((O321/$L321)-1),"---",(O321/$L321)-1) ))))</f>
        <v>0</v>
      </c>
      <c r="T321" s="42">
        <f>O321-M321</f>
        <v>0</v>
      </c>
      <c r="U321" s="159">
        <f>IF($M321="","",  IF(O321="","", IF($M321=0,"---",(IF(ISERROR((O321/$M321)-1),"---",(O321/$M321)-1) ))))</f>
        <v>0</v>
      </c>
      <c r="V321" s="42">
        <f>O321-N321</f>
        <v>0</v>
      </c>
      <c r="W321" s="159">
        <f>IF($N321="","",  IF(O321="","", IF($N321=0,"---",(IF(ISERROR((O321/$N321)-1),"---",(O321/$N321)-1) ))))</f>
        <v>0</v>
      </c>
      <c r="X321" s="42">
        <f>N321-M321</f>
        <v>0</v>
      </c>
      <c r="Y321" s="105">
        <f>IF($M321="","",  IF(N321="","", IF($M321=0,"---",(IF(ISERROR((N321/$M321)-1),"---",(N321/$M321)-1) ))))</f>
        <v>0</v>
      </c>
    </row>
    <row r="322" spans="2:28" ht="15.75" customHeight="1">
      <c r="B322" s="361"/>
      <c r="C322" s="361"/>
      <c r="D322" s="361"/>
      <c r="E322" s="361"/>
      <c r="F322" s="361"/>
      <c r="G322" s="361"/>
      <c r="H322" s="361"/>
      <c r="I322" s="361"/>
      <c r="J322" s="281"/>
      <c r="K322" s="227"/>
      <c r="L322" s="362"/>
      <c r="M322" s="363"/>
      <c r="N322" s="363"/>
      <c r="O322" s="364"/>
      <c r="P322" s="362"/>
      <c r="Q322" s="365"/>
      <c r="R322" s="362"/>
      <c r="S322" s="365"/>
      <c r="T322" s="362"/>
      <c r="U322" s="365"/>
      <c r="V322" s="365"/>
      <c r="W322" s="365"/>
      <c r="X322" s="366"/>
      <c r="Y322" s="228"/>
    </row>
    <row r="323" spans="2:28" s="144" customFormat="1" ht="15.75" customHeight="1">
      <c r="B323" s="395" t="s">
        <v>190</v>
      </c>
      <c r="C323" s="396"/>
      <c r="D323" s="396"/>
      <c r="E323" s="396"/>
      <c r="F323" s="396"/>
      <c r="G323" s="396"/>
      <c r="H323" s="396"/>
      <c r="I323" s="396"/>
      <c r="J323" s="281"/>
      <c r="K323" s="199"/>
      <c r="L323" s="199"/>
      <c r="M323" s="199"/>
      <c r="N323" s="199"/>
      <c r="O323" s="199"/>
      <c r="P323" s="199"/>
      <c r="Q323" s="199"/>
      <c r="R323" s="199"/>
      <c r="S323" s="199"/>
      <c r="T323" s="199"/>
      <c r="U323" s="199"/>
      <c r="V323" s="199"/>
      <c r="W323" s="199"/>
      <c r="X323" s="199"/>
      <c r="Y323" s="282"/>
      <c r="Z323" s="43"/>
      <c r="AA323" s="43"/>
      <c r="AB323" s="2"/>
    </row>
    <row r="324" spans="2:28">
      <c r="B324" s="158"/>
      <c r="C324" s="157"/>
      <c r="D324" s="157"/>
      <c r="E324" s="157"/>
      <c r="F324" s="157"/>
      <c r="G324" s="157"/>
      <c r="H324" s="157"/>
      <c r="I324" s="157"/>
      <c r="J324" s="293"/>
      <c r="K324" s="88"/>
      <c r="L324" s="329"/>
      <c r="M324" s="330"/>
      <c r="N324" s="330"/>
      <c r="O324" s="329"/>
      <c r="P324" s="329"/>
      <c r="Q324" s="331"/>
      <c r="R324" s="329"/>
      <c r="S324" s="331"/>
      <c r="T324" s="329"/>
      <c r="U324" s="331"/>
      <c r="V324" s="331"/>
      <c r="W324" s="331"/>
      <c r="X324" s="332"/>
      <c r="Y324" s="113"/>
    </row>
    <row r="325" spans="2:28">
      <c r="B325" s="107" t="s">
        <v>42</v>
      </c>
      <c r="C325" s="434" t="s">
        <v>191</v>
      </c>
      <c r="D325" s="434"/>
      <c r="E325" s="434"/>
      <c r="F325" s="434"/>
      <c r="G325" s="434"/>
      <c r="H325" s="434"/>
      <c r="I325" s="411"/>
      <c r="J325" s="9" t="s">
        <v>17</v>
      </c>
      <c r="K325" s="25">
        <v>0</v>
      </c>
      <c r="L325" s="25">
        <v>14312447</v>
      </c>
      <c r="M325" s="208">
        <v>0</v>
      </c>
      <c r="N325" s="162">
        <v>0</v>
      </c>
      <c r="O325" s="162">
        <v>0</v>
      </c>
      <c r="P325" s="25">
        <f>O325-K325</f>
        <v>0</v>
      </c>
      <c r="Q325" s="96" t="str">
        <f>IF($K325="","",  IF(O325="","", IF($K325=0,"---",(IF(ISERROR((O325/$K325)-1),"---",(O325/$K325)-1) ))))</f>
        <v>---</v>
      </c>
      <c r="R325" s="25">
        <f>O325-L325</f>
        <v>-14312447</v>
      </c>
      <c r="S325" s="96">
        <f>IF($L325="","",  IF(O325="","", IF($L325=0,"---",(IF(ISERROR((O325/$L325)-1),"---",(O325/$L325)-1) ))))</f>
        <v>-1</v>
      </c>
      <c r="T325" s="25">
        <f>O325-M325</f>
        <v>0</v>
      </c>
      <c r="U325" s="96" t="str">
        <f>IF($M325="","",  IF(O325="","", IF($M325=0,"---",(IF(ISERROR((O325/$M325)-1),"---",(O325/$M325)-1) ))))</f>
        <v>---</v>
      </c>
      <c r="V325" s="25">
        <f>O325-N325</f>
        <v>0</v>
      </c>
      <c r="W325" s="96" t="str">
        <f>IF($N325="","",  IF(O325="","", IF($N325=0,"---",(IF(ISERROR((O325/$N325)-1),"---",(O325/$N325)-1) ))))</f>
        <v>---</v>
      </c>
      <c r="X325" s="25">
        <f>N325-M325</f>
        <v>0</v>
      </c>
      <c r="Y325" s="96" t="str">
        <f>IF($M325="","",  IF(N325="","", IF($M325=0,"---",(IF(ISERROR((N325/$M325)-1),"---",(N325/$M325)-1) ))))</f>
        <v>---</v>
      </c>
    </row>
    <row r="326" spans="2:28">
      <c r="B326" s="107" t="s">
        <v>46</v>
      </c>
      <c r="C326" s="434" t="s">
        <v>192</v>
      </c>
      <c r="D326" s="434"/>
      <c r="E326" s="434"/>
      <c r="F326" s="434"/>
      <c r="G326" s="434"/>
      <c r="H326" s="434"/>
      <c r="I326" s="411"/>
      <c r="J326" s="9" t="s">
        <v>17</v>
      </c>
      <c r="K326" s="25">
        <v>0</v>
      </c>
      <c r="L326" s="25">
        <v>4640778</v>
      </c>
      <c r="M326" s="208">
        <v>0</v>
      </c>
      <c r="N326" s="162">
        <v>0</v>
      </c>
      <c r="O326" s="162">
        <v>0</v>
      </c>
      <c r="P326" s="25">
        <f>O326-K326</f>
        <v>0</v>
      </c>
      <c r="Q326" s="96" t="str">
        <f>IF($K326="","",  IF(O326="","", IF($K326=0,"---",(IF(ISERROR((O326/$K326)-1),"---",(O326/$K326)-1) ))))</f>
        <v>---</v>
      </c>
      <c r="R326" s="25">
        <f>O326-L326</f>
        <v>-4640778</v>
      </c>
      <c r="S326" s="96">
        <f>IF($L326="","",  IF(O326="","", IF($L326=0,"---",(IF(ISERROR((O326/$L326)-1),"---",(O326/$L326)-1) ))))</f>
        <v>-1</v>
      </c>
      <c r="T326" s="25">
        <f>O326-M326</f>
        <v>0</v>
      </c>
      <c r="U326" s="96" t="str">
        <f>IF($M326="","",  IF(O326="","", IF($M326=0,"---",(IF(ISERROR((O326/$M326)-1),"---",(O326/$M326)-1) ))))</f>
        <v>---</v>
      </c>
      <c r="V326" s="25">
        <f>O326-N326</f>
        <v>0</v>
      </c>
      <c r="W326" s="96" t="str">
        <f>IF($N326="","",  IF(O326="","", IF($N326=0,"---",(IF(ISERROR((O326/$N326)-1),"---",(O326/$N326)-1) ))))</f>
        <v>---</v>
      </c>
      <c r="X326" s="25">
        <f>N326-M326</f>
        <v>0</v>
      </c>
      <c r="Y326" s="96" t="str">
        <f>IF($M326="","",  IF(N326="","", IF($M326=0,"---",(IF(ISERROR((N326/$M326)-1),"---",(N326/$M326)-1) ))))</f>
        <v>---</v>
      </c>
    </row>
    <row r="327" spans="2:28">
      <c r="B327" s="107"/>
      <c r="C327" s="304"/>
      <c r="D327" s="304"/>
      <c r="E327" s="304"/>
      <c r="F327" s="304"/>
      <c r="G327" s="304"/>
      <c r="H327" s="304"/>
      <c r="I327" s="304"/>
      <c r="J327" s="299"/>
      <c r="K327" s="40"/>
      <c r="L327" s="333"/>
      <c r="M327" s="334"/>
      <c r="N327" s="333"/>
      <c r="O327" s="333"/>
      <c r="P327" s="329"/>
      <c r="Q327" s="331"/>
      <c r="R327" s="329"/>
      <c r="S327" s="331"/>
      <c r="T327" s="329"/>
      <c r="U327" s="331"/>
      <c r="V327" s="331"/>
      <c r="W327" s="331"/>
      <c r="X327" s="332"/>
      <c r="Y327" s="126"/>
    </row>
    <row r="328" spans="2:28" ht="15.75" customHeight="1">
      <c r="B328" s="209"/>
      <c r="C328" s="335"/>
      <c r="D328" s="335"/>
      <c r="E328" s="335"/>
      <c r="F328" s="435" t="s">
        <v>79</v>
      </c>
      <c r="G328" s="435"/>
      <c r="H328" s="435"/>
      <c r="I328" s="436"/>
      <c r="J328" s="27" t="s">
        <v>17</v>
      </c>
      <c r="K328" s="28">
        <f t="shared" ref="K328" si="109">SUM(K325:K326)</f>
        <v>0</v>
      </c>
      <c r="L328" s="28">
        <f>SUM(L325:L327)</f>
        <v>18953225</v>
      </c>
      <c r="M328" s="28">
        <f>SUM(M325:M326)</f>
        <v>0</v>
      </c>
      <c r="N328" s="28">
        <v>0</v>
      </c>
      <c r="O328" s="163">
        <v>0</v>
      </c>
      <c r="P328" s="28">
        <f>O328-K328</f>
        <v>0</v>
      </c>
      <c r="Q328" s="105" t="str">
        <f>IF($K328="","",  IF(O328="","", IF($K328=0,"---",(IF(ISERROR((O328/$K328)-1),"---",(O328/$K328)-1) ))))</f>
        <v>---</v>
      </c>
      <c r="R328" s="28">
        <f>O328-L328</f>
        <v>-18953225</v>
      </c>
      <c r="S328" s="105">
        <f>IF($L328="","",  IF(O328="","", IF($L328=0,"---",(IF(ISERROR((O328/$L328)-1),"---",(O328/$L328)-1) ))))</f>
        <v>-1</v>
      </c>
      <c r="T328" s="28">
        <f>O328-M328</f>
        <v>0</v>
      </c>
      <c r="U328" s="105" t="str">
        <f>IF($M328="","",  IF(O328="","", IF($M328=0,"---",(IF(ISERROR((O328/$M328)-1),"---",(O328/$M328)-1) ))))</f>
        <v>---</v>
      </c>
      <c r="V328" s="28">
        <f>O328-N328</f>
        <v>0</v>
      </c>
      <c r="W328" s="105" t="str">
        <f>IF($N328="","",  IF(O328="","", IF($N328=0,"---",(IF(ISERROR((O328/$N328)-1),"---",(O328/$N328)-1) ))))</f>
        <v>---</v>
      </c>
      <c r="X328" s="28">
        <f>N328-M328</f>
        <v>0</v>
      </c>
      <c r="Y328" s="105" t="str">
        <f>IF($M328="","",  IF(N328="","", IF($M328=0,"---",(IF(ISERROR((N328/$M328)-1),"---",(N328/$M328)-1) ))))</f>
        <v>---</v>
      </c>
    </row>
    <row r="329" spans="2:28" ht="17.25">
      <c r="B329" s="433"/>
      <c r="C329" s="433"/>
      <c r="D329" s="433"/>
      <c r="E329" s="433"/>
      <c r="F329" s="433"/>
      <c r="G329" s="433"/>
      <c r="H329" s="433"/>
      <c r="I329" s="433"/>
      <c r="J329" s="433"/>
      <c r="K329" s="433"/>
      <c r="L329" s="433"/>
      <c r="M329" s="433"/>
      <c r="N329" s="433"/>
      <c r="O329" s="433"/>
      <c r="P329" s="433"/>
      <c r="Q329" s="433"/>
      <c r="R329" s="433"/>
      <c r="S329" s="433"/>
      <c r="T329" s="433"/>
      <c r="U329" s="433"/>
      <c r="V329" s="433"/>
      <c r="W329" s="433"/>
      <c r="X329" s="433"/>
      <c r="Y329" s="433"/>
    </row>
    <row r="330" spans="2:28" ht="15.75" customHeight="1">
      <c r="B330" s="395" t="s">
        <v>193</v>
      </c>
      <c r="C330" s="396"/>
      <c r="D330" s="396"/>
      <c r="E330" s="396"/>
      <c r="F330" s="396"/>
      <c r="G330" s="396"/>
      <c r="H330" s="396"/>
      <c r="I330" s="396"/>
      <c r="J330" s="396"/>
      <c r="K330" s="396"/>
      <c r="L330" s="396"/>
      <c r="M330" s="396"/>
      <c r="N330" s="396"/>
      <c r="O330" s="396"/>
      <c r="P330" s="396"/>
      <c r="Q330" s="396"/>
      <c r="R330" s="396"/>
      <c r="S330" s="396"/>
      <c r="T330" s="396"/>
      <c r="U330" s="396"/>
      <c r="V330" s="396"/>
      <c r="W330" s="396"/>
      <c r="X330" s="396"/>
      <c r="Y330" s="397"/>
    </row>
    <row r="331" spans="2:28" ht="15.75" customHeight="1">
      <c r="B331" s="423"/>
      <c r="C331" s="414"/>
      <c r="D331" s="414"/>
      <c r="E331" s="414"/>
      <c r="F331" s="414"/>
      <c r="G331" s="414"/>
      <c r="H331" s="414"/>
      <c r="I331" s="414"/>
      <c r="J331" s="414"/>
      <c r="K331" s="414"/>
      <c r="L331" s="414"/>
      <c r="M331" s="414"/>
      <c r="N331" s="414"/>
      <c r="O331" s="414"/>
      <c r="P331" s="414"/>
      <c r="Q331" s="414"/>
      <c r="R331" s="414"/>
      <c r="S331" s="414"/>
      <c r="T331" s="414"/>
      <c r="U331" s="414"/>
      <c r="V331" s="414"/>
      <c r="W331" s="414"/>
      <c r="X331" s="414"/>
      <c r="Y331" s="424"/>
    </row>
    <row r="332" spans="2:28" ht="15.75" customHeight="1">
      <c r="B332" s="128" t="s">
        <v>42</v>
      </c>
      <c r="C332" s="421" t="s">
        <v>194</v>
      </c>
      <c r="D332" s="421"/>
      <c r="E332" s="421"/>
      <c r="F332" s="421"/>
      <c r="G332" s="421"/>
      <c r="H332" s="421"/>
      <c r="I332" s="421"/>
      <c r="J332" s="421"/>
      <c r="K332" s="421"/>
      <c r="L332" s="421"/>
      <c r="M332" s="421"/>
      <c r="N332" s="421"/>
      <c r="O332" s="421"/>
      <c r="P332" s="421"/>
      <c r="Q332" s="421"/>
      <c r="R332" s="421"/>
      <c r="S332" s="421"/>
      <c r="T332" s="421"/>
      <c r="U332" s="421"/>
      <c r="V332" s="421"/>
      <c r="W332" s="421"/>
      <c r="X332" s="421"/>
      <c r="Y332" s="422"/>
    </row>
    <row r="333" spans="2:28" ht="15.75" customHeight="1">
      <c r="B333" s="106"/>
      <c r="C333" s="297" t="s">
        <v>6</v>
      </c>
      <c r="D333" s="17" t="s">
        <v>195</v>
      </c>
      <c r="E333" s="14"/>
      <c r="F333" s="14"/>
      <c r="G333" s="14"/>
      <c r="H333" s="14"/>
      <c r="I333" s="14"/>
      <c r="J333" s="7" t="s">
        <v>9</v>
      </c>
      <c r="K333" s="25">
        <v>109007</v>
      </c>
      <c r="L333" s="25">
        <v>209007</v>
      </c>
      <c r="M333" s="25">
        <v>209007</v>
      </c>
      <c r="N333" s="25">
        <v>187413</v>
      </c>
      <c r="O333" s="25">
        <v>110070</v>
      </c>
      <c r="P333" s="8">
        <f>O333-K333</f>
        <v>1063</v>
      </c>
      <c r="Q333" s="95">
        <f>IF($K333="","",  IF(O333="","", IF($K333=0,"---",(IF(ISERROR((O333/$K333)-1),"---",(O333/$K333)-1) ))))</f>
        <v>9.7516673241166973E-3</v>
      </c>
      <c r="R333" s="8">
        <f>O333-L333</f>
        <v>-98937</v>
      </c>
      <c r="S333" s="95">
        <f>IF($L333="","",  IF(O333="","", IF($L333=0,"---",(IF(ISERROR((O333/$L333)-1),"---",(O333/$L333)-1) ))))</f>
        <v>-0.47336692072514319</v>
      </c>
      <c r="T333" s="8">
        <f>O333-M333</f>
        <v>-98937</v>
      </c>
      <c r="U333" s="95">
        <f>IF($M333="","",  IF(O333="","", IF($M333=0,"---",(IF(ISERROR((O333/$M333)-1),"---",(O333/$M333)-1) ))))</f>
        <v>-0.47336692072514319</v>
      </c>
      <c r="V333" s="8">
        <f>O333-N333</f>
        <v>-77343</v>
      </c>
      <c r="W333" s="95">
        <f>IF($N333="","",  IF(O333="","", IF($N333=0,"---",(IF(ISERROR((O333/$N333)-1),"---",(O333/$N333)-1) ))))</f>
        <v>-0.41268748699396518</v>
      </c>
      <c r="X333" s="8">
        <f>N333-M333</f>
        <v>-21594</v>
      </c>
      <c r="Y333" s="96">
        <f>IF($M333="","",  IF(N333="","", IF($M333=0,"---",(IF(ISERROR((N333/$M333)-1),"---",(N333/$M333)-1) ))))</f>
        <v>-0.10331711378087816</v>
      </c>
    </row>
    <row r="334" spans="2:28" ht="15.75" customHeight="1">
      <c r="B334" s="106"/>
      <c r="C334" s="296"/>
      <c r="D334" s="296"/>
      <c r="E334" s="296"/>
      <c r="F334" s="296"/>
      <c r="G334" s="296"/>
      <c r="H334" s="296"/>
      <c r="I334" s="296"/>
      <c r="J334" s="296"/>
      <c r="K334" s="296"/>
      <c r="L334" s="296"/>
      <c r="M334" s="210"/>
      <c r="N334" s="210"/>
      <c r="O334" s="296"/>
      <c r="P334" s="296"/>
      <c r="Q334" s="296"/>
      <c r="R334" s="296"/>
      <c r="S334" s="296"/>
      <c r="T334" s="296"/>
      <c r="U334" s="296"/>
      <c r="V334" s="296"/>
      <c r="W334" s="296"/>
      <c r="X334" s="296"/>
      <c r="Y334" s="30"/>
    </row>
    <row r="335" spans="2:28" ht="15.75" customHeight="1">
      <c r="B335" s="94"/>
      <c r="C335" s="297" t="s">
        <v>12</v>
      </c>
      <c r="D335" s="1" t="s">
        <v>196</v>
      </c>
      <c r="E335" s="1"/>
      <c r="F335" s="1"/>
      <c r="G335" s="1"/>
      <c r="H335" s="1"/>
      <c r="I335" s="1"/>
      <c r="J335" s="9" t="s">
        <v>9</v>
      </c>
      <c r="K335" s="25">
        <v>38080</v>
      </c>
      <c r="L335" s="25">
        <v>53080</v>
      </c>
      <c r="M335" s="8">
        <v>53080</v>
      </c>
      <c r="N335" s="8">
        <v>51341</v>
      </c>
      <c r="O335" s="25">
        <v>43896</v>
      </c>
      <c r="P335" s="25">
        <f>O335-K335</f>
        <v>5816</v>
      </c>
      <c r="Q335" s="96">
        <f>IF($K335="","",  IF(O335="","", IF($K335=0,"---",(IF(ISERROR((O335/$K335)-1),"---",(O335/$K335)-1) ))))</f>
        <v>0.15273109243697469</v>
      </c>
      <c r="R335" s="25">
        <f>O335-L335</f>
        <v>-9184</v>
      </c>
      <c r="S335" s="96">
        <f>IF($L335="","",  IF(O335="","", IF($L335=0,"---",(IF(ISERROR((O335/$L335)-1),"---",(O335/$L335)-1) ))))</f>
        <v>-0.17302185380557644</v>
      </c>
      <c r="T335" s="25">
        <f>O335-M335</f>
        <v>-9184</v>
      </c>
      <c r="U335" s="96">
        <f>IF($M335="","",  IF(O335="","", IF($M335=0,"---",(IF(ISERROR((O335/$M335)-1),"---",(O335/$M335)-1) ))))</f>
        <v>-0.17302185380557644</v>
      </c>
      <c r="V335" s="25">
        <f>O335-N335</f>
        <v>-7445</v>
      </c>
      <c r="W335" s="96">
        <f>IF($N335="","",  IF(O335="","", IF($N335=0,"---",(IF(ISERROR((O335/$N335)-1),"---",(O335/$N335)-1) ))))</f>
        <v>-0.14501081007382011</v>
      </c>
      <c r="X335" s="25">
        <f>N335-M335</f>
        <v>-1739</v>
      </c>
      <c r="Y335" s="96">
        <f>IF($M335="","",  IF(N335="","", IF($M335=0,"---",(IF(ISERROR((N335/$M335)-1),"---",(N335/$M335)-1) ))))</f>
        <v>-3.2761868877166589E-2</v>
      </c>
      <c r="Z335" s="16"/>
    </row>
    <row r="336" spans="2:28" ht="15.75" customHeight="1">
      <c r="B336" s="94"/>
      <c r="C336" s="297" t="s">
        <v>104</v>
      </c>
      <c r="D336" s="55" t="s">
        <v>197</v>
      </c>
      <c r="E336" s="56"/>
      <c r="F336" s="56"/>
      <c r="G336" s="56"/>
      <c r="H336" s="56"/>
      <c r="I336" s="57"/>
      <c r="J336" s="56"/>
      <c r="K336" s="56"/>
      <c r="L336" s="56"/>
      <c r="M336" s="40"/>
      <c r="N336" s="40"/>
      <c r="O336" s="56"/>
      <c r="P336" s="56"/>
      <c r="Q336" s="135"/>
      <c r="R336" s="56"/>
      <c r="S336" s="135"/>
      <c r="T336" s="56"/>
      <c r="U336" s="135"/>
      <c r="V336" s="135"/>
      <c r="W336" s="135"/>
      <c r="X336" s="56"/>
      <c r="Y336" s="57"/>
    </row>
    <row r="337" spans="2:25" ht="15.75" customHeight="1">
      <c r="B337" s="94"/>
      <c r="C337" s="297"/>
      <c r="D337" s="17"/>
      <c r="E337" s="14" t="s">
        <v>198</v>
      </c>
      <c r="F337" s="14"/>
      <c r="G337" s="14"/>
      <c r="H337" s="14"/>
      <c r="I337" s="24"/>
      <c r="J337" s="243" t="s">
        <v>17</v>
      </c>
      <c r="K337" s="25">
        <v>28290</v>
      </c>
      <c r="L337" s="25">
        <v>87290</v>
      </c>
      <c r="M337" s="25">
        <v>28290</v>
      </c>
      <c r="N337" s="25">
        <v>28290</v>
      </c>
      <c r="O337" s="25">
        <v>28290</v>
      </c>
      <c r="P337" s="25">
        <f>O337-K337</f>
        <v>0</v>
      </c>
      <c r="Q337" s="96">
        <f>IF($K337="","",  IF(O337="","", IF($K337=0,"---",(IF(ISERROR((O337/$K337)-1),"---",(O337/$K337)-1) ))))</f>
        <v>0</v>
      </c>
      <c r="R337" s="25">
        <f>O337-L337</f>
        <v>-59000</v>
      </c>
      <c r="S337" s="96">
        <f>IF($L337="","",  IF(O337="","", IF($L337=0,"---",(IF(ISERROR((O337/$L337)-1),"---",(O337/$L337)-1) ))))</f>
        <v>-0.67590789322946498</v>
      </c>
      <c r="T337" s="25">
        <f>O337-M337</f>
        <v>0</v>
      </c>
      <c r="U337" s="96">
        <f>IF($M337="","",  IF(O337="","", IF($M337=0,"---",(IF(ISERROR((O337/$M337)-1),"---",(O337/$M337)-1) ))))</f>
        <v>0</v>
      </c>
      <c r="V337" s="25">
        <f>O337-N337</f>
        <v>0</v>
      </c>
      <c r="W337" s="96">
        <f>IF($N337="","",  IF(O337="","", IF($N337=0,"---",(IF(ISERROR((O337/$N337)-1),"---",(O337/$N337)-1) ))))</f>
        <v>0</v>
      </c>
      <c r="X337" s="25">
        <f>N337-M337</f>
        <v>0</v>
      </c>
      <c r="Y337" s="96">
        <f>IF($M337="","",  IF(N337="","", IF($M337=0,"---",(IF(ISERROR((N337/$M337)-1),"---",(N337/$M337)-1) ))))</f>
        <v>0</v>
      </c>
    </row>
    <row r="338" spans="2:25" ht="15.75" customHeight="1">
      <c r="B338" s="106"/>
      <c r="C338" s="296"/>
      <c r="D338" s="296"/>
      <c r="E338" s="296"/>
      <c r="F338" s="296"/>
      <c r="G338" s="296"/>
      <c r="H338" s="296"/>
      <c r="I338" s="296"/>
      <c r="J338" s="296"/>
      <c r="K338" s="296"/>
      <c r="L338" s="296"/>
      <c r="M338" s="40"/>
      <c r="N338" s="40"/>
      <c r="O338" s="296"/>
      <c r="P338" s="296"/>
      <c r="Q338" s="296"/>
      <c r="R338" s="296"/>
      <c r="S338" s="296"/>
      <c r="T338" s="296"/>
      <c r="U338" s="296"/>
      <c r="V338" s="296"/>
      <c r="W338" s="296"/>
      <c r="X338" s="296"/>
      <c r="Y338" s="30"/>
    </row>
    <row r="339" spans="2:25" ht="15.75" customHeight="1">
      <c r="B339" s="94"/>
      <c r="C339" s="297"/>
      <c r="D339" s="296"/>
      <c r="E339" s="296"/>
      <c r="F339" s="296"/>
      <c r="G339" s="11" t="s">
        <v>11</v>
      </c>
      <c r="H339" s="12"/>
      <c r="I339" s="12"/>
      <c r="J339" s="243"/>
      <c r="K339" s="25">
        <f t="shared" ref="K339" si="110">SUM(K335:K337)</f>
        <v>66370</v>
      </c>
      <c r="L339" s="25">
        <f t="shared" ref="L339:O339" si="111">SUM(L335:L337)</f>
        <v>140370</v>
      </c>
      <c r="M339" s="25">
        <f t="shared" si="111"/>
        <v>81370</v>
      </c>
      <c r="N339" s="25">
        <f t="shared" si="111"/>
        <v>79631</v>
      </c>
      <c r="O339" s="25">
        <f t="shared" si="111"/>
        <v>72186</v>
      </c>
      <c r="P339" s="25">
        <f>O339-K339</f>
        <v>5816</v>
      </c>
      <c r="Q339" s="96">
        <f>IF($K339="","",  IF(O339="","", IF($K339=0,"---",(IF(ISERROR((O339/$K339)-1),"---",(O339/$K339)-1) ))))</f>
        <v>8.7629953292150065E-2</v>
      </c>
      <c r="R339" s="25">
        <f>O339-L339</f>
        <v>-68184</v>
      </c>
      <c r="S339" s="96">
        <f>IF($L339="","",  IF(O339="","", IF($L339=0,"---",(IF(ISERROR((O339/$L339)-1),"---",(O339/$L339)-1) ))))</f>
        <v>-0.48574481726864716</v>
      </c>
      <c r="T339" s="25">
        <f>O339-M339</f>
        <v>-9184</v>
      </c>
      <c r="U339" s="96">
        <f>IF($M339="","",  IF(O339="","", IF($M339=0,"---",(IF(ISERROR((O339/$M339)-1),"---",(O339/$M339)-1) ))))</f>
        <v>-0.1128671500553029</v>
      </c>
      <c r="V339" s="25">
        <f>O339-N339</f>
        <v>-7445</v>
      </c>
      <c r="W339" s="96">
        <f>IF($N339="","",  IF(O339="","", IF($N339=0,"---",(IF(ISERROR((O339/$N339)-1),"---",(O339/$N339)-1) ))))</f>
        <v>-9.3493739875174287E-2</v>
      </c>
      <c r="X339" s="25">
        <f>N339-M339</f>
        <v>-1739</v>
      </c>
      <c r="Y339" s="96">
        <f>IF($M339="","",  IF(N339="","", IF($M339=0,"---",(IF(ISERROR((N339/$M339)-1),"---",(N339/$M339)-1) ))))</f>
        <v>-2.1371512842570994E-2</v>
      </c>
    </row>
    <row r="340" spans="2:25" ht="15.75" customHeight="1">
      <c r="B340" s="106"/>
      <c r="C340" s="296"/>
      <c r="D340" s="296"/>
      <c r="E340" s="296"/>
      <c r="F340" s="296"/>
      <c r="G340" s="296"/>
      <c r="H340" s="296"/>
      <c r="I340" s="296"/>
      <c r="J340" s="296"/>
      <c r="K340" s="296"/>
      <c r="L340" s="296"/>
      <c r="M340" s="40"/>
      <c r="N340" s="40"/>
      <c r="O340" s="296"/>
      <c r="P340" s="296"/>
      <c r="Q340" s="296"/>
      <c r="R340" s="296"/>
      <c r="S340" s="296"/>
      <c r="T340" s="296"/>
      <c r="U340" s="296"/>
      <c r="V340" s="296"/>
      <c r="W340" s="296"/>
      <c r="X340" s="296"/>
      <c r="Y340" s="30"/>
    </row>
    <row r="341" spans="2:25" ht="15.75" customHeight="1">
      <c r="B341" s="94"/>
      <c r="C341" s="297" t="s">
        <v>111</v>
      </c>
      <c r="D341" s="55" t="s">
        <v>199</v>
      </c>
      <c r="E341" s="56"/>
      <c r="F341" s="56"/>
      <c r="G341" s="56"/>
      <c r="H341" s="56"/>
      <c r="I341" s="57"/>
      <c r="J341" s="56"/>
      <c r="K341" s="56"/>
      <c r="L341" s="56"/>
      <c r="M341" s="60"/>
      <c r="N341" s="60"/>
      <c r="O341" s="56"/>
      <c r="P341" s="56"/>
      <c r="Q341" s="135"/>
      <c r="R341" s="56"/>
      <c r="S341" s="135"/>
      <c r="T341" s="56"/>
      <c r="U341" s="135"/>
      <c r="V341" s="135"/>
      <c r="W341" s="135"/>
      <c r="X341" s="56"/>
      <c r="Y341" s="57"/>
    </row>
    <row r="342" spans="2:25" ht="15.75" customHeight="1">
      <c r="B342" s="94"/>
      <c r="C342" s="296"/>
      <c r="D342" s="17"/>
      <c r="E342" s="14" t="s">
        <v>200</v>
      </c>
      <c r="F342" s="14"/>
      <c r="G342" s="14"/>
      <c r="H342" s="14"/>
      <c r="I342" s="24"/>
      <c r="J342" s="243" t="s">
        <v>9</v>
      </c>
      <c r="K342" s="25">
        <v>19044</v>
      </c>
      <c r="L342" s="25">
        <v>25044</v>
      </c>
      <c r="M342" s="8">
        <v>25044</v>
      </c>
      <c r="N342" s="8">
        <v>24348</v>
      </c>
      <c r="O342" s="25">
        <v>21371</v>
      </c>
      <c r="P342" s="25">
        <f>O342-K342</f>
        <v>2327</v>
      </c>
      <c r="Q342" s="96">
        <f>IF($K342="","",  IF(O342="","", IF($K342=0,"---",(IF(ISERROR((O342/$K342)-1),"---",(O342/$K342)-1) ))))</f>
        <v>0.12219071623608491</v>
      </c>
      <c r="R342" s="25">
        <f>O342-L342</f>
        <v>-3673</v>
      </c>
      <c r="S342" s="96">
        <f>IF($L342="","",  IF(O342="","", IF($L342=0,"---",(IF(ISERROR((O342/$L342)-1),"---",(O342/$L342)-1) ))))</f>
        <v>-0.14666187509982431</v>
      </c>
      <c r="T342" s="25">
        <f>O342-M342</f>
        <v>-3673</v>
      </c>
      <c r="U342" s="96">
        <f>IF($M342="","",  IF(O342="","", IF($M342=0,"---",(IF(ISERROR((O342/$M342)-1),"---",(O342/$M342)-1) ))))</f>
        <v>-0.14666187509982431</v>
      </c>
      <c r="V342" s="25">
        <f>O342-N342</f>
        <v>-2977</v>
      </c>
      <c r="W342" s="96">
        <f>IF($N342="","",  IF(O342="","", IF($N342=0,"---",(IF(ISERROR((O342/$N342)-1),"---",(O342/$N342)-1) ))))</f>
        <v>-0.12226876950878918</v>
      </c>
      <c r="X342" s="25">
        <f>N342-M342</f>
        <v>-696</v>
      </c>
      <c r="Y342" s="96">
        <f>IF($M342="","",  IF(N342="","", IF($M342=0,"---",(IF(ISERROR((N342/$M342)-1),"---",(N342/$M342)-1) ))))</f>
        <v>-2.7791087685673177E-2</v>
      </c>
    </row>
    <row r="343" spans="2:25" ht="15.75" customHeight="1">
      <c r="B343" s="94"/>
      <c r="C343" s="297" t="s">
        <v>25</v>
      </c>
      <c r="D343" s="55" t="s">
        <v>201</v>
      </c>
      <c r="E343" s="56"/>
      <c r="F343" s="56"/>
      <c r="G343" s="56"/>
      <c r="H343" s="56"/>
      <c r="I343" s="178"/>
      <c r="J343" s="56"/>
      <c r="K343" s="56"/>
      <c r="L343" s="56"/>
      <c r="M343" s="56"/>
      <c r="N343" s="56"/>
      <c r="O343" s="56"/>
      <c r="P343" s="56"/>
      <c r="Q343" s="56"/>
      <c r="R343" s="56"/>
      <c r="S343" s="56"/>
      <c r="T343" s="56"/>
      <c r="U343" s="56"/>
      <c r="V343" s="56"/>
      <c r="W343" s="56"/>
      <c r="X343" s="56"/>
      <c r="Y343" s="57"/>
    </row>
    <row r="344" spans="2:25" ht="15.75" customHeight="1">
      <c r="B344" s="94"/>
      <c r="C344" s="296"/>
      <c r="D344" s="17"/>
      <c r="E344" s="14" t="s">
        <v>202</v>
      </c>
      <c r="F344" s="14"/>
      <c r="G344" s="14"/>
      <c r="H344" s="14"/>
      <c r="I344" s="24"/>
      <c r="J344" s="175" t="s">
        <v>17</v>
      </c>
      <c r="K344" s="25">
        <v>14145</v>
      </c>
      <c r="L344" s="25">
        <v>43145</v>
      </c>
      <c r="M344" s="25">
        <v>14145</v>
      </c>
      <c r="N344" s="25">
        <v>14145</v>
      </c>
      <c r="O344" s="25">
        <v>14145</v>
      </c>
      <c r="P344" s="176">
        <f>O344-K344</f>
        <v>0</v>
      </c>
      <c r="Q344" s="177">
        <f>IF($K344="","",  IF(O344="","", IF($K344=0,"---",(IF(ISERROR((O344/$K344)-1),"---",(O344/$K344)-1) ))))</f>
        <v>0</v>
      </c>
      <c r="R344" s="176">
        <f>O344-L344</f>
        <v>-29000</v>
      </c>
      <c r="S344" s="177">
        <f>IF($L344="","",  IF(O344="","", IF($L344=0,"---",(IF(ISERROR((O344/$L344)-1),"---",(O344/$L344)-1) ))))</f>
        <v>-0.67215204542820728</v>
      </c>
      <c r="T344" s="176">
        <f>O344-M344</f>
        <v>0</v>
      </c>
      <c r="U344" s="177">
        <f>IF($M344="","",  IF(O344="","", IF($M344=0,"---",(IF(ISERROR((O344/$M344)-1),"---",(O344/$M344)-1) ))))</f>
        <v>0</v>
      </c>
      <c r="V344" s="176">
        <f>O344-N344</f>
        <v>0</v>
      </c>
      <c r="W344" s="177">
        <f>IF($N344="","",  IF(O344="","", IF($N344=0,"---",(IF(ISERROR((O344/$N344)-1),"---",(O344/$N344)-1) ))))</f>
        <v>0</v>
      </c>
      <c r="X344" s="176">
        <f>N344-M344</f>
        <v>0</v>
      </c>
      <c r="Y344" s="177">
        <f>IF($M344="","",  IF(N344="","", IF($M344=0,"---",(IF(ISERROR((N344/$M344)-1),"---",(N344/$M344)-1) ))))</f>
        <v>0</v>
      </c>
    </row>
    <row r="345" spans="2:25" ht="15.75" customHeight="1">
      <c r="B345" s="106"/>
      <c r="C345" s="296"/>
      <c r="D345" s="296"/>
      <c r="E345" s="296"/>
      <c r="F345" s="296"/>
      <c r="G345" s="296"/>
      <c r="H345" s="296"/>
      <c r="I345" s="296"/>
      <c r="J345" s="296"/>
      <c r="K345" s="296"/>
      <c r="L345" s="296"/>
      <c r="M345" s="40"/>
      <c r="N345" s="40"/>
      <c r="O345" s="296"/>
      <c r="P345" s="296"/>
      <c r="Q345" s="296"/>
      <c r="R345" s="296"/>
      <c r="S345" s="296"/>
      <c r="T345" s="296"/>
      <c r="U345" s="296"/>
      <c r="V345" s="296"/>
      <c r="W345" s="296"/>
      <c r="X345" s="296"/>
      <c r="Y345" s="30"/>
    </row>
    <row r="346" spans="2:25" ht="15.75" customHeight="1">
      <c r="B346" s="94"/>
      <c r="C346" s="296"/>
      <c r="D346" s="296"/>
      <c r="E346" s="296"/>
      <c r="F346" s="296"/>
      <c r="G346" s="11" t="s">
        <v>11</v>
      </c>
      <c r="H346" s="12"/>
      <c r="I346" s="12"/>
      <c r="J346" s="243"/>
      <c r="K346" s="25">
        <f t="shared" ref="K346:L346" si="112">SUM(K342:K344)</f>
        <v>33189</v>
      </c>
      <c r="L346" s="25">
        <f t="shared" si="112"/>
        <v>68189</v>
      </c>
      <c r="M346" s="39">
        <f t="shared" ref="M346:O346" si="113">SUM(M342:M344)</f>
        <v>39189</v>
      </c>
      <c r="N346" s="39">
        <f t="shared" si="113"/>
        <v>38493</v>
      </c>
      <c r="O346" s="25">
        <f t="shared" si="113"/>
        <v>35516</v>
      </c>
      <c r="P346" s="25">
        <f>O346-K346</f>
        <v>2327</v>
      </c>
      <c r="Q346" s="96">
        <f>IF($K346="","",  IF(O346="","", IF($K346=0,"---",(IF(ISERROR((O346/$K346)-1),"---",(O346/$K346)-1) ))))</f>
        <v>7.0113591852722257E-2</v>
      </c>
      <c r="R346" s="25">
        <f>O346-L346</f>
        <v>-32673</v>
      </c>
      <c r="S346" s="96">
        <f>IF($L346="","",  IF(O346="","", IF($L346=0,"---",(IF(ISERROR((O346/$L346)-1),"---",(O346/$L346)-1) ))))</f>
        <v>-0.47915352916159493</v>
      </c>
      <c r="T346" s="25">
        <f>O346-M346</f>
        <v>-3673</v>
      </c>
      <c r="U346" s="96">
        <f>IF($M346="","",  IF(O346="","", IF($M346=0,"---",(IF(ISERROR((O346/$M346)-1),"---",(O346/$M346)-1) ))))</f>
        <v>-9.3725280053076121E-2</v>
      </c>
      <c r="V346" s="25">
        <f>O346-N346</f>
        <v>-2977</v>
      </c>
      <c r="W346" s="96">
        <f>IF($N346="","",  IF(O346="","", IF($N346=0,"---",(IF(ISERROR((O346/$N346)-1),"---",(O346/$N346)-1) ))))</f>
        <v>-7.7338736913205031E-2</v>
      </c>
      <c r="X346" s="25">
        <f>N346-M346</f>
        <v>-696</v>
      </c>
      <c r="Y346" s="96">
        <f>IF($M346="","",  IF(N346="","", IF($M346=0,"---",(IF(ISERROR((N346/$M346)-1),"---",(N346/$M346)-1) ))))</f>
        <v>-1.7760085738344977E-2</v>
      </c>
    </row>
    <row r="347" spans="2:25" ht="15.75" customHeight="1">
      <c r="B347" s="106"/>
      <c r="C347" s="296"/>
      <c r="D347" s="296"/>
      <c r="E347" s="296"/>
      <c r="F347" s="296"/>
      <c r="G347" s="296"/>
      <c r="H347" s="296"/>
      <c r="I347" s="296"/>
      <c r="J347" s="296"/>
      <c r="K347" s="296"/>
      <c r="L347" s="296"/>
      <c r="M347" s="60"/>
      <c r="N347" s="60"/>
      <c r="O347" s="296"/>
      <c r="P347" s="296"/>
      <c r="Q347" s="296"/>
      <c r="R347" s="296"/>
      <c r="S347" s="296"/>
      <c r="T347" s="296"/>
      <c r="U347" s="296"/>
      <c r="V347" s="296"/>
      <c r="W347" s="296"/>
      <c r="X347" s="296"/>
      <c r="Y347" s="30"/>
    </row>
    <row r="348" spans="2:25" ht="15.75" customHeight="1">
      <c r="B348" s="94"/>
      <c r="C348" s="297" t="s">
        <v>113</v>
      </c>
      <c r="D348" s="11" t="s">
        <v>203</v>
      </c>
      <c r="E348" s="12"/>
      <c r="F348" s="12"/>
      <c r="G348" s="12"/>
      <c r="H348" s="12"/>
      <c r="I348" s="33"/>
      <c r="J348" s="9" t="s">
        <v>9</v>
      </c>
      <c r="K348" s="25">
        <v>337619</v>
      </c>
      <c r="L348" s="25">
        <v>402619</v>
      </c>
      <c r="M348" s="8">
        <v>402619</v>
      </c>
      <c r="N348" s="8">
        <v>395082</v>
      </c>
      <c r="O348" s="25">
        <v>362823</v>
      </c>
      <c r="P348" s="25">
        <f>O348-K348</f>
        <v>25204</v>
      </c>
      <c r="Q348" s="96">
        <f>IF($K348="","",  IF(O348="","", IF($K348=0,"---",(IF(ISERROR((O348/$K348)-1),"---",(O348/$K348)-1) ))))</f>
        <v>7.46521967069389E-2</v>
      </c>
      <c r="R348" s="25">
        <f>O348-L348</f>
        <v>-39796</v>
      </c>
      <c r="S348" s="96">
        <f>IF($L348="","",  IF(O348="","", IF($L348=0,"---",(IF(ISERROR((O348/$L348)-1),"---",(O348/$L348)-1) ))))</f>
        <v>-9.8842826592883126E-2</v>
      </c>
      <c r="T348" s="25">
        <f>O348-M348</f>
        <v>-39796</v>
      </c>
      <c r="U348" s="96">
        <f>IF($M348="","",  IF(O348="","", IF($M348=0,"---",(IF(ISERROR((O348/$M348)-1),"---",(O348/$M348)-1) ))))</f>
        <v>-9.8842826592883126E-2</v>
      </c>
      <c r="V348" s="25">
        <f>O348-N348</f>
        <v>-32259</v>
      </c>
      <c r="W348" s="96">
        <f>IF($N348="","",  IF(O348="","", IF($N348=0,"---",(IF(ISERROR((O348/$N348)-1),"---",(O348/$N348)-1) ))))</f>
        <v>-8.1651404012331619E-2</v>
      </c>
      <c r="X348" s="25">
        <f>N348-M348</f>
        <v>-7537</v>
      </c>
      <c r="Y348" s="96">
        <f>IF($M348="","",  IF(N348="","", IF($M348=0,"---",(IF(ISERROR((N348/$M348)-1),"---",(N348/$M348)-1) ))))</f>
        <v>-1.871993125013971E-2</v>
      </c>
    </row>
    <row r="349" spans="2:25" ht="15.75" customHeight="1">
      <c r="B349" s="94"/>
      <c r="C349" s="297" t="s">
        <v>204</v>
      </c>
      <c r="D349" s="11" t="s">
        <v>205</v>
      </c>
      <c r="E349" s="12"/>
      <c r="F349" s="12"/>
      <c r="G349" s="12"/>
      <c r="H349" s="12"/>
      <c r="I349" s="33"/>
      <c r="J349" s="9" t="s">
        <v>17</v>
      </c>
      <c r="K349" s="25">
        <v>80155</v>
      </c>
      <c r="L349" s="58">
        <v>247155</v>
      </c>
      <c r="M349" s="58">
        <v>80155</v>
      </c>
      <c r="N349" s="58">
        <v>80155</v>
      </c>
      <c r="O349" s="58">
        <v>80155</v>
      </c>
      <c r="P349" s="8">
        <f>O349-K349</f>
        <v>0</v>
      </c>
      <c r="Q349" s="95">
        <f>IF($K349="","",  IF(O349="","", IF($K349=0,"---",(IF(ISERROR((O349/$K349)-1),"---",(O349/$K349)-1) ))))</f>
        <v>0</v>
      </c>
      <c r="R349" s="8">
        <f>O349-L349</f>
        <v>-167000</v>
      </c>
      <c r="S349" s="95">
        <f>IF($L349="","",  IF(O349="","", IF($L349=0,"---",(IF(ISERROR((O349/$L349)-1),"---",(O349/$L349)-1) ))))</f>
        <v>-0.67568934474317732</v>
      </c>
      <c r="T349" s="8">
        <f>O349-M349</f>
        <v>0</v>
      </c>
      <c r="U349" s="95">
        <f>IF($M349="","",  IF(O349="","", IF($M349=0,"---",(IF(ISERROR((O349/$M349)-1),"---",(O349/$M349)-1) ))))</f>
        <v>0</v>
      </c>
      <c r="V349" s="8">
        <f>O349-N349</f>
        <v>0</v>
      </c>
      <c r="W349" s="95">
        <f>IF($N349="","",  IF(O349="","", IF($N349=0,"---",(IF(ISERROR((O349/$N349)-1),"---",(O349/$N349)-1) ))))</f>
        <v>0</v>
      </c>
      <c r="X349" s="8">
        <f>N349-M349</f>
        <v>0</v>
      </c>
      <c r="Y349" s="96">
        <f>IF($M349="","",  IF(N349="","", IF($M349=0,"---",(IF(ISERROR((N349/$M349)-1),"---",(N349/$M349)-1) ))))</f>
        <v>0</v>
      </c>
    </row>
    <row r="350" spans="2:25" ht="15.75" customHeight="1">
      <c r="B350" s="106"/>
      <c r="C350" s="296"/>
      <c r="D350" s="296"/>
      <c r="E350" s="296"/>
      <c r="F350" s="296"/>
      <c r="G350" s="296"/>
      <c r="H350" s="296"/>
      <c r="I350" s="296"/>
      <c r="J350" s="296"/>
      <c r="K350" s="296"/>
      <c r="L350" s="296"/>
      <c r="M350" s="60"/>
      <c r="N350" s="60"/>
      <c r="O350" s="296"/>
      <c r="P350" s="296"/>
      <c r="Q350" s="296"/>
      <c r="R350" s="296"/>
      <c r="S350" s="296"/>
      <c r="T350" s="296"/>
      <c r="U350" s="296"/>
      <c r="V350" s="296"/>
      <c r="W350" s="296"/>
      <c r="X350" s="296"/>
      <c r="Y350" s="30"/>
    </row>
    <row r="351" spans="2:25" ht="15.75" customHeight="1">
      <c r="B351" s="109"/>
      <c r="C351" s="66"/>
      <c r="D351" s="14"/>
      <c r="E351" s="14"/>
      <c r="F351" s="14"/>
      <c r="G351" s="411" t="s">
        <v>11</v>
      </c>
      <c r="H351" s="412"/>
      <c r="I351" s="413"/>
      <c r="J351" s="9"/>
      <c r="K351" s="25">
        <f t="shared" ref="K351" si="114">SUM(K348:K349)</f>
        <v>417774</v>
      </c>
      <c r="L351" s="25">
        <f t="shared" ref="L351:O351" si="115">SUM(L348:L349)</f>
        <v>649774</v>
      </c>
      <c r="M351" s="8">
        <f t="shared" si="115"/>
        <v>482774</v>
      </c>
      <c r="N351" s="8">
        <f t="shared" si="115"/>
        <v>475237</v>
      </c>
      <c r="O351" s="25">
        <f t="shared" si="115"/>
        <v>442978</v>
      </c>
      <c r="P351" s="25">
        <f>O351-K351</f>
        <v>25204</v>
      </c>
      <c r="Q351" s="96">
        <f>IF($K351="","",  IF(O351="","", IF($K351=0,"---",(IF(ISERROR((O351/$K351)-1),"---",(O351/$K351)-1) ))))</f>
        <v>6.0329268934878666E-2</v>
      </c>
      <c r="R351" s="25">
        <f>O351-L351</f>
        <v>-206796</v>
      </c>
      <c r="S351" s="96">
        <f>IF($L351="","",  IF(O351="","", IF($L351=0,"---",(IF(ISERROR((O351/$L351)-1),"---",(O351/$L351)-1) ))))</f>
        <v>-0.31825834828725064</v>
      </c>
      <c r="T351" s="25">
        <f>O351-M351</f>
        <v>-39796</v>
      </c>
      <c r="U351" s="96">
        <f>IF($M351="","",  IF(O351="","", IF($M351=0,"---",(IF(ISERROR((O351/$M351)-1),"---",(O351/$M351)-1) ))))</f>
        <v>-8.2431945382311356E-2</v>
      </c>
      <c r="V351" s="25">
        <f>O351-N351</f>
        <v>-32259</v>
      </c>
      <c r="W351" s="96">
        <f>IF($N351="","",  IF(O351="","", IF($N351=0,"---",(IF(ISERROR((O351/$N351)-1),"---",(O351/$N351)-1) ))))</f>
        <v>-6.7879815755086392E-2</v>
      </c>
      <c r="X351" s="25">
        <f>N351-M351</f>
        <v>-7537</v>
      </c>
      <c r="Y351" s="96">
        <f>IF($M351="","",  IF(N351="","", IF($M351=0,"---",(IF(ISERROR((N351/$M351)-1),"---",(N351/$M351)-1) ))))</f>
        <v>-1.5611859793609462E-2</v>
      </c>
    </row>
    <row r="352" spans="2:25" ht="15.75" customHeight="1">
      <c r="B352" s="296"/>
      <c r="C352" s="296"/>
      <c r="D352" s="296"/>
      <c r="E352" s="296"/>
      <c r="F352" s="296"/>
      <c r="G352" s="296"/>
      <c r="H352" s="296"/>
      <c r="I352" s="296"/>
      <c r="J352" s="296"/>
      <c r="K352" s="296"/>
      <c r="L352" s="296"/>
      <c r="M352" s="296"/>
      <c r="N352" s="296"/>
      <c r="O352" s="296"/>
      <c r="P352" s="296"/>
      <c r="Q352" s="296"/>
      <c r="R352" s="296"/>
      <c r="S352" s="296"/>
      <c r="T352" s="296"/>
      <c r="U352" s="296"/>
      <c r="V352" s="296"/>
      <c r="W352" s="296"/>
      <c r="X352" s="296"/>
      <c r="Y352" s="12"/>
    </row>
    <row r="353" spans="2:25" ht="15.75" customHeight="1">
      <c r="B353" s="395" t="s">
        <v>206</v>
      </c>
      <c r="C353" s="396"/>
      <c r="D353" s="396"/>
      <c r="E353" s="396"/>
      <c r="F353" s="396"/>
      <c r="G353" s="396"/>
      <c r="H353" s="396"/>
      <c r="I353" s="396"/>
      <c r="J353" s="396"/>
      <c r="K353" s="396"/>
      <c r="L353" s="396"/>
      <c r="M353" s="396"/>
      <c r="N353" s="396"/>
      <c r="O353" s="396"/>
      <c r="P353" s="396"/>
      <c r="Q353" s="396"/>
      <c r="R353" s="396"/>
      <c r="S353" s="396"/>
      <c r="T353" s="396"/>
      <c r="U353" s="396"/>
      <c r="V353" s="396"/>
      <c r="W353" s="396"/>
      <c r="X353" s="396"/>
      <c r="Y353" s="397"/>
    </row>
    <row r="354" spans="2:25" ht="15.75" customHeight="1">
      <c r="B354" s="404"/>
      <c r="C354" s="405"/>
      <c r="D354" s="405"/>
      <c r="E354" s="405"/>
      <c r="F354" s="405"/>
      <c r="G354" s="405"/>
      <c r="H354" s="405"/>
      <c r="I354" s="405"/>
      <c r="J354" s="405"/>
      <c r="K354" s="405"/>
      <c r="L354" s="405"/>
      <c r="M354" s="405"/>
      <c r="N354" s="405"/>
      <c r="O354" s="405"/>
      <c r="P354" s="405"/>
      <c r="Q354" s="405"/>
      <c r="R354" s="405"/>
      <c r="S354" s="405"/>
      <c r="T354" s="405"/>
      <c r="U354" s="405"/>
      <c r="V354" s="405"/>
      <c r="W354" s="405"/>
      <c r="X354" s="405"/>
      <c r="Y354" s="406"/>
    </row>
    <row r="355" spans="2:25" ht="15.75" customHeight="1">
      <c r="B355" s="94"/>
      <c r="C355" s="297" t="s">
        <v>207</v>
      </c>
      <c r="D355" s="11" t="s">
        <v>208</v>
      </c>
      <c r="E355" s="12"/>
      <c r="F355" s="12"/>
      <c r="G355" s="12"/>
      <c r="H355" s="12"/>
      <c r="I355" s="33"/>
      <c r="J355" s="9" t="s">
        <v>9</v>
      </c>
      <c r="K355" s="25">
        <v>87313</v>
      </c>
      <c r="L355" s="25">
        <v>102313</v>
      </c>
      <c r="M355" s="25">
        <v>102313</v>
      </c>
      <c r="N355" s="25">
        <v>100574</v>
      </c>
      <c r="O355" s="25">
        <v>93129</v>
      </c>
      <c r="P355" s="25">
        <f>O355-K355</f>
        <v>5816</v>
      </c>
      <c r="Q355" s="96">
        <f>IF($K355="","",  IF(O355="","", IF($K355=0,"---",(IF(ISERROR((O355/$K355)-1),"---",(O355/$K355)-1) ))))</f>
        <v>6.6610928498619826E-2</v>
      </c>
      <c r="R355" s="25">
        <f>O355-L355</f>
        <v>-9184</v>
      </c>
      <c r="S355" s="96">
        <f>IF($L355="","",  IF(O355="","", IF($L355=0,"---",(IF(ISERROR((O355/$L355)-1),"---",(O355/$L355)-1) ))))</f>
        <v>-8.9763764135544877E-2</v>
      </c>
      <c r="T355" s="25">
        <f>O355-M355</f>
        <v>-9184</v>
      </c>
      <c r="U355" s="96">
        <f>IF($M355="","",  IF(O355="","", IF($M355=0,"---",(IF(ISERROR((O355/$M355)-1),"---",(O355/$M355)-1) ))))</f>
        <v>-8.9763764135544877E-2</v>
      </c>
      <c r="V355" s="25">
        <f>O355-N355</f>
        <v>-7445</v>
      </c>
      <c r="W355" s="96">
        <f>IF($N355="","",  IF(O355="","", IF($N355=0,"---",(IF(ISERROR((O355/$N355)-1),"---",(O355/$N355)-1) ))))</f>
        <v>-7.4025095949251329E-2</v>
      </c>
      <c r="X355" s="25">
        <f>N355-M355</f>
        <v>-1739</v>
      </c>
      <c r="Y355" s="96">
        <f>IF($M355="","",  IF(N355="","", IF($M355=0,"---",(IF(ISERROR((N355/$M355)-1),"---",(N355/$M355)-1) ))))</f>
        <v>-1.6996862568784077E-2</v>
      </c>
    </row>
    <row r="356" spans="2:25" ht="15.75" customHeight="1">
      <c r="B356" s="94"/>
      <c r="C356" s="297" t="s">
        <v>209</v>
      </c>
      <c r="D356" s="11" t="s">
        <v>210</v>
      </c>
      <c r="E356" s="12"/>
      <c r="F356" s="12"/>
      <c r="G356" s="12"/>
      <c r="H356" s="12"/>
      <c r="I356" s="33"/>
      <c r="J356" s="9" t="s">
        <v>9</v>
      </c>
      <c r="K356" s="25">
        <v>10956</v>
      </c>
      <c r="L356" s="25">
        <v>20956</v>
      </c>
      <c r="M356" s="8">
        <v>20956</v>
      </c>
      <c r="N356" s="8">
        <v>19797</v>
      </c>
      <c r="O356" s="25">
        <v>14834</v>
      </c>
      <c r="P356" s="25">
        <f>O356-K356</f>
        <v>3878</v>
      </c>
      <c r="Q356" s="96">
        <f>IF($K356="","",  IF(O356="","", IF($K356=0,"---",(IF(ISERROR((O356/$K356)-1),"---",(O356/$K356)-1) ))))</f>
        <v>0.35396129974443236</v>
      </c>
      <c r="R356" s="25">
        <f>O356-L356</f>
        <v>-6122</v>
      </c>
      <c r="S356" s="96">
        <f>IF($L356="","",  IF(O356="","", IF($L356=0,"---",(IF(ISERROR((O356/$L356)-1),"---",(O356/$L356)-1) ))))</f>
        <v>-0.29213590379843479</v>
      </c>
      <c r="T356" s="25">
        <f>O356-M356</f>
        <v>-6122</v>
      </c>
      <c r="U356" s="96">
        <f>IF($M356="","",  IF(O356="","", IF($M356=0,"---",(IF(ISERROR((O356/$M356)-1),"---",(O356/$M356)-1) ))))</f>
        <v>-0.29213590379843479</v>
      </c>
      <c r="V356" s="25">
        <f>O356-N356</f>
        <v>-4963</v>
      </c>
      <c r="W356" s="96">
        <f>IF($N356="","",  IF(O356="","", IF($N356=0,"---",(IF(ISERROR((O356/$N356)-1),"---",(O356/$N356)-1) ))))</f>
        <v>-0.25069454967924432</v>
      </c>
      <c r="X356" s="25">
        <f>N356-M356</f>
        <v>-1159</v>
      </c>
      <c r="Y356" s="96">
        <f>IF($M356="","",  IF(N356="","", IF($M356=0,"---",(IF(ISERROR((N356/$M356)-1),"---",(N356/$M356)-1) ))))</f>
        <v>-5.5306356174842475E-2</v>
      </c>
    </row>
    <row r="357" spans="2:25" ht="15.75" customHeight="1">
      <c r="B357" s="94"/>
      <c r="C357" s="297" t="s">
        <v>211</v>
      </c>
      <c r="D357" s="1" t="s">
        <v>212</v>
      </c>
      <c r="E357" s="1"/>
      <c r="F357" s="1"/>
      <c r="G357" s="1"/>
      <c r="H357" s="1"/>
      <c r="I357" s="1"/>
      <c r="J357" s="9" t="s">
        <v>9</v>
      </c>
      <c r="K357" s="25">
        <v>14218</v>
      </c>
      <c r="L357" s="25">
        <v>23218</v>
      </c>
      <c r="M357" s="25">
        <v>23218</v>
      </c>
      <c r="N357" s="25">
        <v>22175</v>
      </c>
      <c r="O357" s="25">
        <v>17708</v>
      </c>
      <c r="P357" s="8">
        <f>O357-K357</f>
        <v>3490</v>
      </c>
      <c r="Q357" s="95">
        <f>IF($K357="","",  IF(O357="","", IF($K357=0,"---",(IF(ISERROR((O357/$K357)-1),"---",(O357/$K357)-1) ))))</f>
        <v>0.24546349697566461</v>
      </c>
      <c r="R357" s="8">
        <f>O357-L357</f>
        <v>-5510</v>
      </c>
      <c r="S357" s="95">
        <f>IF($L357="","",  IF(O357="","", IF($L357=0,"---",(IF(ISERROR((O357/$L357)-1),"---",(O357/$L357)-1) ))))</f>
        <v>-0.23731587561374801</v>
      </c>
      <c r="T357" s="8">
        <f>O357-M357</f>
        <v>-5510</v>
      </c>
      <c r="U357" s="95">
        <f>IF($M357="","",  IF(O357="","", IF($M357=0,"---",(IF(ISERROR((O357/$M357)-1),"---",(O357/$M357)-1) ))))</f>
        <v>-0.23731587561374801</v>
      </c>
      <c r="V357" s="8">
        <f>O357-N357</f>
        <v>-4467</v>
      </c>
      <c r="W357" s="95">
        <f>IF($N357="","",  IF(O357="","", IF($N357=0,"---",(IF(ISERROR((O357/$N357)-1),"---",(O357/$N357)-1) ))))</f>
        <v>-0.20144306651634725</v>
      </c>
      <c r="X357" s="8">
        <f>N357-M357</f>
        <v>-1043</v>
      </c>
      <c r="Y357" s="96">
        <f>IF($M357="","",  IF(N357="","", IF($M357=0,"---",(IF(ISERROR((N357/$M357)-1),"---",(N357/$M357)-1) ))))</f>
        <v>-4.4922043242311971E-2</v>
      </c>
    </row>
    <row r="358" spans="2:25" ht="15.75" customHeight="1">
      <c r="B358" s="94"/>
      <c r="C358" s="297" t="s">
        <v>213</v>
      </c>
      <c r="D358" s="1" t="s">
        <v>214</v>
      </c>
      <c r="E358" s="1"/>
      <c r="F358" s="1"/>
      <c r="G358" s="1"/>
      <c r="H358" s="1"/>
      <c r="I358" s="1"/>
      <c r="J358" s="9" t="s">
        <v>17</v>
      </c>
      <c r="K358" s="25">
        <v>14145</v>
      </c>
      <c r="L358" s="58">
        <v>43145</v>
      </c>
      <c r="M358" s="164">
        <v>14145</v>
      </c>
      <c r="N358" s="164">
        <v>14145</v>
      </c>
      <c r="O358" s="164">
        <v>14145</v>
      </c>
      <c r="P358" s="8">
        <f>O358-K358</f>
        <v>0</v>
      </c>
      <c r="Q358" s="95">
        <f>IF($K358="","",  IF(O358="","", IF($K358=0,"---",(IF(ISERROR((O358/$K358)-1),"---",(O358/$K358)-1) ))))</f>
        <v>0</v>
      </c>
      <c r="R358" s="8">
        <f>O358-L358</f>
        <v>-29000</v>
      </c>
      <c r="S358" s="95">
        <f>IF($L358="","",  IF(O358="","", IF($L358=0,"---",(IF(ISERROR((O358/$L358)-1),"---",(O358/$L358)-1) ))))</f>
        <v>-0.67215204542820728</v>
      </c>
      <c r="T358" s="8">
        <f>O358-M358</f>
        <v>0</v>
      </c>
      <c r="U358" s="95">
        <f>IF($M358="","",  IF(O358="","", IF($M358=0,"---",(IF(ISERROR((O358/$M358)-1),"---",(O358/$M358)-1) ))))</f>
        <v>0</v>
      </c>
      <c r="V358" s="8">
        <f>O358-N358</f>
        <v>0</v>
      </c>
      <c r="W358" s="95">
        <f>IF($N358="","",  IF(O358="","", IF($N358=0,"---",(IF(ISERROR((O358/$N358)-1),"---",(O358/$N358)-1) ))))</f>
        <v>0</v>
      </c>
      <c r="X358" s="8">
        <f>N358-M358</f>
        <v>0</v>
      </c>
      <c r="Y358" s="96">
        <f>IF($M358="","",  IF(N358="","", IF($M358=0,"---",(IF(ISERROR((N358/$M358)-1),"---",(N358/$M358)-1) ))))</f>
        <v>0</v>
      </c>
    </row>
    <row r="359" spans="2:25" ht="15.75" customHeight="1">
      <c r="B359" s="106"/>
      <c r="C359" s="296"/>
      <c r="D359" s="296"/>
      <c r="E359" s="296"/>
      <c r="F359" s="296"/>
      <c r="G359" s="296"/>
      <c r="H359" s="296"/>
      <c r="I359" s="296"/>
      <c r="J359" s="296"/>
      <c r="K359" s="296"/>
      <c r="L359" s="296"/>
      <c r="M359" s="296"/>
      <c r="N359" s="296"/>
      <c r="O359" s="296"/>
      <c r="P359" s="296"/>
      <c r="Q359" s="296"/>
      <c r="R359" s="296"/>
      <c r="S359" s="296"/>
      <c r="T359" s="296"/>
      <c r="U359" s="296"/>
      <c r="V359" s="296"/>
      <c r="W359" s="296"/>
      <c r="X359" s="296"/>
      <c r="Y359" s="30"/>
    </row>
    <row r="360" spans="2:25" ht="15.75" customHeight="1">
      <c r="B360" s="94"/>
      <c r="C360" s="297"/>
      <c r="D360" s="296"/>
      <c r="E360" s="296"/>
      <c r="F360" s="296"/>
      <c r="G360" s="11" t="s">
        <v>11</v>
      </c>
      <c r="H360" s="12"/>
      <c r="I360" s="12"/>
      <c r="J360" s="243"/>
      <c r="K360" s="25">
        <f>SUM(K355:K358)</f>
        <v>126632</v>
      </c>
      <c r="L360" s="25">
        <f t="shared" ref="L360" si="116">+L357+L358</f>
        <v>66363</v>
      </c>
      <c r="M360" s="25">
        <f t="shared" ref="M360:N360" si="117">SUM(M355:M358)</f>
        <v>160632</v>
      </c>
      <c r="N360" s="25">
        <f t="shared" si="117"/>
        <v>156691</v>
      </c>
      <c r="O360" s="25">
        <f t="shared" ref="O360" si="118">+O357+O358</f>
        <v>31853</v>
      </c>
      <c r="P360" s="25">
        <f>O360-K360</f>
        <v>-94779</v>
      </c>
      <c r="Q360" s="96">
        <f>IF($K360="","",  IF(O360="","", IF($K360=0,"---",(IF(ISERROR((O360/$K360)-1),"---",(O360/$K360)-1) ))))</f>
        <v>-0.74846010487080672</v>
      </c>
      <c r="R360" s="25">
        <f>O360-L360</f>
        <v>-34510</v>
      </c>
      <c r="S360" s="96">
        <f>IF($L360="","",  IF(O360="","", IF($L360=0,"---",(IF(ISERROR((O360/$L360)-1),"---",(O360/$L360)-1) ))))</f>
        <v>-0.52001868511067917</v>
      </c>
      <c r="T360" s="25">
        <f>O360-M360</f>
        <v>-128779</v>
      </c>
      <c r="U360" s="96">
        <f>IF($M360="","",  IF(O360="","", IF($M360=0,"---",(IF(ISERROR((O360/$M360)-1),"---",(O360/$M360)-1) ))))</f>
        <v>-0.80170202699337612</v>
      </c>
      <c r="V360" s="25">
        <f>O360-N360</f>
        <v>-124838</v>
      </c>
      <c r="W360" s="96">
        <f>IF($N360="","",  IF(O360="","", IF($N360=0,"---",(IF(ISERROR((O360/$N360)-1),"---",(O360/$N360)-1) ))))</f>
        <v>-0.79671455284604731</v>
      </c>
      <c r="X360" s="25">
        <f>N360-M360</f>
        <v>-3941</v>
      </c>
      <c r="Y360" s="96">
        <f>IF($M360="","",  IF(N360="","", IF($M360=0,"---",(IF(ISERROR((N360/$M360)-1),"---",(N360/$M360)-1) ))))</f>
        <v>-2.4534339359529866E-2</v>
      </c>
    </row>
    <row r="361" spans="2:25" ht="15.75" customHeight="1">
      <c r="B361" s="106"/>
      <c r="C361" s="296"/>
      <c r="D361" s="296"/>
      <c r="E361" s="296"/>
      <c r="F361" s="296"/>
      <c r="G361" s="296"/>
      <c r="H361" s="296"/>
      <c r="I361" s="296"/>
      <c r="J361" s="296"/>
      <c r="K361" s="296"/>
      <c r="L361" s="296"/>
      <c r="M361" s="296"/>
      <c r="N361" s="296"/>
      <c r="O361" s="296"/>
      <c r="P361" s="296"/>
      <c r="Q361" s="296"/>
      <c r="R361" s="296"/>
      <c r="S361" s="296"/>
      <c r="T361" s="296"/>
      <c r="U361" s="296"/>
      <c r="V361" s="296"/>
      <c r="W361" s="296"/>
      <c r="X361" s="296"/>
      <c r="Y361" s="30"/>
    </row>
    <row r="362" spans="2:25" ht="15.75" customHeight="1">
      <c r="B362" s="94"/>
      <c r="C362" s="297" t="s">
        <v>215</v>
      </c>
      <c r="D362" s="55" t="s">
        <v>216</v>
      </c>
      <c r="E362" s="56"/>
      <c r="F362" s="56"/>
      <c r="G362" s="56"/>
      <c r="H362" s="56"/>
      <c r="I362" s="57"/>
      <c r="J362" s="56"/>
      <c r="K362" s="56"/>
      <c r="L362" s="56"/>
      <c r="M362" s="56"/>
      <c r="N362" s="56"/>
      <c r="O362" s="56"/>
      <c r="P362" s="56"/>
      <c r="Q362" s="135"/>
      <c r="R362" s="56"/>
      <c r="S362" s="135"/>
      <c r="T362" s="56"/>
      <c r="U362" s="135"/>
      <c r="V362" s="135"/>
      <c r="W362" s="135"/>
      <c r="X362" s="56"/>
      <c r="Y362" s="57"/>
    </row>
    <row r="363" spans="2:25" ht="15.75" customHeight="1">
      <c r="B363" s="94"/>
      <c r="C363" s="297"/>
      <c r="D363" s="17"/>
      <c r="E363" s="14" t="s">
        <v>217</v>
      </c>
      <c r="F363" s="14"/>
      <c r="G363" s="14"/>
      <c r="H363" s="14"/>
      <c r="I363" s="24"/>
      <c r="J363" s="294" t="s">
        <v>9</v>
      </c>
      <c r="K363" s="39">
        <v>5120</v>
      </c>
      <c r="L363" s="39">
        <v>20120</v>
      </c>
      <c r="M363" s="39">
        <v>20120</v>
      </c>
      <c r="N363" s="39">
        <v>18381</v>
      </c>
      <c r="O363" s="39">
        <v>10936</v>
      </c>
      <c r="P363" s="25">
        <f>O363-K363</f>
        <v>5816</v>
      </c>
      <c r="Q363" s="96">
        <f>IF($K363="","",  IF(O363="","", IF($K363=0,"---",(IF(ISERROR((O363/$K363)-1),"---",(O363/$K363)-1) ))))</f>
        <v>1.1359374999999998</v>
      </c>
      <c r="R363" s="25">
        <f>O363-L363</f>
        <v>-9184</v>
      </c>
      <c r="S363" s="96">
        <f>IF($L363="","",  IF(O363="","", IF($L363=0,"---",(IF(ISERROR((O363/$L363)-1),"---",(O363/$L363)-1) ))))</f>
        <v>-0.45646123260437377</v>
      </c>
      <c r="T363" s="25">
        <f>O363-M363</f>
        <v>-9184</v>
      </c>
      <c r="U363" s="96">
        <f>IF($M363="","",  IF(O363="","", IF($M363=0,"---",(IF(ISERROR((O363/$M363)-1),"---",(O363/$M363)-1) ))))</f>
        <v>-0.45646123260437377</v>
      </c>
      <c r="V363" s="25">
        <f>O363-N363</f>
        <v>-7445</v>
      </c>
      <c r="W363" s="96">
        <f>IF($N363="","",  IF(O363="","", IF($N363=0,"---",(IF(ISERROR((O363/$N363)-1),"---",(O363/$N363)-1) ))))</f>
        <v>-0.4050378107828736</v>
      </c>
      <c r="X363" s="25">
        <f>N363-M363</f>
        <v>-1739</v>
      </c>
      <c r="Y363" s="96">
        <f>IF($M363="","",  IF(N363="","", IF($M363=0,"---",(IF(ISERROR((N363/$M363)-1),"---",(N363/$M363)-1) ))))</f>
        <v>-8.6431411530815128E-2</v>
      </c>
    </row>
    <row r="364" spans="2:25" ht="15.75" customHeight="1">
      <c r="B364" s="94"/>
      <c r="C364" s="297" t="s">
        <v>218</v>
      </c>
      <c r="D364" s="55" t="s">
        <v>219</v>
      </c>
      <c r="E364" s="56"/>
      <c r="F364" s="56"/>
      <c r="G364" s="56"/>
      <c r="H364" s="56"/>
      <c r="I364" s="57"/>
      <c r="J364" s="56"/>
      <c r="K364" s="56"/>
      <c r="L364" s="56"/>
      <c r="M364" s="60"/>
      <c r="N364" s="60"/>
      <c r="O364" s="56"/>
      <c r="P364" s="56"/>
      <c r="Q364" s="135"/>
      <c r="R364" s="56"/>
      <c r="S364" s="135"/>
      <c r="T364" s="56"/>
      <c r="U364" s="135"/>
      <c r="V364" s="135"/>
      <c r="W364" s="135"/>
      <c r="X364" s="56"/>
      <c r="Y364" s="57"/>
    </row>
    <row r="365" spans="2:25" ht="15.75" customHeight="1">
      <c r="B365" s="94"/>
      <c r="C365" s="297"/>
      <c r="D365" s="17"/>
      <c r="E365" s="14" t="s">
        <v>220</v>
      </c>
      <c r="F365" s="14"/>
      <c r="G365" s="14"/>
      <c r="H365" s="14"/>
      <c r="I365" s="24"/>
      <c r="J365" s="243" t="s">
        <v>17</v>
      </c>
      <c r="K365" s="25">
        <v>4715</v>
      </c>
      <c r="L365" s="25">
        <v>14715</v>
      </c>
      <c r="M365" s="25">
        <v>4715</v>
      </c>
      <c r="N365" s="25">
        <v>4715</v>
      </c>
      <c r="O365" s="25">
        <v>4715</v>
      </c>
      <c r="P365" s="25">
        <f>O365-K365</f>
        <v>0</v>
      </c>
      <c r="Q365" s="96">
        <f>IF($K365="","",  IF(O365="","", IF($K365=0,"---",(IF(ISERROR((O365/$K365)-1),"---",(O365/$K365)-1) ))))</f>
        <v>0</v>
      </c>
      <c r="R365" s="25">
        <f>O365-L365</f>
        <v>-10000</v>
      </c>
      <c r="S365" s="96">
        <f>IF($L365="","",  IF(O365="","", IF($L365=0,"---",(IF(ISERROR((O365/$L365)-1),"---",(O365/$L365)-1) ))))</f>
        <v>-0.67957866123003741</v>
      </c>
      <c r="T365" s="25">
        <f>O365-M365</f>
        <v>0</v>
      </c>
      <c r="U365" s="96">
        <f>IF($M365="","",  IF(O365="","", IF($M365=0,"---",(IF(ISERROR((O365/$M365)-1),"---",(O365/$M365)-1) ))))</f>
        <v>0</v>
      </c>
      <c r="V365" s="25">
        <f>O365-N365</f>
        <v>0</v>
      </c>
      <c r="W365" s="96">
        <f>IF($N365="","",  IF(O365="","", IF($N365=0,"---",(IF(ISERROR((O365/$N365)-1),"---",(O365/$N365)-1) ))))</f>
        <v>0</v>
      </c>
      <c r="X365" s="25">
        <f>N365-M365</f>
        <v>0</v>
      </c>
      <c r="Y365" s="96">
        <f>IF($M365="","",  IF(N365="","", IF($M365=0,"---",(IF(ISERROR((N365/$M365)-1),"---",(N365/$M365)-1) ))))</f>
        <v>0</v>
      </c>
    </row>
    <row r="366" spans="2:25" ht="15.75" customHeight="1">
      <c r="B366" s="106"/>
      <c r="C366" s="296"/>
      <c r="D366" s="296"/>
      <c r="E366" s="296"/>
      <c r="F366" s="296"/>
      <c r="G366" s="296"/>
      <c r="H366" s="296"/>
      <c r="I366" s="296"/>
      <c r="J366" s="296"/>
      <c r="K366" s="296"/>
      <c r="L366" s="296"/>
      <c r="M366" s="296"/>
      <c r="N366" s="296"/>
      <c r="O366" s="336"/>
      <c r="P366" s="296"/>
      <c r="Q366" s="296"/>
      <c r="R366" s="296"/>
      <c r="S366" s="296"/>
      <c r="T366" s="296"/>
      <c r="U366" s="296"/>
      <c r="V366" s="296"/>
      <c r="W366" s="296"/>
      <c r="X366" s="296"/>
      <c r="Y366" s="30"/>
    </row>
    <row r="367" spans="2:25" ht="15.75" customHeight="1">
      <c r="B367" s="94"/>
      <c r="C367" s="297"/>
      <c r="D367" s="296"/>
      <c r="E367" s="296"/>
      <c r="F367" s="296"/>
      <c r="G367" s="11" t="s">
        <v>11</v>
      </c>
      <c r="H367" s="12"/>
      <c r="I367" s="12"/>
      <c r="J367" s="243"/>
      <c r="K367" s="25">
        <f t="shared" ref="K367" si="119">SUM(K363:K365)</f>
        <v>9835</v>
      </c>
      <c r="L367" s="25">
        <f>SUM(L363:L365)</f>
        <v>34835</v>
      </c>
      <c r="M367" s="25">
        <f t="shared" ref="M367:O367" si="120">SUM(M363:M365)</f>
        <v>24835</v>
      </c>
      <c r="N367" s="25">
        <f t="shared" si="120"/>
        <v>23096</v>
      </c>
      <c r="O367" s="160">
        <f t="shared" si="120"/>
        <v>15651</v>
      </c>
      <c r="P367" s="25">
        <f>O367-K367</f>
        <v>5816</v>
      </c>
      <c r="Q367" s="96">
        <f>IF($K367="","",  IF(O367="","", IF($K367=0,"---",(IF(ISERROR((O367/$K367)-1),"---",(O367/$K367)-1) ))))</f>
        <v>0.59135739705134727</v>
      </c>
      <c r="R367" s="25">
        <f>O367-L367</f>
        <v>-19184</v>
      </c>
      <c r="S367" s="96">
        <f>IF($L367="","",  IF(O367="","", IF($L367=0,"---",(IF(ISERROR((O367/$L367)-1),"---",(O367/$L367)-1) ))))</f>
        <v>-0.5507104923209416</v>
      </c>
      <c r="T367" s="25">
        <f>O367-M367</f>
        <v>-9184</v>
      </c>
      <c r="U367" s="96">
        <f>IF($M367="","",  IF(O367="","", IF($M367=0,"---",(IF(ISERROR((O367/$M367)-1),"---",(O367/$M367)-1) ))))</f>
        <v>-0.36980068451781756</v>
      </c>
      <c r="V367" s="25">
        <f>O367-N367</f>
        <v>-7445</v>
      </c>
      <c r="W367" s="96">
        <f>IF($N367="","",  IF(O367="","", IF($N367=0,"---",(IF(ISERROR((O367/$N367)-1),"---",(O367/$N367)-1) ))))</f>
        <v>-0.32235019050917912</v>
      </c>
      <c r="X367" s="25">
        <f>N367-M367</f>
        <v>-1739</v>
      </c>
      <c r="Y367" s="96">
        <f>IF($M367="","",  IF(N367="","", IF($M367=0,"---",(IF(ISERROR((N367/$M367)-1),"---",(N367/$M367)-1) ))))</f>
        <v>-7.0022146164686938E-2</v>
      </c>
    </row>
    <row r="368" spans="2:25" ht="15.75" customHeight="1">
      <c r="B368" s="106"/>
      <c r="C368" s="296"/>
      <c r="D368" s="296"/>
      <c r="E368" s="296"/>
      <c r="F368" s="296"/>
      <c r="G368" s="296"/>
      <c r="H368" s="296"/>
      <c r="I368" s="296"/>
      <c r="J368" s="296"/>
      <c r="K368" s="296"/>
      <c r="L368" s="296"/>
      <c r="M368" s="296"/>
      <c r="N368" s="296"/>
      <c r="O368" s="296"/>
      <c r="P368" s="296"/>
      <c r="Q368" s="296"/>
      <c r="R368" s="296"/>
      <c r="S368" s="296"/>
      <c r="T368" s="296"/>
      <c r="U368" s="296"/>
      <c r="V368" s="296"/>
      <c r="W368" s="296"/>
      <c r="X368" s="296"/>
      <c r="Y368" s="30"/>
    </row>
    <row r="369" spans="2:25" ht="15.75" customHeight="1">
      <c r="B369" s="94"/>
      <c r="C369" s="297" t="s">
        <v>221</v>
      </c>
      <c r="D369" s="1" t="s">
        <v>222</v>
      </c>
      <c r="E369" s="1"/>
      <c r="F369" s="1"/>
      <c r="G369" s="1"/>
      <c r="H369" s="1"/>
      <c r="I369" s="1"/>
      <c r="J369" s="9" t="s">
        <v>9</v>
      </c>
      <c r="K369" s="25">
        <v>5120</v>
      </c>
      <c r="L369" s="25">
        <v>12120</v>
      </c>
      <c r="M369" s="25">
        <v>12120</v>
      </c>
      <c r="N369" s="25">
        <v>11308</v>
      </c>
      <c r="O369" s="25">
        <v>7834</v>
      </c>
      <c r="P369" s="25">
        <f>O369-K369</f>
        <v>2714</v>
      </c>
      <c r="Q369" s="96">
        <f>IF($K369="","",  IF(O369="","", IF($K369=0,"---",(IF(ISERROR((O369/$K369)-1),"---",(O369/$K369)-1) ))))</f>
        <v>0.53007812499999996</v>
      </c>
      <c r="R369" s="25">
        <f>O369-L369</f>
        <v>-4286</v>
      </c>
      <c r="S369" s="96">
        <f>IF($L369="","",  IF(O369="","", IF($L369=0,"---",(IF(ISERROR((O369/$L369)-1),"---",(O369/$L369)-1) ))))</f>
        <v>-0.35363036303630369</v>
      </c>
      <c r="T369" s="25">
        <f>O369-M369</f>
        <v>-4286</v>
      </c>
      <c r="U369" s="96">
        <f>IF($M369="","",  IF(O369="","", IF($M369=0,"---",(IF(ISERROR((O369/$M369)-1),"---",(O369/$M369)-1) ))))</f>
        <v>-0.35363036303630369</v>
      </c>
      <c r="V369" s="25">
        <f>O369-N369</f>
        <v>-3474</v>
      </c>
      <c r="W369" s="96">
        <f>IF($N369="","",  IF(O369="","", IF($N369=0,"---",(IF(ISERROR((O369/$N369)-1),"---",(O369/$N369)-1) ))))</f>
        <v>-0.30721613017332861</v>
      </c>
      <c r="X369" s="25">
        <f>N369-M369</f>
        <v>-812</v>
      </c>
      <c r="Y369" s="96">
        <f>IF($M369="","",  IF(N369="","", IF($M369=0,"---",(IF(ISERROR((N369/$M369)-1),"---",(N369/$M369)-1) ))))</f>
        <v>-6.6996699669967019E-2</v>
      </c>
    </row>
    <row r="370" spans="2:25" ht="15.75" customHeight="1">
      <c r="B370" s="94"/>
      <c r="C370" s="297" t="s">
        <v>223</v>
      </c>
      <c r="D370" s="1" t="s">
        <v>224</v>
      </c>
      <c r="E370" s="1"/>
      <c r="F370" s="1"/>
      <c r="G370" s="1"/>
      <c r="H370" s="1"/>
      <c r="I370" s="1"/>
      <c r="J370" s="9" t="s">
        <v>17</v>
      </c>
      <c r="K370" s="25">
        <v>4715</v>
      </c>
      <c r="L370" s="25">
        <v>14715</v>
      </c>
      <c r="M370" s="25">
        <v>4715</v>
      </c>
      <c r="N370" s="25">
        <v>4715</v>
      </c>
      <c r="O370" s="25">
        <v>4715</v>
      </c>
      <c r="P370" s="8">
        <f>O370-K370</f>
        <v>0</v>
      </c>
      <c r="Q370" s="95">
        <f>IF($K370="","",  IF(O370="","", IF($K370=0,"---",(IF(ISERROR((O370/$K370)-1),"---",(O370/$K370)-1) ))))</f>
        <v>0</v>
      </c>
      <c r="R370" s="8">
        <f>O370-L370</f>
        <v>-10000</v>
      </c>
      <c r="S370" s="95">
        <f>IF($L370="","",  IF(O370="","", IF($L370=0,"---",(IF(ISERROR((O370/$L370)-1),"---",(O370/$L370)-1) ))))</f>
        <v>-0.67957866123003741</v>
      </c>
      <c r="T370" s="8">
        <f>O370-M370</f>
        <v>0</v>
      </c>
      <c r="U370" s="95">
        <f>IF($M370="","",  IF(O370="","", IF($M370=0,"---",(IF(ISERROR((O370/$M370)-1),"---",(O370/$M370)-1) ))))</f>
        <v>0</v>
      </c>
      <c r="V370" s="8">
        <f>O370-N370</f>
        <v>0</v>
      </c>
      <c r="W370" s="95">
        <f>IF($N370="","",  IF(O370="","", IF($N370=0,"---",(IF(ISERROR((O370/$N370)-1),"---",(O370/$N370)-1) ))))</f>
        <v>0</v>
      </c>
      <c r="X370" s="8">
        <f>N370-M370</f>
        <v>0</v>
      </c>
      <c r="Y370" s="96">
        <f>IF($M370="","",  IF(N370="","", IF($M370=0,"---",(IF(ISERROR((N370/$M370)-1),"---",(N370/$M370)-1) ))))</f>
        <v>0</v>
      </c>
    </row>
    <row r="371" spans="2:25" ht="15.75" customHeight="1">
      <c r="B371" s="106"/>
      <c r="C371" s="296"/>
      <c r="D371" s="296"/>
      <c r="E371" s="296"/>
      <c r="F371" s="296"/>
      <c r="G371" s="296"/>
      <c r="H371" s="296"/>
      <c r="I371" s="296"/>
      <c r="J371" s="296"/>
      <c r="K371" s="296"/>
      <c r="L371" s="296"/>
      <c r="M371" s="40"/>
      <c r="N371" s="40"/>
      <c r="O371" s="296"/>
      <c r="P371" s="296"/>
      <c r="Q371" s="296"/>
      <c r="R371" s="296"/>
      <c r="S371" s="296"/>
      <c r="T371" s="296"/>
      <c r="U371" s="296"/>
      <c r="V371" s="296"/>
      <c r="W371" s="296"/>
      <c r="X371" s="296"/>
      <c r="Y371" s="30"/>
    </row>
    <row r="372" spans="2:25" ht="15.75" customHeight="1">
      <c r="B372" s="94"/>
      <c r="C372" s="297"/>
      <c r="D372" s="296"/>
      <c r="E372" s="296"/>
      <c r="F372" s="296"/>
      <c r="G372" s="11" t="s">
        <v>11</v>
      </c>
      <c r="H372" s="12"/>
      <c r="I372" s="12"/>
      <c r="J372" s="243"/>
      <c r="K372" s="25">
        <f t="shared" ref="K372" si="121">+K369+K370</f>
        <v>9835</v>
      </c>
      <c r="L372" s="25">
        <f t="shared" ref="L372:O372" si="122">+L369+L370</f>
        <v>26835</v>
      </c>
      <c r="M372" s="25">
        <f t="shared" si="122"/>
        <v>16835</v>
      </c>
      <c r="N372" s="25">
        <f>+N369+N370</f>
        <v>16023</v>
      </c>
      <c r="O372" s="25">
        <f t="shared" si="122"/>
        <v>12549</v>
      </c>
      <c r="P372" s="25">
        <f>O372-K372</f>
        <v>2714</v>
      </c>
      <c r="Q372" s="96">
        <f>IF($K372="","",  IF(O372="","", IF($K372=0,"---",(IF(ISERROR((O372/$K372)-1),"---",(O372/$K372)-1) ))))</f>
        <v>0.27595322826639546</v>
      </c>
      <c r="R372" s="25">
        <f>O372-L372</f>
        <v>-14286</v>
      </c>
      <c r="S372" s="96">
        <f>IF($L372="","",  IF(O372="","", IF($L372=0,"---",(IF(ISERROR((O372/$L372)-1),"---",(O372/$L372)-1) ))))</f>
        <v>-0.53236444941307992</v>
      </c>
      <c r="T372" s="25">
        <f>O372-M372</f>
        <v>-4286</v>
      </c>
      <c r="U372" s="96">
        <f>IF($M372="","",  IF(O372="","", IF($M372=0,"---",(IF(ISERROR((O372/$M372)-1),"---",(O372/$M372)-1) ))))</f>
        <v>-0.25458865458865454</v>
      </c>
      <c r="V372" s="25">
        <f>O372-N372</f>
        <v>-3474</v>
      </c>
      <c r="W372" s="96">
        <f>IF($N372="","",  IF(O372="","", IF($N372=0,"---",(IF(ISERROR((O372/$N372)-1),"---",(O372/$N372)-1) ))))</f>
        <v>-0.21681333083692189</v>
      </c>
      <c r="X372" s="25">
        <f>N372-M372</f>
        <v>-812</v>
      </c>
      <c r="Y372" s="96">
        <f>IF($M372="","",  IF(N372="","", IF($M372=0,"---",(IF(ISERROR((N372/$M372)-1),"---",(N372/$M372)-1) ))))</f>
        <v>-4.8232848232848236E-2</v>
      </c>
    </row>
    <row r="373" spans="2:25" ht="15.75" customHeight="1">
      <c r="B373" s="106"/>
      <c r="C373" s="296"/>
      <c r="D373" s="296"/>
      <c r="E373" s="296"/>
      <c r="F373" s="296"/>
      <c r="G373" s="296"/>
      <c r="H373" s="296"/>
      <c r="I373" s="296"/>
      <c r="J373" s="296"/>
      <c r="K373" s="296"/>
      <c r="L373" s="296"/>
      <c r="M373" s="296"/>
      <c r="N373" s="296"/>
      <c r="O373" s="296"/>
      <c r="P373" s="296"/>
      <c r="Q373" s="296"/>
      <c r="R373" s="296"/>
      <c r="S373" s="296"/>
      <c r="T373" s="296"/>
      <c r="U373" s="296"/>
      <c r="V373" s="296"/>
      <c r="W373" s="296"/>
      <c r="X373" s="296"/>
      <c r="Y373" s="30"/>
    </row>
    <row r="374" spans="2:25" ht="15.75" customHeight="1">
      <c r="B374" s="94"/>
      <c r="C374" s="2" t="s">
        <v>225</v>
      </c>
      <c r="D374" s="11" t="s">
        <v>226</v>
      </c>
      <c r="E374" s="12"/>
      <c r="F374" s="12"/>
      <c r="G374" s="12"/>
      <c r="H374" s="12"/>
      <c r="I374" s="33"/>
      <c r="J374" s="9" t="s">
        <v>9</v>
      </c>
      <c r="K374" s="25">
        <v>13370</v>
      </c>
      <c r="L374" s="25">
        <v>18370</v>
      </c>
      <c r="M374" s="25">
        <v>26300</v>
      </c>
      <c r="N374" s="25">
        <v>18370</v>
      </c>
      <c r="O374" s="25">
        <v>14539</v>
      </c>
      <c r="P374" s="25">
        <f>O374-K374</f>
        <v>1169</v>
      </c>
      <c r="Q374" s="96">
        <f>IF($K374="","",  IF(O374="","", IF($K374=0,"---",(IF(ISERROR((O374/$K374)-1),"---",(O374/$K374)-1) ))))</f>
        <v>8.7434554973822021E-2</v>
      </c>
      <c r="R374" s="25">
        <f>O374-L374</f>
        <v>-3831</v>
      </c>
      <c r="S374" s="96">
        <f>IF($L374="","",  IF(O374="","", IF($L374=0,"---",(IF(ISERROR((O374/$L374)-1),"---",(O374/$L374)-1) ))))</f>
        <v>-0.20854654327708222</v>
      </c>
      <c r="T374" s="25">
        <f>O374-M374</f>
        <v>-11761</v>
      </c>
      <c r="U374" s="96">
        <f>IF($M374="","",  IF(O374="","", IF($M374=0,"---",(IF(ISERROR((O374/$M374)-1),"---",(O374/$M374)-1) ))))</f>
        <v>-0.44718631178707224</v>
      </c>
      <c r="V374" s="25">
        <f>O374-N374</f>
        <v>-3831</v>
      </c>
      <c r="W374" s="96">
        <f>IF($N374="","",  IF(O374="","", IF($N374=0,"---",(IF(ISERROR((O374/$N374)-1),"---",(O374/$N374)-1) ))))</f>
        <v>-0.20854654327708222</v>
      </c>
      <c r="X374" s="25">
        <f>N374-M374</f>
        <v>-7930</v>
      </c>
      <c r="Y374" s="96">
        <f>IF($M374="","",  IF(N374="","", IF($M374=0,"---",(IF(ISERROR((N374/$M374)-1),"---",(N374/$M374)-1) ))))</f>
        <v>-0.30152091254752855</v>
      </c>
    </row>
    <row r="375" spans="2:25" ht="15.75" customHeight="1">
      <c r="B375" s="106"/>
      <c r="C375" s="296"/>
      <c r="D375" s="296"/>
      <c r="E375" s="296"/>
      <c r="F375" s="296"/>
      <c r="G375" s="296"/>
      <c r="H375" s="296"/>
      <c r="I375" s="296"/>
      <c r="J375" s="296"/>
      <c r="K375" s="296"/>
      <c r="L375" s="296"/>
      <c r="M375" s="296"/>
      <c r="N375" s="296"/>
      <c r="O375" s="296"/>
      <c r="P375" s="296"/>
      <c r="Q375" s="296"/>
      <c r="R375" s="296"/>
      <c r="S375" s="296"/>
      <c r="T375" s="296"/>
      <c r="U375" s="296"/>
      <c r="V375" s="296"/>
      <c r="W375" s="296"/>
      <c r="X375" s="296"/>
      <c r="Y375" s="30"/>
    </row>
    <row r="376" spans="2:25" ht="15.75" customHeight="1">
      <c r="B376" s="94"/>
      <c r="C376" s="296"/>
      <c r="D376" s="296"/>
      <c r="E376" s="296"/>
      <c r="F376" s="11" t="s">
        <v>227</v>
      </c>
      <c r="G376" s="12"/>
      <c r="H376" s="12"/>
      <c r="I376" s="12"/>
      <c r="J376" s="243"/>
      <c r="K376" s="25">
        <f t="shared" ref="K376:N376" si="123">+K377+K378</f>
        <v>786012</v>
      </c>
      <c r="L376" s="25">
        <f t="shared" si="123"/>
        <v>1337012</v>
      </c>
      <c r="M376" s="25">
        <f t="shared" si="123"/>
        <v>1040942</v>
      </c>
      <c r="N376" s="25">
        <f t="shared" si="123"/>
        <v>994954</v>
      </c>
      <c r="O376" s="160">
        <f>+O377+O378</f>
        <v>843305</v>
      </c>
      <c r="P376" s="25">
        <f>O376-K376</f>
        <v>57293</v>
      </c>
      <c r="Q376" s="96">
        <f>IF($K376="","",  IF(O376="","", IF($K376=0,"---",(IF(ISERROR((O376/$K376)-1),"---",(O376/$K376)-1) ))))</f>
        <v>7.2890744670564889E-2</v>
      </c>
      <c r="R376" s="25">
        <f>O376-L376</f>
        <v>-493707</v>
      </c>
      <c r="S376" s="96">
        <f>IF($L376="","",  IF(O376="","", IF($L376=0,"---",(IF(ISERROR((O376/$L376)-1),"---",(O376/$L376)-1) ))))</f>
        <v>-0.3692614576383757</v>
      </c>
      <c r="T376" s="25">
        <f>O376-M376</f>
        <v>-197637</v>
      </c>
      <c r="U376" s="96">
        <f>IF($M376="","",  IF(O376="","", IF($M376=0,"---",(IF(ISERROR((O376/$M376)-1),"---",(O376/$M376)-1) ))))</f>
        <v>-0.18986360431224791</v>
      </c>
      <c r="V376" s="25">
        <f>O376-N376</f>
        <v>-151649</v>
      </c>
      <c r="W376" s="96">
        <f>IF($N376="","",  IF(O376="","", IF($N376=0,"---",(IF(ISERROR((O376/$N376)-1),"---",(O376/$N376)-1) ))))</f>
        <v>-0.15241810174138704</v>
      </c>
      <c r="X376" s="25">
        <f>N376-M376</f>
        <v>-45988</v>
      </c>
      <c r="Y376" s="96">
        <f>IF($M376="","",  IF(N376="","", IF($M376=0,"---",(IF(ISERROR((N376/$M376)-1),"---",(N376/$M376)-1) ))))</f>
        <v>-4.4179214596010152E-2</v>
      </c>
    </row>
    <row r="377" spans="2:25" ht="15.75" customHeight="1">
      <c r="B377" s="94"/>
      <c r="C377" s="296"/>
      <c r="D377" s="296"/>
      <c r="E377" s="296"/>
      <c r="F377" s="296"/>
      <c r="G377" s="296"/>
      <c r="H377" s="296"/>
      <c r="I377" s="6" t="s">
        <v>228</v>
      </c>
      <c r="J377" s="7" t="s">
        <v>9</v>
      </c>
      <c r="K377" s="25">
        <f t="shared" ref="K377:O377" si="124">SUM(K333+K335+K342+K348+K355+K356+K357+K363+K369+K374)</f>
        <v>639847</v>
      </c>
      <c r="L377" s="25">
        <v>886847</v>
      </c>
      <c r="M377" s="25">
        <f>SUM(M333+M335+M342+M348+M355+M356+M357+M363+M369+M374)</f>
        <v>894777</v>
      </c>
      <c r="N377" s="25">
        <f t="shared" si="124"/>
        <v>848789</v>
      </c>
      <c r="O377" s="160">
        <f t="shared" si="124"/>
        <v>697140</v>
      </c>
      <c r="P377" s="8">
        <f>O377-K377</f>
        <v>57293</v>
      </c>
      <c r="Q377" s="95">
        <f>IF($K377="","",  IF(O377="","", IF($K377=0,"---",(IF(ISERROR((O377/$K377)-1),"---",(O377/$K377)-1) ))))</f>
        <v>8.954171856709503E-2</v>
      </c>
      <c r="R377" s="8">
        <f>O377-L377</f>
        <v>-189707</v>
      </c>
      <c r="S377" s="95">
        <f>IF($L377="","",  IF(O377="","", IF($L377=0,"---",(IF(ISERROR((O377/$L377)-1),"---",(O377/$L377)-1) ))))</f>
        <v>-0.21391175704490173</v>
      </c>
      <c r="T377" s="8">
        <f>O377-M377</f>
        <v>-197637</v>
      </c>
      <c r="U377" s="95">
        <f>IF($M377="","",  IF(O377="","", IF($M377=0,"---",(IF(ISERROR((O377/$M377)-1),"---",(O377/$M377)-1) ))))</f>
        <v>-0.22087849821799177</v>
      </c>
      <c r="V377" s="8">
        <f>O377-N377</f>
        <v>-151649</v>
      </c>
      <c r="W377" s="95">
        <f>IF($N377="","",  IF(O377="","", IF($N377=0,"---",(IF(ISERROR((O377/$N377)-1),"---",(O377/$N377)-1) ))))</f>
        <v>-0.17866513350196578</v>
      </c>
      <c r="X377" s="8">
        <f>N377-M377</f>
        <v>-45988</v>
      </c>
      <c r="Y377" s="96">
        <f>IF($M377="","",  IF(N377="","", IF($M377=0,"---",(IF(ISERROR((N377/$M377)-1),"---",(N377/$M377)-1) ))))</f>
        <v>-5.139604616569271E-2</v>
      </c>
    </row>
    <row r="378" spans="2:25" ht="15.75" customHeight="1">
      <c r="B378" s="109"/>
      <c r="C378" s="14"/>
      <c r="D378" s="14"/>
      <c r="E378" s="14"/>
      <c r="F378" s="14"/>
      <c r="G378" s="14"/>
      <c r="H378" s="14"/>
      <c r="I378" s="1" t="s">
        <v>155</v>
      </c>
      <c r="J378" s="9" t="s">
        <v>17</v>
      </c>
      <c r="K378" s="25">
        <f t="shared" ref="K378:O378" si="125">SUM(K337+K344+K349+K358+K365+K370)</f>
        <v>146165</v>
      </c>
      <c r="L378" s="25">
        <f>SUM(L337+L344+L349+L358+L365+L370)</f>
        <v>450165</v>
      </c>
      <c r="M378" s="25">
        <f t="shared" si="125"/>
        <v>146165</v>
      </c>
      <c r="N378" s="25">
        <f t="shared" si="125"/>
        <v>146165</v>
      </c>
      <c r="O378" s="25">
        <f t="shared" si="125"/>
        <v>146165</v>
      </c>
      <c r="P378" s="8">
        <f>O378-K378</f>
        <v>0</v>
      </c>
      <c r="Q378" s="95">
        <f>IF($K378="","",  IF(O378="","", IF($K378=0,"---",(IF(ISERROR((O378/$K378)-1),"---",(O378/$K378)-1) ))))</f>
        <v>0</v>
      </c>
      <c r="R378" s="8">
        <f>O378-L378</f>
        <v>-304000</v>
      </c>
      <c r="S378" s="95">
        <f>IF($L378="","",  IF(O378="","", IF($L378=0,"---",(IF(ISERROR((O378/$L378)-1),"---",(O378/$L378)-1) ))))</f>
        <v>-0.67530794264325311</v>
      </c>
      <c r="T378" s="8">
        <f>O378-M378</f>
        <v>0</v>
      </c>
      <c r="U378" s="95">
        <f>IF($M378="","",  IF(O378="","", IF($M378=0,"---",(IF(ISERROR((O378/$M378)-1),"---",(O378/$M378)-1) ))))</f>
        <v>0</v>
      </c>
      <c r="V378" s="8">
        <f>O378-N378</f>
        <v>0</v>
      </c>
      <c r="W378" s="95">
        <f>IF($N378="","",  IF(O378="","", IF($N378=0,"---",(IF(ISERROR((O378/$N378)-1),"---",(O378/$N378)-1) ))))</f>
        <v>0</v>
      </c>
      <c r="X378" s="8">
        <f>N378-M378</f>
        <v>0</v>
      </c>
      <c r="Y378" s="96">
        <f>IF($M378="","",  IF(N378="","", IF($M378=0,"---",(IF(ISERROR((N378/$M378)-1),"---",(N378/$M378)-1) ))))</f>
        <v>0</v>
      </c>
    </row>
    <row r="379" spans="2:25" ht="15.75" customHeight="1">
      <c r="C379" s="297"/>
      <c r="D379" s="296"/>
      <c r="E379" s="296"/>
      <c r="F379" s="296"/>
      <c r="G379" s="296"/>
      <c r="H379" s="296"/>
      <c r="I379" s="296"/>
      <c r="J379" s="299"/>
      <c r="K379" s="43"/>
      <c r="L379" s="43"/>
      <c r="M379" s="43"/>
      <c r="N379" s="43"/>
      <c r="O379" s="43"/>
      <c r="P379" s="44"/>
      <c r="Q379" s="136"/>
      <c r="R379" s="44"/>
      <c r="S379" s="136"/>
      <c r="T379" s="44"/>
      <c r="U379" s="136"/>
      <c r="V379" s="136"/>
      <c r="W379" s="136"/>
      <c r="X379" s="43"/>
      <c r="Y379" s="199"/>
    </row>
    <row r="380" spans="2:25" ht="15.75" customHeight="1">
      <c r="B380" s="395" t="s">
        <v>206</v>
      </c>
      <c r="C380" s="396"/>
      <c r="D380" s="396"/>
      <c r="E380" s="396"/>
      <c r="F380" s="396"/>
      <c r="G380" s="396"/>
      <c r="H380" s="396"/>
      <c r="I380" s="396"/>
      <c r="J380" s="396"/>
      <c r="K380" s="396"/>
      <c r="L380" s="396"/>
      <c r="M380" s="396"/>
      <c r="N380" s="396"/>
      <c r="O380" s="396"/>
      <c r="P380" s="396"/>
      <c r="Q380" s="396"/>
      <c r="R380" s="396"/>
      <c r="S380" s="396"/>
      <c r="T380" s="396"/>
      <c r="U380" s="396"/>
      <c r="V380" s="396"/>
      <c r="W380" s="396"/>
      <c r="X380" s="396"/>
      <c r="Y380" s="397"/>
    </row>
    <row r="381" spans="2:25" ht="15.75" customHeight="1">
      <c r="B381" s="106"/>
      <c r="C381" s="297"/>
      <c r="D381" s="296"/>
      <c r="E381" s="296"/>
      <c r="F381" s="296"/>
      <c r="G381" s="296"/>
      <c r="H381" s="296"/>
    </row>
    <row r="382" spans="2:25" ht="15.75" customHeight="1">
      <c r="B382" s="107" t="s">
        <v>46</v>
      </c>
      <c r="C382" s="411" t="s">
        <v>229</v>
      </c>
      <c r="D382" s="412"/>
      <c r="E382" s="412"/>
      <c r="F382" s="412"/>
      <c r="G382" s="412"/>
      <c r="H382" s="412"/>
      <c r="I382" s="412"/>
      <c r="J382" s="412"/>
      <c r="K382" s="412"/>
      <c r="L382" s="412"/>
      <c r="M382" s="412"/>
      <c r="N382" s="412"/>
      <c r="O382" s="412"/>
      <c r="P382" s="412"/>
      <c r="Q382" s="412"/>
      <c r="R382" s="412"/>
      <c r="S382" s="412"/>
      <c r="T382" s="412"/>
      <c r="U382" s="412"/>
      <c r="V382" s="412"/>
      <c r="W382" s="412"/>
      <c r="X382" s="412"/>
      <c r="Y382" s="413"/>
    </row>
    <row r="383" spans="2:25" ht="15.75" customHeight="1">
      <c r="B383" s="94"/>
      <c r="C383" s="297" t="s">
        <v>6</v>
      </c>
      <c r="D383" s="1" t="s">
        <v>230</v>
      </c>
      <c r="E383" s="1"/>
      <c r="F383" s="1"/>
      <c r="G383" s="1"/>
      <c r="H383" s="1"/>
      <c r="I383" s="1"/>
      <c r="J383" s="9" t="s">
        <v>9</v>
      </c>
      <c r="K383" s="154">
        <v>148732</v>
      </c>
      <c r="L383" s="25">
        <v>236732</v>
      </c>
      <c r="M383" s="211">
        <v>236732</v>
      </c>
      <c r="N383" s="8">
        <v>226529</v>
      </c>
      <c r="O383" s="25">
        <v>182854</v>
      </c>
      <c r="P383" s="8">
        <f>O383-K383</f>
        <v>34122</v>
      </c>
      <c r="Q383" s="95">
        <f>IF($K383="","",  IF(O383="","", IF($K383=0,"---",(IF(ISERROR((O383/$K383)-1),"---",(O383/$K383)-1) ))))</f>
        <v>0.22941935830890459</v>
      </c>
      <c r="R383" s="8">
        <f>O383-L383</f>
        <v>-53878</v>
      </c>
      <c r="S383" s="95">
        <f>IF($L383="","",  IF(O383="","", IF($L383=0,"---",(IF(ISERROR((O383/$L383)-1),"---",(O383/$L383)-1) ))))</f>
        <v>-0.2275906932734062</v>
      </c>
      <c r="T383" s="8">
        <f>O383-M383</f>
        <v>-53878</v>
      </c>
      <c r="U383" s="95">
        <f>IF($M383="","",  IF(O383="","", IF($M383=0,"---",(IF(ISERROR((O383/$M383)-1),"---",(O383/$M383)-1) ))))</f>
        <v>-0.2275906932734062</v>
      </c>
      <c r="V383" s="8">
        <f>O383-N383</f>
        <v>-43675</v>
      </c>
      <c r="W383" s="95">
        <f>IF($N383="","",  IF(O383="","", IF($N383=0,"---",(IF(ISERROR((O383/$N383)-1),"---",(O383/$N383)-1) ))))</f>
        <v>-0.19280092173628982</v>
      </c>
      <c r="X383" s="8">
        <f>N383-M383</f>
        <v>-10203</v>
      </c>
      <c r="Y383" s="96">
        <f>IF($M383="","",  IF(N383="","", IF($M383=0,"---",(IF(ISERROR((N383/$M383)-1),"---",(N383/$M383)-1) ))))</f>
        <v>-4.3099369751448902E-2</v>
      </c>
    </row>
    <row r="384" spans="2:25" ht="15.75" customHeight="1">
      <c r="B384" s="106"/>
      <c r="C384" s="297" t="s">
        <v>12</v>
      </c>
      <c r="D384" s="1" t="s">
        <v>231</v>
      </c>
      <c r="E384" s="1"/>
      <c r="F384" s="1"/>
      <c r="G384" s="1"/>
      <c r="H384" s="1"/>
      <c r="I384" s="1"/>
      <c r="J384" s="9" t="s">
        <v>17</v>
      </c>
      <c r="K384" s="154">
        <v>94300</v>
      </c>
      <c r="L384" s="25">
        <f>94300+196000</f>
        <v>290300</v>
      </c>
      <c r="M384" s="160">
        <v>94300</v>
      </c>
      <c r="N384" s="160">
        <v>94300</v>
      </c>
      <c r="O384" s="160">
        <v>94300</v>
      </c>
      <c r="P384" s="8">
        <f>O384-K384</f>
        <v>0</v>
      </c>
      <c r="Q384" s="95">
        <f>IF($K384="","",  IF(O384="","", IF($K384=0,"---",(IF(ISERROR((O384/$K384)-1),"---",(O384/$K384)-1) ))))</f>
        <v>0</v>
      </c>
      <c r="R384" s="8">
        <f>O384-L384</f>
        <v>-196000</v>
      </c>
      <c r="S384" s="95">
        <f>IF($L384="","",  IF(O384="","", IF($L384=0,"---",(IF(ISERROR((O384/$L384)-1),"---",(O384/$L384)-1) ))))</f>
        <v>-0.67516362383740958</v>
      </c>
      <c r="T384" s="8">
        <f>O384-M384</f>
        <v>0</v>
      </c>
      <c r="U384" s="95">
        <f>IF($M384="","",  IF(O384="","", IF($M384=0,"---",(IF(ISERROR((O384/$M384)-1),"---",(O384/$M384)-1) ))))</f>
        <v>0</v>
      </c>
      <c r="V384" s="8">
        <f>O384-N384</f>
        <v>0</v>
      </c>
      <c r="W384" s="95">
        <f>IF($N384="","",  IF(O384="","", IF($N384=0,"---",(IF(ISERROR((O384/$N384)-1),"---",(O384/$N384)-1) ))))</f>
        <v>0</v>
      </c>
      <c r="X384" s="8">
        <f>N384-M384</f>
        <v>0</v>
      </c>
      <c r="Y384" s="96">
        <f>IF($M384="","",  IF(N384="","", IF($M384=0,"---",(IF(ISERROR((N384/$M384)-1),"---",(N384/$M384)-1) ))))</f>
        <v>0</v>
      </c>
    </row>
    <row r="385" spans="1:25" ht="15.75" customHeight="1">
      <c r="B385" s="106"/>
      <c r="C385" s="297" t="s">
        <v>104</v>
      </c>
      <c r="D385" s="1" t="s">
        <v>232</v>
      </c>
      <c r="E385" s="1"/>
      <c r="F385" s="1"/>
      <c r="G385" s="1"/>
      <c r="H385" s="1"/>
      <c r="I385" s="48"/>
      <c r="J385" s="59" t="s">
        <v>9</v>
      </c>
      <c r="K385" s="155">
        <v>13845</v>
      </c>
      <c r="L385" s="39">
        <v>28845</v>
      </c>
      <c r="M385" s="213">
        <v>28845</v>
      </c>
      <c r="N385" s="39">
        <v>27106</v>
      </c>
      <c r="O385" s="179">
        <v>19661</v>
      </c>
      <c r="P385" s="8">
        <f>O385-K385</f>
        <v>5816</v>
      </c>
      <c r="Q385" s="95">
        <f>IF($K385="","",  IF(O385="","", IF($K385=0,"---",(IF(ISERROR((O385/$K385)-1),"---",(O385/$K385)-1) ))))</f>
        <v>0.42007945106536648</v>
      </c>
      <c r="R385" s="8">
        <f>O385-L385</f>
        <v>-9184</v>
      </c>
      <c r="S385" s="95">
        <f>IF($L385="","",  IF(O385="","", IF($L385=0,"---",(IF(ISERROR((O385/$L385)-1),"---",(O385/$L385)-1) ))))</f>
        <v>-0.31839140232275953</v>
      </c>
      <c r="T385" s="8">
        <f>O385-M385</f>
        <v>-9184</v>
      </c>
      <c r="U385" s="95">
        <f>IF($M385="","",  IF(O385="","", IF($M385=0,"---",(IF(ISERROR((O385/$M385)-1),"---",(O385/$M385)-1) ))))</f>
        <v>-0.31839140232275953</v>
      </c>
      <c r="V385" s="8">
        <f>O385-N385</f>
        <v>-7445</v>
      </c>
      <c r="W385" s="95">
        <f>IF($N385="","",  IF(O385="","", IF($N385=0,"---",(IF(ISERROR((O385/$N385)-1),"---",(O385/$N385)-1) ))))</f>
        <v>-0.27466243636095333</v>
      </c>
      <c r="X385" s="8">
        <f>N385-M385</f>
        <v>-1739</v>
      </c>
      <c r="Y385" s="96">
        <f>IF($M385="","",  IF(N385="","", IF($M385=0,"---",(IF(ISERROR((N385/$M385)-1),"---",(N385/$M385)-1) ))))</f>
        <v>-6.0287744843127045E-2</v>
      </c>
    </row>
    <row r="386" spans="1:25" ht="15.75" customHeight="1">
      <c r="B386" s="106"/>
      <c r="C386" s="297"/>
      <c r="D386" s="296"/>
      <c r="E386" s="296"/>
      <c r="F386" s="296"/>
      <c r="G386" s="296"/>
      <c r="H386" s="296"/>
      <c r="I386" s="12"/>
      <c r="J386" s="281"/>
      <c r="K386" s="60"/>
      <c r="L386" s="60"/>
      <c r="M386" s="60"/>
      <c r="N386" s="60"/>
      <c r="O386" s="180"/>
      <c r="P386" s="60"/>
      <c r="Q386" s="138"/>
      <c r="R386" s="60"/>
      <c r="S386" s="138"/>
      <c r="T386" s="60"/>
      <c r="U386" s="138"/>
      <c r="V386" s="138"/>
      <c r="W386" s="138"/>
      <c r="X386" s="205"/>
      <c r="Y386" s="115"/>
    </row>
    <row r="387" spans="1:25" ht="15.75" customHeight="1">
      <c r="B387" s="106"/>
      <c r="C387" s="297"/>
      <c r="D387" s="296"/>
      <c r="E387" s="296"/>
      <c r="F387" s="296"/>
      <c r="G387" s="11" t="s">
        <v>11</v>
      </c>
      <c r="H387" s="12"/>
      <c r="I387" s="14"/>
      <c r="J387" s="292"/>
      <c r="K387" s="156">
        <f t="shared" ref="K387:L387" si="126">SUM(K383:K385)</f>
        <v>256877</v>
      </c>
      <c r="L387" s="8">
        <f t="shared" si="126"/>
        <v>555877</v>
      </c>
      <c r="M387" s="211">
        <f t="shared" ref="M387:O387" si="127">SUM(M383:M385)</f>
        <v>359877</v>
      </c>
      <c r="N387" s="8">
        <f t="shared" si="127"/>
        <v>347935</v>
      </c>
      <c r="O387" s="165">
        <f t="shared" si="127"/>
        <v>296815</v>
      </c>
      <c r="P387" s="8">
        <f>O387-K387</f>
        <v>39938</v>
      </c>
      <c r="Q387" s="95">
        <f>IF($K387="","",  IF(O387="","", IF($K387=0,"---",(IF(ISERROR((O387/$K387)-1),"---",(O387/$K387)-1) ))))</f>
        <v>0.15547518851434727</v>
      </c>
      <c r="R387" s="8">
        <f>O387-L387</f>
        <v>-259062</v>
      </c>
      <c r="S387" s="95">
        <f>IF($L387="","",  IF(O387="","", IF($L387=0,"---",(IF(ISERROR((O387/$L387)-1),"---",(O387/$L387)-1) ))))</f>
        <v>-0.46604194812881272</v>
      </c>
      <c r="T387" s="8">
        <f>O387-M387</f>
        <v>-63062</v>
      </c>
      <c r="U387" s="95">
        <f>IF($M387="","",  IF(O387="","", IF($M387=0,"---",(IF(ISERROR((O387/$M387)-1),"---",(O387/$M387)-1) ))))</f>
        <v>-0.17523209318739463</v>
      </c>
      <c r="V387" s="8">
        <f>O387-N387</f>
        <v>-51120</v>
      </c>
      <c r="W387" s="95">
        <f>IF($N387="","",  IF(O387="","", IF($N387=0,"---",(IF(ISERROR((O387/$N387)-1),"---",(O387/$N387)-1) ))))</f>
        <v>-0.14692399442424586</v>
      </c>
      <c r="X387" s="8">
        <f>N387-M387</f>
        <v>-11942</v>
      </c>
      <c r="Y387" s="96">
        <f>IF($M387="","",  IF(N387="","", IF($M387=0,"---",(IF(ISERROR((N387/$M387)-1),"---",(N387/$M387)-1) ))))</f>
        <v>-3.3183559938534501E-2</v>
      </c>
    </row>
    <row r="388" spans="1:25" ht="15.75" customHeight="1">
      <c r="B388" s="106"/>
      <c r="C388" s="297"/>
      <c r="D388" s="296"/>
      <c r="E388" s="296"/>
      <c r="F388" s="296"/>
      <c r="G388" s="296"/>
      <c r="H388" s="296"/>
      <c r="I388" s="6" t="s">
        <v>228</v>
      </c>
      <c r="J388" s="7" t="s">
        <v>9</v>
      </c>
      <c r="K388" s="154">
        <f>SUM(K383+K385)</f>
        <v>162577</v>
      </c>
      <c r="L388" s="25">
        <f>SUM(L383+L385)</f>
        <v>265577</v>
      </c>
      <c r="M388" s="212">
        <f>SUM(M383+M385)</f>
        <v>265577</v>
      </c>
      <c r="N388" s="25">
        <f>SUM(N383+N385)</f>
        <v>253635</v>
      </c>
      <c r="O388" s="160">
        <f>SUM(O383+O385)</f>
        <v>202515</v>
      </c>
      <c r="P388" s="8">
        <f>O388-K388</f>
        <v>39938</v>
      </c>
      <c r="Q388" s="95">
        <f>IF($K388="","",  IF(O388="","", IF($K388=0,"---",(IF(ISERROR((O388/$K388)-1),"---",(O388/$K388)-1) ))))</f>
        <v>0.24565590458674968</v>
      </c>
      <c r="R388" s="8">
        <f>O388-L388</f>
        <v>-63062</v>
      </c>
      <c r="S388" s="95">
        <f>IF($L388="","",  IF(O388="","", IF($L388=0,"---",(IF(ISERROR((O388/$L388)-1),"---",(O388/$L388)-1) ))))</f>
        <v>-0.23745279146914078</v>
      </c>
      <c r="T388" s="8">
        <f>O388-M388</f>
        <v>-63062</v>
      </c>
      <c r="U388" s="95">
        <f>IF($M388="","",  IF(O388="","", IF($M388=0,"---",(IF(ISERROR((O388/$M388)-1),"---",(O388/$M388)-1) ))))</f>
        <v>-0.23745279146914078</v>
      </c>
      <c r="V388" s="8">
        <f>O388-N388</f>
        <v>-51120</v>
      </c>
      <c r="W388" s="95">
        <f>IF($N388="","",  IF(O388="","", IF($N388=0,"---",(IF(ISERROR((O388/$N388)-1),"---",(O388/$N388)-1) ))))</f>
        <v>-0.20154947069607898</v>
      </c>
      <c r="X388" s="8">
        <f>N388-M388</f>
        <v>-11942</v>
      </c>
      <c r="Y388" s="96">
        <f>IF($M388="","",  IF(N388="","", IF($M388=0,"---",(IF(ISERROR((N388/$M388)-1),"---",(N388/$M388)-1) ))))</f>
        <v>-4.4966243311732601E-2</v>
      </c>
    </row>
    <row r="389" spans="1:25" ht="15.75" customHeight="1">
      <c r="B389" s="106"/>
      <c r="C389" s="297"/>
      <c r="D389" s="296"/>
      <c r="E389" s="296"/>
      <c r="F389" s="296"/>
      <c r="G389" s="296"/>
      <c r="H389" s="296"/>
      <c r="I389" s="1" t="s">
        <v>155</v>
      </c>
      <c r="J389" s="9" t="s">
        <v>17</v>
      </c>
      <c r="K389" s="154">
        <f t="shared" ref="K389:L389" si="128">K384</f>
        <v>94300</v>
      </c>
      <c r="L389" s="25">
        <f t="shared" si="128"/>
        <v>290300</v>
      </c>
      <c r="M389" s="160">
        <f t="shared" ref="M389:O389" si="129">M384</f>
        <v>94300</v>
      </c>
      <c r="N389" s="160">
        <f t="shared" si="129"/>
        <v>94300</v>
      </c>
      <c r="O389" s="160">
        <f t="shared" si="129"/>
        <v>94300</v>
      </c>
      <c r="P389" s="8">
        <f>O389-K389</f>
        <v>0</v>
      </c>
      <c r="Q389" s="95">
        <f>IF($K389="","",  IF(O389="","", IF($K389=0,"---",(IF(ISERROR((O389/$K389)-1),"---",(O389/$K389)-1) ))))</f>
        <v>0</v>
      </c>
      <c r="R389" s="8">
        <f>O389-L389</f>
        <v>-196000</v>
      </c>
      <c r="S389" s="95">
        <f>IF($L389="","",  IF(O389="","", IF($L389=0,"---",(IF(ISERROR((O389/$L389)-1),"---",(O389/$L389)-1) ))))</f>
        <v>-0.67516362383740958</v>
      </c>
      <c r="T389" s="8">
        <f>O389-M389</f>
        <v>0</v>
      </c>
      <c r="U389" s="95">
        <f>IF($M389="","",  IF(O389="","", IF($M389=0,"---",(IF(ISERROR((O389/$M389)-1),"---",(O389/$M389)-1) ))))</f>
        <v>0</v>
      </c>
      <c r="V389" s="8">
        <f>O389-N389</f>
        <v>0</v>
      </c>
      <c r="W389" s="95">
        <f>IF($N389="","",  IF(O389="","", IF($N389=0,"---",(IF(ISERROR((O389/$N389)-1),"---",(O389/$N389)-1) ))))</f>
        <v>0</v>
      </c>
      <c r="X389" s="8">
        <f>N389-M389</f>
        <v>0</v>
      </c>
      <c r="Y389" s="96">
        <f>IF($M389="","",  IF(N389="","", IF($M389=0,"---",(IF(ISERROR((N389/$M389)-1),"---",(N389/$M389)-1) ))))</f>
        <v>0</v>
      </c>
    </row>
    <row r="390" spans="1:25" ht="15.75" customHeight="1">
      <c r="B390" s="106"/>
      <c r="C390" s="296"/>
      <c r="D390" s="296"/>
      <c r="E390" s="296"/>
      <c r="F390" s="296"/>
      <c r="G390" s="296"/>
      <c r="H390" s="296"/>
      <c r="I390" s="296"/>
      <c r="J390" s="296"/>
      <c r="K390" s="296"/>
      <c r="L390" s="296"/>
      <c r="M390" s="214"/>
      <c r="N390" s="214"/>
      <c r="O390" s="296"/>
      <c r="P390" s="296"/>
      <c r="Q390" s="296"/>
      <c r="R390" s="296"/>
      <c r="S390" s="296"/>
      <c r="T390" s="296"/>
      <c r="U390" s="296"/>
      <c r="V390" s="296"/>
      <c r="W390" s="296"/>
      <c r="X390" s="296"/>
      <c r="Y390" s="30"/>
    </row>
    <row r="391" spans="1:25" ht="15.75" customHeight="1">
      <c r="B391" s="93">
        <v>3</v>
      </c>
      <c r="C391" s="11" t="s">
        <v>233</v>
      </c>
      <c r="D391" s="12"/>
      <c r="E391" s="12"/>
      <c r="F391" s="12"/>
      <c r="G391" s="12"/>
      <c r="H391" s="12"/>
      <c r="I391" s="12"/>
      <c r="J391" s="12"/>
      <c r="K391" s="12"/>
      <c r="L391" s="12"/>
      <c r="M391" s="60"/>
      <c r="N391" s="60"/>
      <c r="O391" s="12"/>
      <c r="P391" s="12"/>
      <c r="Q391" s="12"/>
      <c r="R391" s="12"/>
      <c r="S391" s="12"/>
      <c r="T391" s="12"/>
      <c r="U391" s="12"/>
      <c r="V391" s="12"/>
      <c r="W391" s="12"/>
      <c r="X391" s="12"/>
      <c r="Y391" s="33"/>
    </row>
    <row r="392" spans="1:25" ht="15.75" customHeight="1">
      <c r="B392" s="106"/>
      <c r="C392" s="337" t="s">
        <v>234</v>
      </c>
      <c r="D392" s="17" t="s">
        <v>235</v>
      </c>
      <c r="E392" s="14"/>
      <c r="F392" s="14"/>
      <c r="G392" s="14"/>
      <c r="H392" s="14"/>
      <c r="I392" s="14"/>
      <c r="J392" s="14"/>
      <c r="K392" s="14"/>
      <c r="L392" s="14"/>
      <c r="M392" s="168"/>
      <c r="N392" s="168"/>
      <c r="O392" s="14"/>
      <c r="P392" s="14"/>
      <c r="Q392" s="14"/>
      <c r="R392" s="14"/>
      <c r="S392" s="14"/>
      <c r="T392" s="14"/>
      <c r="U392" s="14"/>
      <c r="V392" s="14"/>
      <c r="W392" s="14"/>
      <c r="X392" s="14"/>
      <c r="Y392" s="24"/>
    </row>
    <row r="393" spans="1:25" ht="15.75" customHeight="1">
      <c r="B393" s="94"/>
      <c r="C393" s="296"/>
      <c r="D393" s="297" t="s">
        <v>236</v>
      </c>
      <c r="E393" s="1" t="s">
        <v>237</v>
      </c>
      <c r="F393" s="1"/>
      <c r="G393" s="1"/>
      <c r="H393" s="1"/>
      <c r="I393" s="1"/>
      <c r="J393" s="7" t="s">
        <v>9</v>
      </c>
      <c r="K393" s="8">
        <v>69353</v>
      </c>
      <c r="L393" s="39">
        <v>69353</v>
      </c>
      <c r="M393" s="39">
        <v>79353</v>
      </c>
      <c r="N393" s="39">
        <v>74353</v>
      </c>
      <c r="O393" s="39">
        <v>71853</v>
      </c>
      <c r="P393" s="8">
        <f>O393-K393</f>
        <v>2500</v>
      </c>
      <c r="Q393" s="95">
        <f>IF($K393="","",  IF(O393="","", IF($K393=0,"---",(IF(ISERROR((O393/$K393)-1),"---",(O393/$K393)-1) ))))</f>
        <v>3.6047467304947123E-2</v>
      </c>
      <c r="R393" s="8">
        <f>O393-L393</f>
        <v>2500</v>
      </c>
      <c r="S393" s="95">
        <f>IF($L393="","",  IF(O393="","", IF($L393=0,"---",(IF(ISERROR((O393/$L393)-1),"---",(O393/$L393)-1) ))))</f>
        <v>3.6047467304947123E-2</v>
      </c>
      <c r="T393" s="8">
        <f>O393-M393</f>
        <v>-7500</v>
      </c>
      <c r="U393" s="95">
        <f>IF($M393="","",  IF(O393="","", IF($M393=0,"---",(IF(ISERROR((O393/$M393)-1),"---",(O393/$M393)-1) ))))</f>
        <v>-9.4514385089410569E-2</v>
      </c>
      <c r="V393" s="8">
        <f>O393-N393</f>
        <v>-2500</v>
      </c>
      <c r="W393" s="95">
        <f>IF($N393="","",  IF(O393="","", IF($N393=0,"---",(IF(ISERROR((O393/$N393)-1),"---",(O393/$N393)-1) ))))</f>
        <v>-3.3623391120734869E-2</v>
      </c>
      <c r="X393" s="8">
        <f>N393-M393</f>
        <v>-5000</v>
      </c>
      <c r="Y393" s="96">
        <f>IF($M393="","",  IF(N393="","", IF($M393=0,"---",(IF(ISERROR((N393/$M393)-1),"---",(N393/$M393)-1) ))))</f>
        <v>-6.3009590059607046E-2</v>
      </c>
    </row>
    <row r="394" spans="1:25" ht="15.75" customHeight="1">
      <c r="B394" s="94"/>
      <c r="C394" s="296"/>
      <c r="D394" s="297" t="s">
        <v>238</v>
      </c>
      <c r="E394" s="1" t="s">
        <v>239</v>
      </c>
      <c r="F394" s="1"/>
      <c r="G394" s="1"/>
      <c r="H394" s="1"/>
      <c r="I394" s="1"/>
      <c r="J394" s="9" t="s">
        <v>9</v>
      </c>
      <c r="K394" s="25">
        <v>8811</v>
      </c>
      <c r="L394" s="25">
        <v>8811</v>
      </c>
      <c r="M394" s="39">
        <v>13811</v>
      </c>
      <c r="N394" s="39">
        <v>10811</v>
      </c>
      <c r="O394" s="25">
        <v>9811</v>
      </c>
      <c r="P394" s="8">
        <f>O394-K394</f>
        <v>1000</v>
      </c>
      <c r="Q394" s="95">
        <f>IF($K394="","",  IF(O394="","", IF($K394=0,"---",(IF(ISERROR((O394/$K394)-1),"---",(O394/$K394)-1) ))))</f>
        <v>0.11349449551696744</v>
      </c>
      <c r="R394" s="8">
        <f>O394-L394</f>
        <v>1000</v>
      </c>
      <c r="S394" s="95">
        <f>IF($L394="","",  IF(O394="","", IF($L394=0,"---",(IF(ISERROR((O394/$L394)-1),"---",(O394/$L394)-1) ))))</f>
        <v>0.11349449551696744</v>
      </c>
      <c r="T394" s="8">
        <f>O394-M394</f>
        <v>-4000</v>
      </c>
      <c r="U394" s="95">
        <f>IF($M394="","",  IF(O394="","", IF($M394=0,"---",(IF(ISERROR((O394/$M394)-1),"---",(O394/$M394)-1) ))))</f>
        <v>-0.28962421258417204</v>
      </c>
      <c r="V394" s="8">
        <f>O394-N394</f>
        <v>-1000</v>
      </c>
      <c r="W394" s="95">
        <f>IF($N394="","",  IF(O394="","", IF($N394=0,"---",(IF(ISERROR((O394/$N394)-1),"---",(O394/$N394)-1) ))))</f>
        <v>-9.2498381278327657E-2</v>
      </c>
      <c r="X394" s="8">
        <f>N394-M394</f>
        <v>-3000</v>
      </c>
      <c r="Y394" s="96">
        <f>IF($M394="","",  IF(N394="","", IF($M394=0,"---",(IF(ISERROR((N394/$M394)-1),"---",(N394/$M394)-1) ))))</f>
        <v>-0.21721815943812905</v>
      </c>
    </row>
    <row r="395" spans="1:25" ht="15.75" customHeight="1">
      <c r="B395" s="106"/>
      <c r="C395" s="296"/>
      <c r="D395" s="296"/>
      <c r="E395" s="296"/>
      <c r="F395" s="296"/>
      <c r="G395" s="296"/>
      <c r="H395" s="296"/>
      <c r="I395" s="296"/>
      <c r="J395" s="296"/>
      <c r="K395" s="296"/>
      <c r="L395" s="296"/>
      <c r="M395" s="60"/>
      <c r="N395" s="60"/>
      <c r="O395" s="296"/>
      <c r="P395" s="296"/>
      <c r="Q395" s="296"/>
      <c r="R395" s="296"/>
      <c r="S395" s="296"/>
      <c r="T395" s="296"/>
      <c r="U395" s="296"/>
      <c r="V395" s="296"/>
      <c r="W395" s="296"/>
      <c r="X395" s="296"/>
      <c r="Y395" s="30"/>
    </row>
    <row r="396" spans="1:25" ht="15.75" customHeight="1">
      <c r="B396" s="94"/>
      <c r="C396" s="296"/>
      <c r="D396" s="296"/>
      <c r="E396" s="296"/>
      <c r="F396" s="296"/>
      <c r="G396" s="11" t="s">
        <v>11</v>
      </c>
      <c r="H396" s="12"/>
      <c r="I396" s="12"/>
      <c r="J396" s="243"/>
      <c r="K396" s="25">
        <f t="shared" ref="K396" si="130">SUM(K393:K394)</f>
        <v>78164</v>
      </c>
      <c r="L396" s="25">
        <f t="shared" ref="L396:O396" si="131">SUM(L393:L394)</f>
        <v>78164</v>
      </c>
      <c r="M396" s="10">
        <f t="shared" si="131"/>
        <v>93164</v>
      </c>
      <c r="N396" s="10">
        <f t="shared" si="131"/>
        <v>85164</v>
      </c>
      <c r="O396" s="25">
        <f t="shared" si="131"/>
        <v>81664</v>
      </c>
      <c r="P396" s="25">
        <f>O396-K396</f>
        <v>3500</v>
      </c>
      <c r="Q396" s="96">
        <f>IF($K396="","",  IF(O396="","", IF($K396=0,"---",(IF(ISERROR((O396/$K396)-1),"---",(O396/$K396)-1) ))))</f>
        <v>4.4777646998618303E-2</v>
      </c>
      <c r="R396" s="25">
        <f>O396-L396</f>
        <v>3500</v>
      </c>
      <c r="S396" s="96">
        <f>IF($L396="","",  IF(O396="","", IF($L396=0,"---",(IF(ISERROR((O396/$L396)-1),"---",(O396/$L396)-1) ))))</f>
        <v>4.4777646998618303E-2</v>
      </c>
      <c r="T396" s="25">
        <f>O396-M396</f>
        <v>-11500</v>
      </c>
      <c r="U396" s="96">
        <f>IF($M396="","",  IF(O396="","", IF($M396=0,"---",(IF(ISERROR((O396/$M396)-1),"---",(O396/$M396)-1) ))))</f>
        <v>-0.12343823794598774</v>
      </c>
      <c r="V396" s="25">
        <f>O396-N396</f>
        <v>-3500</v>
      </c>
      <c r="W396" s="96">
        <f>IF($N396="","",  IF(O396="","", IF($N396=0,"---",(IF(ISERROR((O396/$N396)-1),"---",(O396/$N396)-1) ))))</f>
        <v>-4.1097177211028124E-2</v>
      </c>
      <c r="X396" s="25">
        <f>N396-M396</f>
        <v>-8000</v>
      </c>
      <c r="Y396" s="96">
        <f>IF($M396="","",  IF(N396="","", IF($M396=0,"---",(IF(ISERROR((N396/$M396)-1),"---",(N396/$M396)-1) ))))</f>
        <v>-8.5870078571121944E-2</v>
      </c>
    </row>
    <row r="397" spans="1:25" ht="15.75" customHeight="1">
      <c r="B397" s="106"/>
      <c r="C397" s="296"/>
      <c r="D397" s="296"/>
      <c r="E397" s="296"/>
      <c r="F397" s="296"/>
      <c r="G397" s="296"/>
      <c r="H397" s="296"/>
      <c r="I397" s="296"/>
      <c r="J397" s="296"/>
      <c r="K397" s="296"/>
      <c r="L397" s="296"/>
      <c r="M397" s="214"/>
      <c r="N397" s="214"/>
      <c r="O397" s="296"/>
      <c r="P397" s="296"/>
      <c r="Q397" s="296"/>
      <c r="R397" s="296"/>
      <c r="S397" s="296"/>
      <c r="T397" s="296"/>
      <c r="U397" s="296"/>
      <c r="V397" s="296"/>
      <c r="W397" s="296"/>
      <c r="X397" s="296"/>
      <c r="Y397" s="30"/>
    </row>
    <row r="398" spans="1:25" ht="15.75" customHeight="1">
      <c r="B398" s="94"/>
      <c r="C398" s="337" t="s">
        <v>311</v>
      </c>
      <c r="D398" s="55" t="s">
        <v>240</v>
      </c>
      <c r="E398" s="56"/>
      <c r="F398" s="56"/>
      <c r="G398" s="56"/>
      <c r="H398" s="56"/>
      <c r="I398" s="57"/>
      <c r="J398" s="296"/>
      <c r="K398" s="296"/>
      <c r="L398" s="296"/>
      <c r="M398" s="168"/>
      <c r="N398" s="168"/>
      <c r="O398" s="296"/>
      <c r="P398" s="296"/>
      <c r="Q398" s="300"/>
      <c r="R398" s="296"/>
      <c r="S398" s="300"/>
      <c r="T398" s="296"/>
      <c r="U398" s="300"/>
      <c r="V398" s="300"/>
      <c r="W398" s="300"/>
      <c r="X398" s="296"/>
      <c r="Y398" s="30"/>
    </row>
    <row r="399" spans="1:25">
      <c r="B399" s="97"/>
      <c r="C399" s="338"/>
      <c r="D399" s="61"/>
      <c r="E399" s="62" t="s">
        <v>241</v>
      </c>
      <c r="F399" s="62"/>
      <c r="G399" s="62"/>
      <c r="H399" s="62"/>
      <c r="I399" s="63"/>
      <c r="J399" s="64" t="s">
        <v>9</v>
      </c>
      <c r="K399" s="25">
        <v>13800</v>
      </c>
      <c r="L399" s="25">
        <v>15180</v>
      </c>
      <c r="M399" s="8">
        <v>15180</v>
      </c>
      <c r="N399" s="8">
        <v>15180</v>
      </c>
      <c r="O399" s="25">
        <v>13800</v>
      </c>
      <c r="P399" s="25">
        <f>O399-K399</f>
        <v>0</v>
      </c>
      <c r="Q399" s="96">
        <f>IF($K399="","",  IF(O399="","", IF($K399=0,"---",(IF(ISERROR((O399/$K399)-1),"---",(O399/$K399)-1) ))))</f>
        <v>0</v>
      </c>
      <c r="R399" s="25">
        <f>O399-L399</f>
        <v>-1380</v>
      </c>
      <c r="S399" s="96">
        <f>IF($L399="","",  IF(O399="","", IF($L399=0,"---",(IF(ISERROR((O399/$L399)-1),"---",(O399/$L399)-1) ))))</f>
        <v>-9.0909090909090939E-2</v>
      </c>
      <c r="T399" s="25">
        <f>O399-M399</f>
        <v>-1380</v>
      </c>
      <c r="U399" s="96">
        <f>IF($M399="","",  IF(O399="","", IF($M399=0,"---",(IF(ISERROR((O399/$M399)-1),"---",(O399/$M399)-1) ))))</f>
        <v>-9.0909090909090939E-2</v>
      </c>
      <c r="V399" s="25">
        <f>O399-N399</f>
        <v>-1380</v>
      </c>
      <c r="W399" s="96">
        <f>IF($N399="","",  IF(O399="","", IF($N399=0,"---",(IF(ISERROR((O399/$N399)-1),"---",(O399/$N399)-1) ))))</f>
        <v>-9.0909090909090939E-2</v>
      </c>
      <c r="X399" s="25">
        <f>N399-M399</f>
        <v>0</v>
      </c>
      <c r="Y399" s="96">
        <f>IF($M399="","",  IF(N399="","", IF($M399=0,"---",(IF(ISERROR((N399/$M399)-1),"---",(N399/$M399)-1) ))))</f>
        <v>0</v>
      </c>
    </row>
    <row r="400" spans="1:25" s="38" customFormat="1" ht="15.75" customHeight="1">
      <c r="A400" s="2"/>
      <c r="B400" s="94"/>
      <c r="C400" s="337" t="s">
        <v>14</v>
      </c>
      <c r="D400" s="11" t="s">
        <v>242</v>
      </c>
      <c r="E400" s="21"/>
      <c r="F400" s="12"/>
      <c r="G400" s="12"/>
      <c r="H400" s="12"/>
      <c r="I400" s="33"/>
      <c r="J400" s="9" t="s">
        <v>9</v>
      </c>
      <c r="K400" s="25">
        <v>10634</v>
      </c>
      <c r="L400" s="25">
        <v>10634</v>
      </c>
      <c r="M400" s="39">
        <v>15644</v>
      </c>
      <c r="N400" s="39">
        <v>12634</v>
      </c>
      <c r="O400" s="25">
        <v>10953</v>
      </c>
      <c r="P400" s="8">
        <f>O400-K400</f>
        <v>319</v>
      </c>
      <c r="Q400" s="95">
        <f>IF($K400="","",  IF(O400="","", IF($K400=0,"---",(IF(ISERROR((O400/$K400)-1),"---",(O400/$K400)-1) ))))</f>
        <v>2.9998119240173038E-2</v>
      </c>
      <c r="R400" s="8">
        <f>O400-L400</f>
        <v>319</v>
      </c>
      <c r="S400" s="95">
        <f>IF($L400="","",  IF(O400="","", IF($L400=0,"---",(IF(ISERROR((O400/$L400)-1),"---",(O400/$L400)-1) ))))</f>
        <v>2.9998119240173038E-2</v>
      </c>
      <c r="T400" s="8">
        <f>O400-M400</f>
        <v>-4691</v>
      </c>
      <c r="U400" s="95">
        <f>IF($M400="","",  IF(O400="","", IF($M400=0,"---",(IF(ISERROR((O400/$M400)-1),"---",(O400/$M400)-1) ))))</f>
        <v>-0.29985937100485804</v>
      </c>
      <c r="V400" s="8">
        <f>O400-N400</f>
        <v>-1681</v>
      </c>
      <c r="W400" s="95">
        <f>IF($N400="","",  IF(O400="","", IF($N400=0,"---",(IF(ISERROR((O400/$N400)-1),"---",(O400/$N400)-1) ))))</f>
        <v>-0.13305366471426305</v>
      </c>
      <c r="X400" s="8">
        <f>N400-M400</f>
        <v>-3010</v>
      </c>
      <c r="Y400" s="96">
        <f>IF($M400="","",  IF(N400="","", IF($M400=0,"---",(IF(ISERROR((N400/$M400)-1),"---",(N400/$M400)-1) ))))</f>
        <v>-0.19240603426233704</v>
      </c>
    </row>
    <row r="401" spans="1:25" ht="15.75" customHeight="1">
      <c r="A401" s="38"/>
      <c r="B401" s="106"/>
      <c r="C401" s="296"/>
      <c r="D401" s="296"/>
      <c r="E401" s="296"/>
      <c r="F401" s="296"/>
      <c r="G401" s="296"/>
      <c r="H401" s="296"/>
      <c r="I401" s="296"/>
      <c r="J401" s="296"/>
      <c r="K401" s="296"/>
      <c r="L401" s="296"/>
      <c r="M401" s="214"/>
      <c r="N401" s="214"/>
      <c r="O401" s="296"/>
      <c r="P401" s="296"/>
      <c r="Q401" s="296"/>
      <c r="R401" s="296"/>
      <c r="S401" s="296"/>
      <c r="T401" s="296"/>
      <c r="U401" s="296"/>
      <c r="V401" s="296"/>
      <c r="W401" s="296"/>
      <c r="X401" s="296"/>
      <c r="Y401" s="30"/>
    </row>
    <row r="402" spans="1:25" ht="15.75" customHeight="1">
      <c r="B402" s="93">
        <v>4</v>
      </c>
      <c r="C402" s="11" t="s">
        <v>243</v>
      </c>
      <c r="D402" s="12"/>
      <c r="E402" s="12"/>
      <c r="F402" s="12"/>
      <c r="G402" s="12"/>
      <c r="H402" s="12"/>
      <c r="I402" s="12"/>
      <c r="J402" s="12"/>
      <c r="K402" s="12"/>
      <c r="L402" s="12"/>
      <c r="M402" s="60"/>
      <c r="N402" s="60"/>
      <c r="O402" s="12"/>
      <c r="P402" s="12"/>
      <c r="Q402" s="12"/>
      <c r="R402" s="12"/>
      <c r="S402" s="12"/>
      <c r="T402" s="12"/>
      <c r="U402" s="12"/>
      <c r="V402" s="12"/>
      <c r="W402" s="12"/>
      <c r="X402" s="12"/>
      <c r="Y402" s="33"/>
    </row>
    <row r="403" spans="1:25" ht="15.75" customHeight="1">
      <c r="B403" s="114"/>
      <c r="C403" s="305" t="s">
        <v>6</v>
      </c>
      <c r="D403" s="61" t="s">
        <v>244</v>
      </c>
      <c r="E403" s="62"/>
      <c r="F403" s="62"/>
      <c r="G403" s="62"/>
      <c r="H403" s="62"/>
      <c r="I403" s="63"/>
      <c r="J403" s="65" t="s">
        <v>9</v>
      </c>
      <c r="K403" s="10">
        <v>1097000</v>
      </c>
      <c r="L403" s="10">
        <v>1297761</v>
      </c>
      <c r="M403" s="10">
        <v>1297761</v>
      </c>
      <c r="N403" s="10">
        <v>1282761</v>
      </c>
      <c r="O403" s="10">
        <v>1137000</v>
      </c>
      <c r="P403" s="8">
        <f>O403-K403</f>
        <v>40000</v>
      </c>
      <c r="Q403" s="95">
        <f>IF($K403="","",  IF(O403="","", IF($K403=0,"---",(IF(ISERROR((O403/$K403)-1),"---",(O403/$K403)-1) ))))</f>
        <v>3.6463081130355457E-2</v>
      </c>
      <c r="R403" s="8">
        <f>O403-L403</f>
        <v>-160761</v>
      </c>
      <c r="S403" s="95">
        <f>IF($L403="","",  IF(O403="","", IF($L403=0,"---",(IF(ISERROR((O403/$L403)-1),"---",(O403/$L403)-1) ))))</f>
        <v>-0.12387565969388814</v>
      </c>
      <c r="T403" s="8">
        <f>O403-M403</f>
        <v>-160761</v>
      </c>
      <c r="U403" s="95">
        <f>IF($M403="","",  IF(O403="","", IF($M403=0,"---",(IF(ISERROR((O403/$M403)-1),"---",(O403/$M403)-1) ))))</f>
        <v>-0.12387565969388814</v>
      </c>
      <c r="V403" s="8">
        <f>O403-N403</f>
        <v>-145761</v>
      </c>
      <c r="W403" s="95">
        <f>IF($N403="","",  IF(O403="","", IF($N403=0,"---",(IF(ISERROR((O403/$N403)-1),"---",(O403/$N403)-1) ))))</f>
        <v>-0.11363067633019708</v>
      </c>
      <c r="X403" s="8">
        <f>N403-M403</f>
        <v>-15000</v>
      </c>
      <c r="Y403" s="96">
        <f>IF($M403="","",  IF(N403="","", IF($M403=0,"---",(IF(ISERROR((N403/$M403)-1),"---",(N403/$M403)-1) ))))</f>
        <v>-1.1558368605621538E-2</v>
      </c>
    </row>
    <row r="404" spans="1:25" s="38" customFormat="1" ht="15.75" customHeight="1">
      <c r="A404" s="2"/>
      <c r="B404" s="94"/>
      <c r="C404" s="297" t="s">
        <v>12</v>
      </c>
      <c r="D404" s="55" t="s">
        <v>245</v>
      </c>
      <c r="E404" s="56"/>
      <c r="F404" s="56"/>
      <c r="G404" s="56"/>
      <c r="H404" s="56"/>
      <c r="I404" s="57"/>
      <c r="J404" s="56"/>
      <c r="K404" s="56"/>
      <c r="L404" s="56"/>
      <c r="M404" s="60"/>
      <c r="N404" s="60"/>
      <c r="O404" s="56"/>
      <c r="P404" s="56"/>
      <c r="Q404" s="135"/>
      <c r="R404" s="56"/>
      <c r="S404" s="135"/>
      <c r="T404" s="56"/>
      <c r="U404" s="135"/>
      <c r="V404" s="135"/>
      <c r="W404" s="135"/>
      <c r="X404" s="56"/>
      <c r="Y404" s="57"/>
    </row>
    <row r="405" spans="1:25" ht="15.75" customHeight="1">
      <c r="A405" s="38"/>
      <c r="B405" s="94"/>
      <c r="C405" s="296"/>
      <c r="D405" s="17"/>
      <c r="E405" s="66" t="s">
        <v>246</v>
      </c>
      <c r="F405" s="14"/>
      <c r="G405" s="14"/>
      <c r="H405" s="14"/>
      <c r="I405" s="24"/>
      <c r="J405" s="243" t="s">
        <v>9</v>
      </c>
      <c r="K405" s="25">
        <v>368000</v>
      </c>
      <c r="L405" s="25">
        <v>408000</v>
      </c>
      <c r="M405" s="8">
        <v>408000</v>
      </c>
      <c r="N405" s="8">
        <v>400000</v>
      </c>
      <c r="O405" s="25">
        <v>378000</v>
      </c>
      <c r="P405" s="25">
        <f>O405-K405</f>
        <v>10000</v>
      </c>
      <c r="Q405" s="96">
        <f>IF($K405="","",  IF(O405="","", IF($K405=0,"---",(IF(ISERROR((O405/$K405)-1),"---",(O405/$K405)-1) ))))</f>
        <v>2.7173913043478271E-2</v>
      </c>
      <c r="R405" s="25">
        <f>O405-L405</f>
        <v>-30000</v>
      </c>
      <c r="S405" s="96">
        <f>IF($L405="","",  IF(O405="","", IF($L405=0,"---",(IF(ISERROR((O405/$L405)-1),"---",(O405/$L405)-1) ))))</f>
        <v>-7.3529411764705843E-2</v>
      </c>
      <c r="T405" s="25">
        <f>O405-M405</f>
        <v>-30000</v>
      </c>
      <c r="U405" s="96">
        <f>IF($M405="","",  IF(O405="","", IF($M405=0,"---",(IF(ISERROR((O405/$M405)-1),"---",(O405/$M405)-1) ))))</f>
        <v>-7.3529411764705843E-2</v>
      </c>
      <c r="V405" s="25">
        <f>O405-N405</f>
        <v>-22000</v>
      </c>
      <c r="W405" s="96">
        <f>IF($N405="","",  IF(O405="","", IF($N405=0,"---",(IF(ISERROR((O405/$N405)-1),"---",(O405/$N405)-1) ))))</f>
        <v>-5.5000000000000049E-2</v>
      </c>
      <c r="X405" s="25">
        <f>N405-M405</f>
        <v>-8000</v>
      </c>
      <c r="Y405" s="96">
        <f>IF($M405="","",  IF(N405="","", IF($M405=0,"---",(IF(ISERROR((N405/$M405)-1),"---",(N405/$M405)-1) ))))</f>
        <v>-1.9607843137254943E-2</v>
      </c>
    </row>
    <row r="406" spans="1:25" ht="15.75" customHeight="1">
      <c r="B406" s="94"/>
      <c r="C406" s="297" t="s">
        <v>104</v>
      </c>
      <c r="D406" s="11" t="s">
        <v>247</v>
      </c>
      <c r="E406" s="12"/>
      <c r="F406" s="12"/>
      <c r="G406" s="12"/>
      <c r="H406" s="12"/>
      <c r="I406" s="33"/>
      <c r="J406" s="9" t="s">
        <v>9</v>
      </c>
      <c r="K406" s="25">
        <v>23547</v>
      </c>
      <c r="L406" s="25">
        <v>23547</v>
      </c>
      <c r="M406" s="25">
        <v>25547</v>
      </c>
      <c r="N406" s="25">
        <v>25547</v>
      </c>
      <c r="O406" s="25">
        <f>+L406</f>
        <v>23547</v>
      </c>
      <c r="P406" s="8">
        <f>O406-K406</f>
        <v>0</v>
      </c>
      <c r="Q406" s="95">
        <f>IF($K406="","",  IF(O406="","", IF($K406=0,"---",(IF(ISERROR((O406/$K406)-1),"---",(O406/$K406)-1) ))))</f>
        <v>0</v>
      </c>
      <c r="R406" s="8">
        <f>O406-L406</f>
        <v>0</v>
      </c>
      <c r="S406" s="95">
        <f>IF($L406="","",  IF(O406="","", IF($L406=0,"---",(IF(ISERROR((O406/$L406)-1),"---",(O406/$L406)-1) ))))</f>
        <v>0</v>
      </c>
      <c r="T406" s="8">
        <f>O406-M406</f>
        <v>-2000</v>
      </c>
      <c r="U406" s="95">
        <f>IF($M406="","",  IF(O406="","", IF($M406=0,"---",(IF(ISERROR((O406/$M406)-1),"---",(O406/$M406)-1) ))))</f>
        <v>-7.828707871765761E-2</v>
      </c>
      <c r="V406" s="8">
        <f>O406-N406</f>
        <v>-2000</v>
      </c>
      <c r="W406" s="95">
        <f>IF($N406="","",  IF(O406="","", IF($N406=0,"---",(IF(ISERROR((O406/$N406)-1),"---",(O406/$N406)-1) ))))</f>
        <v>-7.828707871765761E-2</v>
      </c>
      <c r="X406" s="8">
        <f>N406-M406</f>
        <v>0</v>
      </c>
      <c r="Y406" s="96">
        <f>IF($M406="","",  IF(N406="","", IF($M406=0,"---",(IF(ISERROR((N406/$M406)-1),"---",(N406/$M406)-1) ))))</f>
        <v>0</v>
      </c>
    </row>
    <row r="407" spans="1:25" ht="15.75" customHeight="1">
      <c r="B407" s="109"/>
      <c r="C407" s="66" t="s">
        <v>111</v>
      </c>
      <c r="D407" s="1" t="s">
        <v>248</v>
      </c>
      <c r="E407" s="1"/>
      <c r="F407" s="1"/>
      <c r="G407" s="1"/>
      <c r="H407" s="1"/>
      <c r="I407" s="1"/>
      <c r="J407" s="9" t="s">
        <v>9</v>
      </c>
      <c r="K407" s="25">
        <v>55000</v>
      </c>
      <c r="L407" s="25">
        <v>95000</v>
      </c>
      <c r="M407" s="25">
        <v>95000</v>
      </c>
      <c r="N407" s="25">
        <v>110000</v>
      </c>
      <c r="O407" s="25">
        <v>65000</v>
      </c>
      <c r="P407" s="8">
        <f>O407-K407</f>
        <v>10000</v>
      </c>
      <c r="Q407" s="95">
        <f>IF($K407="","",  IF(O407="","", IF($K407=0,"---",(IF(ISERROR((O407/$K407)-1),"---",(O407/$K407)-1) ))))</f>
        <v>0.18181818181818188</v>
      </c>
      <c r="R407" s="8">
        <f>O407-L407</f>
        <v>-30000</v>
      </c>
      <c r="S407" s="95">
        <f>IF($L407="","",  IF(O407="","", IF($L407=0,"---",(IF(ISERROR((O407/$L407)-1),"---",(O407/$L407)-1) ))))</f>
        <v>-0.31578947368421051</v>
      </c>
      <c r="T407" s="8">
        <f>O407-M407</f>
        <v>-30000</v>
      </c>
      <c r="U407" s="95">
        <f>IF($M407="","",  IF(O407="","", IF($M407=0,"---",(IF(ISERROR((O407/$M407)-1),"---",(O407/$M407)-1) ))))</f>
        <v>-0.31578947368421051</v>
      </c>
      <c r="V407" s="8">
        <f>O407-N407</f>
        <v>-45000</v>
      </c>
      <c r="W407" s="95">
        <f>IF($N407="","",  IF(O407="","", IF($N407=0,"---",(IF(ISERROR((O407/$N407)-1),"---",(O407/$N407)-1) ))))</f>
        <v>-0.40909090909090906</v>
      </c>
      <c r="X407" s="8">
        <f>N407-M407</f>
        <v>15000</v>
      </c>
      <c r="Y407" s="96">
        <f>IF($M407="","",  IF(N407="","", IF($M407=0,"---",(IF(ISERROR((N407/$M407)-1),"---",(N407/$M407)-1) ))))</f>
        <v>0.15789473684210531</v>
      </c>
    </row>
    <row r="408" spans="1:25" ht="15.75" customHeight="1">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spans="1:25" ht="15.75" customHeight="1">
      <c r="B409" s="395" t="s">
        <v>206</v>
      </c>
      <c r="C409" s="396"/>
      <c r="D409" s="396"/>
      <c r="E409" s="396"/>
      <c r="F409" s="396"/>
      <c r="G409" s="396"/>
      <c r="H409" s="396"/>
      <c r="I409" s="396"/>
      <c r="J409" s="396"/>
      <c r="K409" s="396"/>
      <c r="L409" s="396"/>
      <c r="M409" s="396"/>
      <c r="N409" s="396"/>
      <c r="O409" s="396"/>
      <c r="P409" s="396"/>
      <c r="Q409" s="396"/>
      <c r="R409" s="396"/>
      <c r="S409" s="396"/>
      <c r="T409" s="396"/>
      <c r="U409" s="396"/>
      <c r="V409" s="396"/>
      <c r="W409" s="396"/>
      <c r="X409" s="396"/>
      <c r="Y409" s="397"/>
    </row>
    <row r="410" spans="1:25" ht="15.75" customHeight="1">
      <c r="B410" s="229"/>
      <c r="C410" s="230"/>
      <c r="D410" s="230"/>
      <c r="E410" s="230"/>
      <c r="F410" s="230"/>
      <c r="G410" s="230"/>
      <c r="H410" s="230"/>
      <c r="I410" s="230"/>
      <c r="J410" s="230"/>
      <c r="K410" s="230"/>
      <c r="L410" s="230"/>
      <c r="M410" s="230"/>
      <c r="N410" s="230"/>
      <c r="O410" s="230"/>
      <c r="P410" s="230"/>
      <c r="Q410" s="230"/>
      <c r="R410" s="230"/>
      <c r="S410" s="230"/>
      <c r="T410" s="230"/>
      <c r="U410" s="230"/>
      <c r="V410" s="230"/>
      <c r="W410" s="230"/>
      <c r="X410" s="230"/>
      <c r="Y410" s="231"/>
    </row>
    <row r="411" spans="1:25" ht="15.75" customHeight="1">
      <c r="B411" s="93">
        <v>5</v>
      </c>
      <c r="C411" s="31" t="s">
        <v>249</v>
      </c>
      <c r="D411" s="1"/>
      <c r="E411" s="1"/>
      <c r="F411" s="1"/>
      <c r="G411" s="1"/>
      <c r="H411" s="1"/>
      <c r="I411" s="1"/>
      <c r="J411" s="9" t="s">
        <v>9</v>
      </c>
      <c r="K411" s="25">
        <v>41000</v>
      </c>
      <c r="L411" s="25">
        <v>76000</v>
      </c>
      <c r="M411" s="25">
        <v>76000</v>
      </c>
      <c r="N411" s="25">
        <v>72000</v>
      </c>
      <c r="O411" s="232">
        <v>76000</v>
      </c>
      <c r="P411" s="25">
        <f t="shared" ref="P411" si="132">O411-K411</f>
        <v>35000</v>
      </c>
      <c r="Q411" s="96">
        <f t="shared" ref="Q411" si="133">IF($K411="","",  IF(O411="","", IF($K411=0,"---",(IF(ISERROR((O411/$K411)-1),"---",(O411/$K411)-1) ))))</f>
        <v>0.85365853658536595</v>
      </c>
      <c r="R411" s="25">
        <f t="shared" ref="R411" si="134">O411-L411</f>
        <v>0</v>
      </c>
      <c r="S411" s="96">
        <f t="shared" ref="S411" si="135">IF($L411="","",  IF(O411="","", IF($L411=0,"---",(IF(ISERROR((O411/$L411)-1),"---",(O411/$L411)-1) ))))</f>
        <v>0</v>
      </c>
      <c r="T411" s="25">
        <f t="shared" ref="T411" si="136">O411-M411</f>
        <v>0</v>
      </c>
      <c r="U411" s="96">
        <f t="shared" ref="U411" si="137">IF($M411="","",  IF(O411="","", IF($M411=0,"---",(IF(ISERROR((O411/$M411)-1),"---",(O411/$M411)-1) ))))</f>
        <v>0</v>
      </c>
      <c r="V411" s="25">
        <f t="shared" ref="V411" si="138">O411-N411</f>
        <v>4000</v>
      </c>
      <c r="W411" s="96">
        <f t="shared" ref="W411" si="139">IF($N411="","",  IF(O411="","", IF($N411=0,"---",(IF(ISERROR((O411/$N411)-1),"---",(O411/$N411)-1) ))))</f>
        <v>5.555555555555558E-2</v>
      </c>
      <c r="X411" s="25">
        <f t="shared" ref="X411" si="140">N411-M411</f>
        <v>-4000</v>
      </c>
      <c r="Y411" s="96">
        <f t="shared" ref="Y411" si="141">IF($M411="","",  IF(N411="","", IF($M411=0,"---",(IF(ISERROR((N411/$M411)-1),"---",(N411/$M411)-1) ))))</f>
        <v>-5.2631578947368474E-2</v>
      </c>
    </row>
    <row r="412" spans="1:25" ht="15.75" customHeight="1">
      <c r="B412" s="93">
        <v>6</v>
      </c>
      <c r="C412" s="31" t="s">
        <v>308</v>
      </c>
      <c r="D412" s="1"/>
      <c r="E412" s="1"/>
      <c r="F412" s="1"/>
      <c r="G412" s="1"/>
      <c r="H412" s="1"/>
      <c r="I412" s="1"/>
      <c r="J412" s="9" t="s">
        <v>9</v>
      </c>
      <c r="K412" s="25">
        <v>0</v>
      </c>
      <c r="L412" s="25">
        <v>0</v>
      </c>
      <c r="M412" s="25">
        <v>92015</v>
      </c>
      <c r="N412" s="25">
        <v>167665</v>
      </c>
      <c r="O412" s="232">
        <v>249400</v>
      </c>
      <c r="P412" s="25">
        <f t="shared" ref="P412:P418" si="142">O412-K412</f>
        <v>249400</v>
      </c>
      <c r="Q412" s="96" t="str">
        <f t="shared" ref="Q412:Q418" si="143">IF($K412="","",  IF(O412="","", IF($K412=0,"---",(IF(ISERROR((O412/$K412)-1),"---",(O412/$K412)-1) ))))</f>
        <v>---</v>
      </c>
      <c r="R412" s="25">
        <f t="shared" ref="R412:R418" si="144">O412-L412</f>
        <v>249400</v>
      </c>
      <c r="S412" s="96" t="str">
        <f t="shared" ref="S412:S418" si="145">IF($L412="","",  IF(O412="","", IF($L412=0,"---",(IF(ISERROR((O412/$L412)-1),"---",(O412/$L412)-1) ))))</f>
        <v>---</v>
      </c>
      <c r="T412" s="25">
        <f t="shared" ref="T412:T418" si="146">O412-M412</f>
        <v>157385</v>
      </c>
      <c r="U412" s="96">
        <f t="shared" ref="U412:U418" si="147">IF($M412="","",  IF(O412="","", IF($M412=0,"---",(IF(ISERROR((O412/$M412)-1),"---",(O412/$M412)-1) ))))</f>
        <v>1.7104276476661413</v>
      </c>
      <c r="V412" s="25">
        <f t="shared" ref="V412:V418" si="148">O412-N412</f>
        <v>81735</v>
      </c>
      <c r="W412" s="96">
        <f t="shared" ref="W412:W418" si="149">IF($N412="","",  IF(O412="","", IF($N412=0,"---",(IF(ISERROR((O412/$N412)-1),"---",(O412/$N412)-1) ))))</f>
        <v>0.48748993528762719</v>
      </c>
      <c r="X412" s="25">
        <f t="shared" ref="X412:X418" si="150">N412-M412</f>
        <v>75650</v>
      </c>
      <c r="Y412" s="96">
        <f t="shared" ref="Y412:Y418" si="151">IF($M412="","",  IF(N412="","", IF($M412=0,"---",(IF(ISERROR((N412/$M412)-1),"---",(N412/$M412)-1) ))))</f>
        <v>0.82214856273433679</v>
      </c>
    </row>
    <row r="413" spans="1:25" ht="15.75" customHeight="1">
      <c r="B413" s="93">
        <v>7</v>
      </c>
      <c r="C413" s="1" t="s">
        <v>250</v>
      </c>
      <c r="D413" s="1"/>
      <c r="E413" s="1"/>
      <c r="F413" s="1"/>
      <c r="G413" s="1"/>
      <c r="H413" s="1"/>
      <c r="I413" s="48"/>
      <c r="J413" s="59" t="s">
        <v>9</v>
      </c>
      <c r="K413" s="39">
        <v>52092</v>
      </c>
      <c r="L413" s="25">
        <v>132092</v>
      </c>
      <c r="M413" s="39">
        <v>132092</v>
      </c>
      <c r="N413" s="39">
        <v>90000</v>
      </c>
      <c r="O413" s="39">
        <v>59092</v>
      </c>
      <c r="P413" s="8">
        <f t="shared" si="142"/>
        <v>7000</v>
      </c>
      <c r="Q413" s="95">
        <f t="shared" si="143"/>
        <v>0.1343776395607772</v>
      </c>
      <c r="R413" s="8">
        <f t="shared" si="144"/>
        <v>-73000</v>
      </c>
      <c r="S413" s="95">
        <f t="shared" si="145"/>
        <v>-0.55264512612421646</v>
      </c>
      <c r="T413" s="8">
        <f t="shared" si="146"/>
        <v>-73000</v>
      </c>
      <c r="U413" s="95">
        <f t="shared" si="147"/>
        <v>-0.55264512612421646</v>
      </c>
      <c r="V413" s="8">
        <f t="shared" si="148"/>
        <v>-30908</v>
      </c>
      <c r="W413" s="95">
        <f t="shared" si="149"/>
        <v>-0.34342222222222218</v>
      </c>
      <c r="X413" s="8">
        <f t="shared" si="150"/>
        <v>-42092</v>
      </c>
      <c r="Y413" s="96">
        <f t="shared" si="151"/>
        <v>-0.31865669381945916</v>
      </c>
    </row>
    <row r="414" spans="1:25" ht="15.75" customHeight="1">
      <c r="B414" s="93">
        <v>8</v>
      </c>
      <c r="C414" s="1" t="s">
        <v>250</v>
      </c>
      <c r="D414" s="1"/>
      <c r="E414" s="1"/>
      <c r="F414" s="1"/>
      <c r="G414" s="1"/>
      <c r="H414" s="1"/>
      <c r="I414" s="48"/>
      <c r="J414" s="9" t="s">
        <v>17</v>
      </c>
      <c r="K414" s="25">
        <v>0</v>
      </c>
      <c r="L414" s="25">
        <v>280000</v>
      </c>
      <c r="M414" s="25">
        <v>0</v>
      </c>
      <c r="N414" s="25">
        <v>0</v>
      </c>
      <c r="O414" s="25">
        <v>0</v>
      </c>
      <c r="P414" s="8">
        <f t="shared" si="142"/>
        <v>0</v>
      </c>
      <c r="Q414" s="95" t="str">
        <f t="shared" si="143"/>
        <v>---</v>
      </c>
      <c r="R414" s="8">
        <f t="shared" si="144"/>
        <v>-280000</v>
      </c>
      <c r="S414" s="95">
        <f t="shared" si="145"/>
        <v>-1</v>
      </c>
      <c r="T414" s="8">
        <f t="shared" si="146"/>
        <v>0</v>
      </c>
      <c r="U414" s="95" t="str">
        <f t="shared" si="147"/>
        <v>---</v>
      </c>
      <c r="V414" s="8">
        <f t="shared" si="148"/>
        <v>0</v>
      </c>
      <c r="W414" s="95" t="str">
        <f t="shared" si="149"/>
        <v>---</v>
      </c>
      <c r="X414" s="8">
        <f t="shared" si="150"/>
        <v>0</v>
      </c>
      <c r="Y414" s="96" t="str">
        <f t="shared" si="151"/>
        <v>---</v>
      </c>
    </row>
    <row r="415" spans="1:25" ht="15.75" customHeight="1">
      <c r="B415" s="93">
        <v>9</v>
      </c>
      <c r="C415" s="233" t="s">
        <v>251</v>
      </c>
      <c r="D415" s="234"/>
      <c r="E415" s="234"/>
      <c r="F415" s="234"/>
      <c r="G415" s="234"/>
      <c r="H415" s="234"/>
      <c r="I415" s="235"/>
      <c r="J415" s="9" t="s">
        <v>9</v>
      </c>
      <c r="K415" s="25">
        <v>0</v>
      </c>
      <c r="L415" s="25">
        <v>20000</v>
      </c>
      <c r="M415" s="25">
        <v>20000</v>
      </c>
      <c r="N415" s="25">
        <v>20000</v>
      </c>
      <c r="O415" s="25">
        <v>0</v>
      </c>
      <c r="P415" s="8">
        <f t="shared" si="142"/>
        <v>0</v>
      </c>
      <c r="Q415" s="95" t="str">
        <f t="shared" si="143"/>
        <v>---</v>
      </c>
      <c r="R415" s="8">
        <f t="shared" si="144"/>
        <v>-20000</v>
      </c>
      <c r="S415" s="95">
        <f t="shared" si="145"/>
        <v>-1</v>
      </c>
      <c r="T415" s="8">
        <f t="shared" si="146"/>
        <v>-20000</v>
      </c>
      <c r="U415" s="95">
        <f t="shared" si="147"/>
        <v>-1</v>
      </c>
      <c r="V415" s="8">
        <f t="shared" si="148"/>
        <v>-20000</v>
      </c>
      <c r="W415" s="95">
        <f t="shared" si="149"/>
        <v>-1</v>
      </c>
      <c r="X415" s="8">
        <f t="shared" si="150"/>
        <v>0</v>
      </c>
      <c r="Y415" s="96">
        <f t="shared" si="151"/>
        <v>0</v>
      </c>
    </row>
    <row r="416" spans="1:25" ht="15.75" customHeight="1">
      <c r="B416" s="93">
        <v>10</v>
      </c>
      <c r="C416" s="233" t="s">
        <v>251</v>
      </c>
      <c r="D416" s="234"/>
      <c r="E416" s="234"/>
      <c r="F416" s="234"/>
      <c r="G416" s="234"/>
      <c r="H416" s="234"/>
      <c r="I416" s="235"/>
      <c r="J416" s="9" t="s">
        <v>17</v>
      </c>
      <c r="K416" s="25">
        <v>0</v>
      </c>
      <c r="L416" s="25">
        <v>40000</v>
      </c>
      <c r="M416" s="25">
        <v>0</v>
      </c>
      <c r="N416" s="25">
        <v>0</v>
      </c>
      <c r="O416" s="25">
        <v>0</v>
      </c>
      <c r="P416" s="8">
        <f t="shared" si="142"/>
        <v>0</v>
      </c>
      <c r="Q416" s="95" t="str">
        <f t="shared" si="143"/>
        <v>---</v>
      </c>
      <c r="R416" s="8">
        <f t="shared" si="144"/>
        <v>-40000</v>
      </c>
      <c r="S416" s="95">
        <f t="shared" si="145"/>
        <v>-1</v>
      </c>
      <c r="T416" s="8">
        <f t="shared" si="146"/>
        <v>0</v>
      </c>
      <c r="U416" s="95" t="str">
        <f t="shared" si="147"/>
        <v>---</v>
      </c>
      <c r="V416" s="8">
        <f t="shared" si="148"/>
        <v>0</v>
      </c>
      <c r="W416" s="95" t="str">
        <f t="shared" si="149"/>
        <v>---</v>
      </c>
      <c r="X416" s="8">
        <f t="shared" si="150"/>
        <v>0</v>
      </c>
      <c r="Y416" s="96" t="str">
        <f t="shared" si="151"/>
        <v>---</v>
      </c>
    </row>
    <row r="417" spans="2:25" ht="15.75" customHeight="1">
      <c r="B417" s="93">
        <v>11</v>
      </c>
      <c r="C417" s="11" t="s">
        <v>252</v>
      </c>
      <c r="D417" s="234"/>
      <c r="E417" s="234"/>
      <c r="F417" s="234"/>
      <c r="G417" s="234"/>
      <c r="H417" s="234"/>
      <c r="I417" s="235"/>
      <c r="J417" s="9" t="s">
        <v>17</v>
      </c>
      <c r="K417" s="25">
        <v>0</v>
      </c>
      <c r="L417" s="25">
        <v>200000</v>
      </c>
      <c r="M417" s="25">
        <v>0</v>
      </c>
      <c r="N417" s="25">
        <v>0</v>
      </c>
      <c r="O417" s="25">
        <v>0</v>
      </c>
      <c r="P417" s="8">
        <f t="shared" si="142"/>
        <v>0</v>
      </c>
      <c r="Q417" s="95" t="str">
        <f t="shared" si="143"/>
        <v>---</v>
      </c>
      <c r="R417" s="8">
        <f t="shared" si="144"/>
        <v>-200000</v>
      </c>
      <c r="S417" s="95">
        <f t="shared" si="145"/>
        <v>-1</v>
      </c>
      <c r="T417" s="8">
        <f t="shared" si="146"/>
        <v>0</v>
      </c>
      <c r="U417" s="95" t="str">
        <f t="shared" si="147"/>
        <v>---</v>
      </c>
      <c r="V417" s="8">
        <f t="shared" si="148"/>
        <v>0</v>
      </c>
      <c r="W417" s="95" t="str">
        <f t="shared" si="149"/>
        <v>---</v>
      </c>
      <c r="X417" s="8">
        <f t="shared" si="150"/>
        <v>0</v>
      </c>
      <c r="Y417" s="96" t="str">
        <f t="shared" si="151"/>
        <v>---</v>
      </c>
    </row>
    <row r="418" spans="2:25" ht="15.75" customHeight="1">
      <c r="B418" s="93">
        <v>12</v>
      </c>
      <c r="C418" s="233" t="s">
        <v>253</v>
      </c>
      <c r="D418" s="234"/>
      <c r="E418" s="234"/>
      <c r="F418" s="234"/>
      <c r="G418" s="234"/>
      <c r="H418" s="234"/>
      <c r="I418" s="235"/>
      <c r="J418" s="9" t="s">
        <v>17</v>
      </c>
      <c r="K418" s="25">
        <v>0</v>
      </c>
      <c r="L418" s="25">
        <v>6200000</v>
      </c>
      <c r="M418" s="25">
        <v>0</v>
      </c>
      <c r="N418" s="25">
        <v>0</v>
      </c>
      <c r="O418" s="25">
        <v>0</v>
      </c>
      <c r="P418" s="8">
        <f t="shared" si="142"/>
        <v>0</v>
      </c>
      <c r="Q418" s="95" t="str">
        <f t="shared" si="143"/>
        <v>---</v>
      </c>
      <c r="R418" s="8">
        <f t="shared" si="144"/>
        <v>-6200000</v>
      </c>
      <c r="S418" s="95">
        <f t="shared" si="145"/>
        <v>-1</v>
      </c>
      <c r="T418" s="8">
        <f t="shared" si="146"/>
        <v>0</v>
      </c>
      <c r="U418" s="95" t="str">
        <f t="shared" si="147"/>
        <v>---</v>
      </c>
      <c r="V418" s="8">
        <f t="shared" si="148"/>
        <v>0</v>
      </c>
      <c r="W418" s="95" t="str">
        <f t="shared" si="149"/>
        <v>---</v>
      </c>
      <c r="X418" s="8">
        <f t="shared" si="150"/>
        <v>0</v>
      </c>
      <c r="Y418" s="96" t="str">
        <f t="shared" si="151"/>
        <v>---</v>
      </c>
    </row>
    <row r="419" spans="2:25" ht="15.75" customHeight="1">
      <c r="B419" s="93"/>
      <c r="C419" s="307"/>
      <c r="D419" s="339"/>
      <c r="E419" s="339"/>
      <c r="F419" s="339"/>
      <c r="G419" s="339"/>
      <c r="H419" s="339"/>
      <c r="I419" s="339"/>
      <c r="J419" s="299"/>
      <c r="K419" s="40"/>
      <c r="L419" s="40"/>
      <c r="M419" s="40"/>
      <c r="N419" s="40"/>
      <c r="O419" s="40"/>
      <c r="P419" s="40"/>
      <c r="Q419" s="340"/>
      <c r="R419" s="40"/>
      <c r="S419" s="340"/>
      <c r="T419" s="40"/>
      <c r="U419" s="340"/>
      <c r="V419" s="340"/>
      <c r="W419" s="340"/>
      <c r="X419" s="301"/>
      <c r="Y419" s="126"/>
    </row>
    <row r="420" spans="2:25" ht="15.75" customHeight="1">
      <c r="B420" s="94"/>
      <c r="C420" s="296"/>
      <c r="D420" s="296"/>
      <c r="E420" s="296"/>
      <c r="F420" s="474" t="s">
        <v>79</v>
      </c>
      <c r="G420" s="475"/>
      <c r="H420" s="475"/>
      <c r="I420" s="476"/>
      <c r="J420" s="391"/>
      <c r="K420" s="392">
        <f t="shared" ref="K420:N420" si="152">+K421+K422</f>
        <v>2782126</v>
      </c>
      <c r="L420" s="392">
        <f t="shared" si="152"/>
        <v>10769267</v>
      </c>
      <c r="M420" s="392">
        <f>+M421+M422</f>
        <v>3671222</v>
      </c>
      <c r="N420" s="392">
        <f t="shared" si="152"/>
        <v>3623840</v>
      </c>
      <c r="O420" s="393">
        <f t="shared" ref="O420" si="153">+O421+O422</f>
        <v>3234576</v>
      </c>
      <c r="P420" s="392">
        <f>O420-K420</f>
        <v>452450</v>
      </c>
      <c r="Q420" s="394">
        <f>IF($K420="","",  IF(O420="","", IF($K420=0,"---",(IF(ISERROR((O420/$K420)-1),"---",(O420/$K420)-1) ))))</f>
        <v>0.16262742952691567</v>
      </c>
      <c r="R420" s="392">
        <f>O420-L420</f>
        <v>-7534691</v>
      </c>
      <c r="S420" s="394">
        <f>IF($L420="","",  IF(O420="","", IF($L420=0,"---",(IF(ISERROR((O420/$L420)-1),"---",(O420/$L420)-1) ))))</f>
        <v>-0.699647524757256</v>
      </c>
      <c r="T420" s="392">
        <f>O420-M420</f>
        <v>-436646</v>
      </c>
      <c r="U420" s="394">
        <f>IF($M420="","",  IF(O420="","", IF($M420=0,"---",(IF(ISERROR((O420/$M420)-1),"---",(O420/$M420)-1) ))))</f>
        <v>-0.11893750909097844</v>
      </c>
      <c r="V420" s="392">
        <f>O420-N420</f>
        <v>-389264</v>
      </c>
      <c r="W420" s="394">
        <f>IF($N420="","",  IF(O420="","", IF($N420=0,"---",(IF(ISERROR((O420/$N420)-1),"---",(O420/$N420)-1) ))))</f>
        <v>-0.10741754602852227</v>
      </c>
      <c r="X420" s="392">
        <f>N420-M420</f>
        <v>-47382</v>
      </c>
      <c r="Y420" s="394">
        <f>IF($M420="","",  IF(N420="","", IF($M420=0,"---",(IF(ISERROR((N420/$M420)-1),"---",(N420/$M420)-1) ))))</f>
        <v>-1.2906329282184492E-2</v>
      </c>
    </row>
    <row r="421" spans="2:25" ht="15.75" customHeight="1">
      <c r="B421" s="94"/>
      <c r="C421" s="296"/>
      <c r="D421" s="296"/>
      <c r="E421" s="296"/>
      <c r="F421" s="296"/>
      <c r="G421" s="6" t="s">
        <v>21</v>
      </c>
      <c r="H421" s="8"/>
      <c r="I421" s="8"/>
      <c r="J421" s="9" t="s">
        <v>9</v>
      </c>
      <c r="K421" s="25">
        <f>SUM(K415,K413,K412,K407,K406,K405,K403,K400,K399,K396,K385,K383,K377,K411)</f>
        <v>2541661</v>
      </c>
      <c r="L421" s="25">
        <f>SUM(L415,L413,L412,L407,L406,L405,L403,L400,L399,L396,L385,L383,L377,L411)</f>
        <v>3308802</v>
      </c>
      <c r="M421" s="25">
        <f t="shared" ref="M421:O421" si="154">SUM(M415,M413,M412,M407,M406,M405,M403,M400,M399,M396,M385,M383,M377,M411)</f>
        <v>3430757</v>
      </c>
      <c r="N421" s="25">
        <f t="shared" si="154"/>
        <v>3383375</v>
      </c>
      <c r="O421" s="25">
        <f t="shared" si="154"/>
        <v>2994111</v>
      </c>
      <c r="P421" s="8">
        <f>O421-K421</f>
        <v>452450</v>
      </c>
      <c r="Q421" s="95">
        <f>IF($K421="","",  IF(O421="","", IF($K421=0,"---",(IF(ISERROR((O421/$K421)-1),"---",(O421/$K421)-1) ))))</f>
        <v>0.17801351163668166</v>
      </c>
      <c r="R421" s="8">
        <f>O421-L421</f>
        <v>-314691</v>
      </c>
      <c r="S421" s="95">
        <f>IF($L421="","",  IF(O421="","", IF($L421=0,"---",(IF(ISERROR((O421/$L421)-1),"---",(O421/$L421)-1) ))))</f>
        <v>-9.5107232164390654E-2</v>
      </c>
      <c r="T421" s="8">
        <f>O421-M421</f>
        <v>-436646</v>
      </c>
      <c r="U421" s="95">
        <f>IF($M421="","",  IF(O421="","", IF($M421=0,"---",(IF(ISERROR((O421/$M421)-1),"---",(O421/$M421)-1) ))))</f>
        <v>-0.12727395149233833</v>
      </c>
      <c r="V421" s="8">
        <f>O421-N421</f>
        <v>-389264</v>
      </c>
      <c r="W421" s="95">
        <f>IF($N421="","",  IF(O421="","", IF($N421=0,"---",(IF(ISERROR((O421/$N421)-1),"---",(O421/$N421)-1) ))))</f>
        <v>-0.11505198211844681</v>
      </c>
      <c r="X421" s="8">
        <f>N421-M421</f>
        <v>-47382</v>
      </c>
      <c r="Y421" s="96">
        <f>IF($M421="","",  IF(N421="","", IF($M421=0,"---",(IF(ISERROR((N421/$M421)-1),"---",(N421/$M421)-1) ))))</f>
        <v>-1.3810946097319032E-2</v>
      </c>
    </row>
    <row r="422" spans="2:25" ht="15.75" customHeight="1">
      <c r="B422" s="94"/>
      <c r="C422" s="296"/>
      <c r="D422" s="296"/>
      <c r="E422" s="296"/>
      <c r="F422" s="296"/>
      <c r="G422" s="411" t="s">
        <v>22</v>
      </c>
      <c r="H422" s="412"/>
      <c r="I422" s="413"/>
      <c r="J422" s="9" t="s">
        <v>17</v>
      </c>
      <c r="K422" s="25">
        <f>SUM(K418,K417,K416,K414,K384,K378)</f>
        <v>240465</v>
      </c>
      <c r="L422" s="25">
        <f>SUM(L418,L417,L416,L414,L384,L378)</f>
        <v>7460465</v>
      </c>
      <c r="M422" s="25">
        <f>+M389+M378+M414+M418+M417+M416</f>
        <v>240465</v>
      </c>
      <c r="N422" s="25">
        <f>+N389+N378</f>
        <v>240465</v>
      </c>
      <c r="O422" s="160">
        <f>+O389+O378</f>
        <v>240465</v>
      </c>
      <c r="P422" s="8">
        <f>O422-K422</f>
        <v>0</v>
      </c>
      <c r="Q422" s="95">
        <f>IF($K422="","",  IF(O422="","", IF($K422=0,"---",(IF(ISERROR((O422/$K422)-1),"---",(O422/$K422)-1) ))))</f>
        <v>0</v>
      </c>
      <c r="R422" s="8">
        <f>O422-L422</f>
        <v>-7220000</v>
      </c>
      <c r="S422" s="95">
        <f>IF($L422="","",  IF(O422="","", IF($L422=0,"---",(IF(ISERROR((O422/$L422)-1),"---",(O422/$L422)-1) ))))</f>
        <v>-0.96776809488416604</v>
      </c>
      <c r="T422" s="8">
        <f>O422-M422</f>
        <v>0</v>
      </c>
      <c r="U422" s="95">
        <f>IF($M422="","",  IF(O422="","", IF($M422=0,"---",(IF(ISERROR((O422/$M422)-1),"---",(O422/$M422)-1) ))))</f>
        <v>0</v>
      </c>
      <c r="V422" s="8">
        <f>O422-N422</f>
        <v>0</v>
      </c>
      <c r="W422" s="95">
        <f>IF($N422="","",  IF(O422="","", IF($N422=0,"---",(IF(ISERROR((O422/$N422)-1),"---",(O422/$N422)-1) ))))</f>
        <v>0</v>
      </c>
      <c r="X422" s="8">
        <f>N422-M422</f>
        <v>0</v>
      </c>
      <c r="Y422" s="96">
        <f>IF($M422="","",  IF(N422="","", IF($M422=0,"---",(IF(ISERROR((N422/$M422)-1),"---",(N422/$M422)-1) ))))</f>
        <v>0</v>
      </c>
    </row>
    <row r="423" spans="2:25" ht="15.75" customHeight="1">
      <c r="B423" s="408" t="s">
        <v>309</v>
      </c>
      <c r="C423" s="409"/>
      <c r="D423" s="409"/>
      <c r="E423" s="409"/>
      <c r="F423" s="409"/>
      <c r="G423" s="409"/>
      <c r="H423" s="409"/>
      <c r="I423" s="409"/>
      <c r="J423" s="409"/>
      <c r="K423" s="409"/>
      <c r="L423" s="409"/>
      <c r="M423" s="409"/>
      <c r="N423" s="409"/>
      <c r="O423" s="409"/>
      <c r="P423" s="409"/>
      <c r="Q423" s="409"/>
      <c r="R423" s="409"/>
      <c r="S423" s="409"/>
      <c r="T423" s="409"/>
      <c r="U423" s="409"/>
      <c r="V423" s="409"/>
      <c r="W423" s="409"/>
      <c r="X423" s="409"/>
      <c r="Y423" s="410"/>
    </row>
    <row r="424" spans="2:25" ht="15.75" customHeight="1">
      <c r="B424" s="379"/>
      <c r="C424" s="380"/>
      <c r="D424" s="380"/>
      <c r="E424" s="380"/>
      <c r="F424" s="380"/>
      <c r="G424" s="380"/>
      <c r="H424" s="380"/>
      <c r="I424" s="380"/>
      <c r="J424" s="380"/>
      <c r="K424" s="380"/>
      <c r="L424" s="380"/>
      <c r="M424" s="380"/>
      <c r="N424" s="380"/>
      <c r="O424" s="380"/>
      <c r="P424" s="380"/>
      <c r="Q424" s="380"/>
      <c r="R424" s="380"/>
      <c r="S424" s="380"/>
      <c r="T424" s="380"/>
      <c r="U424" s="380"/>
      <c r="V424" s="380"/>
      <c r="W424" s="380"/>
      <c r="X424" s="380"/>
      <c r="Y424" s="381"/>
    </row>
    <row r="425" spans="2:25" ht="15.75" customHeight="1">
      <c r="B425" s="395" t="s">
        <v>254</v>
      </c>
      <c r="C425" s="396"/>
      <c r="D425" s="396"/>
      <c r="E425" s="396"/>
      <c r="F425" s="396"/>
      <c r="G425" s="396"/>
      <c r="H425" s="396"/>
      <c r="I425" s="396"/>
      <c r="J425" s="396"/>
      <c r="K425" s="396"/>
      <c r="L425" s="396"/>
      <c r="M425" s="396"/>
      <c r="N425" s="396"/>
      <c r="O425" s="396"/>
      <c r="P425" s="396"/>
      <c r="Q425" s="396"/>
      <c r="R425" s="396"/>
      <c r="S425" s="396"/>
      <c r="T425" s="396"/>
      <c r="U425" s="396"/>
      <c r="V425" s="396"/>
      <c r="W425" s="396"/>
      <c r="X425" s="396"/>
      <c r="Y425" s="397"/>
    </row>
    <row r="426" spans="2:25" ht="15.75" customHeight="1">
      <c r="B426" s="404"/>
      <c r="C426" s="405"/>
      <c r="D426" s="405"/>
      <c r="E426" s="405"/>
      <c r="F426" s="405"/>
      <c r="G426" s="405"/>
      <c r="H426" s="405"/>
      <c r="I426" s="405"/>
      <c r="J426" s="405"/>
      <c r="K426" s="405"/>
      <c r="L426" s="405"/>
      <c r="M426" s="405"/>
      <c r="N426" s="405"/>
      <c r="O426" s="405"/>
      <c r="P426" s="405"/>
      <c r="Q426" s="405"/>
      <c r="R426" s="405"/>
      <c r="S426" s="405"/>
      <c r="T426" s="405"/>
      <c r="U426" s="405"/>
      <c r="V426" s="405"/>
      <c r="W426" s="405"/>
      <c r="X426" s="405"/>
      <c r="Y426" s="406"/>
    </row>
    <row r="427" spans="2:25" ht="15.75" customHeight="1">
      <c r="B427" s="107" t="s">
        <v>42</v>
      </c>
      <c r="C427" s="1" t="s">
        <v>255</v>
      </c>
      <c r="D427" s="1"/>
      <c r="E427" s="1"/>
      <c r="F427" s="1"/>
      <c r="G427" s="1"/>
      <c r="H427" s="1"/>
      <c r="I427" s="1"/>
      <c r="J427" s="9" t="s">
        <v>9</v>
      </c>
      <c r="K427" s="25">
        <v>216693</v>
      </c>
      <c r="L427" s="25">
        <v>226693</v>
      </c>
      <c r="M427" s="39">
        <v>226693</v>
      </c>
      <c r="N427" s="39">
        <v>226693</v>
      </c>
      <c r="O427" s="25">
        <f>213288+3405</f>
        <v>216693</v>
      </c>
      <c r="P427" s="25">
        <f>O427-K427</f>
        <v>0</v>
      </c>
      <c r="Q427" s="96">
        <f>IF($K427="","",  IF(O427="","", IF($K427=0,"---",(IF(ISERROR((O427/$K427)-1),"---",(O427/$K427)-1) ))))</f>
        <v>0</v>
      </c>
      <c r="R427" s="25">
        <f>O427-L427</f>
        <v>-10000</v>
      </c>
      <c r="S427" s="96">
        <f>IF($L427="","",  IF(O427="","", IF($L427=0,"---",(IF(ISERROR((O427/$L427)-1),"---",(O427/$L427)-1) ))))</f>
        <v>-4.4112522221683048E-2</v>
      </c>
      <c r="T427" s="25">
        <f>O427-M427</f>
        <v>-10000</v>
      </c>
      <c r="U427" s="96">
        <f>IF($M427="","",  IF(O427="","", IF($M427=0,"---",(IF(ISERROR((O427/$M427)-1),"---",(O427/$M427)-1) ))))</f>
        <v>-4.4112522221683048E-2</v>
      </c>
      <c r="V427" s="25">
        <f>O427-N427</f>
        <v>-10000</v>
      </c>
      <c r="W427" s="96">
        <f>IF($N427="","",  IF(O427="","", IF($N427=0,"---",(IF(ISERROR((O427/$N427)-1),"---",(O427/$N427)-1) ))))</f>
        <v>-4.4112522221683048E-2</v>
      </c>
      <c r="X427" s="25">
        <f>N427-M427</f>
        <v>0</v>
      </c>
      <c r="Y427" s="96">
        <f>IF($M427="","",  IF(N427="","", IF($M427=0,"---",(IF(ISERROR((N427/$M427)-1),"---",(N427/$M427)-1) ))))</f>
        <v>0</v>
      </c>
    </row>
    <row r="428" spans="2:25" ht="15.75" customHeight="1">
      <c r="B428" s="107" t="s">
        <v>46</v>
      </c>
      <c r="C428" s="1" t="s">
        <v>256</v>
      </c>
      <c r="D428" s="1"/>
      <c r="E428" s="1"/>
      <c r="F428" s="1"/>
      <c r="G428" s="1"/>
      <c r="H428" s="1"/>
      <c r="I428" s="1"/>
      <c r="J428" s="9" t="s">
        <v>9</v>
      </c>
      <c r="K428" s="25">
        <v>34325</v>
      </c>
      <c r="L428" s="25">
        <v>34325</v>
      </c>
      <c r="M428" s="39">
        <v>184325</v>
      </c>
      <c r="N428" s="39">
        <v>84325</v>
      </c>
      <c r="O428" s="25">
        <v>127325</v>
      </c>
      <c r="P428" s="8">
        <f>O428-K428</f>
        <v>93000</v>
      </c>
      <c r="Q428" s="95">
        <f>IF($K428="","",  IF(O428="","", IF($K428=0,"---",(IF(ISERROR((O428/$K428)-1),"---",(O428/$K428)-1) ))))</f>
        <v>2.7093954843408596</v>
      </c>
      <c r="R428" s="8">
        <f>O428-L428</f>
        <v>93000</v>
      </c>
      <c r="S428" s="95">
        <f>IF($L428="","",  IF(O428="","", IF($L428=0,"---",(IF(ISERROR((O428/$L428)-1),"---",(O428/$L428)-1) ))))</f>
        <v>2.7093954843408596</v>
      </c>
      <c r="T428" s="8">
        <f>O428-M428</f>
        <v>-57000</v>
      </c>
      <c r="U428" s="95">
        <f>IF($M428="","",  IF(O428="","", IF($M428=0,"---",(IF(ISERROR((O428/$M428)-1),"---",(O428/$M428)-1) ))))</f>
        <v>-0.309236403092364</v>
      </c>
      <c r="V428" s="8">
        <f>O428-N428</f>
        <v>43000</v>
      </c>
      <c r="W428" s="95">
        <f>IF($N428="","",  IF(O428="","", IF($N428=0,"---",(IF(ISERROR((O428/$N428)-1),"---",(O428/$N428)-1) ))))</f>
        <v>0.50993181144381849</v>
      </c>
      <c r="X428" s="8">
        <f>N428-M428</f>
        <v>-100000</v>
      </c>
      <c r="Y428" s="96">
        <f>IF($M428="","",  IF(N428="","", IF($M428=0,"---",(IF(ISERROR((N428/$M428)-1),"---",(N428/$M428)-1) ))))</f>
        <v>-0.54252000542520007</v>
      </c>
    </row>
    <row r="429" spans="2:25" ht="15.75" customHeight="1">
      <c r="B429" s="106"/>
      <c r="C429" s="296"/>
      <c r="D429" s="296"/>
      <c r="E429" s="296"/>
      <c r="F429" s="296"/>
      <c r="G429" s="296"/>
      <c r="H429" s="296"/>
      <c r="I429" s="296"/>
      <c r="J429" s="296"/>
      <c r="K429" s="296"/>
      <c r="L429" s="296"/>
      <c r="M429" s="215"/>
      <c r="N429" s="215"/>
      <c r="O429" s="296"/>
      <c r="P429" s="296"/>
      <c r="Q429" s="296"/>
      <c r="R429" s="296"/>
      <c r="S429" s="296"/>
      <c r="T429" s="296"/>
      <c r="U429" s="296"/>
      <c r="V429" s="296"/>
      <c r="W429" s="296"/>
      <c r="X429" s="296"/>
      <c r="Y429" s="30"/>
    </row>
    <row r="430" spans="2:25" ht="15.75" customHeight="1">
      <c r="B430" s="106"/>
      <c r="C430" s="296"/>
      <c r="D430" s="296"/>
      <c r="E430" s="296"/>
      <c r="F430" s="367" t="s">
        <v>79</v>
      </c>
      <c r="G430" s="368"/>
      <c r="H430" s="368"/>
      <c r="I430" s="369"/>
      <c r="J430" s="370" t="s">
        <v>9</v>
      </c>
      <c r="K430" s="350">
        <f>SUM(K427+K428)</f>
        <v>251018</v>
      </c>
      <c r="L430" s="350">
        <f>SUM(L427+L428)</f>
        <v>261018</v>
      </c>
      <c r="M430" s="350">
        <f>SUM(M427+M428)</f>
        <v>411018</v>
      </c>
      <c r="N430" s="350">
        <f>SUM(N427+N428)</f>
        <v>311018</v>
      </c>
      <c r="O430" s="350">
        <f>SUM(O427+O428)</f>
        <v>344018</v>
      </c>
      <c r="P430" s="350">
        <f>O430-K430</f>
        <v>93000</v>
      </c>
      <c r="Q430" s="351">
        <f>IF($K430="","",  IF(O430="","", IF($K430=0,"---",(IF(ISERROR((O430/$K430)-1),"---",(O430/$K430)-1) ))))</f>
        <v>0.37049135918539711</v>
      </c>
      <c r="R430" s="350">
        <f>O430-L430</f>
        <v>83000</v>
      </c>
      <c r="S430" s="351">
        <f>IF($L430="","",  IF(O430="","", IF($L430=0,"---",(IF(ISERROR((O430/$L430)-1),"---",(O430/$L430)-1) ))))</f>
        <v>0.31798573278471221</v>
      </c>
      <c r="T430" s="350">
        <f>O430-M430</f>
        <v>-67000</v>
      </c>
      <c r="U430" s="351">
        <f>IF($M430="","",  IF(O430="","", IF($M430=0,"---",(IF(ISERROR((O430/$M430)-1),"---",(O430/$M430)-1) ))))</f>
        <v>-0.16300989251079023</v>
      </c>
      <c r="V430" s="350">
        <f>O430-N430</f>
        <v>33000</v>
      </c>
      <c r="W430" s="351">
        <f>IF($N430="","",  IF(O430="","", IF($N430=0,"---",(IF(ISERROR((O430/$N430)-1),"---",(O430/$N430)-1) ))))</f>
        <v>0.10610318373856176</v>
      </c>
      <c r="X430" s="350">
        <f>N430-M430</f>
        <v>-100000</v>
      </c>
      <c r="Y430" s="351">
        <f>IF($M430="","",  IF(N430="","", IF($M430=0,"---",(IF(ISERROR((N430/$M430)-1),"---",(N430/$M430)-1) ))))</f>
        <v>-0.24329834703103026</v>
      </c>
    </row>
    <row r="431" spans="2:25" ht="15.75" customHeight="1">
      <c r="B431" s="371"/>
      <c r="C431" s="371"/>
      <c r="D431" s="371"/>
      <c r="E431" s="371"/>
      <c r="F431" s="371"/>
      <c r="G431" s="371"/>
      <c r="H431" s="371"/>
      <c r="I431" s="371"/>
      <c r="J431" s="371"/>
      <c r="K431" s="371"/>
      <c r="L431" s="371"/>
      <c r="M431" s="371"/>
      <c r="N431" s="371"/>
      <c r="O431" s="371"/>
      <c r="P431" s="371"/>
      <c r="Q431" s="371"/>
      <c r="R431" s="371"/>
      <c r="S431" s="371"/>
      <c r="T431" s="371"/>
      <c r="U431" s="371"/>
      <c r="V431" s="371"/>
      <c r="W431" s="371"/>
      <c r="X431" s="371"/>
      <c r="Y431" s="371"/>
    </row>
    <row r="432" spans="2:25" ht="15.75" customHeight="1">
      <c r="B432" s="395" t="s">
        <v>257</v>
      </c>
      <c r="C432" s="396"/>
      <c r="D432" s="396"/>
      <c r="E432" s="396"/>
      <c r="F432" s="396"/>
      <c r="G432" s="396"/>
      <c r="H432" s="396"/>
      <c r="I432" s="396"/>
      <c r="J432" s="396"/>
      <c r="K432" s="396"/>
      <c r="L432" s="396"/>
      <c r="M432" s="396"/>
      <c r="N432" s="396"/>
      <c r="O432" s="396"/>
      <c r="P432" s="396"/>
      <c r="Q432" s="396"/>
      <c r="R432" s="396"/>
      <c r="S432" s="396"/>
      <c r="T432" s="396"/>
      <c r="U432" s="396"/>
      <c r="V432" s="396"/>
      <c r="W432" s="396"/>
      <c r="X432" s="396"/>
      <c r="Y432" s="397"/>
    </row>
    <row r="433" spans="2:25" ht="15.75" customHeight="1">
      <c r="B433" s="404"/>
      <c r="C433" s="405"/>
      <c r="D433" s="405"/>
      <c r="E433" s="405"/>
      <c r="F433" s="405"/>
      <c r="G433" s="405"/>
      <c r="H433" s="405"/>
      <c r="I433" s="405"/>
      <c r="J433" s="405"/>
      <c r="K433" s="405"/>
      <c r="L433" s="405"/>
      <c r="M433" s="405"/>
      <c r="N433" s="405"/>
      <c r="O433" s="405"/>
      <c r="P433" s="405"/>
      <c r="Q433" s="405"/>
      <c r="R433" s="405"/>
      <c r="S433" s="405"/>
      <c r="T433" s="405"/>
      <c r="U433" s="405"/>
      <c r="V433" s="405"/>
      <c r="W433" s="405"/>
      <c r="X433" s="405"/>
      <c r="Y433" s="406"/>
    </row>
    <row r="434" spans="2:25" ht="15.75" customHeight="1">
      <c r="B434" s="94" t="s">
        <v>42</v>
      </c>
      <c r="C434" s="1" t="s">
        <v>258</v>
      </c>
      <c r="D434" s="1"/>
      <c r="E434" s="1"/>
      <c r="F434" s="1"/>
      <c r="G434" s="1"/>
      <c r="H434" s="1"/>
      <c r="I434" s="1"/>
      <c r="J434" s="9" t="s">
        <v>9</v>
      </c>
      <c r="K434" s="25">
        <v>435</v>
      </c>
      <c r="L434" s="25">
        <v>435</v>
      </c>
      <c r="M434" s="25">
        <v>435</v>
      </c>
      <c r="N434" s="25">
        <v>435</v>
      </c>
      <c r="O434" s="25">
        <v>435</v>
      </c>
      <c r="P434" s="25">
        <f>O434-K434</f>
        <v>0</v>
      </c>
      <c r="Q434" s="96">
        <f>IF($K434="","",  IF(O434="","", IF($K434=0,"---",(IF(ISERROR((O434/$K434)-1),"---",(O434/$K434)-1) ))))</f>
        <v>0</v>
      </c>
      <c r="R434" s="25">
        <f>O434-L434</f>
        <v>0</v>
      </c>
      <c r="S434" s="96">
        <f>IF($L434="","",  IF(O434="","", IF($L434=0,"---",(IF(ISERROR((O434/$L434)-1),"---",(O434/$L434)-1) ))))</f>
        <v>0</v>
      </c>
      <c r="T434" s="25">
        <f>O434-M434</f>
        <v>0</v>
      </c>
      <c r="U434" s="96">
        <f>IF($M434="","",  IF(O434="","", IF($M434=0,"---",(IF(ISERROR((O434/$M434)-1),"---",(O434/$M434)-1) ))))</f>
        <v>0</v>
      </c>
      <c r="V434" s="25">
        <f>O434-N434</f>
        <v>0</v>
      </c>
      <c r="W434" s="96">
        <f>IF($N434="","",  IF(O434="","", IF($N434=0,"---",(IF(ISERROR((O434/$N434)-1),"---",(O434/$N434)-1) ))))</f>
        <v>0</v>
      </c>
      <c r="X434" s="25">
        <f>N434-M434</f>
        <v>0</v>
      </c>
      <c r="Y434" s="96">
        <f>IF($M434="","",  IF(N434="","", IF($M434=0,"---",(IF(ISERROR((N434/$M434)-1),"---",(N434/$M434)-1) ))))</f>
        <v>0</v>
      </c>
    </row>
    <row r="435" spans="2:25" ht="15.75" customHeight="1">
      <c r="B435" s="107" t="s">
        <v>46</v>
      </c>
      <c r="C435" s="1" t="s">
        <v>259</v>
      </c>
      <c r="D435" s="1"/>
      <c r="E435" s="1"/>
      <c r="F435" s="1"/>
      <c r="G435" s="1"/>
      <c r="H435" s="1"/>
      <c r="I435" s="1"/>
      <c r="J435" s="9" t="s">
        <v>17</v>
      </c>
      <c r="K435" s="25">
        <v>145</v>
      </c>
      <c r="L435" s="25">
        <v>0</v>
      </c>
      <c r="M435" s="25">
        <v>0</v>
      </c>
      <c r="N435" s="25">
        <v>0</v>
      </c>
      <c r="O435" s="25">
        <v>0</v>
      </c>
      <c r="P435" s="8">
        <f>O435-K435</f>
        <v>-145</v>
      </c>
      <c r="Q435" s="95">
        <f>IF($K435="","",  IF(O435="","", IF($K435=0,"---",(IF(ISERROR((O435/$K435)-1),"---",(O435/$K435)-1) ))))</f>
        <v>-1</v>
      </c>
      <c r="R435" s="8">
        <f>O435-L435</f>
        <v>0</v>
      </c>
      <c r="S435" s="95" t="str">
        <f>IF($L435="","",  IF(O435="","", IF($L435=0,"---",(IF(ISERROR((O435/$L435)-1),"---",(O435/$L435)-1) ))))</f>
        <v>---</v>
      </c>
      <c r="T435" s="8">
        <f>O435-M435</f>
        <v>0</v>
      </c>
      <c r="U435" s="95" t="str">
        <f>IF($M435="","",  IF(O435="","", IF($M435=0,"---",(IF(ISERROR((O435/$M435)-1),"---",(O435/$M435)-1) ))))</f>
        <v>---</v>
      </c>
      <c r="V435" s="8">
        <f>O435-N435</f>
        <v>0</v>
      </c>
      <c r="W435" s="95" t="str">
        <f>IF($N435="","",  IF(O435="","", IF($N435=0,"---",(IF(ISERROR((O435/$N435)-1),"---",(O435/$N435)-1) ))))</f>
        <v>---</v>
      </c>
      <c r="X435" s="8">
        <f>N435-M435</f>
        <v>0</v>
      </c>
      <c r="Y435" s="96" t="str">
        <f>IF($M435="","",  IF(N435="","", IF($M435=0,"---",(IF(ISERROR((N435/$M435)-1),"---",(N435/$M435)-1) ))))</f>
        <v>---</v>
      </c>
    </row>
    <row r="436" spans="2:25" ht="15.75" customHeight="1">
      <c r="B436" s="404"/>
      <c r="C436" s="405"/>
      <c r="D436" s="405"/>
      <c r="E436" s="405"/>
      <c r="F436" s="405"/>
      <c r="G436" s="405"/>
      <c r="H436" s="405"/>
      <c r="I436" s="405"/>
      <c r="J436" s="405"/>
      <c r="K436" s="405"/>
      <c r="L436" s="405"/>
      <c r="M436" s="405"/>
      <c r="N436" s="405"/>
      <c r="O436" s="405"/>
      <c r="P436" s="405"/>
      <c r="Q436" s="405"/>
      <c r="R436" s="405"/>
      <c r="S436" s="405"/>
      <c r="T436" s="405"/>
      <c r="U436" s="405"/>
      <c r="V436" s="405"/>
      <c r="W436" s="405"/>
      <c r="X436" s="405"/>
      <c r="Y436" s="406"/>
    </row>
    <row r="437" spans="2:25" ht="15.75" customHeight="1">
      <c r="B437" s="94"/>
      <c r="C437" s="296"/>
      <c r="D437" s="296"/>
      <c r="E437" s="296"/>
      <c r="F437" s="34" t="s">
        <v>79</v>
      </c>
      <c r="G437" s="35"/>
      <c r="H437" s="35"/>
      <c r="I437" s="36"/>
      <c r="J437" s="67"/>
      <c r="K437" s="28">
        <f t="shared" ref="K437:O437" si="155">SUM(K439+K438)</f>
        <v>580</v>
      </c>
      <c r="L437" s="28">
        <f t="shared" si="155"/>
        <v>435</v>
      </c>
      <c r="M437" s="28">
        <f t="shared" ref="M437" si="156">SUM(M439+M438)</f>
        <v>435</v>
      </c>
      <c r="N437" s="28">
        <f>SUM(N439+N438)</f>
        <v>435</v>
      </c>
      <c r="O437" s="28">
        <f t="shared" si="155"/>
        <v>435</v>
      </c>
      <c r="P437" s="28">
        <f>O437-K437</f>
        <v>-145</v>
      </c>
      <c r="Q437" s="105">
        <f>IF($K437="","",  IF(O437="","", IF($K437=0,"---",(IF(ISERROR((O437/$K437)-1),"---",(O437/$K437)-1) ))))</f>
        <v>-0.25</v>
      </c>
      <c r="R437" s="28">
        <f>O437-L437</f>
        <v>0</v>
      </c>
      <c r="S437" s="105">
        <f>IF($L437="","",  IF(O437="","", IF($L437=0,"---",(IF(ISERROR((O437/$L437)-1),"---",(O437/$L437)-1) ))))</f>
        <v>0</v>
      </c>
      <c r="T437" s="28">
        <f>O437-M437</f>
        <v>0</v>
      </c>
      <c r="U437" s="105">
        <f>IF($M437="","",  IF(O437="","", IF($M437=0,"---",(IF(ISERROR((O437/$M437)-1),"---",(O437/$M437)-1) ))))</f>
        <v>0</v>
      </c>
      <c r="V437" s="28">
        <f>O437-N437</f>
        <v>0</v>
      </c>
      <c r="W437" s="105">
        <f>IF($N437="","",  IF(O437="","", IF($N437=0,"---",(IF(ISERROR((O437/$N437)-1),"---",(O437/$N437)-1) ))))</f>
        <v>0</v>
      </c>
      <c r="X437" s="28">
        <f>N437-M437</f>
        <v>0</v>
      </c>
      <c r="Y437" s="105">
        <f>IF($M437="","",  IF(N437="","", IF($M437=0,"---",(IF(ISERROR((N437/$M437)-1),"---",(N437/$M437)-1) ))))</f>
        <v>0</v>
      </c>
    </row>
    <row r="438" spans="2:25" ht="15.75" customHeight="1">
      <c r="B438" s="94"/>
      <c r="C438" s="296"/>
      <c r="D438" s="296"/>
      <c r="E438" s="296"/>
      <c r="F438" s="296"/>
      <c r="G438" s="48" t="s">
        <v>21</v>
      </c>
      <c r="H438" s="48"/>
      <c r="I438" s="48"/>
      <c r="J438" s="284" t="s">
        <v>9</v>
      </c>
      <c r="K438" s="39">
        <f t="shared" ref="K438" si="157">K434</f>
        <v>435</v>
      </c>
      <c r="L438" s="39">
        <f t="shared" ref="L438:O438" si="158">L434</f>
        <v>435</v>
      </c>
      <c r="M438" s="25">
        <f t="shared" si="158"/>
        <v>435</v>
      </c>
      <c r="N438" s="25">
        <f t="shared" si="158"/>
        <v>435</v>
      </c>
      <c r="O438" s="39">
        <f t="shared" si="158"/>
        <v>435</v>
      </c>
      <c r="P438" s="8">
        <f>O438-K438</f>
        <v>0</v>
      </c>
      <c r="Q438" s="95">
        <f>IF($K438="","",  IF(O438="","", IF($K438=0,"---",(IF(ISERROR((O438/$K438)-1),"---",(O438/$K438)-1) ))))</f>
        <v>0</v>
      </c>
      <c r="R438" s="8">
        <f>O438-L438</f>
        <v>0</v>
      </c>
      <c r="S438" s="95">
        <f>IF($L438="","",  IF(O438="","", IF($L438=0,"---",(IF(ISERROR((O438/$L438)-1),"---",(O438/$L438)-1) ))))</f>
        <v>0</v>
      </c>
      <c r="T438" s="8">
        <f>O438-M438</f>
        <v>0</v>
      </c>
      <c r="U438" s="95">
        <f>IF($M438="","",  IF(O438="","", IF($M438=0,"---",(IF(ISERROR((O438/$M438)-1),"---",(O438/$M438)-1) ))))</f>
        <v>0</v>
      </c>
      <c r="V438" s="8">
        <f>O438-N438</f>
        <v>0</v>
      </c>
      <c r="W438" s="95">
        <f>IF($N438="","",  IF(O438="","", IF($N438=0,"---",(IF(ISERROR((O438/$N438)-1),"---",(O438/$N438)-1) ))))</f>
        <v>0</v>
      </c>
      <c r="X438" s="8">
        <f>N438-M438</f>
        <v>0</v>
      </c>
      <c r="Y438" s="96">
        <f>IF($M438="","",  IF(N438="","", IF($M438=0,"---",(IF(ISERROR((N438/$M438)-1),"---",(N438/$M438)-1) ))))</f>
        <v>0</v>
      </c>
    </row>
    <row r="439" spans="2:25" ht="15.75" customHeight="1">
      <c r="B439" s="94"/>
      <c r="C439" s="296"/>
      <c r="D439" s="296"/>
      <c r="E439" s="296"/>
      <c r="F439" s="296"/>
      <c r="G439" s="411" t="s">
        <v>22</v>
      </c>
      <c r="H439" s="412"/>
      <c r="I439" s="413"/>
      <c r="J439" s="9" t="s">
        <v>17</v>
      </c>
      <c r="K439" s="25">
        <f>K435</f>
        <v>145</v>
      </c>
      <c r="L439" s="25">
        <f>L435</f>
        <v>0</v>
      </c>
      <c r="M439" s="25">
        <f>M435</f>
        <v>0</v>
      </c>
      <c r="N439" s="8">
        <v>0</v>
      </c>
      <c r="O439" s="25">
        <f>O435</f>
        <v>0</v>
      </c>
      <c r="P439" s="8">
        <f>O439-K439</f>
        <v>-145</v>
      </c>
      <c r="Q439" s="95">
        <f>IF($K439="","",  IF(O439="","", IF($K439=0,"---",(IF(ISERROR((O439/$K439)-1),"---",(O439/$K439)-1) ))))</f>
        <v>-1</v>
      </c>
      <c r="R439" s="8">
        <f>O439-L439</f>
        <v>0</v>
      </c>
      <c r="S439" s="95" t="str">
        <f>IF($L439="","",  IF(O439="","", IF($L439=0,"---",(IF(ISERROR((O439/$L439)-1),"---",(O439/$L439)-1) ))))</f>
        <v>---</v>
      </c>
      <c r="T439" s="8">
        <f>O439-M439</f>
        <v>0</v>
      </c>
      <c r="U439" s="95" t="str">
        <f>IF($M439="","",  IF(O439="","", IF($M439=0,"---",(IF(ISERROR((O439/$M439)-1),"---",(O439/$M439)-1) ))))</f>
        <v>---</v>
      </c>
      <c r="V439" s="8">
        <f>O439-N439</f>
        <v>0</v>
      </c>
      <c r="W439" s="95" t="str">
        <f>IF($N439="","",  IF(O439="","", IF($N439=0,"---",(IF(ISERROR((O439/$N439)-1),"---",(O439/$N439)-1) ))))</f>
        <v>---</v>
      </c>
      <c r="X439" s="8">
        <f>N439-M439</f>
        <v>0</v>
      </c>
      <c r="Y439" s="96" t="str">
        <f>IF($M439="","",  IF(N439="","", IF($M439=0,"---",(IF(ISERROR((N439/$M439)-1),"---",(N439/$M439)-1) ))))</f>
        <v>---</v>
      </c>
    </row>
    <row r="440" spans="2:25" ht="15.75" customHeight="1">
      <c r="B440" s="216"/>
      <c r="C440" s="301"/>
      <c r="D440" s="301"/>
      <c r="E440" s="301"/>
      <c r="F440" s="301"/>
      <c r="G440" s="301"/>
      <c r="H440" s="301"/>
      <c r="I440" s="301"/>
      <c r="J440" s="301"/>
      <c r="K440" s="40"/>
      <c r="L440" s="40"/>
      <c r="M440" s="40"/>
      <c r="N440" s="301"/>
      <c r="O440" s="301"/>
      <c r="P440" s="301"/>
      <c r="Q440" s="301"/>
      <c r="R440" s="301"/>
      <c r="S440" s="301"/>
      <c r="T440" s="301"/>
      <c r="U440" s="301"/>
      <c r="V440" s="301"/>
      <c r="W440" s="301"/>
      <c r="X440" s="301"/>
      <c r="Y440" s="217"/>
    </row>
    <row r="441" spans="2:25" ht="15.75" customHeight="1">
      <c r="B441" s="110" t="s">
        <v>260</v>
      </c>
      <c r="C441" s="289"/>
      <c r="D441" s="289"/>
      <c r="E441" s="289"/>
      <c r="F441" s="289"/>
      <c r="G441" s="289"/>
      <c r="H441" s="289"/>
      <c r="I441" s="290"/>
      <c r="J441" s="68" t="s">
        <v>17</v>
      </c>
      <c r="K441" s="28">
        <v>-3015</v>
      </c>
      <c r="L441" s="28">
        <v>-3015</v>
      </c>
      <c r="M441" s="28">
        <v>-1515</v>
      </c>
      <c r="N441" s="28">
        <v>-1515</v>
      </c>
      <c r="O441" s="28">
        <v>-1515</v>
      </c>
      <c r="P441" s="28">
        <f>O441-K441</f>
        <v>1500</v>
      </c>
      <c r="Q441" s="105">
        <f>IF($K441="","",  IF(O441="","", IF($K441=0,"---",(IF(ISERROR((O441/$K441)-1),"---",(O441/$K441)-1) ))))</f>
        <v>-0.49751243781094523</v>
      </c>
      <c r="R441" s="28">
        <f>O441-L441</f>
        <v>1500</v>
      </c>
      <c r="S441" s="105">
        <f>IF($L441="","",  IF(O441="","", IF($L441=0,"---",(IF(ISERROR((O441/$L441)-1),"---",(O441/$L441)-1) ))))</f>
        <v>-0.49751243781094523</v>
      </c>
      <c r="T441" s="28">
        <f>O441-M441</f>
        <v>0</v>
      </c>
      <c r="U441" s="105">
        <f>IF($M441="","",  IF(O441="","", IF($M441=0,"---",(IF(ISERROR((O441/$M441)-1),"---",(O441/$M441)-1) ))))</f>
        <v>0</v>
      </c>
      <c r="V441" s="28">
        <f>O441-N441</f>
        <v>0</v>
      </c>
      <c r="W441" s="105">
        <f>IF($N441="","",  IF(O441="","", IF($N441=0,"---",(IF(ISERROR((O441/$N441)-1),"---",(O441/$N441)-1) ))))</f>
        <v>0</v>
      </c>
      <c r="X441" s="28">
        <f>N441-M441</f>
        <v>0</v>
      </c>
      <c r="Y441" s="105">
        <f>IF($M441="","",  IF(N441="","", IF($M441=0,"---",(IF(ISERROR((N441/$M441)-1),"---",(N441/$M441)-1) ))))</f>
        <v>0</v>
      </c>
    </row>
    <row r="442" spans="2:25" ht="15.75" customHeight="1">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spans="2:25" ht="15.75" customHeight="1">
      <c r="B443" s="395" t="s">
        <v>261</v>
      </c>
      <c r="C443" s="396"/>
      <c r="D443" s="396"/>
      <c r="E443" s="396"/>
      <c r="F443" s="396"/>
      <c r="G443" s="396"/>
      <c r="H443" s="396"/>
      <c r="I443" s="396"/>
      <c r="J443" s="396"/>
      <c r="K443" s="396"/>
      <c r="L443" s="396"/>
      <c r="M443" s="396"/>
      <c r="N443" s="396"/>
      <c r="O443" s="396"/>
      <c r="P443" s="396"/>
      <c r="Q443" s="396"/>
      <c r="R443" s="396"/>
      <c r="S443" s="396"/>
      <c r="T443" s="396"/>
      <c r="U443" s="396"/>
      <c r="V443" s="396"/>
      <c r="W443" s="396"/>
      <c r="X443" s="396"/>
      <c r="Y443" s="397"/>
    </row>
    <row r="444" spans="2:25" ht="15.75" customHeight="1">
      <c r="B444" s="404"/>
      <c r="C444" s="405"/>
      <c r="D444" s="405"/>
      <c r="E444" s="405"/>
      <c r="F444" s="405"/>
      <c r="G444" s="405"/>
      <c r="H444" s="405"/>
      <c r="I444" s="405"/>
      <c r="J444" s="405"/>
      <c r="K444" s="405"/>
      <c r="L444" s="405"/>
      <c r="M444" s="405"/>
      <c r="N444" s="405"/>
      <c r="O444" s="405"/>
      <c r="P444" s="405"/>
      <c r="Q444" s="405"/>
      <c r="R444" s="405"/>
      <c r="S444" s="405"/>
      <c r="T444" s="405"/>
      <c r="U444" s="405"/>
      <c r="V444" s="405"/>
      <c r="W444" s="405"/>
      <c r="X444" s="405"/>
      <c r="Y444" s="406"/>
    </row>
    <row r="445" spans="2:25" ht="15.75" customHeight="1">
      <c r="B445" s="94" t="s">
        <v>42</v>
      </c>
      <c r="C445" s="1" t="s">
        <v>258</v>
      </c>
      <c r="D445" s="1"/>
      <c r="E445" s="1"/>
      <c r="F445" s="1"/>
      <c r="G445" s="1"/>
      <c r="H445" s="1"/>
      <c r="I445" s="1"/>
      <c r="J445" s="9" t="s">
        <v>9</v>
      </c>
      <c r="K445" s="25">
        <v>334</v>
      </c>
      <c r="L445" s="25">
        <v>334</v>
      </c>
      <c r="M445" s="25">
        <v>334</v>
      </c>
      <c r="N445" s="25">
        <v>334</v>
      </c>
      <c r="O445" s="25">
        <v>334</v>
      </c>
      <c r="P445" s="32">
        <f t="shared" ref="P445:P449" si="159">O445-K445</f>
        <v>0</v>
      </c>
      <c r="Q445" s="108">
        <f t="shared" ref="Q445:Q449" si="160">IF($K445="","",  IF(O445="","", IF($K445=0,"---",(IF(ISERROR((O445/$K445)-1),"---",(O445/$K445)-1) ))))</f>
        <v>0</v>
      </c>
      <c r="R445" s="32">
        <f t="shared" ref="R445:R449" si="161">O445-L445</f>
        <v>0</v>
      </c>
      <c r="S445" s="108">
        <f t="shared" ref="S445:S449" si="162">IF($L445="","",  IF(O445="","", IF($L445=0,"---",(IF(ISERROR((O445/$L445)-1),"---",(O445/$L445)-1) ))))</f>
        <v>0</v>
      </c>
      <c r="T445" s="32">
        <f t="shared" ref="T445:T449" si="163">O445-M445</f>
        <v>0</v>
      </c>
      <c r="U445" s="108">
        <f t="shared" ref="U445:U449" si="164">IF($M445="","",  IF(O445="","", IF($M445=0,"---",(IF(ISERROR((O445/$M445)-1),"---",(O445/$M445)-1) ))))</f>
        <v>0</v>
      </c>
      <c r="V445" s="32">
        <f t="shared" ref="V445:V449" si="165">O445-N445</f>
        <v>0</v>
      </c>
      <c r="W445" s="108">
        <f t="shared" ref="W445:W449" si="166">IF($N445="","",  IF(O445="","", IF($N445=0,"---",(IF(ISERROR((O445/$N445)-1),"---",(O445/$N445)-1) ))))</f>
        <v>0</v>
      </c>
      <c r="X445" s="32">
        <f t="shared" ref="X445:X449" si="167">N445-M445</f>
        <v>0</v>
      </c>
      <c r="Y445" s="108">
        <f t="shared" ref="Y445:Y449" si="168">IF($M445="","",  IF(N445="","", IF($M445=0,"---",(IF(ISERROR((N445/$M445)-1),"---",(N445/$M445)-1) ))))</f>
        <v>0</v>
      </c>
    </row>
    <row r="446" spans="2:25" ht="15.75" customHeight="1">
      <c r="B446" s="107" t="s">
        <v>46</v>
      </c>
      <c r="C446" s="1" t="s">
        <v>262</v>
      </c>
      <c r="D446" s="1"/>
      <c r="E446" s="1"/>
      <c r="F446" s="11"/>
      <c r="G446" s="12"/>
      <c r="H446" s="12"/>
      <c r="I446" s="33"/>
      <c r="J446" s="9" t="s">
        <v>9</v>
      </c>
      <c r="K446" s="25">
        <v>22150</v>
      </c>
      <c r="L446" s="25">
        <v>20150</v>
      </c>
      <c r="M446" s="25">
        <v>24150</v>
      </c>
      <c r="N446" s="25">
        <v>20150</v>
      </c>
      <c r="O446" s="25">
        <v>20150</v>
      </c>
      <c r="P446" s="8">
        <f t="shared" si="159"/>
        <v>-2000</v>
      </c>
      <c r="Q446" s="95">
        <f t="shared" si="160"/>
        <v>-9.0293453724604955E-2</v>
      </c>
      <c r="R446" s="8">
        <f t="shared" si="161"/>
        <v>0</v>
      </c>
      <c r="S446" s="95">
        <f t="shared" si="162"/>
        <v>0</v>
      </c>
      <c r="T446" s="8">
        <f t="shared" si="163"/>
        <v>-4000</v>
      </c>
      <c r="U446" s="95">
        <f t="shared" si="164"/>
        <v>-0.16563146997929612</v>
      </c>
      <c r="V446" s="8">
        <f t="shared" si="165"/>
        <v>0</v>
      </c>
      <c r="W446" s="95">
        <f t="shared" si="166"/>
        <v>0</v>
      </c>
      <c r="X446" s="8">
        <f t="shared" si="167"/>
        <v>-4000</v>
      </c>
      <c r="Y446" s="96">
        <f t="shared" si="168"/>
        <v>-0.16563146997929612</v>
      </c>
    </row>
    <row r="447" spans="2:25" ht="15.75" customHeight="1">
      <c r="B447" s="93" t="s">
        <v>48</v>
      </c>
      <c r="C447" s="48" t="s">
        <v>263</v>
      </c>
      <c r="D447" s="48"/>
      <c r="E447" s="48"/>
      <c r="F447" s="48"/>
      <c r="G447" s="48"/>
      <c r="H447" s="48"/>
      <c r="I447" s="48"/>
      <c r="J447" s="9" t="s">
        <v>9</v>
      </c>
      <c r="K447" s="25">
        <v>26000</v>
      </c>
      <c r="L447" s="25">
        <v>0</v>
      </c>
      <c r="M447" s="25">
        <v>0</v>
      </c>
      <c r="N447" s="25">
        <v>0</v>
      </c>
      <c r="O447" s="25">
        <v>0</v>
      </c>
      <c r="P447" s="8">
        <f t="shared" si="159"/>
        <v>-26000</v>
      </c>
      <c r="Q447" s="95">
        <f t="shared" si="160"/>
        <v>-1</v>
      </c>
      <c r="R447" s="8">
        <f t="shared" si="161"/>
        <v>0</v>
      </c>
      <c r="S447" s="95" t="str">
        <f t="shared" si="162"/>
        <v>---</v>
      </c>
      <c r="T447" s="8">
        <f t="shared" si="163"/>
        <v>0</v>
      </c>
      <c r="U447" s="95" t="str">
        <f t="shared" si="164"/>
        <v>---</v>
      </c>
      <c r="V447" s="8">
        <f t="shared" si="165"/>
        <v>0</v>
      </c>
      <c r="W447" s="95" t="str">
        <f t="shared" si="166"/>
        <v>---</v>
      </c>
      <c r="X447" s="8">
        <f t="shared" si="167"/>
        <v>0</v>
      </c>
      <c r="Y447" s="96" t="str">
        <f t="shared" si="168"/>
        <v>---</v>
      </c>
    </row>
    <row r="448" spans="2:25" ht="15.75" customHeight="1">
      <c r="B448" s="93">
        <v>4</v>
      </c>
      <c r="C448" s="48" t="s">
        <v>264</v>
      </c>
      <c r="D448" s="12"/>
      <c r="E448" s="12"/>
      <c r="F448" s="12"/>
      <c r="G448" s="12"/>
      <c r="H448" s="12"/>
      <c r="I448" s="33"/>
      <c r="J448" s="243" t="s">
        <v>17</v>
      </c>
      <c r="K448" s="25">
        <f>1712914-K449</f>
        <v>1695000</v>
      </c>
      <c r="L448" s="25">
        <v>0</v>
      </c>
      <c r="M448" s="25">
        <v>0</v>
      </c>
      <c r="N448" s="25">
        <v>0</v>
      </c>
      <c r="O448" s="25">
        <f>+L448</f>
        <v>0</v>
      </c>
      <c r="P448" s="10">
        <f t="shared" si="159"/>
        <v>-1695000</v>
      </c>
      <c r="Q448" s="181">
        <f t="shared" si="160"/>
        <v>-1</v>
      </c>
      <c r="R448" s="10">
        <f t="shared" si="161"/>
        <v>0</v>
      </c>
      <c r="S448" s="181" t="str">
        <f t="shared" si="162"/>
        <v>---</v>
      </c>
      <c r="T448" s="10">
        <f t="shared" si="163"/>
        <v>0</v>
      </c>
      <c r="U448" s="181" t="str">
        <f t="shared" si="164"/>
        <v>---</v>
      </c>
      <c r="V448" s="10">
        <f t="shared" si="165"/>
        <v>0</v>
      </c>
      <c r="W448" s="181" t="str">
        <f t="shared" si="166"/>
        <v>---</v>
      </c>
      <c r="X448" s="10">
        <f t="shared" si="167"/>
        <v>0</v>
      </c>
      <c r="Y448" s="182" t="str">
        <f t="shared" si="168"/>
        <v>---</v>
      </c>
    </row>
    <row r="449" spans="2:25" ht="15.75" customHeight="1">
      <c r="B449" s="93">
        <v>5</v>
      </c>
      <c r="C449" s="1" t="s">
        <v>307</v>
      </c>
      <c r="D449" s="12"/>
      <c r="E449" s="12"/>
      <c r="F449" s="12"/>
      <c r="G449" s="12"/>
      <c r="H449" s="12"/>
      <c r="I449" s="33"/>
      <c r="J449" s="9" t="s">
        <v>17</v>
      </c>
      <c r="K449" s="25">
        <v>17914</v>
      </c>
      <c r="L449" s="25">
        <v>0</v>
      </c>
      <c r="M449" s="25">
        <v>0</v>
      </c>
      <c r="N449" s="25">
        <v>0</v>
      </c>
      <c r="O449" s="25">
        <v>283436</v>
      </c>
      <c r="P449" s="86">
        <f t="shared" si="159"/>
        <v>265522</v>
      </c>
      <c r="Q449" s="183">
        <f t="shared" si="160"/>
        <v>14.822038629005247</v>
      </c>
      <c r="R449" s="86">
        <f t="shared" si="161"/>
        <v>283436</v>
      </c>
      <c r="S449" s="183" t="str">
        <f t="shared" si="162"/>
        <v>---</v>
      </c>
      <c r="T449" s="86">
        <f t="shared" si="163"/>
        <v>283436</v>
      </c>
      <c r="U449" s="183" t="str">
        <f t="shared" si="164"/>
        <v>---</v>
      </c>
      <c r="V449" s="86">
        <f t="shared" si="165"/>
        <v>283436</v>
      </c>
      <c r="W449" s="183" t="str">
        <f t="shared" si="166"/>
        <v>---</v>
      </c>
      <c r="X449" s="86">
        <f t="shared" si="167"/>
        <v>0</v>
      </c>
      <c r="Y449" s="220" t="str">
        <f t="shared" si="168"/>
        <v>---</v>
      </c>
    </row>
    <row r="450" spans="2:25" ht="15.75" customHeight="1">
      <c r="B450" s="218"/>
      <c r="C450" s="341"/>
      <c r="D450" s="341"/>
      <c r="E450" s="341"/>
      <c r="F450" s="341"/>
      <c r="G450" s="341"/>
      <c r="H450" s="341"/>
      <c r="I450" s="341"/>
      <c r="J450" s="342"/>
      <c r="K450" s="343"/>
      <c r="L450" s="296"/>
      <c r="M450" s="296"/>
      <c r="N450" s="296"/>
      <c r="O450" s="296"/>
      <c r="P450" s="296"/>
      <c r="Q450" s="296"/>
      <c r="R450" s="296"/>
      <c r="S450" s="296"/>
      <c r="T450" s="296"/>
      <c r="U450" s="296"/>
      <c r="V450" s="296"/>
      <c r="W450" s="296"/>
      <c r="X450" s="296"/>
      <c r="Y450" s="30"/>
    </row>
    <row r="451" spans="2:25" ht="15.75" customHeight="1">
      <c r="B451" s="106"/>
      <c r="C451" s="296"/>
      <c r="D451" s="296"/>
      <c r="E451" s="296"/>
      <c r="F451" s="34" t="s">
        <v>79</v>
      </c>
      <c r="G451" s="35"/>
      <c r="H451" s="35"/>
      <c r="I451" s="36"/>
      <c r="J451" s="26"/>
      <c r="K451" s="28">
        <f>K452+K453</f>
        <v>1761398</v>
      </c>
      <c r="L451" s="28">
        <f>L452+L453</f>
        <v>20484</v>
      </c>
      <c r="M451" s="28">
        <f t="shared" ref="M451:N451" si="169">M452+M453</f>
        <v>24484</v>
      </c>
      <c r="N451" s="28">
        <f t="shared" si="169"/>
        <v>20484</v>
      </c>
      <c r="O451" s="28">
        <f>O452+O453</f>
        <v>303920</v>
      </c>
      <c r="P451" s="28">
        <f>O451-K451</f>
        <v>-1457478</v>
      </c>
      <c r="Q451" s="105">
        <f>IF($K451="","",  IF(O451="","", IF($K451=0,"---",(IF(ISERROR((O451/$K451)-1),"---",(O451/$K451)-1) ))))</f>
        <v>-0.82745523726040338</v>
      </c>
      <c r="R451" s="28">
        <f>O451-L451</f>
        <v>283436</v>
      </c>
      <c r="S451" s="105">
        <f>IF($L451="","",  IF(O451="","", IF($L451=0,"---",(IF(ISERROR((O451/$L451)-1),"---",(O451/$L451)-1) ))))</f>
        <v>13.836945909002148</v>
      </c>
      <c r="T451" s="28">
        <f>O451-M451</f>
        <v>279436</v>
      </c>
      <c r="U451" s="105">
        <f>IF($M451="","",  IF(O451="","", IF($M451=0,"---",(IF(ISERROR((O451/$M451)-1),"---",(O451/$M451)-1) ))))</f>
        <v>11.413004411043946</v>
      </c>
      <c r="V451" s="28">
        <f>O451-N451</f>
        <v>283436</v>
      </c>
      <c r="W451" s="105">
        <f>IF($N451="","",  IF(O451="","", IF($N451=0,"---",(IF(ISERROR((O451/$N451)-1),"---",(O451/$N451)-1) ))))</f>
        <v>13.836945909002148</v>
      </c>
      <c r="X451" s="28">
        <f>N451-M451</f>
        <v>-4000</v>
      </c>
      <c r="Y451" s="105">
        <f>IF($M451="","",  IF(N451="","", IF($M451=0,"---",(IF(ISERROR((N451/$M451)-1),"---",(N451/$M451)-1) ))))</f>
        <v>-0.16337199803953606</v>
      </c>
    </row>
    <row r="452" spans="2:25" ht="15.75" customHeight="1">
      <c r="B452" s="106"/>
      <c r="C452" s="296"/>
      <c r="D452" s="296"/>
      <c r="E452" s="296"/>
      <c r="F452" s="296"/>
      <c r="G452" s="1" t="s">
        <v>21</v>
      </c>
      <c r="H452" s="1"/>
      <c r="I452" s="1"/>
      <c r="J452" s="9" t="s">
        <v>9</v>
      </c>
      <c r="K452" s="25">
        <f>SUM(K445:K447)</f>
        <v>48484</v>
      </c>
      <c r="L452" s="25">
        <f>SUM(L445:L447)</f>
        <v>20484</v>
      </c>
      <c r="M452" s="25">
        <f>SUM(M445:M447)</f>
        <v>24484</v>
      </c>
      <c r="N452" s="25">
        <f>SUM(N445:N447)</f>
        <v>20484</v>
      </c>
      <c r="O452" s="25">
        <f>SUM(O445:O447)</f>
        <v>20484</v>
      </c>
      <c r="P452" s="8">
        <f>O452-K452</f>
        <v>-28000</v>
      </c>
      <c r="Q452" s="95">
        <f>IF($K452="","",  IF(O452="","", IF($K452=0,"---",(IF(ISERROR((O452/$K452)-1),"---",(O452/$K452)-1) ))))</f>
        <v>-0.5775101064268624</v>
      </c>
      <c r="R452" s="8">
        <f>O452-L452</f>
        <v>0</v>
      </c>
      <c r="S452" s="95">
        <f>IF($L452="","",  IF(O452="","", IF($L452=0,"---",(IF(ISERROR((O452/$L452)-1),"---",(O452/$L452)-1) ))))</f>
        <v>0</v>
      </c>
      <c r="T452" s="8">
        <f>O452-M452</f>
        <v>-4000</v>
      </c>
      <c r="U452" s="95">
        <f>IF($M452="","",  IF(O452="","", IF($M452=0,"---",(IF(ISERROR((O452/$M452)-1),"---",(O452/$M452)-1) ))))</f>
        <v>-0.16337199803953606</v>
      </c>
      <c r="V452" s="8">
        <f>O452-N452</f>
        <v>0</v>
      </c>
      <c r="W452" s="95">
        <f>IF($N452="","",  IF(O452="","", IF($N452=0,"---",(IF(ISERROR((O452/$N452)-1),"---",(O452/$N452)-1) ))))</f>
        <v>0</v>
      </c>
      <c r="X452" s="8">
        <f>N452-M452</f>
        <v>-4000</v>
      </c>
      <c r="Y452" s="96">
        <f>IF($M452="","",  IF(N452="","", IF($M452=0,"---",(IF(ISERROR((N452/$M452)-1),"---",(N452/$M452)-1) ))))</f>
        <v>-0.16337199803953606</v>
      </c>
    </row>
    <row r="453" spans="2:25" ht="15.75" customHeight="1">
      <c r="B453" s="106"/>
      <c r="C453" s="296"/>
      <c r="D453" s="296"/>
      <c r="E453" s="296"/>
      <c r="F453" s="296"/>
      <c r="G453" s="426" t="s">
        <v>22</v>
      </c>
      <c r="H453" s="427"/>
      <c r="I453" s="428"/>
      <c r="J453" s="59" t="s">
        <v>17</v>
      </c>
      <c r="K453" s="39">
        <f>+K449+K448</f>
        <v>1712914</v>
      </c>
      <c r="L453" s="39">
        <f>+L449+L448</f>
        <v>0</v>
      </c>
      <c r="M453" s="39">
        <f>+M449+M448</f>
        <v>0</v>
      </c>
      <c r="N453" s="39">
        <f>+N449+N448</f>
        <v>0</v>
      </c>
      <c r="O453" s="39">
        <f>+O449+O448</f>
        <v>283436</v>
      </c>
      <c r="P453" s="10">
        <f>O453-K453</f>
        <v>-1429478</v>
      </c>
      <c r="Q453" s="181">
        <f>IF($K453="","",  IF(O453="","", IF($K453=0,"---",(IF(ISERROR((O453/$K453)-1),"---",(O453/$K453)-1) ))))</f>
        <v>-0.83452992969874729</v>
      </c>
      <c r="R453" s="10">
        <f>O453-L453</f>
        <v>283436</v>
      </c>
      <c r="S453" s="181" t="str">
        <f>IF($L453="","",  IF(O453="","", IF($L453=0,"---",(IF(ISERROR((O453/$L453)-1),"---",(O453/$L453)-1) ))))</f>
        <v>---</v>
      </c>
      <c r="T453" s="10">
        <f>O453-M453</f>
        <v>283436</v>
      </c>
      <c r="U453" s="181" t="str">
        <f>IF($M453="","",  IF(O453="","", IF($M453=0,"---",(IF(ISERROR((O453/$M453)-1),"---",(O453/$M453)-1) ))))</f>
        <v>---</v>
      </c>
      <c r="V453" s="10">
        <f>O453-N453</f>
        <v>283436</v>
      </c>
      <c r="W453" s="181" t="str">
        <f>IF($N453="","",  IF(O453="","", IF($N453=0,"---",(IF(ISERROR((O453/$N453)-1),"---",(O453/$N453)-1) ))))</f>
        <v>---</v>
      </c>
      <c r="X453" s="10">
        <f>N453-M453</f>
        <v>0</v>
      </c>
      <c r="Y453" s="182" t="str">
        <f>IF($M453="","",  IF(N453="","", IF($M453=0,"---",(IF(ISERROR((N453/$M453)-1),"---",(N453/$M453)-1) ))))</f>
        <v>---</v>
      </c>
    </row>
    <row r="454" spans="2:25" ht="15.75" customHeight="1">
      <c r="B454" s="407"/>
      <c r="C454" s="407"/>
      <c r="D454" s="407"/>
      <c r="E454" s="407"/>
      <c r="F454" s="407"/>
      <c r="G454" s="407"/>
      <c r="H454" s="407"/>
      <c r="I454" s="407"/>
      <c r="J454" s="407"/>
      <c r="K454" s="407"/>
      <c r="L454" s="407"/>
      <c r="M454" s="407"/>
      <c r="N454" s="407"/>
      <c r="O454" s="407"/>
      <c r="P454" s="407"/>
      <c r="Q454" s="407"/>
      <c r="R454" s="407"/>
      <c r="S454" s="407"/>
      <c r="T454" s="407"/>
      <c r="U454" s="407"/>
      <c r="V454" s="407"/>
      <c r="W454" s="407"/>
      <c r="X454" s="407"/>
      <c r="Y454" s="407"/>
    </row>
    <row r="455" spans="2:25" ht="15.75" customHeight="1">
      <c r="B455" s="110" t="s">
        <v>265</v>
      </c>
      <c r="C455" s="289"/>
      <c r="D455" s="289"/>
      <c r="E455" s="289"/>
      <c r="F455" s="289"/>
      <c r="G455" s="289"/>
      <c r="H455" s="289"/>
      <c r="I455" s="290"/>
      <c r="J455" s="27" t="s">
        <v>17</v>
      </c>
      <c r="K455" s="28">
        <v>-585</v>
      </c>
      <c r="L455" s="28">
        <v>-585</v>
      </c>
      <c r="M455" s="28">
        <v>-585</v>
      </c>
      <c r="N455" s="28">
        <v>-585</v>
      </c>
      <c r="O455" s="28">
        <f>+L455</f>
        <v>-585</v>
      </c>
      <c r="P455" s="28">
        <f>O455-K455</f>
        <v>0</v>
      </c>
      <c r="Q455" s="105">
        <f>IF($K455="","",  IF(O455="","", IF($K455=0,"---",(IF(ISERROR((O455/$K455)-1),"---",(O455/$K455)-1) ))))</f>
        <v>0</v>
      </c>
      <c r="R455" s="28">
        <f>O455-L455</f>
        <v>0</v>
      </c>
      <c r="S455" s="105">
        <f>IF($L455="","",  IF(O455="","", IF($L455=0,"---",(IF(ISERROR((O455/$L455)-1),"---",(O455/$L455)-1) ))))</f>
        <v>0</v>
      </c>
      <c r="T455" s="28">
        <f>O455-M455</f>
        <v>0</v>
      </c>
      <c r="U455" s="105">
        <f>IF($M455="","",  IF(O455="","", IF($M455=0,"---",(IF(ISERROR((O455/$M455)-1),"---",(O455/$M455)-1) ))))</f>
        <v>0</v>
      </c>
      <c r="V455" s="28">
        <f>O455-N455</f>
        <v>0</v>
      </c>
      <c r="W455" s="105">
        <f>IF($N455="","",  IF(O455="","", IF($N455=0,"---",(IF(ISERROR((O455/$N455)-1),"---",(O455/$N455)-1) ))))</f>
        <v>0</v>
      </c>
      <c r="X455" s="28">
        <f>N455-M455</f>
        <v>0</v>
      </c>
      <c r="Y455" s="105">
        <f>IF($M455="","",  IF(N455="","", IF($M455=0,"---",(IF(ISERROR((N455/$M455)-1),"---",(N455/$M455)-1) ))))</f>
        <v>0</v>
      </c>
    </row>
    <row r="456" spans="2:25" ht="15.75" customHeight="1">
      <c r="B456" s="425" t="s">
        <v>169</v>
      </c>
      <c r="C456" s="425"/>
      <c r="D456" s="425"/>
      <c r="E456" s="425"/>
      <c r="F456" s="425"/>
      <c r="G456" s="425"/>
      <c r="H456" s="425"/>
      <c r="I456" s="425"/>
      <c r="J456" s="425"/>
      <c r="K456" s="425"/>
      <c r="L456" s="425"/>
      <c r="M456" s="425"/>
      <c r="N456" s="425"/>
      <c r="O456" s="425"/>
      <c r="P456" s="425"/>
      <c r="Q456" s="425"/>
      <c r="R456" s="425"/>
      <c r="S456" s="425"/>
      <c r="T456" s="425"/>
      <c r="U456" s="425"/>
      <c r="V456" s="425"/>
      <c r="W456" s="425"/>
      <c r="X456" s="425"/>
      <c r="Y456" s="425"/>
    </row>
    <row r="457" spans="2:25" ht="15.75" customHeight="1">
      <c r="B457" s="110" t="s">
        <v>266</v>
      </c>
      <c r="C457" s="289"/>
      <c r="D457" s="289"/>
      <c r="E457" s="289"/>
      <c r="F457" s="289"/>
      <c r="G457" s="289"/>
      <c r="H457" s="289"/>
      <c r="I457" s="290"/>
      <c r="J457" s="27" t="s">
        <v>17</v>
      </c>
      <c r="K457" s="42">
        <v>-1760</v>
      </c>
      <c r="L457" s="42">
        <v>-1760</v>
      </c>
      <c r="M457" s="42">
        <v>-1760</v>
      </c>
      <c r="N457" s="42">
        <v>-1760</v>
      </c>
      <c r="O457" s="42">
        <f>+L457</f>
        <v>-1760</v>
      </c>
      <c r="P457" s="28">
        <f>O457-K457</f>
        <v>0</v>
      </c>
      <c r="Q457" s="105">
        <f>IF($K457="","",  IF(O457="","", IF($K457=0,"---",(IF(ISERROR((O457/$K457)-1),"---",(O457/$K457)-1) ))))</f>
        <v>0</v>
      </c>
      <c r="R457" s="28">
        <f>O457-L457</f>
        <v>0</v>
      </c>
      <c r="S457" s="105">
        <f>IF($L457="","",  IF(O457="","", IF($L457=0,"---",(IF(ISERROR((O457/$L457)-1),"---",(O457/$L457)-1) ))))</f>
        <v>0</v>
      </c>
      <c r="T457" s="28">
        <f>O457-M457</f>
        <v>0</v>
      </c>
      <c r="U457" s="105">
        <f>IF($M457="","",  IF(O457="","", IF($M457=0,"---",(IF(ISERROR((O457/$M457)-1),"---",(O457/$M457)-1) ))))</f>
        <v>0</v>
      </c>
      <c r="V457" s="28">
        <f>O457-N457</f>
        <v>0</v>
      </c>
      <c r="W457" s="105">
        <f>IF($N457="","",  IF(O457="","", IF($N457=0,"---",(IF(ISERROR((O457/$N457)-1),"---",(O457/$N457)-1) ))))</f>
        <v>0</v>
      </c>
      <c r="X457" s="28">
        <f>N457-M457</f>
        <v>0</v>
      </c>
      <c r="Y457" s="105">
        <f>IF($M457="","",  IF(N457="","", IF($M457=0,"---",(IF(ISERROR((N457/$M457)-1),"---",(N457/$M457)-1) ))))</f>
        <v>0</v>
      </c>
    </row>
    <row r="458" spans="2:25" ht="15.75" customHeight="1">
      <c r="B458" s="407"/>
      <c r="C458" s="407"/>
      <c r="D458" s="407"/>
      <c r="E458" s="407"/>
      <c r="F458" s="407"/>
      <c r="G458" s="407"/>
      <c r="H458" s="407"/>
      <c r="I458" s="407"/>
      <c r="J458" s="407"/>
      <c r="K458" s="407"/>
      <c r="L458" s="407"/>
      <c r="M458" s="407"/>
      <c r="N458" s="407"/>
      <c r="O458" s="407"/>
      <c r="P458" s="407"/>
      <c r="Q458" s="407"/>
      <c r="R458" s="407"/>
      <c r="S458" s="407"/>
      <c r="T458" s="407"/>
      <c r="U458" s="407"/>
      <c r="V458" s="407"/>
      <c r="W458" s="407"/>
      <c r="X458" s="407"/>
      <c r="Y458" s="407"/>
    </row>
    <row r="459" spans="2:25" ht="15.75" customHeight="1">
      <c r="B459" s="395" t="s">
        <v>267</v>
      </c>
      <c r="C459" s="396"/>
      <c r="D459" s="396"/>
      <c r="E459" s="396"/>
      <c r="F459" s="396"/>
      <c r="G459" s="396"/>
      <c r="H459" s="396"/>
      <c r="I459" s="396"/>
      <c r="J459" s="396"/>
      <c r="K459" s="396"/>
      <c r="L459" s="396"/>
      <c r="M459" s="396"/>
      <c r="N459" s="396"/>
      <c r="O459" s="396"/>
      <c r="P459" s="396"/>
      <c r="Q459" s="396"/>
      <c r="R459" s="396"/>
      <c r="S459" s="396"/>
      <c r="T459" s="396"/>
      <c r="U459" s="396"/>
      <c r="V459" s="396"/>
      <c r="W459" s="396"/>
      <c r="X459" s="396"/>
      <c r="Y459" s="397"/>
    </row>
    <row r="460" spans="2:25" ht="15.75" customHeight="1">
      <c r="B460" s="423"/>
      <c r="C460" s="414"/>
      <c r="D460" s="414"/>
      <c r="E460" s="414"/>
      <c r="F460" s="414"/>
      <c r="G460" s="414"/>
      <c r="H460" s="414"/>
      <c r="I460" s="414"/>
      <c r="J460" s="414"/>
      <c r="K460" s="414"/>
      <c r="L460" s="414"/>
      <c r="M460" s="414"/>
      <c r="N460" s="414"/>
      <c r="O460" s="414"/>
      <c r="P460" s="414"/>
      <c r="Q460" s="414"/>
      <c r="R460" s="414"/>
      <c r="S460" s="414"/>
      <c r="T460" s="414"/>
      <c r="U460" s="414"/>
      <c r="V460" s="414"/>
      <c r="W460" s="414"/>
      <c r="X460" s="414"/>
      <c r="Y460" s="424"/>
    </row>
    <row r="461" spans="2:25" ht="15.75" customHeight="1">
      <c r="B461" s="128" t="s">
        <v>42</v>
      </c>
      <c r="C461" s="421" t="s">
        <v>268</v>
      </c>
      <c r="D461" s="421"/>
      <c r="E461" s="421"/>
      <c r="F461" s="421"/>
      <c r="G461" s="421"/>
      <c r="H461" s="421"/>
      <c r="I461" s="421"/>
      <c r="J461" s="421"/>
      <c r="K461" s="421"/>
      <c r="L461" s="421"/>
      <c r="M461" s="421"/>
      <c r="N461" s="421"/>
      <c r="O461" s="421"/>
      <c r="P461" s="421"/>
      <c r="Q461" s="421"/>
      <c r="R461" s="421"/>
      <c r="S461" s="421"/>
      <c r="T461" s="421"/>
      <c r="U461" s="421"/>
      <c r="V461" s="421"/>
      <c r="W461" s="421"/>
      <c r="X461" s="421"/>
      <c r="Y461" s="422"/>
    </row>
    <row r="462" spans="2:25" ht="15.75" customHeight="1">
      <c r="B462" s="106"/>
      <c r="C462" s="297" t="s">
        <v>6</v>
      </c>
      <c r="D462" s="6" t="s">
        <v>269</v>
      </c>
      <c r="E462" s="6"/>
      <c r="F462" s="6"/>
      <c r="G462" s="6"/>
      <c r="H462" s="6"/>
      <c r="I462" s="6"/>
      <c r="J462" s="7" t="s">
        <v>9</v>
      </c>
      <c r="K462" s="25">
        <v>197877</v>
      </c>
      <c r="L462" s="25">
        <v>267880</v>
      </c>
      <c r="M462" s="8">
        <v>260880</v>
      </c>
      <c r="N462" s="8">
        <v>267880</v>
      </c>
      <c r="O462" s="25">
        <v>204877</v>
      </c>
      <c r="P462" s="8">
        <f>O462-K462</f>
        <v>7000</v>
      </c>
      <c r="Q462" s="95">
        <f>IF($K462="","",  IF(O462="","", IF($K462=0,"---",(IF(ISERROR((O462/$K462)-1),"---",(O462/$K462)-1) ))))</f>
        <v>3.5375511049793529E-2</v>
      </c>
      <c r="R462" s="8">
        <f>O462-L462</f>
        <v>-63003</v>
      </c>
      <c r="S462" s="95">
        <f>IF($L462="","",  IF(O462="","", IF($L462=0,"---",(IF(ISERROR((O462/$L462)-1),"---",(O462/$L462)-1) ))))</f>
        <v>-0.23519113035687622</v>
      </c>
      <c r="T462" s="8">
        <f>O462-M462</f>
        <v>-56003</v>
      </c>
      <c r="U462" s="95">
        <f>IF($M462="","",  IF(O462="","", IF($M462=0,"---",(IF(ISERROR((O462/$M462)-1),"---",(O462/$M462)-1) ))))</f>
        <v>-0.21466957988347135</v>
      </c>
      <c r="V462" s="8">
        <f>O462-N462</f>
        <v>-63003</v>
      </c>
      <c r="W462" s="95">
        <f>IF($N462="","",  IF(O462="","", IF($N462=0,"---",(IF(ISERROR((O462/$N462)-1),"---",(O462/$N462)-1) ))))</f>
        <v>-0.23519113035687622</v>
      </c>
      <c r="X462" s="8">
        <f>N462-M462</f>
        <v>7000</v>
      </c>
      <c r="Y462" s="96">
        <f>IF($M462="","",  IF(N462="","", IF($M462=0,"---",(IF(ISERROR((N462/$M462)-1),"---",(N462/$M462)-1) ))))</f>
        <v>2.6832260042931599E-2</v>
      </c>
    </row>
    <row r="463" spans="2:25" ht="15.75" customHeight="1">
      <c r="B463" s="107"/>
      <c r="C463" s="297" t="s">
        <v>12</v>
      </c>
      <c r="D463" s="1" t="s">
        <v>270</v>
      </c>
      <c r="E463" s="1"/>
      <c r="F463" s="1"/>
      <c r="G463" s="11"/>
      <c r="H463" s="12"/>
      <c r="I463" s="33"/>
      <c r="J463" s="9" t="s">
        <v>9</v>
      </c>
      <c r="K463" s="25">
        <v>111500</v>
      </c>
      <c r="L463" s="25">
        <v>111500</v>
      </c>
      <c r="M463" s="39">
        <v>114500</v>
      </c>
      <c r="N463" s="39">
        <v>111500</v>
      </c>
      <c r="O463" s="25">
        <f>+L463</f>
        <v>111500</v>
      </c>
      <c r="P463" s="8">
        <f>O463-K463</f>
        <v>0</v>
      </c>
      <c r="Q463" s="95">
        <f>IF($K463="","",  IF(O463="","", IF($K463=0,"---",(IF(ISERROR((O463/$K463)-1),"---",(O463/$K463)-1) ))))</f>
        <v>0</v>
      </c>
      <c r="R463" s="8">
        <f>O463-L463</f>
        <v>0</v>
      </c>
      <c r="S463" s="95">
        <f>IF($L463="","",  IF(O463="","", IF($L463=0,"---",(IF(ISERROR((O463/$L463)-1),"---",(O463/$L463)-1) ))))</f>
        <v>0</v>
      </c>
      <c r="T463" s="8">
        <f>O463-M463</f>
        <v>-3000</v>
      </c>
      <c r="U463" s="95">
        <f>IF($M463="","",  IF(O463="","", IF($M463=0,"---",(IF(ISERROR((O463/$M463)-1),"---",(O463/$M463)-1) ))))</f>
        <v>-2.6200873362445365E-2</v>
      </c>
      <c r="V463" s="8">
        <f>O463-N463</f>
        <v>0</v>
      </c>
      <c r="W463" s="95">
        <f>IF($N463="","",  IF(O463="","", IF($N463=0,"---",(IF(ISERROR((O463/$N463)-1),"---",(O463/$N463)-1) ))))</f>
        <v>0</v>
      </c>
      <c r="X463" s="8">
        <f>N463-M463</f>
        <v>-3000</v>
      </c>
      <c r="Y463" s="96">
        <f>IF($M463="","",  IF(N463="","", IF($M463=0,"---",(IF(ISERROR((N463/$M463)-1),"---",(N463/$M463)-1) ))))</f>
        <v>-2.6200873362445365E-2</v>
      </c>
    </row>
    <row r="464" spans="2:25" ht="15.75" customHeight="1">
      <c r="B464" s="141"/>
      <c r="C464" s="297"/>
      <c r="D464" s="297"/>
      <c r="E464" s="297"/>
      <c r="F464" s="297"/>
      <c r="G464" s="297"/>
      <c r="H464" s="297"/>
      <c r="I464" s="297"/>
      <c r="J464" s="297"/>
      <c r="K464" s="297"/>
      <c r="L464" s="297"/>
      <c r="M464" s="47"/>
      <c r="N464" s="47"/>
      <c r="O464" s="297"/>
      <c r="P464" s="297"/>
      <c r="Q464" s="297"/>
      <c r="R464" s="297"/>
      <c r="S464" s="297"/>
      <c r="T464" s="297"/>
      <c r="U464" s="297"/>
      <c r="V464" s="297"/>
      <c r="W464" s="297"/>
      <c r="X464" s="297"/>
      <c r="Y464" s="23"/>
    </row>
    <row r="465" spans="2:25" ht="15.75" customHeight="1">
      <c r="B465" s="107" t="s">
        <v>46</v>
      </c>
      <c r="C465" s="11" t="s">
        <v>271</v>
      </c>
      <c r="D465" s="12"/>
      <c r="E465" s="12"/>
      <c r="F465" s="12"/>
      <c r="G465" s="12"/>
      <c r="H465" s="12"/>
      <c r="I465" s="33"/>
      <c r="J465" s="9" t="s">
        <v>9</v>
      </c>
      <c r="K465" s="25">
        <v>57022</v>
      </c>
      <c r="L465" s="25">
        <v>57022</v>
      </c>
      <c r="M465" s="10">
        <v>59022</v>
      </c>
      <c r="N465" s="10">
        <v>60022</v>
      </c>
      <c r="O465" s="25">
        <v>58733</v>
      </c>
      <c r="P465" s="25">
        <f>O465-K465</f>
        <v>1711</v>
      </c>
      <c r="Q465" s="96">
        <f>IF($K465="","",  IF(O465="","", IF($K465=0,"---",(IF(ISERROR((O465/$K465)-1),"---",(O465/$K465)-1) ))))</f>
        <v>3.0005962610922143E-2</v>
      </c>
      <c r="R465" s="25">
        <f>O465-L465</f>
        <v>1711</v>
      </c>
      <c r="S465" s="96">
        <f>IF($L465="","",  IF(O465="","", IF($L465=0,"---",(IF(ISERROR((O465/$L465)-1),"---",(O465/$L465)-1) ))))</f>
        <v>3.0005962610922143E-2</v>
      </c>
      <c r="T465" s="25">
        <f>O465-M465</f>
        <v>-289</v>
      </c>
      <c r="U465" s="96">
        <f>IF($M465="","",  IF(O465="","", IF($M465=0,"---",(IF(ISERROR((O465/$M465)-1),"---",(O465/$M465)-1) ))))</f>
        <v>-4.8964792789129019E-3</v>
      </c>
      <c r="V465" s="25">
        <f>O465-N465</f>
        <v>-1289</v>
      </c>
      <c r="W465" s="96">
        <f>IF($N465="","",  IF(O465="","", IF($N465=0,"---",(IF(ISERROR((O465/$N465)-1),"---",(O465/$N465)-1) ))))</f>
        <v>-2.1475458998367225E-2</v>
      </c>
      <c r="X465" s="25">
        <f>N465-M465</f>
        <v>1000</v>
      </c>
      <c r="Y465" s="96">
        <f>IF($M465="","",  IF(N465="","", IF($M465=0,"---",(IF(ISERROR((N465/$M465)-1),"---",(N465/$M465)-1) ))))</f>
        <v>1.6942834875131263E-2</v>
      </c>
    </row>
    <row r="466" spans="2:25" ht="15.75" customHeight="1">
      <c r="B466" s="106"/>
      <c r="C466" s="296"/>
      <c r="D466" s="296"/>
      <c r="E466" s="296"/>
      <c r="F466" s="296"/>
      <c r="G466" s="296"/>
      <c r="H466" s="296"/>
      <c r="I466" s="296"/>
      <c r="J466" s="296"/>
      <c r="K466" s="296"/>
      <c r="L466" s="296"/>
      <c r="M466" s="196"/>
      <c r="N466" s="196"/>
      <c r="O466" s="296"/>
      <c r="P466" s="296"/>
      <c r="Q466" s="296"/>
      <c r="R466" s="296"/>
      <c r="S466" s="296"/>
      <c r="T466" s="296"/>
      <c r="U466" s="296"/>
      <c r="V466" s="296"/>
      <c r="W466" s="296"/>
      <c r="X466" s="296"/>
      <c r="Y466" s="30"/>
    </row>
    <row r="467" spans="2:25" ht="15.75" customHeight="1">
      <c r="B467" s="107" t="s">
        <v>48</v>
      </c>
      <c r="C467" s="11" t="s">
        <v>272</v>
      </c>
      <c r="D467" s="12"/>
      <c r="E467" s="12"/>
      <c r="F467" s="12"/>
      <c r="G467" s="12"/>
      <c r="H467" s="12"/>
      <c r="I467" s="12"/>
      <c r="J467" s="12"/>
      <c r="K467" s="12"/>
      <c r="L467" s="12"/>
      <c r="M467" s="47"/>
      <c r="N467" s="47"/>
      <c r="O467" s="12"/>
      <c r="P467" s="12"/>
      <c r="Q467" s="12"/>
      <c r="R467" s="12"/>
      <c r="S467" s="12"/>
      <c r="T467" s="12"/>
      <c r="U467" s="12"/>
      <c r="V467" s="12"/>
      <c r="W467" s="12"/>
      <c r="X467" s="12"/>
      <c r="Y467" s="33"/>
    </row>
    <row r="468" spans="2:25" ht="15.75" customHeight="1">
      <c r="B468" s="106"/>
      <c r="C468" s="297" t="s">
        <v>6</v>
      </c>
      <c r="D468" s="17" t="s">
        <v>273</v>
      </c>
      <c r="E468" s="24"/>
      <c r="F468" s="6"/>
      <c r="G468" s="6"/>
      <c r="H468" s="6"/>
      <c r="I468" s="6"/>
      <c r="J468" s="7" t="s">
        <v>9</v>
      </c>
      <c r="K468" s="8">
        <v>165000</v>
      </c>
      <c r="L468" s="8">
        <v>180000</v>
      </c>
      <c r="M468" s="8">
        <v>205000</v>
      </c>
      <c r="N468" s="8">
        <v>180000</v>
      </c>
      <c r="O468" s="8">
        <v>180000</v>
      </c>
      <c r="P468" s="8">
        <f>O468-K468</f>
        <v>15000</v>
      </c>
      <c r="Q468" s="95">
        <f>IF($K468="","",  IF(O468="","", IF($K468=0,"---",(IF(ISERROR((O468/$K468)-1),"---",(O468/$K468)-1) ))))</f>
        <v>9.0909090909090828E-2</v>
      </c>
      <c r="R468" s="8">
        <f>O468-L468</f>
        <v>0</v>
      </c>
      <c r="S468" s="95">
        <f>IF($L468="","",  IF(O468="","", IF($L468=0,"---",(IF(ISERROR((O468/$L468)-1),"---",(O468/$L468)-1) ))))</f>
        <v>0</v>
      </c>
      <c r="T468" s="8">
        <f>O468-M468</f>
        <v>-25000</v>
      </c>
      <c r="U468" s="95">
        <f>IF($M468="","",  IF(O468="","", IF($M468=0,"---",(IF(ISERROR((O468/$M468)-1),"---",(O468/$M468)-1) ))))</f>
        <v>-0.12195121951219512</v>
      </c>
      <c r="V468" s="8">
        <f>O468-N468</f>
        <v>0</v>
      </c>
      <c r="W468" s="95">
        <f>IF($N468="","",  IF(O468="","", IF($N468=0,"---",(IF(ISERROR((O468/$N468)-1),"---",(O468/$N468)-1) ))))</f>
        <v>0</v>
      </c>
      <c r="X468" s="8">
        <f>N468-M468</f>
        <v>-25000</v>
      </c>
      <c r="Y468" s="96">
        <f>IF($M468="","",  IF(N468="","", IF($M468=0,"---",(IF(ISERROR((N468/$M468)-1),"---",(N468/$M468)-1) ))))</f>
        <v>-0.12195121951219512</v>
      </c>
    </row>
    <row r="469" spans="2:25" ht="15.75" customHeight="1">
      <c r="B469" s="94"/>
      <c r="C469" s="297" t="s">
        <v>12</v>
      </c>
      <c r="D469" s="11" t="s">
        <v>274</v>
      </c>
      <c r="E469" s="33"/>
      <c r="F469" s="1"/>
      <c r="G469" s="1"/>
      <c r="H469" s="1"/>
      <c r="I469" s="1"/>
      <c r="J469" s="9" t="s">
        <v>9</v>
      </c>
      <c r="K469" s="25">
        <v>7745</v>
      </c>
      <c r="L469" s="25">
        <v>7745</v>
      </c>
      <c r="M469" s="39">
        <v>7745</v>
      </c>
      <c r="N469" s="39">
        <v>7745</v>
      </c>
      <c r="O469" s="25">
        <f>+L469</f>
        <v>7745</v>
      </c>
      <c r="P469" s="8">
        <f>O469-K469</f>
        <v>0</v>
      </c>
      <c r="Q469" s="95">
        <f>IF($K469="","",  IF(O469="","", IF($K469=0,"---",(IF(ISERROR((O469/$K469)-1),"---",(O469/$K469)-1) ))))</f>
        <v>0</v>
      </c>
      <c r="R469" s="8">
        <f>O469-L469</f>
        <v>0</v>
      </c>
      <c r="S469" s="95">
        <f>IF($L469="","",  IF(O469="","", IF($L469=0,"---",(IF(ISERROR((O469/$L469)-1),"---",(O469/$L469)-1) ))))</f>
        <v>0</v>
      </c>
      <c r="T469" s="8">
        <f>O469-M469</f>
        <v>0</v>
      </c>
      <c r="U469" s="95">
        <f>IF($M469="","",  IF(O469="","", IF($M469=0,"---",(IF(ISERROR((O469/$M469)-1),"---",(O469/$M469)-1) ))))</f>
        <v>0</v>
      </c>
      <c r="V469" s="8">
        <f>O469-N469</f>
        <v>0</v>
      </c>
      <c r="W469" s="95">
        <f>IF($N469="","",  IF(O469="","", IF($N469=0,"---",(IF(ISERROR((O469/$N469)-1),"---",(O469/$N469)-1) ))))</f>
        <v>0</v>
      </c>
      <c r="X469" s="8">
        <f>N469-M469</f>
        <v>0</v>
      </c>
      <c r="Y469" s="96">
        <f>IF($M469="","",  IF(N469="","", IF($M469=0,"---",(IF(ISERROR((N469/$M469)-1),"---",(N469/$M469)-1) ))))</f>
        <v>0</v>
      </c>
    </row>
    <row r="470" spans="2:25" ht="15.75" customHeight="1">
      <c r="B470" s="106"/>
      <c r="C470" s="296"/>
      <c r="D470" s="296"/>
      <c r="E470" s="296"/>
      <c r="F470" s="296"/>
      <c r="G470" s="296"/>
      <c r="H470" s="296"/>
      <c r="I470" s="296"/>
      <c r="J470" s="296"/>
      <c r="K470" s="296"/>
      <c r="L470" s="296"/>
      <c r="M470" s="47"/>
      <c r="N470" s="47"/>
      <c r="O470" s="296"/>
      <c r="P470" s="296"/>
      <c r="Q470" s="296"/>
      <c r="R470" s="296"/>
      <c r="S470" s="296"/>
      <c r="T470" s="296"/>
      <c r="U470" s="296"/>
      <c r="V470" s="296"/>
      <c r="W470" s="296"/>
      <c r="X470" s="296"/>
      <c r="Y470" s="30"/>
    </row>
    <row r="471" spans="2:25" ht="15.75" customHeight="1">
      <c r="B471" s="94"/>
      <c r="C471" s="296"/>
      <c r="D471" s="296"/>
      <c r="E471" s="296"/>
      <c r="F471" s="30"/>
      <c r="G471" s="12" t="s">
        <v>11</v>
      </c>
      <c r="H471" s="12"/>
      <c r="I471" s="12"/>
      <c r="J471" s="243"/>
      <c r="K471" s="25">
        <f t="shared" ref="K471" si="170">SUM(K467:K470)</f>
        <v>172745</v>
      </c>
      <c r="L471" s="25">
        <f t="shared" ref="L471:O471" si="171">SUM(L467:L470)</f>
        <v>187745</v>
      </c>
      <c r="M471" s="8">
        <f t="shared" si="171"/>
        <v>212745</v>
      </c>
      <c r="N471" s="8">
        <f t="shared" si="171"/>
        <v>187745</v>
      </c>
      <c r="O471" s="25">
        <f t="shared" si="171"/>
        <v>187745</v>
      </c>
      <c r="P471" s="25">
        <f>O471-K471</f>
        <v>15000</v>
      </c>
      <c r="Q471" s="96">
        <f>IF($K471="","",  IF(O471="","", IF($K471=0,"---",(IF(ISERROR((O471/$K471)-1),"---",(O471/$K471)-1) ))))</f>
        <v>8.6833193435410516E-2</v>
      </c>
      <c r="R471" s="25">
        <f>O471-L471</f>
        <v>0</v>
      </c>
      <c r="S471" s="96">
        <f>IF($L471="","",  IF(O471="","", IF($L471=0,"---",(IF(ISERROR((O471/$L471)-1),"---",(O471/$L471)-1) ))))</f>
        <v>0</v>
      </c>
      <c r="T471" s="25">
        <f>O471-M471</f>
        <v>-25000</v>
      </c>
      <c r="U471" s="96">
        <f>IF($M471="","",  IF(O471="","", IF($M471=0,"---",(IF(ISERROR((O471/$M471)-1),"---",(O471/$M471)-1) ))))</f>
        <v>-0.11751157489012665</v>
      </c>
      <c r="V471" s="25">
        <f>O471-N471</f>
        <v>0</v>
      </c>
      <c r="W471" s="96">
        <f>IF($N471="","",  IF(O471="","", IF($N471=0,"---",(IF(ISERROR((O471/$N471)-1),"---",(O471/$N471)-1) ))))</f>
        <v>0</v>
      </c>
      <c r="X471" s="25">
        <f>N471-M471</f>
        <v>-25000</v>
      </c>
      <c r="Y471" s="96">
        <f>IF($M471="","",  IF(N471="","", IF($M471=0,"---",(IF(ISERROR((N471/$M471)-1),"---",(N471/$M471)-1) ))))</f>
        <v>-0.11751157489012665</v>
      </c>
    </row>
    <row r="472" spans="2:25" ht="15.75" customHeight="1">
      <c r="B472" s="106"/>
      <c r="C472" s="296"/>
      <c r="D472" s="296"/>
      <c r="E472" s="296"/>
      <c r="F472" s="296"/>
      <c r="G472" s="296"/>
      <c r="H472" s="296"/>
      <c r="I472" s="296"/>
      <c r="J472" s="296"/>
      <c r="K472" s="296"/>
      <c r="L472" s="296"/>
      <c r="M472" s="46"/>
      <c r="N472" s="46"/>
      <c r="O472" s="296"/>
      <c r="P472" s="296"/>
      <c r="Q472" s="296"/>
      <c r="R472" s="296"/>
      <c r="S472" s="296"/>
      <c r="T472" s="296"/>
      <c r="U472" s="296"/>
      <c r="V472" s="296"/>
      <c r="W472" s="296"/>
      <c r="X472" s="296"/>
      <c r="Y472" s="30"/>
    </row>
    <row r="473" spans="2:25" ht="15.75" customHeight="1">
      <c r="B473" s="107" t="s">
        <v>50</v>
      </c>
      <c r="C473" s="1" t="s">
        <v>275</v>
      </c>
      <c r="D473" s="1"/>
      <c r="E473" s="1"/>
      <c r="F473" s="1"/>
      <c r="G473" s="1"/>
      <c r="H473" s="1"/>
      <c r="I473" s="1"/>
      <c r="J473" s="9" t="s">
        <v>9</v>
      </c>
      <c r="K473" s="25">
        <v>58500</v>
      </c>
      <c r="L473" s="25">
        <v>58500</v>
      </c>
      <c r="M473" s="25">
        <v>59500</v>
      </c>
      <c r="N473" s="25">
        <v>65000</v>
      </c>
      <c r="O473" s="25">
        <v>60255</v>
      </c>
      <c r="P473" s="25">
        <f>O473-K473</f>
        <v>1755</v>
      </c>
      <c r="Q473" s="96">
        <f>IF($K473="","",  IF(O473="","", IF($K473=0,"---",(IF(ISERROR((O473/$K473)-1),"---",(O473/$K473)-1) ))))</f>
        <v>3.0000000000000027E-2</v>
      </c>
      <c r="R473" s="25">
        <f>O473-L473</f>
        <v>1755</v>
      </c>
      <c r="S473" s="96">
        <f>IF($L473="","",  IF(O473="","", IF($L473=0,"---",(IF(ISERROR((O473/$L473)-1),"---",(O473/$L473)-1) ))))</f>
        <v>3.0000000000000027E-2</v>
      </c>
      <c r="T473" s="25">
        <f>O473-M473</f>
        <v>755</v>
      </c>
      <c r="U473" s="96">
        <f>IF($M473="","",  IF(O473="","", IF($M473=0,"---",(IF(ISERROR((O473/$M473)-1),"---",(O473/$M473)-1) ))))</f>
        <v>1.2689075630252011E-2</v>
      </c>
      <c r="V473" s="25">
        <f>O473-N473</f>
        <v>-4745</v>
      </c>
      <c r="W473" s="96">
        <f>IF($N473="","",  IF(O473="","", IF($N473=0,"---",(IF(ISERROR((O473/$N473)-1),"---",(O473/$N473)-1) ))))</f>
        <v>-7.2999999999999954E-2</v>
      </c>
      <c r="X473" s="25">
        <f>N473-M473</f>
        <v>5500</v>
      </c>
      <c r="Y473" s="96">
        <f>IF($M473="","",  IF(N473="","", IF($M473=0,"---",(IF(ISERROR((N473/$M473)-1),"---",(N473/$M473)-1) ))))</f>
        <v>9.243697478991586E-2</v>
      </c>
    </row>
    <row r="474" spans="2:25" ht="15.75" customHeight="1">
      <c r="B474" s="107" t="s">
        <v>276</v>
      </c>
      <c r="C474" s="1" t="s">
        <v>277</v>
      </c>
      <c r="D474" s="1"/>
      <c r="E474" s="1"/>
      <c r="F474" s="1"/>
      <c r="G474" s="1"/>
      <c r="H474" s="1"/>
      <c r="I474" s="1"/>
      <c r="J474" s="20" t="s">
        <v>9</v>
      </c>
      <c r="K474" s="25">
        <v>33500</v>
      </c>
      <c r="L474" s="25">
        <v>33500</v>
      </c>
      <c r="M474" s="25">
        <v>34500</v>
      </c>
      <c r="N474" s="25">
        <v>33500</v>
      </c>
      <c r="O474" s="25">
        <f>+L474</f>
        <v>33500</v>
      </c>
      <c r="P474" s="8">
        <f>O474-K474</f>
        <v>0</v>
      </c>
      <c r="Q474" s="95">
        <f>IF($K474="","",  IF(O474="","", IF($K474=0,"---",(IF(ISERROR((O474/$K474)-1),"---",(O474/$K474)-1) ))))</f>
        <v>0</v>
      </c>
      <c r="R474" s="8">
        <f>O474-L474</f>
        <v>0</v>
      </c>
      <c r="S474" s="95">
        <f>IF($L474="","",  IF(O474="","", IF($L474=0,"---",(IF(ISERROR((O474/$L474)-1),"---",(O474/$L474)-1) ))))</f>
        <v>0</v>
      </c>
      <c r="T474" s="8">
        <f>O474-M474</f>
        <v>-1000</v>
      </c>
      <c r="U474" s="95">
        <f>IF($M474="","",  IF(O474="","", IF($M474=0,"---",(IF(ISERROR((O474/$M474)-1),"---",(O474/$M474)-1) ))))</f>
        <v>-2.8985507246376829E-2</v>
      </c>
      <c r="V474" s="8">
        <f>O474-N474</f>
        <v>0</v>
      </c>
      <c r="W474" s="95">
        <f>IF($N474="","",  IF(O474="","", IF($N474=0,"---",(IF(ISERROR((O474/$N474)-1),"---",(O474/$N474)-1) ))))</f>
        <v>0</v>
      </c>
      <c r="X474" s="8">
        <f>N474-M474</f>
        <v>-1000</v>
      </c>
      <c r="Y474" s="96">
        <f>IF($M474="","",  IF(N474="","", IF($M474=0,"---",(IF(ISERROR((N474/$M474)-1),"---",(N474/$M474)-1) ))))</f>
        <v>-2.8985507246376829E-2</v>
      </c>
    </row>
    <row r="475" spans="2:25" ht="15.75" customHeight="1">
      <c r="B475" s="107" t="s">
        <v>278</v>
      </c>
      <c r="C475" s="1" t="s">
        <v>279</v>
      </c>
      <c r="D475" s="1"/>
      <c r="E475" s="1"/>
      <c r="F475" s="1"/>
      <c r="G475" s="48"/>
      <c r="H475" s="48"/>
      <c r="I475" s="1"/>
      <c r="J475" s="20" t="s">
        <v>9</v>
      </c>
      <c r="K475" s="25">
        <v>11318</v>
      </c>
      <c r="L475" s="25">
        <v>21318</v>
      </c>
      <c r="M475" s="39">
        <v>21318</v>
      </c>
      <c r="N475" s="39">
        <v>21318</v>
      </c>
      <c r="O475" s="25">
        <v>13318</v>
      </c>
      <c r="P475" s="8">
        <f>O475-K475</f>
        <v>2000</v>
      </c>
      <c r="Q475" s="95">
        <f>IF($K475="","",  IF(O475="","", IF($K475=0,"---",(IF(ISERROR((O475/$K475)-1),"---",(O475/$K475)-1) ))))</f>
        <v>0.17670966601873128</v>
      </c>
      <c r="R475" s="8">
        <f>O475-L475</f>
        <v>-8000</v>
      </c>
      <c r="S475" s="95">
        <f>IF($L475="","",  IF(O475="","", IF($L475=0,"---",(IF(ISERROR((O475/$L475)-1),"---",(O475/$L475)-1) ))))</f>
        <v>-0.3752697251149264</v>
      </c>
      <c r="T475" s="8">
        <f>O475-M475</f>
        <v>-8000</v>
      </c>
      <c r="U475" s="95">
        <f>IF($M475="","",  IF(O475="","", IF($M475=0,"---",(IF(ISERROR((O475/$M475)-1),"---",(O475/$M475)-1) ))))</f>
        <v>-0.3752697251149264</v>
      </c>
      <c r="V475" s="8">
        <f>O475-N475</f>
        <v>-8000</v>
      </c>
      <c r="W475" s="95">
        <f>IF($N475="","",  IF(O475="","", IF($N475=0,"---",(IF(ISERROR((O475/$N475)-1),"---",(O475/$N475)-1) ))))</f>
        <v>-0.3752697251149264</v>
      </c>
      <c r="X475" s="8">
        <f>N475-M475</f>
        <v>0</v>
      </c>
      <c r="Y475" s="96">
        <f>IF($M475="","",  IF(N475="","", IF($M475=0,"---",(IF(ISERROR((N475/$M475)-1),"---",(N475/$M475)-1) ))))</f>
        <v>0</v>
      </c>
    </row>
    <row r="476" spans="2:25" ht="15.75" customHeight="1">
      <c r="B476" s="107" t="s">
        <v>280</v>
      </c>
      <c r="C476" s="1" t="s">
        <v>281</v>
      </c>
      <c r="D476" s="1"/>
      <c r="E476" s="1"/>
      <c r="F476" s="11"/>
      <c r="G476" s="12"/>
      <c r="H476" s="12"/>
      <c r="I476" s="12"/>
      <c r="J476" s="20" t="s">
        <v>9</v>
      </c>
      <c r="K476" s="25">
        <v>0</v>
      </c>
      <c r="L476" s="25">
        <v>0</v>
      </c>
      <c r="M476" s="25">
        <v>0</v>
      </c>
      <c r="N476" s="25">
        <v>67527</v>
      </c>
      <c r="O476" s="25">
        <v>67093</v>
      </c>
      <c r="P476" s="8">
        <f>O476-K476</f>
        <v>67093</v>
      </c>
      <c r="Q476" s="95" t="str">
        <f>IF($K476="","",  IF(O476="","", IF($K476=0,"---",(IF(ISERROR((O476/$K476)-1),"---",(O476/$K476)-1) ))))</f>
        <v>---</v>
      </c>
      <c r="R476" s="8">
        <f>O476-L476</f>
        <v>67093</v>
      </c>
      <c r="S476" s="95" t="str">
        <f>IF($L476="","",  IF(O476="","", IF($L476=0,"---",(IF(ISERROR((O476/$L476)-1),"---",(O476/$L476)-1) ))))</f>
        <v>---</v>
      </c>
      <c r="T476" s="8">
        <f>O476-M476</f>
        <v>67093</v>
      </c>
      <c r="U476" s="95" t="str">
        <f>IF($M476="","",  IF(O476="","", IF($M476=0,"---",(IF(ISERROR((O476/$M476)-1),"---",(O476/$M476)-1) ))))</f>
        <v>---</v>
      </c>
      <c r="V476" s="8">
        <f>O476-N476</f>
        <v>-434</v>
      </c>
      <c r="W476" s="95">
        <f>IF($N476="","",  IF(O476="","", IF($N476=0,"---",(IF(ISERROR((O476/$N476)-1),"---",(O476/$N476)-1) ))))</f>
        <v>-6.4270588061071665E-3</v>
      </c>
      <c r="X476" s="8">
        <f>N476-M476</f>
        <v>67527</v>
      </c>
      <c r="Y476" s="96" t="str">
        <f>IF($M476="","",  IF(N476="","", IF($M476=0,"---",(IF(ISERROR((N476/$M476)-1),"---",(N476/$M476)-1) ))))</f>
        <v>---</v>
      </c>
    </row>
    <row r="477" spans="2:25" ht="15.75" customHeight="1">
      <c r="B477" s="141"/>
      <c r="C477" s="297"/>
      <c r="D477" s="297"/>
      <c r="E477" s="297"/>
      <c r="F477" s="297"/>
      <c r="G477" s="297"/>
      <c r="H477" s="297"/>
      <c r="I477" s="297"/>
      <c r="J477" s="297"/>
      <c r="K477" s="297"/>
      <c r="L477" s="297"/>
      <c r="M477" s="297"/>
      <c r="N477" s="297"/>
      <c r="O477" s="297"/>
      <c r="P477" s="297"/>
      <c r="Q477" s="297"/>
      <c r="R477" s="297"/>
      <c r="S477" s="297"/>
      <c r="T477" s="297"/>
      <c r="U477" s="297"/>
      <c r="V477" s="297"/>
      <c r="W477" s="297"/>
      <c r="X477" s="297"/>
      <c r="Y477" s="23"/>
    </row>
    <row r="478" spans="2:25" ht="15.75" customHeight="1">
      <c r="B478" s="109"/>
      <c r="C478" s="14"/>
      <c r="D478" s="14"/>
      <c r="E478" s="14"/>
      <c r="F478" s="34" t="s">
        <v>79</v>
      </c>
      <c r="G478" s="35"/>
      <c r="H478" s="35"/>
      <c r="I478" s="36"/>
      <c r="J478" s="70" t="s">
        <v>9</v>
      </c>
      <c r="K478" s="28">
        <f>K462+K463+K465+K471+K473+K474+K475+K476</f>
        <v>642462</v>
      </c>
      <c r="L478" s="28">
        <f t="shared" ref="L478:N478" si="172">L462+L463+L465+L471+L473+L474+L475+L476</f>
        <v>737465</v>
      </c>
      <c r="M478" s="28">
        <f t="shared" si="172"/>
        <v>762465</v>
      </c>
      <c r="N478" s="28">
        <f t="shared" si="172"/>
        <v>814492</v>
      </c>
      <c r="O478" s="28">
        <f>O462+O463+O465+O471+O473+O474+O475+O476</f>
        <v>737021</v>
      </c>
      <c r="P478" s="28">
        <f>O478-K478</f>
        <v>94559</v>
      </c>
      <c r="Q478" s="105">
        <f>IF($K478="","",  IF(O478="","", IF($K478=0,"---",(IF(ISERROR((O478/$K478)-1),"---",(O478/$K478)-1) ))))</f>
        <v>0.14718224579819505</v>
      </c>
      <c r="R478" s="28">
        <f>O478-L478</f>
        <v>-444</v>
      </c>
      <c r="S478" s="105">
        <f>IF($L478="","",  IF(O478="","", IF($L478=0,"---",(IF(ISERROR((O478/$L478)-1),"---",(O478/$L478)-1) ))))</f>
        <v>-6.0206247076133312E-4</v>
      </c>
      <c r="T478" s="28">
        <f>O478-M478</f>
        <v>-25444</v>
      </c>
      <c r="U478" s="105">
        <f>IF($M478="","",  IF(O478="","", IF($M478=0,"---",(IF(ISERROR((O478/$M478)-1),"---",(O478/$M478)-1) ))))</f>
        <v>-3.3370712098260258E-2</v>
      </c>
      <c r="V478" s="28">
        <f>O478-N478</f>
        <v>-77471</v>
      </c>
      <c r="W478" s="105">
        <f>IF($N478="","",  IF(O478="","", IF($N478=0,"---",(IF(ISERROR((O478/$N478)-1),"---",(O478/$N478)-1) ))))</f>
        <v>-9.5115728576830705E-2</v>
      </c>
      <c r="X478" s="28">
        <f>N478-M478</f>
        <v>52027</v>
      </c>
      <c r="Y478" s="105">
        <f>IF($M478="","",  IF(N478="","", IF($M478=0,"---",(IF(ISERROR((N478/$M478)-1),"---",(N478/$M478)-1) ))))</f>
        <v>6.8235263257985679E-2</v>
      </c>
    </row>
    <row r="479" spans="2:25" ht="15.75" customHeight="1">
      <c r="B479" s="414"/>
      <c r="C479" s="414"/>
      <c r="D479" s="414"/>
      <c r="E479" s="414"/>
      <c r="F479" s="414"/>
      <c r="G479" s="414"/>
      <c r="H479" s="414"/>
      <c r="I479" s="414"/>
      <c r="J479" s="414"/>
      <c r="K479" s="414"/>
      <c r="L479" s="414"/>
      <c r="M479" s="414"/>
      <c r="N479" s="414"/>
      <c r="O479" s="414"/>
      <c r="P479" s="414"/>
      <c r="Q479" s="414"/>
      <c r="R479" s="414"/>
      <c r="S479" s="414"/>
      <c r="T479" s="414"/>
      <c r="U479" s="414"/>
      <c r="V479" s="414"/>
      <c r="W479" s="414"/>
      <c r="X479" s="414"/>
      <c r="Y479" s="414"/>
    </row>
    <row r="480" spans="2:25" ht="15.75" customHeight="1">
      <c r="B480" s="395" t="s">
        <v>282</v>
      </c>
      <c r="C480" s="396"/>
      <c r="D480" s="396"/>
      <c r="E480" s="396"/>
      <c r="F480" s="396"/>
      <c r="G480" s="396"/>
      <c r="H480" s="396"/>
      <c r="I480" s="396"/>
      <c r="J480" s="396"/>
      <c r="K480" s="396"/>
      <c r="L480" s="396"/>
      <c r="M480" s="396"/>
      <c r="N480" s="396"/>
      <c r="O480" s="396"/>
      <c r="P480" s="396"/>
      <c r="Q480" s="396"/>
      <c r="R480" s="396"/>
      <c r="S480" s="396"/>
      <c r="T480" s="396"/>
      <c r="U480" s="396"/>
      <c r="V480" s="396"/>
      <c r="W480" s="396"/>
      <c r="X480" s="396"/>
      <c r="Y480" s="397"/>
    </row>
    <row r="481" spans="1:25" ht="15.75" customHeight="1">
      <c r="B481" s="404"/>
      <c r="C481" s="405"/>
      <c r="D481" s="405"/>
      <c r="E481" s="405"/>
      <c r="F481" s="405"/>
      <c r="G481" s="405"/>
      <c r="H481" s="405"/>
      <c r="I481" s="405"/>
      <c r="J481" s="405"/>
      <c r="K481" s="405"/>
      <c r="L481" s="405"/>
      <c r="M481" s="405"/>
      <c r="N481" s="405"/>
      <c r="O481" s="405"/>
      <c r="P481" s="405"/>
      <c r="Q481" s="405"/>
      <c r="R481" s="405"/>
      <c r="S481" s="405"/>
      <c r="T481" s="405"/>
      <c r="U481" s="405"/>
      <c r="V481" s="405"/>
      <c r="W481" s="405"/>
      <c r="X481" s="405"/>
      <c r="Y481" s="406"/>
    </row>
    <row r="482" spans="1:25" ht="15.75" customHeight="1">
      <c r="B482" s="94" t="s">
        <v>42</v>
      </c>
      <c r="C482" s="1" t="s">
        <v>283</v>
      </c>
      <c r="D482" s="1"/>
      <c r="E482" s="1"/>
      <c r="F482" s="1"/>
      <c r="G482" s="11"/>
      <c r="H482" s="12"/>
      <c r="I482" s="33"/>
      <c r="J482" s="9" t="s">
        <v>9</v>
      </c>
      <c r="K482" s="25">
        <v>430000</v>
      </c>
      <c r="L482" s="25">
        <v>467000</v>
      </c>
      <c r="M482" s="25">
        <v>467000</v>
      </c>
      <c r="N482" s="25">
        <v>406973</v>
      </c>
      <c r="O482" s="25">
        <v>387907</v>
      </c>
      <c r="P482" s="25">
        <f>O482-K482</f>
        <v>-42093</v>
      </c>
      <c r="Q482" s="96">
        <f>IF($K482="","",  IF(O482="","", IF($K482=0,"---",(IF(ISERROR((O482/$K482)-1),"---",(O482/$K482)-1) ))))</f>
        <v>-9.7890697674418603E-2</v>
      </c>
      <c r="R482" s="25">
        <f>O482-L482</f>
        <v>-79093</v>
      </c>
      <c r="S482" s="96">
        <f>IF($L482="","",  IF(O482="","", IF($L482=0,"---",(IF(ISERROR((O482/$L482)-1),"---",(O482/$L482)-1) ))))</f>
        <v>-0.16936402569593145</v>
      </c>
      <c r="T482" s="25">
        <f>O482-M482</f>
        <v>-79093</v>
      </c>
      <c r="U482" s="96">
        <f>IF($M482="","",  IF(O482="","", IF($M482=0,"---",(IF(ISERROR((O482/$M482)-1),"---",(O482/$M482)-1) ))))</f>
        <v>-0.16936402569593145</v>
      </c>
      <c r="V482" s="25">
        <f>O482-N482</f>
        <v>-19066</v>
      </c>
      <c r="W482" s="96">
        <f>IF($N482="","",  IF(O482="","", IF($N482=0,"---",(IF(ISERROR((O482/$N482)-1),"---",(O482/$N482)-1) ))))</f>
        <v>-4.6848316718799521E-2</v>
      </c>
      <c r="X482" s="25">
        <f>N482-M482</f>
        <v>-60027</v>
      </c>
      <c r="Y482" s="96">
        <f>IF($M482="","",  IF(N482="","", IF($M482=0,"---",(IF(ISERROR((N482/$M482)-1),"---",(N482/$M482)-1) ))))</f>
        <v>-0.1285374732334047</v>
      </c>
    </row>
    <row r="483" spans="1:25" ht="15.75" customHeight="1">
      <c r="B483" s="98">
        <v>2</v>
      </c>
      <c r="C483" s="1" t="s">
        <v>284</v>
      </c>
      <c r="D483" s="1"/>
      <c r="E483" s="1"/>
      <c r="F483" s="1"/>
      <c r="G483" s="11"/>
      <c r="H483" s="12"/>
      <c r="I483" s="33"/>
      <c r="J483" s="9" t="s">
        <v>9</v>
      </c>
      <c r="K483" s="15">
        <v>0</v>
      </c>
      <c r="L483" s="15">
        <v>13000</v>
      </c>
      <c r="M483" s="15">
        <v>13000</v>
      </c>
      <c r="N483" s="15">
        <v>13000</v>
      </c>
      <c r="O483" s="15">
        <v>7000</v>
      </c>
      <c r="P483" s="8">
        <f>O483-K483</f>
        <v>7000</v>
      </c>
      <c r="Q483" s="95" t="str">
        <f>IF($K483="","",  IF(O483="","", IF($K483=0,"---",(IF(ISERROR((O483/$K483)-1),"---",(O483/$K483)-1) ))))</f>
        <v>---</v>
      </c>
      <c r="R483" s="8">
        <f>O483-L483</f>
        <v>-6000</v>
      </c>
      <c r="S483" s="95">
        <f>IF($L483="","",  IF(O483="","", IF($L483=0,"---",(IF(ISERROR((O483/$L483)-1),"---",(O483/$L483)-1) ))))</f>
        <v>-0.46153846153846156</v>
      </c>
      <c r="T483" s="8">
        <f>O483-M483</f>
        <v>-6000</v>
      </c>
      <c r="U483" s="95">
        <f>IF($M483="","",  IF(O483="","", IF($M483=0,"---",(IF(ISERROR((O483/$M483)-1),"---",(O483/$M483)-1) ))))</f>
        <v>-0.46153846153846156</v>
      </c>
      <c r="V483" s="8">
        <f>O483-N483</f>
        <v>-6000</v>
      </c>
      <c r="W483" s="95">
        <f>IF($N483="","",  IF(O483="","", IF($N483=0,"---",(IF(ISERROR((O483/$N483)-1),"---",(O483/$N483)-1) ))))</f>
        <v>-0.46153846153846156</v>
      </c>
      <c r="X483" s="8">
        <f>N483-M483</f>
        <v>0</v>
      </c>
      <c r="Y483" s="96">
        <f>IF($M483="","",  IF(N483="","", IF($M483=0,"---",(IF(ISERROR((N483/$M483)-1),"---",(N483/$M483)-1) ))))</f>
        <v>0</v>
      </c>
    </row>
    <row r="484" spans="1:25" ht="15.75" customHeight="1">
      <c r="B484" s="401"/>
      <c r="C484" s="402"/>
      <c r="D484" s="402"/>
      <c r="E484" s="402"/>
      <c r="F484" s="402"/>
      <c r="G484" s="402"/>
      <c r="H484" s="402"/>
      <c r="I484" s="402"/>
      <c r="J484" s="402"/>
      <c r="K484" s="402"/>
      <c r="L484" s="402"/>
      <c r="M484" s="402"/>
      <c r="N484" s="402"/>
      <c r="O484" s="402"/>
      <c r="P484" s="402"/>
      <c r="Q484" s="402"/>
      <c r="R484" s="402"/>
      <c r="S484" s="402"/>
      <c r="T484" s="402"/>
      <c r="U484" s="402"/>
      <c r="V484" s="402"/>
      <c r="W484" s="402"/>
      <c r="X484" s="402"/>
      <c r="Y484" s="403"/>
    </row>
    <row r="485" spans="1:25" s="71" customFormat="1" ht="15.75" customHeight="1">
      <c r="A485" s="2"/>
      <c r="B485" s="120"/>
      <c r="C485" s="324"/>
      <c r="D485" s="324"/>
      <c r="E485" s="324"/>
      <c r="F485" s="367" t="s">
        <v>79</v>
      </c>
      <c r="G485" s="368"/>
      <c r="H485" s="368"/>
      <c r="I485" s="369"/>
      <c r="J485" s="372"/>
      <c r="K485" s="373">
        <f t="shared" ref="K485:N485" si="173">SUM(K482:K483)</f>
        <v>430000</v>
      </c>
      <c r="L485" s="373">
        <f t="shared" si="173"/>
        <v>480000</v>
      </c>
      <c r="M485" s="373">
        <f t="shared" si="173"/>
        <v>480000</v>
      </c>
      <c r="N485" s="373">
        <f t="shared" si="173"/>
        <v>419973</v>
      </c>
      <c r="O485" s="373">
        <f t="shared" ref="O485" si="174">SUM(O482:O483)</f>
        <v>394907</v>
      </c>
      <c r="P485" s="350">
        <f>O485-K485</f>
        <v>-35093</v>
      </c>
      <c r="Q485" s="351">
        <f>IF($K485="","",  IF(O485="","", IF($K485=0,"---",(IF(ISERROR((O485/$K485)-1),"---",(O485/$K485)-1) ))))</f>
        <v>-8.1611627906976736E-2</v>
      </c>
      <c r="R485" s="350">
        <f>O485-L485</f>
        <v>-85093</v>
      </c>
      <c r="S485" s="351">
        <f>IF($L485="","",  IF(O485="","", IF($L485=0,"---",(IF(ISERROR((O485/$L485)-1),"---",(O485/$L485)-1) ))))</f>
        <v>-0.17727708333333336</v>
      </c>
      <c r="T485" s="350">
        <f>O485-M485</f>
        <v>-85093</v>
      </c>
      <c r="U485" s="351">
        <f>IF($M485="","",  IF(O485="","", IF($M485=0,"---",(IF(ISERROR((O485/$M485)-1),"---",(O485/$M485)-1) ))))</f>
        <v>-0.17727708333333336</v>
      </c>
      <c r="V485" s="350">
        <f>O485-N485</f>
        <v>-25066</v>
      </c>
      <c r="W485" s="351">
        <f>IF($N485="","",  IF(O485="","", IF($N485=0,"---",(IF(ISERROR((O485/$N485)-1),"---",(O485/$N485)-1) ))))</f>
        <v>-5.9684789260261994E-2</v>
      </c>
      <c r="X485" s="350">
        <f>N485-M485</f>
        <v>-60027</v>
      </c>
      <c r="Y485" s="351">
        <f>IF($M485="","",  IF(N485="","", IF($M485=0,"---",(IF(ISERROR((N485/$M485)-1),"---",(N485/$M485)-1) ))))</f>
        <v>-0.12505624999999998</v>
      </c>
    </row>
    <row r="486" spans="1:25" s="71" customFormat="1" ht="15.75" customHeight="1">
      <c r="B486" s="420"/>
      <c r="C486" s="420"/>
      <c r="D486" s="420"/>
      <c r="E486" s="420"/>
      <c r="F486" s="420"/>
      <c r="G486" s="420"/>
      <c r="H486" s="420"/>
      <c r="I486" s="420"/>
      <c r="J486" s="420"/>
      <c r="K486" s="420"/>
      <c r="L486" s="420"/>
      <c r="M486" s="420"/>
      <c r="N486" s="420"/>
      <c r="O486" s="420"/>
      <c r="P486" s="420"/>
      <c r="Q486" s="420"/>
      <c r="R486" s="420"/>
      <c r="S486" s="420"/>
      <c r="T486" s="420"/>
      <c r="U486" s="420"/>
      <c r="V486" s="420"/>
      <c r="W486" s="420"/>
      <c r="X486" s="420"/>
      <c r="Y486" s="420"/>
    </row>
    <row r="487" spans="1:25" s="71" customFormat="1" ht="15.75" customHeight="1">
      <c r="B487" s="395" t="s">
        <v>285</v>
      </c>
      <c r="C487" s="396"/>
      <c r="D487" s="396"/>
      <c r="E487" s="396"/>
      <c r="F487" s="396"/>
      <c r="G487" s="396"/>
      <c r="H487" s="396"/>
      <c r="I487" s="396"/>
      <c r="J487" s="396"/>
      <c r="K487" s="396"/>
      <c r="L487" s="396"/>
      <c r="M487" s="396"/>
      <c r="N487" s="396"/>
      <c r="O487" s="396"/>
      <c r="P487" s="396"/>
      <c r="Q487" s="396"/>
      <c r="R487" s="396"/>
      <c r="S487" s="396"/>
      <c r="T487" s="396"/>
      <c r="U487" s="396"/>
      <c r="V487" s="396"/>
      <c r="W487" s="396"/>
      <c r="X487" s="396"/>
      <c r="Y487" s="397"/>
    </row>
    <row r="488" spans="1:25" ht="15.75" customHeight="1">
      <c r="A488" s="71"/>
      <c r="B488" s="417"/>
      <c r="C488" s="418"/>
      <c r="D488" s="418"/>
      <c r="E488" s="418"/>
      <c r="F488" s="418"/>
      <c r="G488" s="418"/>
      <c r="H488" s="418"/>
      <c r="I488" s="418"/>
      <c r="J488" s="418"/>
      <c r="K488" s="418"/>
      <c r="L488" s="418"/>
      <c r="M488" s="418"/>
      <c r="N488" s="418"/>
      <c r="O488" s="418"/>
      <c r="P488" s="418"/>
      <c r="Q488" s="418"/>
      <c r="R488" s="418"/>
      <c r="S488" s="418"/>
      <c r="T488" s="418"/>
      <c r="U488" s="418"/>
      <c r="V488" s="418"/>
      <c r="W488" s="418"/>
      <c r="X488" s="418"/>
      <c r="Y488" s="419"/>
    </row>
    <row r="489" spans="1:25" ht="15.75" customHeight="1">
      <c r="B489" s="98">
        <v>1</v>
      </c>
      <c r="C489" s="1" t="s">
        <v>286</v>
      </c>
      <c r="D489" s="1"/>
      <c r="E489" s="1"/>
      <c r="F489" s="1"/>
      <c r="G489" s="11"/>
      <c r="H489" s="12"/>
      <c r="I489" s="33"/>
      <c r="J489" s="20" t="s">
        <v>9</v>
      </c>
      <c r="K489" s="25">
        <v>878943</v>
      </c>
      <c r="L489" s="25">
        <v>1078943</v>
      </c>
      <c r="M489" s="25">
        <v>1078943</v>
      </c>
      <c r="N489" s="25">
        <v>1058943</v>
      </c>
      <c r="O489" s="160">
        <v>1058943</v>
      </c>
      <c r="P489" s="25">
        <f>O489-K489</f>
        <v>180000</v>
      </c>
      <c r="Q489" s="96">
        <f>IF($K489="","",  IF(O489="","", IF($K489=0,"---",(IF(ISERROR((O489/$K489)-1),"---",(O489/$K489)-1) ))))</f>
        <v>0.20479143698738134</v>
      </c>
      <c r="R489" s="25">
        <f>O489-L489</f>
        <v>-20000</v>
      </c>
      <c r="S489" s="96">
        <f>IF($L489="","",  IF(O489="","", IF($L489=0,"---",(IF(ISERROR((O489/$L489)-1),"---",(O489/$L489)-1) ))))</f>
        <v>-1.8536660416722639E-2</v>
      </c>
      <c r="T489" s="25">
        <f>O489-M489</f>
        <v>-20000</v>
      </c>
      <c r="U489" s="96">
        <f>IF($M489="","",  IF(O489="","", IF($M489=0,"---",(IF(ISERROR((O489/$M489)-1),"---",(O489/$M489)-1) ))))</f>
        <v>-1.8536660416722639E-2</v>
      </c>
      <c r="V489" s="25">
        <f>O489-N489</f>
        <v>0</v>
      </c>
      <c r="W489" s="96">
        <f>IF($N489="","",  IF(O489="","", IF($N489=0,"---",(IF(ISERROR((O489/$N489)-1),"---",(O489/$N489)-1) ))))</f>
        <v>0</v>
      </c>
      <c r="X489" s="25">
        <f>N489-M489</f>
        <v>-20000</v>
      </c>
      <c r="Y489" s="96">
        <f>IF($M489="","",  IF(N489="","", IF($M489=0,"---",(IF(ISERROR((N489/$M489)-1),"---",(N489/$M489)-1) ))))</f>
        <v>-1.8536660416722639E-2</v>
      </c>
    </row>
    <row r="490" spans="1:25" ht="15.75" customHeight="1">
      <c r="B490" s="98">
        <v>2</v>
      </c>
      <c r="C490" s="1" t="s">
        <v>287</v>
      </c>
      <c r="D490" s="1"/>
      <c r="E490" s="1"/>
      <c r="F490" s="11"/>
      <c r="G490" s="12"/>
      <c r="H490" s="12"/>
      <c r="I490" s="13"/>
      <c r="J490" s="9" t="s">
        <v>9</v>
      </c>
      <c r="K490" s="25">
        <v>975000</v>
      </c>
      <c r="L490" s="25">
        <v>975000</v>
      </c>
      <c r="M490" s="39">
        <v>975000</v>
      </c>
      <c r="N490" s="39">
        <v>975000</v>
      </c>
      <c r="O490" s="160">
        <v>975000</v>
      </c>
      <c r="P490" s="25">
        <f>O490-K490</f>
        <v>0</v>
      </c>
      <c r="Q490" s="96">
        <f>IF($K490="","",  IF(O490="","", IF($K490=0,"---",(IF(ISERROR((O490/$K490)-1),"---",(O490/$K490)-1) ))))</f>
        <v>0</v>
      </c>
      <c r="R490" s="25">
        <f>O490-L490</f>
        <v>0</v>
      </c>
      <c r="S490" s="96">
        <f>IF($L490="","",  IF(O490="","", IF($L490=0,"---",(IF(ISERROR((O490/$L490)-1),"---",(O490/$L490)-1) ))))</f>
        <v>0</v>
      </c>
      <c r="T490" s="25">
        <f>O490-M490</f>
        <v>0</v>
      </c>
      <c r="U490" s="96">
        <f>IF($M490="","",  IF(O490="","", IF($M490=0,"---",(IF(ISERROR((O490/$M490)-1),"---",(O490/$M490)-1) ))))</f>
        <v>0</v>
      </c>
      <c r="V490" s="25">
        <f>O490-N490</f>
        <v>0</v>
      </c>
      <c r="W490" s="96">
        <f>IF($N490="","",  IF(O490="","", IF($N490=0,"---",(IF(ISERROR((O490/$N490)-1),"---",(O490/$N490)-1) ))))</f>
        <v>0</v>
      </c>
      <c r="X490" s="25">
        <f>N490-M490</f>
        <v>0</v>
      </c>
      <c r="Y490" s="96">
        <f>IF($M490="","",  IF(N490="","", IF($M490=0,"---",(IF(ISERROR((N490/$M490)-1),"---",(N490/$M490)-1) ))))</f>
        <v>0</v>
      </c>
    </row>
    <row r="491" spans="1:25" ht="15.75" customHeight="1">
      <c r="B491" s="148"/>
      <c r="C491" s="328"/>
      <c r="D491" s="328"/>
      <c r="E491" s="328"/>
      <c r="F491" s="328"/>
      <c r="G491" s="328"/>
      <c r="H491" s="328"/>
      <c r="I491" s="328"/>
      <c r="J491" s="328"/>
      <c r="K491" s="328"/>
      <c r="L491" s="328"/>
      <c r="M491" s="199"/>
      <c r="N491" s="199"/>
      <c r="O491" s="328"/>
      <c r="P491" s="328"/>
      <c r="Q491" s="328"/>
      <c r="R491" s="328"/>
      <c r="S491" s="328"/>
      <c r="T491" s="328"/>
      <c r="U491" s="328"/>
      <c r="V491" s="328"/>
      <c r="W491" s="328"/>
      <c r="X491" s="328"/>
      <c r="Y491" s="149"/>
    </row>
    <row r="492" spans="1:25" ht="15.75" customHeight="1">
      <c r="B492" s="94"/>
      <c r="C492" s="344"/>
      <c r="D492" s="296"/>
      <c r="E492" s="296"/>
      <c r="F492" s="374" t="s">
        <v>79</v>
      </c>
      <c r="G492" s="375"/>
      <c r="H492" s="375"/>
      <c r="I492" s="376"/>
      <c r="J492" s="349" t="s">
        <v>9</v>
      </c>
      <c r="K492" s="350">
        <f t="shared" ref="K492" si="175">SUM(K489:K490)</f>
        <v>1853943</v>
      </c>
      <c r="L492" s="350">
        <f t="shared" ref="L492:O492" si="176">SUM(L489:L490)</f>
        <v>2053943</v>
      </c>
      <c r="M492" s="357">
        <f t="shared" si="176"/>
        <v>2053943</v>
      </c>
      <c r="N492" s="357">
        <f>SUM(N489:N490)</f>
        <v>2033943</v>
      </c>
      <c r="O492" s="350">
        <f t="shared" si="176"/>
        <v>2033943</v>
      </c>
      <c r="P492" s="377">
        <f>O492-K492</f>
        <v>180000</v>
      </c>
      <c r="Q492" s="378">
        <f>IF($K492="","",  IF(O492="","", IF($K492=0,"---",(IF(ISERROR((O492/$K492)-1),"---",(O492/$K492)-1) ))))</f>
        <v>9.7090363619593445E-2</v>
      </c>
      <c r="R492" s="377">
        <f>O492-L492</f>
        <v>-20000</v>
      </c>
      <c r="S492" s="378">
        <f>IF($L492="","",  IF(O492="","", IF($L492=0,"---",(IF(ISERROR((O492/$L492)-1),"---",(O492/$L492)-1) ))))</f>
        <v>-9.737368563781934E-3</v>
      </c>
      <c r="T492" s="377">
        <f>O492-M492</f>
        <v>-20000</v>
      </c>
      <c r="U492" s="378">
        <f>IF($M492="","",  IF(O492="","", IF($M492=0,"---",(IF(ISERROR((O492/$M492)-1),"---",(O492/$M492)-1) ))))</f>
        <v>-9.737368563781934E-3</v>
      </c>
      <c r="V492" s="377">
        <f>O492-N492</f>
        <v>0</v>
      </c>
      <c r="W492" s="378">
        <f>IF($N492="","",  IF(O492="","", IF($N492=0,"---",(IF(ISERROR((O492/$N492)-1),"---",(O492/$N492)-1) ))))</f>
        <v>0</v>
      </c>
      <c r="X492" s="377">
        <f>N492-M492</f>
        <v>-20000</v>
      </c>
      <c r="Y492" s="378">
        <f>IF($M492="","",  IF(N492="","", IF($M492=0,"---",(IF(ISERROR((N492/$M492)-1),"---",(N492/$M492)-1) ))))</f>
        <v>-9.737368563781934E-3</v>
      </c>
    </row>
    <row r="493" spans="1:25" ht="15.75" customHeight="1">
      <c r="B493" s="429"/>
      <c r="C493" s="429"/>
      <c r="D493" s="429"/>
      <c r="E493" s="429"/>
      <c r="F493" s="429"/>
      <c r="G493" s="429"/>
      <c r="H493" s="429"/>
      <c r="I493" s="429"/>
      <c r="J493" s="429"/>
      <c r="K493" s="429"/>
      <c r="L493" s="429"/>
      <c r="M493" s="429"/>
      <c r="N493" s="429"/>
      <c r="O493" s="429"/>
      <c r="P493" s="429"/>
      <c r="Q493" s="429"/>
      <c r="R493" s="429"/>
      <c r="S493" s="429"/>
      <c r="T493" s="429"/>
      <c r="U493" s="429"/>
      <c r="V493" s="429"/>
      <c r="W493" s="429"/>
      <c r="X493" s="429"/>
      <c r="Y493" s="429"/>
    </row>
    <row r="494" spans="1:25" ht="15.75" customHeight="1">
      <c r="B494" s="110" t="s">
        <v>288</v>
      </c>
      <c r="C494" s="289"/>
      <c r="D494" s="289"/>
      <c r="E494" s="289"/>
      <c r="F494" s="289"/>
      <c r="G494" s="289"/>
      <c r="H494" s="289"/>
      <c r="I494" s="290"/>
      <c r="J494" s="68" t="s">
        <v>9</v>
      </c>
      <c r="K494" s="28">
        <v>131000</v>
      </c>
      <c r="L494" s="28">
        <v>144000</v>
      </c>
      <c r="M494" s="28">
        <v>144000</v>
      </c>
      <c r="N494" s="28">
        <v>144000</v>
      </c>
      <c r="O494" s="28">
        <v>135500</v>
      </c>
      <c r="P494" s="28">
        <f>O494-K494</f>
        <v>4500</v>
      </c>
      <c r="Q494" s="105">
        <f>IF($K494="","",  IF(O494="","", IF($K494=0,"---",(IF(ISERROR((O494/$K494)-1),"---",(O494/$K494)-1) ))))</f>
        <v>3.4351145038167941E-2</v>
      </c>
      <c r="R494" s="28">
        <f>O494-L494</f>
        <v>-8500</v>
      </c>
      <c r="S494" s="105">
        <f>IF($L494="","",  IF(O494="","", IF($L494=0,"---",(IF(ISERROR((O494/$L494)-1),"---",(O494/$L494)-1) ))))</f>
        <v>-5.902777777777779E-2</v>
      </c>
      <c r="T494" s="28">
        <f>O494-M494</f>
        <v>-8500</v>
      </c>
      <c r="U494" s="105">
        <f>IF($M494="","",  IF(O494="","", IF($M494=0,"---",(IF(ISERROR((O494/$M494)-1),"---",(O494/$M494)-1) ))))</f>
        <v>-5.902777777777779E-2</v>
      </c>
      <c r="V494" s="28">
        <f>O494-N494</f>
        <v>-8500</v>
      </c>
      <c r="W494" s="105">
        <f>IF($N494="","",  IF(O494="","", IF($N494=0,"---",(IF(ISERROR((O494/$N494)-1),"---",(O494/$N494)-1) ))))</f>
        <v>-5.902777777777779E-2</v>
      </c>
      <c r="X494" s="28">
        <f>N494-M494</f>
        <v>0</v>
      </c>
      <c r="Y494" s="105">
        <f>IF($M494="","",  IF(N494="","", IF($M494=0,"---",(IF(ISERROR((N494/$M494)-1),"---",(N494/$M494)-1) ))))</f>
        <v>0</v>
      </c>
    </row>
    <row r="495" spans="1:25" ht="15.75" customHeight="1">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row>
    <row r="496" spans="1:25" ht="15.75" customHeight="1">
      <c r="B496" s="110" t="s">
        <v>289</v>
      </c>
      <c r="C496" s="289"/>
      <c r="D496" s="289"/>
      <c r="E496" s="289"/>
      <c r="F496" s="289"/>
      <c r="G496" s="289"/>
      <c r="H496" s="289"/>
      <c r="I496" s="290"/>
      <c r="J496" s="27" t="s">
        <v>9</v>
      </c>
      <c r="K496" s="28">
        <v>63000</v>
      </c>
      <c r="L496" s="28">
        <v>70115</v>
      </c>
      <c r="M496" s="28">
        <v>70115</v>
      </c>
      <c r="N496" s="28">
        <v>70115</v>
      </c>
      <c r="O496" s="28">
        <v>64000</v>
      </c>
      <c r="P496" s="28">
        <f>O496-K496</f>
        <v>1000</v>
      </c>
      <c r="Q496" s="105">
        <f>IF($K496="","",  IF(O496="","", IF($K496=0,"---",(IF(ISERROR((O496/$K496)-1),"---",(O496/$K496)-1) ))))</f>
        <v>1.5873015873015817E-2</v>
      </c>
      <c r="R496" s="28">
        <f>O496-L496</f>
        <v>-6115</v>
      </c>
      <c r="S496" s="105">
        <f>IF($L496="","",  IF(O496="","", IF($L496=0,"---",(IF(ISERROR((O496/$L496)-1),"---",(O496/$L496)-1) ))))</f>
        <v>-8.7213862939456654E-2</v>
      </c>
      <c r="T496" s="28">
        <f>O496-M496</f>
        <v>-6115</v>
      </c>
      <c r="U496" s="105">
        <f>IF($M496="","",  IF(O496="","", IF($M496=0,"---",(IF(ISERROR((O496/$M496)-1),"---",(O496/$M496)-1) ))))</f>
        <v>-8.7213862939456654E-2</v>
      </c>
      <c r="V496" s="28">
        <f>O496-N496</f>
        <v>-6115</v>
      </c>
      <c r="W496" s="105">
        <f>IF($N496="","",  IF(O496="","", IF($N496=0,"---",(IF(ISERROR((O496/$N496)-1),"---",(O496/$N496)-1) ))))</f>
        <v>-8.7213862939456654E-2</v>
      </c>
      <c r="X496" s="28">
        <f>N496-M496</f>
        <v>0</v>
      </c>
      <c r="Y496" s="105">
        <f>IF($M496="","",  IF(N496="","", IF($M496=0,"---",(IF(ISERROR((N496/$M496)-1),"---",(N496/$M496)-1) ))))</f>
        <v>0</v>
      </c>
    </row>
    <row r="497" spans="2:25" ht="15.75" customHeight="1">
      <c r="B497" s="416"/>
      <c r="C497" s="416"/>
      <c r="D497" s="416"/>
      <c r="E497" s="416"/>
      <c r="F497" s="416"/>
      <c r="G497" s="416"/>
      <c r="H497" s="416"/>
      <c r="I497" s="416"/>
      <c r="J497" s="416"/>
      <c r="K497" s="416"/>
      <c r="L497" s="416"/>
      <c r="M497" s="416"/>
      <c r="N497" s="416"/>
      <c r="O497" s="416"/>
      <c r="P497" s="416"/>
      <c r="Q497" s="416"/>
      <c r="R497" s="416"/>
      <c r="S497" s="416"/>
      <c r="T497" s="416"/>
      <c r="U497" s="416"/>
      <c r="V497" s="416"/>
      <c r="W497" s="416"/>
      <c r="X497" s="416"/>
      <c r="Y497" s="416"/>
    </row>
    <row r="498" spans="2:25" ht="15.75" customHeight="1">
      <c r="B498" s="110" t="s">
        <v>290</v>
      </c>
      <c r="C498" s="289"/>
      <c r="D498" s="289"/>
      <c r="E498" s="289"/>
      <c r="F498" s="289"/>
      <c r="G498" s="289"/>
      <c r="H498" s="289"/>
      <c r="I498" s="290"/>
      <c r="J498" s="27" t="s">
        <v>17</v>
      </c>
      <c r="K498" s="28">
        <v>0</v>
      </c>
      <c r="L498" s="28">
        <v>0</v>
      </c>
      <c r="M498" s="28">
        <v>0</v>
      </c>
      <c r="N498" s="28">
        <v>0</v>
      </c>
      <c r="O498" s="28">
        <f>+L498</f>
        <v>0</v>
      </c>
      <c r="P498" s="42">
        <f>O498-K498</f>
        <v>0</v>
      </c>
      <c r="Q498" s="159" t="str">
        <f>IF($K498="","",  IF(O498="","", IF($K498=0,"---",(IF(ISERROR((O498/$K498)-1),"---",(O498/$K498)-1) ))))</f>
        <v>---</v>
      </c>
      <c r="R498" s="42">
        <f>O498-L498</f>
        <v>0</v>
      </c>
      <c r="S498" s="159" t="str">
        <f>IF($L498="","",  IF(O498="","", IF($L498=0,"---",(IF(ISERROR((O498/$L498)-1),"---",(O498/$L498)-1) ))))</f>
        <v>---</v>
      </c>
      <c r="T498" s="42">
        <f>O498-M498</f>
        <v>0</v>
      </c>
      <c r="U498" s="159" t="str">
        <f>IF($M498="","",  IF(O498="","", IF($M498=0,"---",(IF(ISERROR((O498/$M498)-1),"---",(O498/$M498)-1) ))))</f>
        <v>---</v>
      </c>
      <c r="V498" s="42">
        <f>O498-N498</f>
        <v>0</v>
      </c>
      <c r="W498" s="159" t="str">
        <f>IF($N498="","",  IF(O498="","", IF($N498=0,"---",(IF(ISERROR((O498/$N498)-1),"---",(O498/$N498)-1) ))))</f>
        <v>---</v>
      </c>
      <c r="X498" s="42">
        <f>N498-M498</f>
        <v>0</v>
      </c>
      <c r="Y498" s="105" t="str">
        <f>IF($M498="","",  IF(N498="","", IF($M498=0,"---",(IF(ISERROR((N498/$M498)-1),"---",(N498/$M498)-1) ))))</f>
        <v>---</v>
      </c>
    </row>
    <row r="499" spans="2:25" ht="15.75" customHeight="1">
      <c r="B499" s="414"/>
      <c r="C499" s="414"/>
      <c r="D499" s="414"/>
      <c r="E499" s="414"/>
      <c r="F499" s="414"/>
      <c r="G499" s="414"/>
      <c r="H499" s="414"/>
      <c r="I499" s="414"/>
      <c r="J499" s="414"/>
      <c r="K499" s="414"/>
      <c r="L499" s="414"/>
      <c r="M499" s="414"/>
      <c r="N499" s="414"/>
      <c r="O499" s="414"/>
      <c r="P499" s="414"/>
      <c r="Q499" s="414"/>
      <c r="R499" s="414"/>
      <c r="S499" s="414"/>
      <c r="T499" s="414"/>
      <c r="U499" s="414"/>
      <c r="V499" s="414"/>
      <c r="W499" s="414"/>
      <c r="X499" s="414"/>
      <c r="Y499" s="414"/>
    </row>
    <row r="500" spans="2:25" ht="15.75" customHeight="1">
      <c r="B500" s="395" t="s">
        <v>291</v>
      </c>
      <c r="C500" s="396"/>
      <c r="D500" s="396"/>
      <c r="E500" s="396"/>
      <c r="F500" s="396"/>
      <c r="G500" s="396"/>
      <c r="H500" s="396"/>
      <c r="I500" s="396"/>
      <c r="J500" s="396"/>
      <c r="K500" s="396"/>
      <c r="L500" s="396"/>
      <c r="M500" s="396"/>
      <c r="N500" s="396"/>
      <c r="O500" s="396"/>
      <c r="P500" s="396"/>
      <c r="Q500" s="396"/>
      <c r="R500" s="396"/>
      <c r="S500" s="396"/>
      <c r="T500" s="396"/>
      <c r="U500" s="396"/>
      <c r="V500" s="396"/>
      <c r="W500" s="396"/>
      <c r="X500" s="396"/>
      <c r="Y500" s="397"/>
    </row>
    <row r="501" spans="2:25" ht="15.75" customHeight="1">
      <c r="B501" s="404"/>
      <c r="C501" s="405"/>
      <c r="D501" s="405"/>
      <c r="E501" s="405"/>
      <c r="F501" s="405"/>
      <c r="G501" s="405"/>
      <c r="H501" s="405"/>
      <c r="I501" s="405"/>
      <c r="J501" s="405"/>
      <c r="K501" s="405"/>
      <c r="L501" s="405"/>
      <c r="M501" s="405"/>
      <c r="N501" s="405"/>
      <c r="O501" s="405"/>
      <c r="P501" s="405"/>
      <c r="Q501" s="405"/>
      <c r="R501" s="405"/>
      <c r="S501" s="405"/>
      <c r="T501" s="405"/>
      <c r="U501" s="405"/>
      <c r="V501" s="405"/>
      <c r="W501" s="405"/>
      <c r="X501" s="405"/>
      <c r="Y501" s="406"/>
    </row>
    <row r="502" spans="2:25" ht="15.75" customHeight="1">
      <c r="B502" s="93">
        <v>1</v>
      </c>
      <c r="C502" s="29" t="s">
        <v>292</v>
      </c>
      <c r="D502" s="1"/>
      <c r="E502" s="1"/>
      <c r="F502" s="1"/>
      <c r="G502" s="11"/>
      <c r="H502" s="12"/>
      <c r="I502" s="33"/>
      <c r="J502" s="9" t="s">
        <v>17</v>
      </c>
      <c r="K502" s="25">
        <v>-884601</v>
      </c>
      <c r="L502" s="25">
        <v>-842908</v>
      </c>
      <c r="M502" s="25">
        <v>-842908</v>
      </c>
      <c r="N502" s="25">
        <v>-842908</v>
      </c>
      <c r="O502" s="25">
        <v>-842908</v>
      </c>
      <c r="P502" s="25">
        <f t="shared" ref="P502:P511" si="177">O502-K502</f>
        <v>41693</v>
      </c>
      <c r="Q502" s="96">
        <f t="shared" ref="Q502:Q511" si="178">IF($K502="","",  IF(O502="","", IF($K502=0,"---",(IF(ISERROR((O502/$K502)-1),"---",(O502/$K502)-1) ))))</f>
        <v>-4.7131983798345267E-2</v>
      </c>
      <c r="R502" s="25">
        <f t="shared" ref="R502:R511" si="179">O502-L502</f>
        <v>0</v>
      </c>
      <c r="S502" s="96">
        <f t="shared" ref="S502:S511" si="180">IF($L502="","",  IF(O502="","", IF($L502=0,"---",(IF(ISERROR((O502/$L502)-1),"---",(O502/$L502)-1) ))))</f>
        <v>0</v>
      </c>
      <c r="T502" s="25">
        <f t="shared" ref="T502:T511" si="181">O502-M502</f>
        <v>0</v>
      </c>
      <c r="U502" s="96">
        <f t="shared" ref="U502:U511" si="182">IF($M502="","",  IF(O502="","", IF($M502=0,"---",(IF(ISERROR((O502/$M502)-1),"---",(O502/$M502)-1) ))))</f>
        <v>0</v>
      </c>
      <c r="V502" s="25">
        <f t="shared" ref="V502:V511" si="183">O502-N502</f>
        <v>0</v>
      </c>
      <c r="W502" s="96">
        <f t="shared" ref="W502:W511" si="184">IF($N502="","",  IF(O502="","", IF($N502=0,"---",(IF(ISERROR((O502/$N502)-1),"---",(O502/$N502)-1) ))))</f>
        <v>0</v>
      </c>
      <c r="X502" s="25">
        <f t="shared" ref="X502:X511" si="185">N502-M502</f>
        <v>0</v>
      </c>
      <c r="Y502" s="96">
        <f t="shared" ref="Y502:Y511" si="186">IF($M502="","",  IF(N502="","", IF($M502=0,"---",(IF(ISERROR((N502/$M502)-1),"---",(N502/$M502)-1) ))))</f>
        <v>0</v>
      </c>
    </row>
    <row r="503" spans="2:25" ht="15.75" customHeight="1">
      <c r="B503" s="93">
        <v>2</v>
      </c>
      <c r="C503" s="29" t="s">
        <v>293</v>
      </c>
      <c r="D503" s="1"/>
      <c r="E503" s="1"/>
      <c r="F503" s="1"/>
      <c r="G503" s="1"/>
      <c r="H503" s="1"/>
      <c r="I503" s="1"/>
      <c r="J503" s="9" t="s">
        <v>17</v>
      </c>
      <c r="K503" s="25">
        <v>-838915</v>
      </c>
      <c r="L503" s="25">
        <v>0</v>
      </c>
      <c r="M503" s="25">
        <v>0</v>
      </c>
      <c r="N503" s="25">
        <v>0</v>
      </c>
      <c r="O503" s="25">
        <v>-13702756</v>
      </c>
      <c r="P503" s="8">
        <f t="shared" si="177"/>
        <v>-12863841</v>
      </c>
      <c r="Q503" s="95">
        <f t="shared" si="178"/>
        <v>15.333902719584223</v>
      </c>
      <c r="R503" s="8">
        <f t="shared" si="179"/>
        <v>-13702756</v>
      </c>
      <c r="S503" s="95" t="str">
        <f t="shared" si="180"/>
        <v>---</v>
      </c>
      <c r="T503" s="8">
        <f t="shared" si="181"/>
        <v>-13702756</v>
      </c>
      <c r="U503" s="95" t="str">
        <f t="shared" si="182"/>
        <v>---</v>
      </c>
      <c r="V503" s="8">
        <f t="shared" si="183"/>
        <v>-13702756</v>
      </c>
      <c r="W503" s="95" t="str">
        <f t="shared" si="184"/>
        <v>---</v>
      </c>
      <c r="X503" s="8">
        <f t="shared" si="185"/>
        <v>0</v>
      </c>
      <c r="Y503" s="96" t="str">
        <f t="shared" si="186"/>
        <v>---</v>
      </c>
    </row>
    <row r="504" spans="2:25" ht="15.75" customHeight="1">
      <c r="B504" s="93">
        <v>3</v>
      </c>
      <c r="C504" s="29" t="s">
        <v>294</v>
      </c>
      <c r="D504" s="1"/>
      <c r="E504" s="1"/>
      <c r="F504" s="1"/>
      <c r="G504" s="1"/>
      <c r="H504" s="1"/>
      <c r="I504" s="1"/>
      <c r="J504" s="9" t="s">
        <v>17</v>
      </c>
      <c r="K504" s="25">
        <v>-588521</v>
      </c>
      <c r="L504" s="25">
        <v>0</v>
      </c>
      <c r="M504" s="25">
        <v>0</v>
      </c>
      <c r="N504" s="25">
        <v>0</v>
      </c>
      <c r="O504" s="25">
        <v>0</v>
      </c>
      <c r="P504" s="8">
        <f t="shared" si="177"/>
        <v>588521</v>
      </c>
      <c r="Q504" s="95">
        <f t="shared" si="178"/>
        <v>-1</v>
      </c>
      <c r="R504" s="8">
        <f t="shared" si="179"/>
        <v>0</v>
      </c>
      <c r="S504" s="95" t="str">
        <f t="shared" si="180"/>
        <v>---</v>
      </c>
      <c r="T504" s="8">
        <f t="shared" si="181"/>
        <v>0</v>
      </c>
      <c r="U504" s="95" t="str">
        <f t="shared" si="182"/>
        <v>---</v>
      </c>
      <c r="V504" s="8">
        <f t="shared" si="183"/>
        <v>0</v>
      </c>
      <c r="W504" s="95" t="str">
        <f t="shared" si="184"/>
        <v>---</v>
      </c>
      <c r="X504" s="8">
        <f t="shared" si="185"/>
        <v>0</v>
      </c>
      <c r="Y504" s="96" t="str">
        <f t="shared" si="186"/>
        <v>---</v>
      </c>
    </row>
    <row r="505" spans="2:25" ht="15.75" customHeight="1">
      <c r="B505" s="93">
        <v>4</v>
      </c>
      <c r="C505" s="29" t="s">
        <v>295</v>
      </c>
      <c r="D505" s="1"/>
      <c r="E505" s="1"/>
      <c r="F505" s="1"/>
      <c r="G505" s="1"/>
      <c r="H505" s="1"/>
      <c r="I505" s="1"/>
      <c r="J505" s="9" t="s">
        <v>17</v>
      </c>
      <c r="K505" s="25">
        <v>-4028256</v>
      </c>
      <c r="L505" s="25">
        <v>-3879363</v>
      </c>
      <c r="M505" s="25">
        <v>-3646297</v>
      </c>
      <c r="N505" s="25">
        <v>-3646297</v>
      </c>
      <c r="O505" s="25">
        <v>-13632499</v>
      </c>
      <c r="P505" s="8">
        <f t="shared" si="177"/>
        <v>-9604243</v>
      </c>
      <c r="Q505" s="95">
        <f t="shared" si="178"/>
        <v>2.3842186296005021</v>
      </c>
      <c r="R505" s="8">
        <f t="shared" si="179"/>
        <v>-9753136</v>
      </c>
      <c r="S505" s="95">
        <f t="shared" si="180"/>
        <v>2.514107599623959</v>
      </c>
      <c r="T505" s="8">
        <f t="shared" si="181"/>
        <v>-9986202</v>
      </c>
      <c r="U505" s="95">
        <f t="shared" si="182"/>
        <v>2.7387242454468192</v>
      </c>
      <c r="V505" s="8">
        <f t="shared" si="183"/>
        <v>-9986202</v>
      </c>
      <c r="W505" s="95">
        <f t="shared" si="184"/>
        <v>2.7387242454468192</v>
      </c>
      <c r="X505" s="8">
        <f t="shared" si="185"/>
        <v>0</v>
      </c>
      <c r="Y505" s="96">
        <f t="shared" si="186"/>
        <v>0</v>
      </c>
    </row>
    <row r="506" spans="2:25" ht="15.75" customHeight="1">
      <c r="B506" s="93">
        <v>5</v>
      </c>
      <c r="C506" s="29" t="s">
        <v>296</v>
      </c>
      <c r="D506" s="1"/>
      <c r="E506" s="1"/>
      <c r="F506" s="1"/>
      <c r="G506" s="1"/>
      <c r="H506" s="1"/>
      <c r="I506" s="1"/>
      <c r="J506" s="9" t="s">
        <v>17</v>
      </c>
      <c r="K506" s="25">
        <v>-206773</v>
      </c>
      <c r="L506" s="25">
        <v>0</v>
      </c>
      <c r="M506" s="25">
        <v>0</v>
      </c>
      <c r="N506" s="25">
        <v>0</v>
      </c>
      <c r="O506" s="25">
        <v>-288505</v>
      </c>
      <c r="P506" s="8">
        <f t="shared" si="177"/>
        <v>-81732</v>
      </c>
      <c r="Q506" s="95">
        <f t="shared" si="178"/>
        <v>0.39527404448356407</v>
      </c>
      <c r="R506" s="8">
        <f t="shared" si="179"/>
        <v>-288505</v>
      </c>
      <c r="S506" s="95" t="str">
        <f t="shared" si="180"/>
        <v>---</v>
      </c>
      <c r="T506" s="8">
        <f t="shared" si="181"/>
        <v>-288505</v>
      </c>
      <c r="U506" s="95" t="str">
        <f t="shared" si="182"/>
        <v>---</v>
      </c>
      <c r="V506" s="8">
        <f t="shared" si="183"/>
        <v>-288505</v>
      </c>
      <c r="W506" s="95" t="str">
        <f t="shared" si="184"/>
        <v>---</v>
      </c>
      <c r="X506" s="8">
        <f t="shared" si="185"/>
        <v>0</v>
      </c>
      <c r="Y506" s="96" t="str">
        <f t="shared" si="186"/>
        <v>---</v>
      </c>
    </row>
    <row r="507" spans="2:25" ht="15.75" customHeight="1">
      <c r="B507" s="93">
        <v>6</v>
      </c>
      <c r="C507" s="29" t="s">
        <v>297</v>
      </c>
      <c r="D507" s="1"/>
      <c r="E507" s="1"/>
      <c r="F507" s="1"/>
      <c r="G507" s="1"/>
      <c r="H507" s="1"/>
      <c r="I507" s="1"/>
      <c r="J507" s="9" t="s">
        <v>17</v>
      </c>
      <c r="K507" s="25">
        <v>0</v>
      </c>
      <c r="L507" s="25">
        <v>0</v>
      </c>
      <c r="M507" s="25">
        <v>0</v>
      </c>
      <c r="N507" s="25">
        <v>0</v>
      </c>
      <c r="O507" s="25">
        <v>-545899</v>
      </c>
      <c r="P507" s="8">
        <f t="shared" si="177"/>
        <v>-545899</v>
      </c>
      <c r="Q507" s="95" t="str">
        <f t="shared" si="178"/>
        <v>---</v>
      </c>
      <c r="R507" s="8">
        <f t="shared" si="179"/>
        <v>-545899</v>
      </c>
      <c r="S507" s="95" t="str">
        <f t="shared" si="180"/>
        <v>---</v>
      </c>
      <c r="T507" s="8">
        <f t="shared" si="181"/>
        <v>-545899</v>
      </c>
      <c r="U507" s="95" t="str">
        <f t="shared" si="182"/>
        <v>---</v>
      </c>
      <c r="V507" s="8">
        <f t="shared" si="183"/>
        <v>-545899</v>
      </c>
      <c r="W507" s="95" t="str">
        <f t="shared" si="184"/>
        <v>---</v>
      </c>
      <c r="X507" s="8">
        <f t="shared" si="185"/>
        <v>0</v>
      </c>
      <c r="Y507" s="96" t="str">
        <f t="shared" si="186"/>
        <v>---</v>
      </c>
    </row>
    <row r="508" spans="2:25" ht="15.75" customHeight="1">
      <c r="B508" s="93">
        <v>7</v>
      </c>
      <c r="C508" s="29" t="s">
        <v>298</v>
      </c>
      <c r="D508" s="1"/>
      <c r="E508" s="1"/>
      <c r="F508" s="1"/>
      <c r="G508" s="1"/>
      <c r="H508" s="1"/>
      <c r="I508" s="1"/>
      <c r="J508" s="9" t="s">
        <v>17</v>
      </c>
      <c r="K508" s="25">
        <v>-25368</v>
      </c>
      <c r="L508" s="25">
        <v>0</v>
      </c>
      <c r="M508" s="25">
        <v>0</v>
      </c>
      <c r="N508" s="25">
        <v>0</v>
      </c>
      <c r="O508" s="25">
        <v>-54</v>
      </c>
      <c r="P508" s="8">
        <f t="shared" si="177"/>
        <v>25314</v>
      </c>
      <c r="Q508" s="95">
        <f t="shared" si="178"/>
        <v>-0.99787133396404915</v>
      </c>
      <c r="R508" s="8">
        <f t="shared" si="179"/>
        <v>-54</v>
      </c>
      <c r="S508" s="95" t="str">
        <f t="shared" si="180"/>
        <v>---</v>
      </c>
      <c r="T508" s="8">
        <f t="shared" si="181"/>
        <v>-54</v>
      </c>
      <c r="U508" s="95" t="str">
        <f t="shared" si="182"/>
        <v>---</v>
      </c>
      <c r="V508" s="8">
        <f t="shared" si="183"/>
        <v>-54</v>
      </c>
      <c r="W508" s="95" t="str">
        <f t="shared" si="184"/>
        <v>---</v>
      </c>
      <c r="X508" s="8">
        <f t="shared" si="185"/>
        <v>0</v>
      </c>
      <c r="Y508" s="96" t="str">
        <f t="shared" si="186"/>
        <v>---</v>
      </c>
    </row>
    <row r="509" spans="2:25" ht="15.75" customHeight="1">
      <c r="B509" s="93">
        <v>8</v>
      </c>
      <c r="C509" s="29" t="s">
        <v>299</v>
      </c>
      <c r="D509" s="1"/>
      <c r="E509" s="1"/>
      <c r="F509" s="1"/>
      <c r="G509" s="1"/>
      <c r="H509" s="1"/>
      <c r="I509" s="1"/>
      <c r="J509" s="9" t="s">
        <v>17</v>
      </c>
      <c r="K509" s="25">
        <v>-3225</v>
      </c>
      <c r="L509" s="25">
        <v>0</v>
      </c>
      <c r="M509" s="25">
        <v>0</v>
      </c>
      <c r="N509" s="25">
        <v>0</v>
      </c>
      <c r="O509" s="25">
        <v>0</v>
      </c>
      <c r="P509" s="8">
        <f t="shared" si="177"/>
        <v>3225</v>
      </c>
      <c r="Q509" s="95">
        <f t="shared" si="178"/>
        <v>-1</v>
      </c>
      <c r="R509" s="8">
        <f t="shared" si="179"/>
        <v>0</v>
      </c>
      <c r="S509" s="95" t="str">
        <f t="shared" si="180"/>
        <v>---</v>
      </c>
      <c r="T509" s="8">
        <f t="shared" si="181"/>
        <v>0</v>
      </c>
      <c r="U509" s="95" t="str">
        <f t="shared" si="182"/>
        <v>---</v>
      </c>
      <c r="V509" s="8">
        <f t="shared" si="183"/>
        <v>0</v>
      </c>
      <c r="W509" s="95" t="str">
        <f t="shared" si="184"/>
        <v>---</v>
      </c>
      <c r="X509" s="8">
        <f t="shared" si="185"/>
        <v>0</v>
      </c>
      <c r="Y509" s="96" t="str">
        <f t="shared" si="186"/>
        <v>---</v>
      </c>
    </row>
    <row r="510" spans="2:25" ht="15.75" customHeight="1">
      <c r="B510" s="93">
        <v>9</v>
      </c>
      <c r="C510" s="29" t="s">
        <v>300</v>
      </c>
      <c r="D510" s="1"/>
      <c r="E510" s="1"/>
      <c r="F510" s="1"/>
      <c r="G510" s="1"/>
      <c r="H510" s="1"/>
      <c r="I510" s="1"/>
      <c r="J510" s="9" t="s">
        <v>17</v>
      </c>
      <c r="K510" s="25">
        <v>0</v>
      </c>
      <c r="L510" s="25">
        <v>0</v>
      </c>
      <c r="M510" s="25">
        <v>0</v>
      </c>
      <c r="N510" s="25">
        <v>0</v>
      </c>
      <c r="O510" s="25">
        <v>-1843</v>
      </c>
      <c r="P510" s="8">
        <f t="shared" si="177"/>
        <v>-1843</v>
      </c>
      <c r="Q510" s="95" t="str">
        <f t="shared" si="178"/>
        <v>---</v>
      </c>
      <c r="R510" s="8">
        <f t="shared" si="179"/>
        <v>-1843</v>
      </c>
      <c r="S510" s="95" t="str">
        <f t="shared" si="180"/>
        <v>---</v>
      </c>
      <c r="T510" s="8">
        <f t="shared" si="181"/>
        <v>-1843</v>
      </c>
      <c r="U510" s="95" t="str">
        <f t="shared" si="182"/>
        <v>---</v>
      </c>
      <c r="V510" s="8">
        <f t="shared" si="183"/>
        <v>-1843</v>
      </c>
      <c r="W510" s="95" t="str">
        <f t="shared" si="184"/>
        <v>---</v>
      </c>
      <c r="X510" s="8">
        <f t="shared" si="185"/>
        <v>0</v>
      </c>
      <c r="Y510" s="96" t="str">
        <f t="shared" si="186"/>
        <v>---</v>
      </c>
    </row>
    <row r="511" spans="2:25" ht="15.75" customHeight="1">
      <c r="B511" s="93">
        <v>10</v>
      </c>
      <c r="C511" s="29" t="s">
        <v>301</v>
      </c>
      <c r="D511" s="1"/>
      <c r="E511" s="1"/>
      <c r="F511" s="1"/>
      <c r="G511" s="1"/>
      <c r="H511" s="1"/>
      <c r="I511" s="1"/>
      <c r="J511" s="9" t="s">
        <v>17</v>
      </c>
      <c r="K511" s="25">
        <v>0</v>
      </c>
      <c r="L511" s="25">
        <v>0</v>
      </c>
      <c r="M511" s="25">
        <v>0</v>
      </c>
      <c r="N511" s="25">
        <v>0</v>
      </c>
      <c r="O511" s="25">
        <v>-2385</v>
      </c>
      <c r="P511" s="8">
        <f t="shared" si="177"/>
        <v>-2385</v>
      </c>
      <c r="Q511" s="95" t="str">
        <f t="shared" si="178"/>
        <v>---</v>
      </c>
      <c r="R511" s="8">
        <f t="shared" si="179"/>
        <v>-2385</v>
      </c>
      <c r="S511" s="95" t="str">
        <f t="shared" si="180"/>
        <v>---</v>
      </c>
      <c r="T511" s="8">
        <f t="shared" si="181"/>
        <v>-2385</v>
      </c>
      <c r="U511" s="95" t="str">
        <f t="shared" si="182"/>
        <v>---</v>
      </c>
      <c r="V511" s="8">
        <f t="shared" si="183"/>
        <v>-2385</v>
      </c>
      <c r="W511" s="95" t="str">
        <f t="shared" si="184"/>
        <v>---</v>
      </c>
      <c r="X511" s="8">
        <f t="shared" si="185"/>
        <v>0</v>
      </c>
      <c r="Y511" s="96" t="str">
        <f t="shared" si="186"/>
        <v>---</v>
      </c>
    </row>
    <row r="512" spans="2:25" ht="15.75" customHeight="1">
      <c r="B512" s="146"/>
      <c r="C512" s="327"/>
      <c r="D512" s="327"/>
      <c r="E512" s="327"/>
      <c r="F512" s="327"/>
      <c r="G512" s="327"/>
      <c r="H512" s="327"/>
      <c r="I512" s="327"/>
      <c r="J512" s="327"/>
      <c r="K512" s="327"/>
      <c r="L512" s="327"/>
      <c r="M512" s="327"/>
      <c r="N512" s="327"/>
      <c r="O512" s="327"/>
      <c r="P512" s="327"/>
      <c r="Q512" s="327"/>
      <c r="R512" s="327"/>
      <c r="S512" s="327"/>
      <c r="T512" s="327"/>
      <c r="U512" s="327"/>
      <c r="V512" s="327"/>
      <c r="W512" s="327"/>
      <c r="X512" s="327"/>
      <c r="Y512" s="147"/>
    </row>
    <row r="513" spans="2:26" ht="15.75" customHeight="1">
      <c r="B513" s="121"/>
      <c r="C513" s="324"/>
      <c r="D513" s="324"/>
      <c r="E513" s="324"/>
      <c r="F513" s="34" t="s">
        <v>79</v>
      </c>
      <c r="G513" s="35"/>
      <c r="H513" s="72"/>
      <c r="I513" s="72"/>
      <c r="J513" s="73"/>
      <c r="K513" s="41">
        <f>SUM(K502:K511)</f>
        <v>-6575659</v>
      </c>
      <c r="L513" s="41">
        <f>SUM(L502:L511)</f>
        <v>-4722271</v>
      </c>
      <c r="M513" s="41">
        <f t="shared" ref="M513:N513" si="187">SUM(M502:M509)</f>
        <v>-4489205</v>
      </c>
      <c r="N513" s="41">
        <f t="shared" si="187"/>
        <v>-4489205</v>
      </c>
      <c r="O513" s="41">
        <f>SUM(O502:O511)</f>
        <v>-29016849</v>
      </c>
      <c r="P513" s="28">
        <f>O513-K513</f>
        <v>-22441190</v>
      </c>
      <c r="Q513" s="105">
        <f>IF($K513="","",  IF(O513="","", IF($K513=0,"---",(IF(ISERROR((O513/$K513)-1),"---",(O513/$K513)-1) ))))</f>
        <v>3.4127666900001961</v>
      </c>
      <c r="R513" s="28">
        <f>O513-L513</f>
        <v>-24294578</v>
      </c>
      <c r="S513" s="105">
        <f>IF($L513="","",  IF(O513="","", IF($L513=0,"---",(IF(ISERROR((O513/$L513)-1),"---",(O513/$L513)-1) ))))</f>
        <v>5.1446810231771956</v>
      </c>
      <c r="T513" s="28">
        <f>O513-M513</f>
        <v>-24527644</v>
      </c>
      <c r="U513" s="105">
        <f>IF($M513="","",  IF(O513="","", IF($M513=0,"---",(IF(ISERROR((O513/$M513)-1),"---",(O513/$M513)-1) ))))</f>
        <v>5.4636943512269989</v>
      </c>
      <c r="V513" s="28">
        <f>O513-N513</f>
        <v>-24527644</v>
      </c>
      <c r="W513" s="105">
        <f>IF($N513="","",  IF(O513="","", IF($N513=0,"---",(IF(ISERROR((O513/$N513)-1),"---",(O513/$N513)-1) ))))</f>
        <v>5.4636943512269989</v>
      </c>
      <c r="X513" s="28">
        <f>N513-M513</f>
        <v>0</v>
      </c>
      <c r="Y513" s="105">
        <f>IF($M513="","",  IF(N513="","", IF($M513=0,"---",(IF(ISERROR((N513/$M513)-1),"---",(N513/$M513)-1) ))))</f>
        <v>0</v>
      </c>
    </row>
    <row r="514" spans="2:26" ht="15.75" customHeight="1">
      <c r="B514" s="122"/>
      <c r="C514" s="345"/>
      <c r="D514" s="345"/>
      <c r="E514" s="345"/>
      <c r="F514" s="345"/>
      <c r="G514" s="345"/>
      <c r="H514" s="345"/>
      <c r="I514" s="345"/>
      <c r="J514" s="345"/>
      <c r="K514" s="345"/>
      <c r="L514" s="345"/>
      <c r="M514" s="345"/>
      <c r="N514" s="345"/>
      <c r="O514" s="345"/>
      <c r="P514" s="345"/>
      <c r="Q514" s="346"/>
      <c r="R514" s="345"/>
      <c r="S514" s="346"/>
      <c r="T514" s="345"/>
      <c r="U514" s="346"/>
      <c r="V514" s="346"/>
      <c r="W514" s="346"/>
      <c r="X514" s="345"/>
      <c r="Y514" s="123"/>
    </row>
    <row r="515" spans="2:26" ht="15.75" customHeight="1">
      <c r="B515" s="93">
        <v>1</v>
      </c>
      <c r="C515" s="426" t="s">
        <v>302</v>
      </c>
      <c r="D515" s="427"/>
      <c r="E515" s="427"/>
      <c r="F515" s="427"/>
      <c r="G515" s="427"/>
      <c r="H515" s="427"/>
      <c r="I515" s="428"/>
      <c r="J515" s="59" t="s">
        <v>17</v>
      </c>
      <c r="K515" s="39">
        <v>4000</v>
      </c>
      <c r="L515" s="39">
        <v>9000</v>
      </c>
      <c r="M515" s="39">
        <v>9000</v>
      </c>
      <c r="N515" s="39">
        <v>9000</v>
      </c>
      <c r="O515" s="39">
        <v>2755</v>
      </c>
      <c r="P515" s="39">
        <f>O515-K515</f>
        <v>-1245</v>
      </c>
      <c r="Q515" s="182">
        <f>IF($K515="","",  IF(O515="","", IF($K515=0,"---",(IF(ISERROR((O515/$K515)-1),"---",(O515/$K515)-1) ))))</f>
        <v>-0.31125000000000003</v>
      </c>
      <c r="R515" s="39">
        <f>O515-L515</f>
        <v>-6245</v>
      </c>
      <c r="S515" s="182">
        <f>IF($L515="","",  IF(O515="","", IF($L515=0,"---",(IF(ISERROR((O515/$L515)-1),"---",(O515/$L515)-1) ))))</f>
        <v>-0.69388888888888889</v>
      </c>
      <c r="T515" s="39">
        <f>O515-M515</f>
        <v>-6245</v>
      </c>
      <c r="U515" s="182">
        <f>IF($M515="","",  IF(O515="","", IF($M515=0,"---",(IF(ISERROR((O515/$M515)-1),"---",(O515/$M515)-1) ))))</f>
        <v>-0.69388888888888889</v>
      </c>
      <c r="V515" s="39">
        <f>O515-N515</f>
        <v>-6245</v>
      </c>
      <c r="W515" s="182">
        <f>IF($N515="","",  IF(O515="","", IF($N515=0,"---",(IF(ISERROR((O515/$N515)-1),"---",(O515/$N515)-1) ))))</f>
        <v>-0.69388888888888889</v>
      </c>
      <c r="X515" s="39">
        <f>N515-M515</f>
        <v>0</v>
      </c>
      <c r="Y515" s="182">
        <f>IF($M515="","",  IF(N515="","", IF($M515=0,"---",(IF(ISERROR((N515/$M515)-1),"---",(N515/$M515)-1) ))))</f>
        <v>0</v>
      </c>
    </row>
    <row r="516" spans="2:26" ht="15.75" customHeight="1">
      <c r="B516" s="415"/>
      <c r="C516" s="415"/>
      <c r="D516" s="415"/>
      <c r="E516" s="415"/>
      <c r="F516" s="415"/>
      <c r="G516" s="415"/>
      <c r="H516" s="415"/>
      <c r="I516" s="415"/>
      <c r="J516" s="415"/>
      <c r="K516" s="415"/>
      <c r="L516" s="415"/>
      <c r="M516" s="415"/>
      <c r="N516" s="415"/>
      <c r="O516" s="415"/>
      <c r="P516" s="415"/>
      <c r="Q516" s="415"/>
      <c r="R516" s="415"/>
      <c r="S516" s="415"/>
      <c r="T516" s="415"/>
      <c r="U516" s="415"/>
      <c r="V516" s="415"/>
      <c r="W516" s="415"/>
      <c r="X516" s="415"/>
      <c r="Y516" s="415"/>
    </row>
    <row r="517" spans="2:26" ht="15.75" customHeight="1">
      <c r="B517" s="124" t="s">
        <v>303</v>
      </c>
      <c r="C517" s="74"/>
      <c r="D517" s="74"/>
      <c r="E517" s="74"/>
      <c r="F517" s="74"/>
      <c r="G517" s="74"/>
      <c r="H517" s="74"/>
      <c r="I517" s="75"/>
      <c r="J517" s="70" t="s">
        <v>9</v>
      </c>
      <c r="K517" s="28">
        <f>+K54+K71+K94+K105+K113+K134+K137+K173+K199+K202+K204+K206+K421+K430+K438+K452+K478+K485+K492+K494+K496+K262+K289+K237</f>
        <v>73536533</v>
      </c>
      <c r="L517" s="28">
        <f>+L54+L71+L94+L105+L113+L134+L137+L173+L199+L202+L204+L206+L421+L430+L438+L452+L478+L485+L492+L494+L496+L262+L289+L237</f>
        <v>102823263</v>
      </c>
      <c r="M517" s="28">
        <f>+M54+M71+M94+M105+M113+M133+M137+M173+M199+M202+M204+M206+M421+M430+M438+M452+M478+M485+M492+M494+M496+M262+M289+M237</f>
        <v>102823263</v>
      </c>
      <c r="N517" s="28">
        <f>+N54+N71+N94+N105+N113+N134+N137+N173+N199+N202+N204+N206+N421+N430+N438+N452+N478+N485+N492+N494+N496+N262+N289+N237</f>
        <v>98408957</v>
      </c>
      <c r="O517" s="163">
        <f>+O54+O71+O94+O105+O113+O133+O137+O172+O199+O202+O204+O206+O421+O430+O438+O452+O478+O485+O492+O494+O496+O262+O289+O236</f>
        <v>76424255</v>
      </c>
      <c r="P517" s="42">
        <f>O517-K517</f>
        <v>2887722</v>
      </c>
      <c r="Q517" s="159">
        <f>IF($K517="","",  IF(O517="","", IF($K517=0,"---",(IF(ISERROR((O517/$K517)-1),"---",(O517/$K517)-1) ))))</f>
        <v>3.9269216023551268E-2</v>
      </c>
      <c r="R517" s="42">
        <f>O517-L517</f>
        <v>-26399008</v>
      </c>
      <c r="S517" s="159">
        <f>IF($L517="","",  IF(O517="","", IF($L517=0,"---",(IF(ISERROR((O517/$L517)-1),"---",(O517/$L517)-1) ))))</f>
        <v>-0.25674158969259708</v>
      </c>
      <c r="T517" s="42">
        <f>O517-M517</f>
        <v>-26399008</v>
      </c>
      <c r="U517" s="159">
        <f>IF($M517="","",  IF(O517="","", IF($M517=0,"---",(IF(ISERROR((O517/$M517)-1),"---",(O517/$M517)-1) ))))</f>
        <v>-0.25674158969259708</v>
      </c>
      <c r="V517" s="42">
        <f>O517-N517</f>
        <v>-21984702</v>
      </c>
      <c r="W517" s="159">
        <f>IF($N517="","",  IF(O517="","", IF($N517=0,"---",(IF(ISERROR((O517/$N517)-1),"---",(O517/$N517)-1) ))))</f>
        <v>-0.22340143285940928</v>
      </c>
      <c r="X517" s="42">
        <f>N517-M517</f>
        <v>-4414306</v>
      </c>
      <c r="Y517" s="105">
        <f>IF($M517="","",  IF(N517="","", IF($M517=0,"---",(IF(ISERROR((N517/$M517)-1),"---",(N517/$M517)-1) ))))</f>
        <v>-4.2931004825240815E-2</v>
      </c>
      <c r="Z517" s="16"/>
    </row>
    <row r="518" spans="2:26" ht="15.75" customHeight="1">
      <c r="B518" s="124" t="s">
        <v>304</v>
      </c>
      <c r="C518" s="74"/>
      <c r="D518" s="74"/>
      <c r="E518" s="74"/>
      <c r="F518" s="74"/>
      <c r="G518" s="74"/>
      <c r="H518" s="74"/>
      <c r="I518" s="75"/>
      <c r="J518" s="70" t="s">
        <v>9</v>
      </c>
      <c r="K518" s="28">
        <f>+K517-500000</f>
        <v>73036533</v>
      </c>
      <c r="L518" s="28">
        <f>+L517</f>
        <v>102823263</v>
      </c>
      <c r="M518" s="28">
        <f>+M517</f>
        <v>102823263</v>
      </c>
      <c r="N518" s="28">
        <f>+N517</f>
        <v>98408957</v>
      </c>
      <c r="O518" s="28">
        <f>+O517-1050000</f>
        <v>75374255</v>
      </c>
      <c r="P518" s="42">
        <f>O518-K518</f>
        <v>2337722</v>
      </c>
      <c r="Q518" s="159">
        <f>IF($K518="","",  IF(O518="","", IF($K518=0,"---",(IF(ISERROR((O518/$K518)-1),"---",(O518/$K518)-1) ))))</f>
        <v>3.2007570786526829E-2</v>
      </c>
      <c r="R518" s="42">
        <f>O518-L518</f>
        <v>-27449008</v>
      </c>
      <c r="S518" s="159">
        <f>IF($L518="","",  IF(O518="","", IF($L518=0,"---",(IF(ISERROR((O518/$L518)-1),"---",(O518/$L518)-1) ))))</f>
        <v>-0.26695328663125584</v>
      </c>
      <c r="T518" s="42">
        <f>O518-M518</f>
        <v>-27449008</v>
      </c>
      <c r="U518" s="159">
        <f>IF($M518="","",  IF(O518="","", IF($M518=0,"---",(IF(ISERROR((O518/$M518)-1),"---",(O518/$M518)-1) ))))</f>
        <v>-0.26695328663125584</v>
      </c>
      <c r="V518" s="42">
        <f>O518-N518</f>
        <v>-23034702</v>
      </c>
      <c r="W518" s="159">
        <f>IF($N518="","",  IF(O518="","", IF($N518=0,"---",(IF(ISERROR((O518/$N518)-1),"---",(O518/$N518)-1) ))))</f>
        <v>-0.23407119333659843</v>
      </c>
      <c r="X518" s="42">
        <f>N518-M518</f>
        <v>-4414306</v>
      </c>
      <c r="Y518" s="105">
        <f>IF($M518="","",  IF(N518="","", IF($M518=0,"---",(IF(ISERROR((N518/$M518)-1),"---",(N518/$M518)-1) ))))</f>
        <v>-4.2931004825240815E-2</v>
      </c>
    </row>
    <row r="519" spans="2:26" ht="15.75" hidden="1" customHeight="1">
      <c r="B519" s="81" t="s">
        <v>305</v>
      </c>
      <c r="C519" s="81"/>
      <c r="D519" s="81"/>
      <c r="E519" s="81"/>
      <c r="F519" s="81"/>
      <c r="G519" s="81"/>
      <c r="H519" s="81"/>
      <c r="I519" s="82"/>
      <c r="J519" s="83" t="s">
        <v>17</v>
      </c>
      <c r="K519" s="28">
        <f>SUM(K515,K513,K498,K457,K455,K453,K441,K439,K422,K328,K321,K319,K312,K307,K295,K278,K263,K227,K221,K218,K200,K174,K144,K135,K55)</f>
        <v>110309969</v>
      </c>
      <c r="L519" s="28">
        <f>SUM(L515,L513,L498,L457,L455,L453,L441,L439,L422,L328,L321,L319,L312,L307,L295,L278,L263,L227,L221,L218,L200,L174,L144,L135,L55)</f>
        <v>69255261</v>
      </c>
      <c r="M519" s="28">
        <f>SUM(M515,M513,M498,M457,M455,M453,M441,M439,M422,M328,M321,M319,M312,M307,M295,M278,M263,M227,M221,M218,M200,M174,M144,M135,M55)</f>
        <v>14622456</v>
      </c>
      <c r="N519" s="28">
        <f>SUM(N515,N513,N498,N457,N455,N453,N441,N439,N422,N328,N321,N319,N312,N307,N295,N278,N263,N227,N221,N218,N200,N174,N144,N135,N55)</f>
        <v>14622456</v>
      </c>
      <c r="O519" s="28">
        <f>SUM(O515,O513,O498,O457,O455,O453,O441,O439,O422,O328,O321,O319,O312,O307,O295,O278,O263,O227,O221,O218,O200,O174,O144,O135,O55)</f>
        <v>490092090</v>
      </c>
      <c r="P519" s="184"/>
      <c r="Q519" s="185"/>
      <c r="R519" s="184"/>
      <c r="S519" s="185"/>
      <c r="T519" s="184"/>
      <c r="U519" s="185"/>
      <c r="V519" s="185"/>
      <c r="W519" s="185"/>
      <c r="X519" s="186" t="e">
        <f>+#REF!-L519</f>
        <v>#REF!</v>
      </c>
      <c r="Y519" s="221" t="e">
        <f>IF($L519="","",  IF(#REF!="","", IF($L519=0,"---",(IF(ISERROR((#REF!/$L519)-1),"---",(#REF!/$L519)-1) ))))</f>
        <v>#REF!</v>
      </c>
    </row>
    <row r="520" spans="2:26" ht="15.75" customHeight="1">
      <c r="B520" s="124" t="s">
        <v>306</v>
      </c>
      <c r="C520" s="74"/>
      <c r="D520" s="74"/>
      <c r="E520" s="74"/>
      <c r="F520" s="74"/>
      <c r="G520" s="74"/>
      <c r="H520" s="74"/>
      <c r="I520" s="75"/>
      <c r="J520" s="70" t="s">
        <v>9</v>
      </c>
      <c r="K520" s="28">
        <f>SUM(K517+K200)</f>
        <v>77211554</v>
      </c>
      <c r="L520" s="28">
        <f>SUM(L517+L200)</f>
        <v>106542384</v>
      </c>
      <c r="M520" s="28">
        <f>SUM(M517+M200)</f>
        <v>106542384</v>
      </c>
      <c r="N520" s="28">
        <f>SUM(N517+N200)</f>
        <v>102128078</v>
      </c>
      <c r="O520" s="163">
        <f>SUM(O517+O200)</f>
        <v>80143376</v>
      </c>
      <c r="P520" s="42">
        <f>O520-K520</f>
        <v>2931822</v>
      </c>
      <c r="Q520" s="159">
        <f>IF($K520="","",  IF(O520="","", IF($K520=0,"---",(IF(ISERROR((O520/$K520)-1),"---",(O520/$K520)-1) ))))</f>
        <v>3.7971286007272953E-2</v>
      </c>
      <c r="R520" s="42">
        <f>O520-L520</f>
        <v>-26399008</v>
      </c>
      <c r="S520" s="159">
        <f>IF($L520="","",  IF(O520="","", IF($L520=0,"---",(IF(ISERROR((O520/$L520)-1),"---",(O520/$L520)-1) ))))</f>
        <v>-0.24777940016810585</v>
      </c>
      <c r="T520" s="42">
        <f>O520-M520</f>
        <v>-26399008</v>
      </c>
      <c r="U520" s="159">
        <f>IF($M520="","",  IF(O520="","", IF($M520=0,"---",(IF(ISERROR((O520/$M520)-1),"---",(O520/$M520)-1) ))))</f>
        <v>-0.24777940016810585</v>
      </c>
      <c r="V520" s="42">
        <f>O520-N520</f>
        <v>-21984702</v>
      </c>
      <c r="W520" s="159">
        <f>IF($N520="","",  IF(O520="","", IF($N520=0,"---",(IF(ISERROR((O520/$N520)-1),"---",(O520/$N520)-1) ))))</f>
        <v>-0.21526599178729278</v>
      </c>
      <c r="X520" s="42">
        <f>N520-M520</f>
        <v>-4414306</v>
      </c>
      <c r="Y520" s="105">
        <f>IF($M520="","",  IF(N520="","", IF($M520=0,"---",(IF(ISERROR((N520/$M520)-1),"---",(N520/$M520)-1) ))))</f>
        <v>-4.1432393703523696E-2</v>
      </c>
    </row>
    <row r="521" spans="2:26">
      <c r="B521" s="77"/>
      <c r="C521" s="78"/>
      <c r="D521" s="78"/>
      <c r="E521" s="78"/>
      <c r="F521" s="78"/>
      <c r="G521" s="78"/>
      <c r="H521" s="78"/>
      <c r="I521" s="78"/>
      <c r="J521" s="78"/>
      <c r="K521" s="77"/>
      <c r="L521" s="77"/>
      <c r="M521" s="79"/>
      <c r="N521" s="79"/>
      <c r="O521" s="140"/>
      <c r="P521" s="77"/>
      <c r="Q521" s="139"/>
      <c r="R521" s="77"/>
      <c r="S521" s="139"/>
      <c r="T521" s="77"/>
      <c r="U521" s="139"/>
      <c r="V521" s="139"/>
      <c r="W521" s="139"/>
      <c r="X521" s="78"/>
      <c r="Y521" s="222"/>
    </row>
    <row r="522" spans="2:26">
      <c r="Y522" s="223"/>
    </row>
  </sheetData>
  <sheetProtection selectLockedCells="1" selectUnlockedCells="1"/>
  <customSheetViews>
    <customSheetView guid="{67C22DF3-BFA9-4C7F-B397-0971510842B5}" showPageBreaks="1" printArea="1" showAutoFilter="1" hiddenRows="1" hiddenColumns="1" view="pageBreakPreview" topLeftCell="C1">
      <pane ySplit="7" topLeftCell="A661" activePane="bottomLeft" state="frozen"/>
      <selection pane="bottomLeft" activeCell="C678" sqref="C678"/>
      <rowBreaks count="17" manualBreakCount="17">
        <brk id="68" min="2" max="45" man="1"/>
        <brk id="96" max="16383" man="1"/>
        <brk id="123" min="2" max="45" man="1"/>
        <brk id="154" max="16383" man="1"/>
        <brk id="194" min="2" max="45" man="1"/>
        <brk id="243" min="2" max="45" man="1"/>
        <brk id="280" min="2" max="40" man="1"/>
        <brk id="302" min="2" max="45" man="1"/>
        <brk id="341" min="2" max="45" man="1"/>
        <brk id="388" min="2" max="45" man="1"/>
        <brk id="431" min="2" max="45" man="1"/>
        <brk id="489" min="2" max="45" man="1"/>
        <brk id="544" min="2" max="45" man="1"/>
        <brk id="600" min="2" max="45" man="1"/>
        <brk id="652" min="2" max="45" man="1"/>
        <brk id="679" min="2" max="45" man="1"/>
        <brk id="717" min="2" max="40" man="1"/>
      </rowBreaks>
      <pageMargins left="0" right="0" top="0" bottom="0" header="0" footer="0"/>
      <printOptions horizontalCentered="1"/>
      <pageSetup scale="50" fitToWidth="0" fitToHeight="0" orientation="landscape" horizontalDpi="4294967294" verticalDpi="4294967294" r:id="rId1"/>
      <headerFooter alignWithMargins="0">
        <oddHeader>&amp;CDEPARTMENT OF EDUCATION FISCAL YEAR 2017 OMB REQUEST
&amp;11(in thousands of dollars)&amp;RSeptember 3, 2015, 3:56 PM</oddHeader>
        <oddFooter>&amp;C&amp;20 &amp;R&amp;P</oddFooter>
      </headerFooter>
      <autoFilter ref="A1:A2037" xr:uid="{2FC9A895-E8B0-4921-93AF-D8D133EE8185}"/>
    </customSheetView>
    <customSheetView guid="{07581191-F31F-4703-A75F-2B794D4694A9}" scale="72" showPageBreaks="1" printArea="1" hiddenColumns="1" view="pageBreakPreview" topLeftCell="B1">
      <pane xSplit="12" ySplit="7" topLeftCell="P752" activePane="bottomRight" state="frozen"/>
      <selection pane="bottomRight" activeCell="B8" sqref="B8"/>
      <rowBreaks count="18" manualBreakCount="18">
        <brk id="56" min="2" max="68" man="1"/>
        <brk id="79" max="16383" man="1"/>
        <brk id="107" min="2" max="68" man="1"/>
        <brk id="140" min="2" max="68" man="1"/>
        <brk id="171" max="16383" man="1"/>
        <brk id="214" min="2" max="68" man="1"/>
        <brk id="261" min="2" max="68" man="1"/>
        <brk id="297" max="16383" man="1"/>
        <brk id="321" max="16383" man="1"/>
        <brk id="365" min="2" max="68" man="1"/>
        <brk id="411" min="2" max="68" man="1"/>
        <brk id="451" min="2" max="68" man="1"/>
        <brk id="507" min="2" max="68" man="1"/>
        <brk id="562" min="2" max="68" man="1"/>
        <brk id="616" max="16383" man="1"/>
        <brk id="666" max="16383" man="1"/>
        <brk id="695" max="16383" man="1"/>
        <brk id="735" min="2" max="68" man="1"/>
      </rowBreaks>
      <pageMargins left="0" right="0" top="0" bottom="0" header="0" footer="0"/>
      <printOptions horizontalCentered="1"/>
      <pageSetup paperSize="5" scale="50" fitToHeight="0" orientation="landscape" r:id="rId2"/>
      <headerFooter alignWithMargins="0">
        <oddHeader>&amp;CDEPARTMENT OF EDUCATION FISCAL YEAR 2017 OMB REQUEST
&amp;11(in thousands of dollars)&amp;RAugust 7, 2015, 6:40 AM</oddHeader>
        <oddFooter>&amp;C&amp;20 &amp;R&amp;P</oddFooter>
      </headerFooter>
    </customSheetView>
    <customSheetView guid="{EE1F8132-CF09-4933-A1C8-89A700D98234}" scale="80" showPageBreaks="1" printArea="1" hiddenColumns="1" view="pageBreakPreview">
      <selection activeCell="BN1" sqref="BN1:BO1048576"/>
      <rowBreaks count="18" manualBreakCount="18">
        <brk id="56" min="2" max="76" man="1"/>
        <brk id="79" max="16383" man="1"/>
        <brk id="107" min="2" max="76" man="1"/>
        <brk id="140" min="2" max="76" man="1"/>
        <brk id="171" max="16383" man="1"/>
        <brk id="212" min="2" max="76" man="1"/>
        <brk id="260" max="16383" man="1"/>
        <brk id="295" max="16383" man="1"/>
        <brk id="319" max="16383" man="1"/>
        <brk id="356" min="2" max="76" man="1"/>
        <brk id="402" min="2" max="76" man="1"/>
        <brk id="442" min="2" max="76" man="1"/>
        <brk id="504" max="16383" man="1"/>
        <brk id="558" min="2" max="76" man="1"/>
        <brk id="612" max="16383" man="1"/>
        <brk id="662" max="16383" man="1"/>
        <brk id="691" max="16383" man="1"/>
        <brk id="730" min="2" max="76" man="1"/>
      </rowBreaks>
      <pageMargins left="0" right="0" top="0" bottom="0" header="0" footer="0"/>
      <printOptions horizontalCentered="1"/>
      <pageSetup paperSize="5" scale="47" fitToHeight="0" orientation="landscape" r:id="rId3"/>
      <headerFooter alignWithMargins="0">
        <oddHeader>&amp;CDEPARTMENT OF EDUCATION FISCAL YEAR 2017 OMB REQUEST
&amp;11(in thousands of dollars)&amp;RJuly 16, 2015 10:56 am</oddHeader>
        <oddFooter>&amp;C&amp;20 &amp;R&amp;P</oddFooter>
      </headerFooter>
    </customSheetView>
    <customSheetView guid="{FD15C62E-E96E-4F97-B62A-30DF35E23D7E}" scale="70" fitToPage="1" printArea="1" showAutoFilter="1" hiddenColumns="1" topLeftCell="C1">
      <pane ySplit="7" topLeftCell="A762" activePane="bottomLeft" state="frozen"/>
      <selection pane="bottomLeft" activeCell="Z779" sqref="Z779"/>
      <rowBreaks count="18" manualBreakCount="18">
        <brk id="56" min="2" max="40" man="1"/>
        <brk id="79" max="16383" man="1"/>
        <brk id="107" min="2" max="40" man="1"/>
        <brk id="140" min="2" max="40" man="1"/>
        <brk id="171" max="16383" man="1"/>
        <brk id="211" min="2" max="40" man="1"/>
        <brk id="260" min="2" max="40" man="1"/>
        <brk id="295" min="2" max="40" man="1"/>
        <brk id="319" min="2" max="40" man="1"/>
        <brk id="361" min="2" max="40" man="1"/>
        <brk id="407" min="2" max="40" man="1"/>
        <brk id="449" min="2" max="40" man="1"/>
        <brk id="506" min="2" max="40" man="1"/>
        <brk id="560" min="2" max="40" man="1"/>
        <brk id="614" min="2" max="40" man="1"/>
        <brk id="664" min="2" max="40" man="1"/>
        <brk id="693" min="2" max="40" man="1"/>
        <brk id="733" min="2" max="40" man="1"/>
      </rowBreaks>
      <pageMargins left="0" right="0" top="0" bottom="0" header="0" footer="0"/>
      <printOptions horizontalCentered="1"/>
      <pageSetup paperSize="5" scale="43" fitToHeight="0" orientation="landscape" r:id="rId4"/>
      <headerFooter alignWithMargins="0">
        <oddHeader>&amp;CDEPARTMENT OF EDUCATION FISCAL YEAR 2017 OMB REQUEST
&amp;11(in thousands of dollars)&amp;RAugust 17, 2015, 10:16 AM</oddHeader>
        <oddFooter>&amp;C&amp;20 &amp;R&amp;P</oddFooter>
      </headerFooter>
      <autoFilter ref="A1:A2053" xr:uid="{A6E2D12B-B583-46B4-B789-A171927923CB}"/>
    </customSheetView>
  </customSheetViews>
  <mergeCells count="158">
    <mergeCell ref="B1:Y1"/>
    <mergeCell ref="P2:Q2"/>
    <mergeCell ref="R2:S2"/>
    <mergeCell ref="B139:I139"/>
    <mergeCell ref="F144:I144"/>
    <mergeCell ref="C130:I130"/>
    <mergeCell ref="G65:I65"/>
    <mergeCell ref="B99:Y99"/>
    <mergeCell ref="B58:Y58"/>
    <mergeCell ref="F56:F57"/>
    <mergeCell ref="C75:Y75"/>
    <mergeCell ref="B74:Y74"/>
    <mergeCell ref="B98:Y98"/>
    <mergeCell ref="C61:Y61"/>
    <mergeCell ref="B59:Y59"/>
    <mergeCell ref="B73:Y73"/>
    <mergeCell ref="C68:I68"/>
    <mergeCell ref="L2:L3"/>
    <mergeCell ref="V2:W2"/>
    <mergeCell ref="D14:Y14"/>
    <mergeCell ref="D17:Y17"/>
    <mergeCell ref="D22:Y22"/>
    <mergeCell ref="B52:Y52"/>
    <mergeCell ref="B50:Y50"/>
    <mergeCell ref="B48:Y48"/>
    <mergeCell ref="C45:Y45"/>
    <mergeCell ref="B5:Y5"/>
    <mergeCell ref="C26:Y26"/>
    <mergeCell ref="B41:Y41"/>
    <mergeCell ref="F105:I105"/>
    <mergeCell ref="G263:I263"/>
    <mergeCell ref="G439:I439"/>
    <mergeCell ref="G200:I200"/>
    <mergeCell ref="G422:I422"/>
    <mergeCell ref="F420:I420"/>
    <mergeCell ref="B132:Y132"/>
    <mergeCell ref="B116:Y116"/>
    <mergeCell ref="B114:Y114"/>
    <mergeCell ref="B136:Y136"/>
    <mergeCell ref="C272:I272"/>
    <mergeCell ref="B179:Y179"/>
    <mergeCell ref="F113:I113"/>
    <mergeCell ref="B112:Y112"/>
    <mergeCell ref="B108:Y108"/>
    <mergeCell ref="B266:Y266"/>
    <mergeCell ref="B279:Y279"/>
    <mergeCell ref="F278:I278"/>
    <mergeCell ref="B281:Y281"/>
    <mergeCell ref="O2:O3"/>
    <mergeCell ref="M2:M3"/>
    <mergeCell ref="N2:N3"/>
    <mergeCell ref="B37:Y37"/>
    <mergeCell ref="J2:J3"/>
    <mergeCell ref="K2:K3"/>
    <mergeCell ref="T2:U2"/>
    <mergeCell ref="X2:Y2"/>
    <mergeCell ref="B40:Y40"/>
    <mergeCell ref="B4:Y4"/>
    <mergeCell ref="B6:Y6"/>
    <mergeCell ref="C7:Y7"/>
    <mergeCell ref="D8:Y8"/>
    <mergeCell ref="I2:I3"/>
    <mergeCell ref="B243:Y243"/>
    <mergeCell ref="B235:Y235"/>
    <mergeCell ref="C210:Y210"/>
    <mergeCell ref="B207:Y207"/>
    <mergeCell ref="C225:Y225"/>
    <mergeCell ref="B219:Y219"/>
    <mergeCell ref="B241:Y241"/>
    <mergeCell ref="C253:Y253"/>
    <mergeCell ref="B264:Y264"/>
    <mergeCell ref="B252:Y252"/>
    <mergeCell ref="G238:I238"/>
    <mergeCell ref="G79:I79"/>
    <mergeCell ref="F71:I71"/>
    <mergeCell ref="G56:I56"/>
    <mergeCell ref="B72:Y72"/>
    <mergeCell ref="B104:Y104"/>
    <mergeCell ref="B100:Y100"/>
    <mergeCell ref="C148:Y148"/>
    <mergeCell ref="C87:I87"/>
    <mergeCell ref="C244:Y244"/>
    <mergeCell ref="D149:Y149"/>
    <mergeCell ref="B147:Y147"/>
    <mergeCell ref="B106:Y106"/>
    <mergeCell ref="C111:I111"/>
    <mergeCell ref="B201:Y201"/>
    <mergeCell ref="B209:Y209"/>
    <mergeCell ref="B205:Y205"/>
    <mergeCell ref="B203:Y203"/>
    <mergeCell ref="B177:Y177"/>
    <mergeCell ref="B229:Y229"/>
    <mergeCell ref="B224:Y224"/>
    <mergeCell ref="B216:Y216"/>
    <mergeCell ref="D211:Y211"/>
    <mergeCell ref="C180:Y180"/>
    <mergeCell ref="G237:I237"/>
    <mergeCell ref="B310:Y310"/>
    <mergeCell ref="C282:I282"/>
    <mergeCell ref="C332:Y332"/>
    <mergeCell ref="B331:Y331"/>
    <mergeCell ref="B299:Y299"/>
    <mergeCell ref="B311:Y311"/>
    <mergeCell ref="B309:Y309"/>
    <mergeCell ref="G351:I351"/>
    <mergeCell ref="B330:Y330"/>
    <mergeCell ref="B329:Y329"/>
    <mergeCell ref="C326:I326"/>
    <mergeCell ref="F328:I328"/>
    <mergeCell ref="B296:Y296"/>
    <mergeCell ref="B323:I323"/>
    <mergeCell ref="C325:I325"/>
    <mergeCell ref="B298:Y298"/>
    <mergeCell ref="B314:Y314"/>
    <mergeCell ref="I315:Y315"/>
    <mergeCell ref="F319:I319"/>
    <mergeCell ref="B354:Y354"/>
    <mergeCell ref="B479:Y479"/>
    <mergeCell ref="B516:Y516"/>
    <mergeCell ref="B501:Y501"/>
    <mergeCell ref="B499:Y499"/>
    <mergeCell ref="B497:Y497"/>
    <mergeCell ref="B488:Y488"/>
    <mergeCell ref="B486:Y486"/>
    <mergeCell ref="B444:Y444"/>
    <mergeCell ref="C461:Y461"/>
    <mergeCell ref="B460:Y460"/>
    <mergeCell ref="B456:Y456"/>
    <mergeCell ref="B458:Y458"/>
    <mergeCell ref="B426:Y426"/>
    <mergeCell ref="B500:Y500"/>
    <mergeCell ref="C515:I515"/>
    <mergeCell ref="G453:I453"/>
    <mergeCell ref="B493:Y493"/>
    <mergeCell ref="B353:Y353"/>
    <mergeCell ref="B380:Y380"/>
    <mergeCell ref="B425:Y425"/>
    <mergeCell ref="B432:Y432"/>
    <mergeCell ref="B443:Y443"/>
    <mergeCell ref="B459:Y459"/>
    <mergeCell ref="B480:Y480"/>
    <mergeCell ref="B487:Y487"/>
    <mergeCell ref="B107:Y107"/>
    <mergeCell ref="B115:Y115"/>
    <mergeCell ref="B146:Y146"/>
    <mergeCell ref="B178:Y178"/>
    <mergeCell ref="B208:Y208"/>
    <mergeCell ref="B242:Y242"/>
    <mergeCell ref="B265:Y265"/>
    <mergeCell ref="B280:Y280"/>
    <mergeCell ref="B484:Y484"/>
    <mergeCell ref="B481:Y481"/>
    <mergeCell ref="B454:Y454"/>
    <mergeCell ref="B423:Y423"/>
    <mergeCell ref="B436:Y436"/>
    <mergeCell ref="B433:Y433"/>
    <mergeCell ref="C382:Y382"/>
    <mergeCell ref="B409:Y409"/>
  </mergeCells>
  <phoneticPr fontId="32" type="noConversion"/>
  <printOptions horizontalCentered="1"/>
  <pageMargins left="0.3" right="0.3" top="1" bottom="0.5" header="0.5" footer="0.3"/>
  <pageSetup scale="42" fitToHeight="0" orientation="landscape" cellComments="asDisplayed" r:id="rId5"/>
  <headerFooter scaleWithDoc="0" alignWithMargins="0">
    <oddHeader>&amp;C&amp;"-,Regular"DEPARTMENT OF EDUCATION'S FY 2022 CONGRESSIONAL ACTION
&amp;10(in thousands of dollars)</oddHeader>
    <oddFooter>&amp;C&amp;P</oddFooter>
  </headerFooter>
  <rowBreaks count="12" manualBreakCount="12">
    <brk id="39" min="1" max="24" man="1"/>
    <brk id="72" min="1" max="24" man="1"/>
    <brk id="106" min="1" max="24" man="1"/>
    <brk id="145" min="1" max="24" man="1"/>
    <brk id="177" min="1" max="24" man="1"/>
    <brk id="207" min="1" max="24" man="1"/>
    <brk id="241" min="1" max="24" man="1"/>
    <brk id="279" min="1" max="24" man="1"/>
    <brk id="329" min="1" max="24" man="1"/>
    <brk id="378" min="1" max="24" man="1"/>
    <brk id="424" max="16383" man="1"/>
    <brk id="457" min="1" max="24" man="1"/>
  </rowBreaks>
  <ignoredErrors>
    <ignoredError sqref="L215 K215 L134 K251:M251 M513:N513 L452:N452" formulaRange="1"/>
    <ignoredError sqref="B75:B79 B61 B114:B116 B488:B492 B484 B497:B499 B198:B200 B425:B430 B458:B476 D393:D394 B299:B302 B241 B307:B308 B392:B401 B281:B286 B494 B522:B602 B496 B500:B502 B517 B433:B439 B442 B275:B278 B420:B422 B451:B453 B444:B447 B379:B389 B403:B407 B480:B482 B290:B293 B178:B193 B478:B479 B107:B111 B67:B71 B73 B196 B112:B113 B512:B515 B264:B268 B330:B333 B146:B151 B175:B176 B133 B239:B240 B203:B204 B223 B165:B170 B215:B217 B99:B103 B94:B98 B321 B309:B312 B228 B335:B339 B457 B153:B163 B205:B206 B207:B213 B454:B455 B355:B378 B341:B352 B105 B219 B225:B226 B172 B236 B141:B142 B244 B253 B259 B325:B326" numberStoredAsText="1"/>
    <ignoredError sqref="L360 O518 P239:Q239 M437 L239 L54 L168 L172 L328 M517"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905E9B17257344A422F0EB5D5A7C38" ma:contentTypeVersion="16" ma:contentTypeDescription="Create a new document." ma:contentTypeScope="" ma:versionID="53bf233abf4b3001788ae51c9d671dec">
  <xsd:schema xmlns:xsd="http://www.w3.org/2001/XMLSchema" xmlns:xs="http://www.w3.org/2001/XMLSchema" xmlns:p="http://schemas.microsoft.com/office/2006/metadata/properties" xmlns:ns2="6ed4f710-a888-49b6-a3ba-a65a9384835f" xmlns:ns3="ffcb171c-5eb6-4b7e-bff7-850b4441ed9e" xmlns:ns4="2a2db8c4-56ab-4882-a5d0-0fe8165c6658" targetNamespace="http://schemas.microsoft.com/office/2006/metadata/properties" ma:root="true" ma:fieldsID="0e5bfaaae1b04acd8c1607c072c64b5d" ns2:_="" ns3:_="" ns4:_="">
    <xsd:import namespace="6ed4f710-a888-49b6-a3ba-a65a9384835f"/>
    <xsd:import namespace="ffcb171c-5eb6-4b7e-bff7-850b4441ed9e"/>
    <xsd:import namespace="2a2db8c4-56ab-4882-a5d0-0fe8165c665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d4f710-a888-49b6-a3ba-a65a938483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57479ed-16e3-4c54-a34b-e226e0af443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fcb171c-5eb6-4b7e-bff7-850b4441ed9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2db8c4-56ab-4882-a5d0-0fe8165c6658"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28dccee-2e6f-46a6-a0eb-8e22817c525e}" ma:internalName="TaxCatchAll" ma:showField="CatchAllData" ma:web="ffcb171c-5eb6-4b7e-bff7-850b4441ed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ed4f710-a888-49b6-a3ba-a65a9384835f">
      <Terms xmlns="http://schemas.microsoft.com/office/infopath/2007/PartnerControls"/>
    </lcf76f155ced4ddcb4097134ff3c332f>
    <TaxCatchAll xmlns="2a2db8c4-56ab-4882-a5d0-0fe8165c6658"/>
  </documentManagement>
</p:properties>
</file>

<file path=customXml/itemProps1.xml><?xml version="1.0" encoding="utf-8"?>
<ds:datastoreItem xmlns:ds="http://schemas.openxmlformats.org/officeDocument/2006/customXml" ds:itemID="{B1BA186B-CC05-4F24-B49B-5FE0584EC7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d4f710-a888-49b6-a3ba-a65a9384835f"/>
    <ds:schemaRef ds:uri="ffcb171c-5eb6-4b7e-bff7-850b4441ed9e"/>
    <ds:schemaRef ds:uri="2a2db8c4-56ab-4882-a5d0-0fe8165c66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F5F867-D596-4366-8BA3-C12DCE21974E}">
  <ds:schemaRefs>
    <ds:schemaRef ds:uri="http://schemas.microsoft.com/sharepoint/v3/contenttype/forms"/>
  </ds:schemaRefs>
</ds:datastoreItem>
</file>

<file path=customXml/itemProps3.xml><?xml version="1.0" encoding="utf-8"?>
<ds:datastoreItem xmlns:ds="http://schemas.openxmlformats.org/officeDocument/2006/customXml" ds:itemID="{A9C0C054-AF1D-4A79-9945-319B7D51EC26}">
  <ds:schemaRefs>
    <ds:schemaRef ds:uri="http://schemas.microsoft.com/office/2006/metadata/properties"/>
    <ds:schemaRef ds:uri="http://schemas.microsoft.com/office/infopath/2007/PartnerControls"/>
    <ds:schemaRef ds:uri="6ed4f710-a888-49b6-a3ba-a65a9384835f"/>
    <ds:schemaRef ds:uri="2a2db8c4-56ab-4882-a5d0-0fe8165c66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FY 2022 Congressional Table</vt:lpstr>
      <vt:lpstr>'FY 2022 Congressional Table'!Print_Area</vt:lpstr>
      <vt:lpstr>'FY 2022 Congressional Table'!Print_Titles</vt:lpstr>
    </vt:vector>
  </TitlesOfParts>
  <Manager/>
  <Company>U.S. Department of Education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Department of Education's FY 2022 Congressional Action (MS Excel)</dc:title>
  <dc:subject/>
  <dc:creator>Carolyn D. Gorman</dc:creator>
  <cp:keywords/>
  <dc:description/>
  <cp:lastModifiedBy>Carolyn D. Gorman</cp:lastModifiedBy>
  <cp:revision/>
  <cp:lastPrinted>2022-10-19T19:15:32Z</cp:lastPrinted>
  <dcterms:created xsi:type="dcterms:W3CDTF">1998-05-15T20:45:14Z</dcterms:created>
  <dcterms:modified xsi:type="dcterms:W3CDTF">2024-08-30T03:13:41Z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0x01010045905E9B17257344A422F0EB5D5A7C38</vt:lpwstr>
  </property>
  <property fmtid="{D5CDD505-2E9C-101B-9397-08002B2CF9AE}" pid="3" name="MediaServiceImageTags">
    <vt:lpwstr/>
  </property>
</Properties>
</file>