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bookViews>
  <sheets>
    <sheet name="Feuil1" sheetId="1" r:id="rId1"/>
  </sheets>
  <calcPr calcId="14562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8" i="1" l="1"/>
  <c r="G50" i="1"/>
  <c r="H50" i="1"/>
  <c r="F50" i="1"/>
  <c r="C50" i="1"/>
  <c r="D50" i="1"/>
  <c r="B50" i="1"/>
  <c r="F43" i="1"/>
  <c r="G43" i="1"/>
  <c r="H43" i="1"/>
  <c r="F62" i="1"/>
  <c r="D43" i="1"/>
  <c r="C36" i="1"/>
  <c r="D36" i="1"/>
  <c r="F36" i="1"/>
  <c r="G36" i="1"/>
  <c r="H36" i="1"/>
  <c r="B36" i="1"/>
  <c r="C31" i="1"/>
  <c r="D31" i="1"/>
  <c r="F31" i="1"/>
  <c r="G31" i="1"/>
  <c r="H31" i="1"/>
  <c r="B31" i="1"/>
  <c r="F9" i="1"/>
  <c r="C17" i="1"/>
  <c r="C54" i="1"/>
  <c r="D17" i="1"/>
  <c r="D37" i="1"/>
  <c r="D40" i="1"/>
  <c r="B17" i="1"/>
  <c r="H17" i="1"/>
  <c r="H37" i="1"/>
  <c r="H40" i="1"/>
  <c r="B54" i="1"/>
  <c r="D54" i="1"/>
  <c r="B56" i="1"/>
  <c r="K64" i="1"/>
  <c r="G17" i="1"/>
  <c r="G37" i="1"/>
  <c r="G40" i="1"/>
  <c r="F17" i="1"/>
  <c r="F37" i="1"/>
  <c r="K60" i="1"/>
  <c r="F40" i="1"/>
  <c r="F41" i="1"/>
  <c r="F38" i="1"/>
</calcChain>
</file>

<file path=xl/sharedStrings.xml><?xml version="1.0" encoding="utf-8"?>
<sst xmlns="http://schemas.openxmlformats.org/spreadsheetml/2006/main" count="91" uniqueCount="81">
  <si>
    <t>Année -2</t>
  </si>
  <si>
    <t>Année -1</t>
  </si>
  <si>
    <t>Année courante</t>
  </si>
  <si>
    <t>Année 1</t>
  </si>
  <si>
    <t>Année 2</t>
  </si>
  <si>
    <t>Année 3</t>
  </si>
  <si>
    <t>Partie 1 : Besoins de financement et ressources pour le plan stratégique national</t>
  </si>
  <si>
    <t>Montant total des besoins de financement pour le Plan Stratégique National</t>
  </si>
  <si>
    <t>LIGNE A: Montant total des besoins de financement pour le Plan Stratégique National</t>
  </si>
  <si>
    <t>LIGNE B, C et D : Ressources précédentes, actuelles et prévisionnelles pour répondre aux besoins de financement du Plan stratégique national</t>
  </si>
  <si>
    <t>Source domestique B1 : Prêts</t>
  </si>
  <si>
    <t>Source domestique B4 : Assurance-maladie sociale</t>
  </si>
  <si>
    <t>LIGNE B : Montant total des ressources DOMESTIQUES (précentes, actuelles et prévisionnelles)</t>
  </si>
  <si>
    <t>LIGNE C : Montant total des ressources 
EXTERNES hors Fonds mondial (précentes, actuelles et prévisionnelles)</t>
  </si>
  <si>
    <t>LIGNE D : Montant total des ressourcesprécentes, actuelles et prévisionnelles du Fonds mondial provenant de financement existant (à l'exception des montants inclus dans la note conceptuelle)</t>
  </si>
  <si>
    <t xml:space="preserve">Montant total des ressources prévisionnelles </t>
  </si>
  <si>
    <t>LIGNE E : Montant total des ressources prévisionnelles (lignes B + C + D)</t>
  </si>
  <si>
    <t>Déficit annuel de financement prévu (total des besoins de financement - total prévu des ressources de financement)</t>
  </si>
  <si>
    <t>LIGNE F : Montant total de déficit prévisionnel (lignes A - E)</t>
  </si>
  <si>
    <t>LIGNE G : Montant total de la demande de financement au Fonds mondial</t>
  </si>
  <si>
    <t>LIGNE H : Montant de la demande de financement dans les limites de la somme allouée</t>
  </si>
  <si>
    <t xml:space="preserve">Partie 2 : Dépenses publiques globales du secteur de la santé </t>
  </si>
  <si>
    <t>Source domestique J1 : Prêts</t>
  </si>
  <si>
    <t>Source domestique J2 : Allègement de la dette</t>
  </si>
  <si>
    <t>Source domestique J3 : Ressources publiques de financement</t>
  </si>
  <si>
    <t>LIGNE I : Montant de la demande de financement au-delà les limites de la somme allouée</t>
  </si>
  <si>
    <t>LIGNE J : Montant total des dépenses publiques du secteur de la santé (précédent, actuel et prévisionnel)</t>
  </si>
  <si>
    <t>Partie 3 : Financement de contrepartie</t>
  </si>
  <si>
    <t>Faible revenu : 5%</t>
  </si>
  <si>
    <t>LIGNE K : Montant total des ressources publiques pour le Plan stratégique national des années précédentes et de l'année courante</t>
  </si>
  <si>
    <t>Ligne K = entrées B1  B2 + B3 + B4 des 2 dernières années et de l'année courante</t>
  </si>
  <si>
    <t>LIGNE L : Montant annuel moyen des ressources publiques pour le Plan stratégique national des années précédentes et de l'année courante</t>
  </si>
  <si>
    <t>Ligne L = moyenne des entrées de la ligne K des 2 dernières années et de l'année courante</t>
  </si>
  <si>
    <t>LIGNE M : Montant annuel moyen de la demande de financement total au Fonds mondial dans les limites de la somme allouée (y compris le financement existant)</t>
  </si>
  <si>
    <t>Ligne M = Moyenne des montants de la ligne H et la ligne D</t>
  </si>
  <si>
    <t>Montant annuel moyen des ressources publiques pour le Plan stratégique national des années précédente et de l'année courante (ligne L)</t>
  </si>
  <si>
    <t>x 100</t>
  </si>
  <si>
    <t xml:space="preserve">Montant annuel moyen de la demande de financement total au Fonds mondial dans les limites de la somme allouée y compris le financement existant (ligne M) +
Montant annuel moyen des ressources publiques des deux dernières années et de l'année courante (ligne L)
</t>
  </si>
  <si>
    <t>Ligne O = Moyenne des montants de la ligne G et la ligne D</t>
  </si>
  <si>
    <t xml:space="preserve">Montant annuel moyen de la demande de financement total au Fonds mondial y compris le financement existant (ligne O) 
+
Montant annuel moyen des ressources publiques pour le Plan stratégique national des années précédentes et de l'année courante (ligne L)
</t>
  </si>
  <si>
    <t>LIGNE N : Financement de contrepartie sur la base      
de financement existant du Fonds mondial et              = 
 somme allouée (y compris le financement existant)</t>
  </si>
  <si>
    <t>LIGNE P : Financement de contrepartie sur la base 
de financement existant du Fonds mondial et              =
la demande totale de financement (calcul de la contribution du gouvernement)</t>
  </si>
  <si>
    <t>Tableau de l'analyse des écarts financiers et du financement de contrepartie</t>
  </si>
  <si>
    <t xml:space="preserve">Pays : </t>
  </si>
  <si>
    <t xml:space="preserve">Devise : </t>
  </si>
  <si>
    <t>Année fiscale au cours de laquelle la note conceptuelle est soumise</t>
  </si>
  <si>
    <t>Année fiscale au cours de laquelle se termine la période de mise en œuvre</t>
  </si>
  <si>
    <t>Estimé</t>
  </si>
  <si>
    <t>Sources de données / Commentaires</t>
  </si>
  <si>
    <t>Précédent et courant</t>
  </si>
  <si>
    <t>Source domestique B2 : Alignement de la dette</t>
  </si>
  <si>
    <t>Source domestique B3 : Recettes publiques</t>
  </si>
  <si>
    <t>L'année courante correspnd à l'année de soumission</t>
  </si>
  <si>
    <t>L'année fiscale</t>
  </si>
  <si>
    <t>USD</t>
  </si>
  <si>
    <t>République Démocratique du Congo - RDC</t>
  </si>
  <si>
    <t>Taux de change Année 1 - 
Année 5 :</t>
  </si>
  <si>
    <t>LIGNE O : Montant annuel moyen de la demande de financement total du Fonds mondial 
(y compris le financement existant)</t>
  </si>
  <si>
    <t>Montant annuel moyen des ressources publiques pour le Plan stratégique national des années précédentes et de l'année courante (ligne L)</t>
  </si>
  <si>
    <t>Gouvernement des EtatS-Unis</t>
  </si>
  <si>
    <t>Organisation Mondiale de la Santé - OMS</t>
  </si>
  <si>
    <t>Autre</t>
  </si>
  <si>
    <t>Action Damien</t>
  </si>
  <si>
    <t>The Leprosy Mission</t>
  </si>
  <si>
    <t>IHC/UE, USAID/UNION, PATH, OMS/TB Reach, UBS</t>
  </si>
  <si>
    <t>USAID/PATH</t>
  </si>
  <si>
    <t>MSH</t>
  </si>
  <si>
    <t>ALM</t>
  </si>
  <si>
    <t>Programme alimentaire mondial - PAM</t>
  </si>
  <si>
    <t>ZAR-911-G13-T</t>
  </si>
  <si>
    <t>ZAR-911-G14-T</t>
  </si>
  <si>
    <t>2ème Extension Round 9</t>
  </si>
  <si>
    <t>Source domestique B5 : Contribution du projet PESS</t>
  </si>
  <si>
    <t>Composante : TB</t>
  </si>
  <si>
    <t>University of Bern</t>
  </si>
  <si>
    <t>International Union against TB</t>
  </si>
  <si>
    <t>Global Fund</t>
  </si>
  <si>
    <t>Ministry of Budget</t>
  </si>
  <si>
    <t xml:space="preserve">On the website of the DRC Ministry of Budget: http://www.budget.gouv.cd/ in the section: Financing of (i) Funding on external resources 
(ii)  Funding on internal resources, (iii) Funding on PPTE resources. In the budget monitoring, domestic funds are in the column "libelle financement". These are internal resources from the government.  </t>
  </si>
  <si>
    <t>The amount for the years 2015, 2016, 2017 corresponds to the average of the counterpart amounts stated in the commitment of willingness to pay of the DRC government.</t>
  </si>
  <si>
    <t>Allocation on the Project of Supply of Health Facilities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</si>
</sst>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_-;\-* #,##0.00\ _€_-;_-* &quot;-&quot;??\ _€_-;_-@_-"/>
    <numFmt numFmtId="165" formatCode="_-* #,##0\ _€_-;\-* #,##0\ _€_-;_-* &quot;-&quot;??\ _€_-;_-@_-"/>
    <numFmt numFmtId="166" formatCode="_-* #,##0\ _€_-;\-* #,##0\ _€_-;_-* &quot;-&quot;?\ _€_-;_-@_-"/>
    <numFmt numFmtId="167" formatCode="#,##0_ ;\-#,##0\ "/>
  </numFmts>
  <fonts count="20" x14ac:knownFonts="1">
    <font>
      <sz val="11"/>
      <color theme="1"/>
      <name val="Calibri"/>
      <family val="2"/>
      <scheme val="minor"/>
    </font>
    <font>
      <sz val="11"/>
      <color theme="1"/>
      <name val="Arial"/>
      <family val="2"/>
    </font>
    <font>
      <sz val="11"/>
      <color theme="1"/>
      <name val="Calibri"/>
      <family val="2"/>
      <scheme val="minor"/>
    </font>
    <font>
      <sz val="10"/>
      <name val="Arial"/>
      <family val="2"/>
    </font>
    <font>
      <i/>
      <sz val="9"/>
      <color theme="0" tint="-0.499984740745262"/>
      <name val="Arial"/>
      <family val="2"/>
    </font>
    <font>
      <sz val="11"/>
      <color theme="1"/>
      <name val="Arial"/>
      <family val="2"/>
    </font>
    <font>
      <b/>
      <sz val="14"/>
      <color theme="1"/>
      <name val="Arial"/>
      <family val="2"/>
    </font>
    <font>
      <i/>
      <sz val="9"/>
      <color theme="1"/>
      <name val="Arial"/>
      <family val="2"/>
    </font>
    <font>
      <sz val="9"/>
      <color theme="1"/>
      <name val="Arial"/>
      <family val="2"/>
    </font>
    <font>
      <b/>
      <sz val="11"/>
      <color rgb="FF0322BD"/>
      <name val="Arial"/>
      <family val="2"/>
    </font>
    <font>
      <sz val="11"/>
      <color rgb="FF0322BD"/>
      <name val="Arial"/>
      <family val="2"/>
    </font>
    <font>
      <b/>
      <sz val="11"/>
      <color theme="1"/>
      <name val="Arial"/>
      <family val="2"/>
    </font>
    <font>
      <sz val="11"/>
      <color rgb="FFFF0000"/>
      <name val="Arial"/>
      <family val="2"/>
    </font>
    <font>
      <i/>
      <sz val="9"/>
      <name val="Arial"/>
      <family val="2"/>
    </font>
    <font>
      <b/>
      <i/>
      <sz val="11"/>
      <color rgb="FF0322BD"/>
      <name val="Arial"/>
      <family val="2"/>
    </font>
    <font>
      <b/>
      <sz val="10"/>
      <color indexed="18"/>
      <name val="Arial"/>
      <family val="2"/>
    </font>
    <font>
      <sz val="10"/>
      <color theme="1"/>
      <name val="Arial"/>
      <family val="2"/>
    </font>
    <font>
      <sz val="11"/>
      <color rgb="FF000000"/>
      <name val="Calibri"/>
      <family val="2"/>
    </font>
    <font>
      <sz val="11"/>
      <color theme="1"/>
      <name val="Calibri"/>
      <family val="2"/>
    </font>
    <font>
      <i/>
      <sz val="11"/>
      <color theme="0" tint="-0.499984740745262"/>
      <name val="Calibri"/>
      <family val="2"/>
    </font>
  </fonts>
  <fills count="10">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8" tint="-0.249977111117893"/>
        <bgColor indexed="64"/>
      </patternFill>
    </fill>
    <fill>
      <patternFill patternType="solid">
        <fgColor theme="5" tint="0.79998168889431442"/>
        <bgColor indexed="64"/>
      </patternFill>
    </fill>
    <fill>
      <patternFill patternType="solid">
        <fgColor rgb="FF333399"/>
        <bgColor indexed="64"/>
      </patternFill>
    </fill>
    <fill>
      <patternFill patternType="solid">
        <fgColor theme="7"/>
        <bgColor indexed="64"/>
      </patternFill>
    </fill>
  </fills>
  <borders count="40">
    <border>
      <left/>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right/>
      <top style="thin">
        <color theme="3"/>
      </top>
      <bottom style="thin">
        <color indexed="64"/>
      </bottom>
      <diagonal/>
    </border>
    <border>
      <left/>
      <right style="thin">
        <color theme="3"/>
      </right>
      <top style="thin">
        <color theme="3"/>
      </top>
      <bottom/>
      <diagonal/>
    </border>
    <border>
      <left/>
      <right/>
      <top style="thin">
        <color indexed="64"/>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style="thin">
        <color theme="3"/>
      </right>
      <top/>
      <bottom style="thin">
        <color theme="3"/>
      </bottom>
      <diagonal/>
    </border>
    <border>
      <left style="medium">
        <color theme="3"/>
      </left>
      <right style="thin">
        <color theme="3"/>
      </right>
      <top style="medium">
        <color theme="3"/>
      </top>
      <bottom style="thin">
        <color theme="3"/>
      </bottom>
      <diagonal/>
    </border>
    <border>
      <left style="thin">
        <color theme="3"/>
      </left>
      <right style="thin">
        <color theme="3"/>
      </right>
      <top style="medium">
        <color theme="3"/>
      </top>
      <bottom style="thin">
        <color theme="3"/>
      </bottom>
      <diagonal/>
    </border>
    <border>
      <left/>
      <right/>
      <top style="medium">
        <color theme="3"/>
      </top>
      <bottom/>
      <diagonal/>
    </border>
    <border>
      <left style="thin">
        <color theme="3"/>
      </left>
      <right style="medium">
        <color theme="3"/>
      </right>
      <top style="medium">
        <color theme="3"/>
      </top>
      <bottom style="thin">
        <color theme="3"/>
      </bottom>
      <diagonal/>
    </border>
    <border>
      <left style="medium">
        <color theme="3"/>
      </left>
      <right style="thin">
        <color theme="3"/>
      </right>
      <top style="thin">
        <color theme="3"/>
      </top>
      <bottom style="thin">
        <color theme="3"/>
      </bottom>
      <diagonal/>
    </border>
    <border>
      <left style="thin">
        <color theme="3"/>
      </left>
      <right style="medium">
        <color theme="3"/>
      </right>
      <top style="thin">
        <color theme="3"/>
      </top>
      <bottom style="thin">
        <color theme="3"/>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style="thin">
        <color theme="3"/>
      </top>
      <bottom/>
      <diagonal/>
    </border>
    <border>
      <left style="medium">
        <color theme="3"/>
      </left>
      <right/>
      <top/>
      <bottom style="thin">
        <color theme="3"/>
      </bottom>
      <diagonal/>
    </border>
    <border>
      <left style="thin">
        <color theme="3"/>
      </left>
      <right style="medium">
        <color theme="3"/>
      </right>
      <top style="thin">
        <color theme="3"/>
      </top>
      <bottom/>
      <diagonal/>
    </border>
    <border>
      <left style="medium">
        <color theme="3"/>
      </left>
      <right style="thin">
        <color theme="3"/>
      </right>
      <top/>
      <bottom style="thin">
        <color theme="3"/>
      </bottom>
      <diagonal/>
    </border>
    <border>
      <left style="medium">
        <color theme="3"/>
      </left>
      <right style="thin">
        <color theme="3"/>
      </right>
      <top style="thin">
        <color theme="3"/>
      </top>
      <bottom/>
      <diagonal/>
    </border>
    <border>
      <left style="medium">
        <color theme="3"/>
      </left>
      <right/>
      <top/>
      <bottom style="medium">
        <color theme="3"/>
      </bottom>
      <diagonal/>
    </border>
    <border>
      <left/>
      <right/>
      <top style="thin">
        <color indexed="64"/>
      </top>
      <bottom style="medium">
        <color theme="3"/>
      </bottom>
      <diagonal/>
    </border>
    <border>
      <left/>
      <right/>
      <top/>
      <bottom style="medium">
        <color theme="3"/>
      </bottom>
      <diagonal/>
    </border>
    <border>
      <left/>
      <right style="thin">
        <color theme="3"/>
      </right>
      <top/>
      <bottom style="medium">
        <color theme="3"/>
      </bottom>
      <diagonal/>
    </border>
    <border>
      <left style="thin">
        <color theme="3"/>
      </left>
      <right style="thin">
        <color theme="3"/>
      </right>
      <top style="thin">
        <color theme="3"/>
      </top>
      <bottom style="medium">
        <color theme="3"/>
      </bottom>
      <diagonal/>
    </border>
    <border>
      <left style="thin">
        <color theme="3"/>
      </left>
      <right style="medium">
        <color theme="3"/>
      </right>
      <top style="thin">
        <color theme="3"/>
      </top>
      <bottom style="medium">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3"/>
      </left>
      <right/>
      <top/>
      <bottom style="thin">
        <color theme="3"/>
      </bottom>
      <diagonal/>
    </border>
    <border>
      <left style="thin">
        <color theme="3"/>
      </left>
      <right style="thin">
        <color theme="3"/>
      </right>
      <top/>
      <bottom style="thin">
        <color indexed="64"/>
      </bottom>
      <diagonal/>
    </border>
    <border>
      <left/>
      <right style="medium">
        <color theme="3"/>
      </right>
      <top style="thin">
        <color theme="3"/>
      </top>
      <bottom style="thin">
        <color theme="3"/>
      </bottom>
      <diagonal/>
    </border>
  </borders>
  <cellStyleXfs count="5">
    <xf numFmtId="0" fontId="0" fillId="0" borderId="0"/>
    <xf numFmtId="164" fontId="2" fillId="0" borderId="0" applyFont="0" applyFill="0" applyBorder="0" applyAlignment="0" applyProtection="0"/>
    <xf numFmtId="9" fontId="2" fillId="0" borderId="0" applyFont="0" applyFill="0" applyBorder="0" applyAlignment="0" applyProtection="0"/>
    <xf numFmtId="0" fontId="3" fillId="0" borderId="0"/>
    <xf numFmtId="0" fontId="3" fillId="0" borderId="0"/>
  </cellStyleXfs>
  <cellXfs count="176">
    <xf numFmtId="0" fontId="0" fillId="0" borderId="0" xfId="0"/>
    <xf numFmtId="0" fontId="4" fillId="0" borderId="34" xfId="3" applyFont="1" applyFill="1" applyBorder="1" applyAlignment="1" applyProtection="1">
      <alignment horizontal="left" vertical="center" wrapText="1"/>
      <protection locked="0"/>
    </xf>
    <xf numFmtId="0" fontId="5" fillId="0" borderId="0" xfId="0" applyFont="1" applyAlignment="1">
      <alignment vertical="top" wrapText="1"/>
    </xf>
    <xf numFmtId="0" fontId="5" fillId="0" borderId="0" xfId="0" applyFont="1"/>
    <xf numFmtId="0" fontId="5" fillId="5" borderId="12" xfId="0" applyFont="1" applyFill="1" applyBorder="1" applyAlignment="1">
      <alignment vertical="top" wrapText="1"/>
    </xf>
    <xf numFmtId="0" fontId="5" fillId="6" borderId="13" xfId="0" applyFont="1" applyFill="1" applyBorder="1"/>
    <xf numFmtId="0" fontId="8" fillId="0" borderId="12" xfId="0" applyFont="1" applyBorder="1" applyAlignment="1">
      <alignment vertical="top" wrapText="1"/>
    </xf>
    <xf numFmtId="0" fontId="8" fillId="0" borderId="12" xfId="0" applyFont="1" applyBorder="1" applyAlignment="1">
      <alignment horizontal="center" vertical="center" wrapText="1"/>
    </xf>
    <xf numFmtId="0" fontId="7" fillId="0" borderId="14" xfId="0" applyFont="1" applyBorder="1" applyAlignment="1">
      <alignment horizontal="center" vertical="center" wrapText="1"/>
    </xf>
    <xf numFmtId="0" fontId="5" fillId="5" borderId="1" xfId="0" applyFont="1" applyFill="1" applyBorder="1" applyAlignment="1">
      <alignment vertical="top" wrapText="1"/>
    </xf>
    <xf numFmtId="0" fontId="5" fillId="6" borderId="0" xfId="0" applyFont="1" applyFill="1" applyBorder="1"/>
    <xf numFmtId="0" fontId="7" fillId="0" borderId="1" xfId="0" applyFont="1" applyBorder="1" applyAlignment="1">
      <alignment vertical="top" wrapText="1"/>
    </xf>
    <xf numFmtId="0" fontId="8" fillId="0" borderId="1" xfId="0" applyFont="1" applyBorder="1" applyAlignment="1">
      <alignment horizontal="center" vertical="center" wrapText="1"/>
    </xf>
    <xf numFmtId="0" fontId="7" fillId="3" borderId="15" xfId="0" applyFont="1" applyFill="1" applyBorder="1" applyAlignment="1">
      <alignment vertical="top" wrapText="1"/>
    </xf>
    <xf numFmtId="0" fontId="9" fillId="3" borderId="1" xfId="0" applyFont="1" applyFill="1" applyBorder="1" applyAlignment="1">
      <alignment horizontal="center" vertical="top" wrapText="1"/>
    </xf>
    <xf numFmtId="0" fontId="10" fillId="6" borderId="0" xfId="0" applyFont="1" applyFill="1" applyBorder="1"/>
    <xf numFmtId="0" fontId="11" fillId="0" borderId="0" xfId="0" applyFont="1" applyAlignment="1">
      <alignment horizontal="center" vertical="top" wrapText="1"/>
    </xf>
    <xf numFmtId="0" fontId="5" fillId="4" borderId="1" xfId="0" applyFont="1" applyFill="1" applyBorder="1" applyAlignment="1">
      <alignment horizontal="center" vertical="top" wrapText="1"/>
    </xf>
    <xf numFmtId="0" fontId="9" fillId="3" borderId="23" xfId="0" applyFont="1" applyFill="1" applyBorder="1" applyAlignment="1">
      <alignment vertical="center" wrapText="1"/>
    </xf>
    <xf numFmtId="0" fontId="5" fillId="6" borderId="18" xfId="0" applyFont="1" applyFill="1" applyBorder="1"/>
    <xf numFmtId="0" fontId="5" fillId="6" borderId="19" xfId="0" applyFont="1" applyFill="1" applyBorder="1"/>
    <xf numFmtId="0" fontId="4" fillId="0" borderId="15" xfId="0" applyFont="1" applyBorder="1" applyAlignment="1">
      <alignment vertical="top" wrapText="1"/>
    </xf>
    <xf numFmtId="0" fontId="9" fillId="3" borderId="15" xfId="0" applyFont="1" applyFill="1" applyBorder="1" applyAlignment="1">
      <alignment horizontal="left" vertical="center" wrapText="1"/>
    </xf>
    <xf numFmtId="0" fontId="5" fillId="6" borderId="18" xfId="0" applyFont="1" applyFill="1" applyBorder="1" applyAlignment="1">
      <alignment vertical="top" wrapText="1"/>
    </xf>
    <xf numFmtId="0" fontId="5" fillId="6" borderId="0" xfId="0" applyFont="1" applyFill="1" applyBorder="1" applyAlignment="1">
      <alignment vertical="top" wrapText="1"/>
    </xf>
    <xf numFmtId="0" fontId="5" fillId="6" borderId="19" xfId="0" applyFont="1" applyFill="1" applyBorder="1" applyAlignment="1">
      <alignment vertical="top" wrapText="1"/>
    </xf>
    <xf numFmtId="0" fontId="5" fillId="6" borderId="18" xfId="0" applyFont="1" applyFill="1" applyBorder="1" applyAlignment="1">
      <alignment vertical="center" wrapText="1"/>
    </xf>
    <xf numFmtId="0" fontId="5" fillId="6" borderId="0" xfId="0" applyFont="1" applyFill="1" applyBorder="1" applyAlignment="1">
      <alignment vertical="center" wrapText="1"/>
    </xf>
    <xf numFmtId="0" fontId="9" fillId="3" borderId="15" xfId="0" applyFont="1" applyFill="1" applyBorder="1" applyAlignment="1">
      <alignment vertical="center" wrapText="1"/>
    </xf>
    <xf numFmtId="0" fontId="4" fillId="3" borderId="15" xfId="0" applyFont="1" applyFill="1" applyBorder="1" applyAlignment="1">
      <alignment vertical="top" wrapText="1"/>
    </xf>
    <xf numFmtId="0" fontId="9" fillId="3" borderId="1" xfId="0" applyFont="1" applyFill="1" applyBorder="1" applyAlignment="1">
      <alignment vertical="top" wrapText="1"/>
    </xf>
    <xf numFmtId="0" fontId="13" fillId="3" borderId="1" xfId="0" applyFont="1" applyFill="1" applyBorder="1" applyAlignment="1">
      <alignment vertical="top" wrapText="1"/>
    </xf>
    <xf numFmtId="0" fontId="9" fillId="7" borderId="3" xfId="0" applyFont="1" applyFill="1" applyBorder="1" applyAlignment="1">
      <alignment horizontal="center" vertical="center"/>
    </xf>
    <xf numFmtId="0" fontId="5" fillId="7" borderId="6" xfId="0" applyFont="1" applyFill="1" applyBorder="1" applyAlignment="1">
      <alignment vertical="top" wrapText="1"/>
    </xf>
    <xf numFmtId="0" fontId="9" fillId="7" borderId="8" xfId="0" applyFont="1" applyFill="1" applyBorder="1" applyAlignment="1">
      <alignment horizontal="center"/>
    </xf>
    <xf numFmtId="0" fontId="9" fillId="7" borderId="9" xfId="0" applyFont="1" applyFill="1" applyBorder="1" applyAlignment="1">
      <alignment horizontal="center" vertical="top" wrapText="1"/>
    </xf>
    <xf numFmtId="0" fontId="9" fillId="7" borderId="27" xfId="0" applyFont="1" applyFill="1" applyBorder="1" applyAlignment="1">
      <alignment horizontal="center"/>
    </xf>
    <xf numFmtId="0" fontId="9" fillId="7" borderId="28" xfId="0" applyFont="1" applyFill="1" applyBorder="1" applyAlignment="1">
      <alignment horizontal="center" vertical="top" wrapText="1"/>
    </xf>
    <xf numFmtId="167" fontId="5" fillId="0" borderId="1" xfId="1" applyNumberFormat="1" applyFont="1" applyBorder="1" applyAlignment="1">
      <alignment vertical="center" wrapText="1"/>
    </xf>
    <xf numFmtId="167" fontId="5" fillId="6" borderId="0" xfId="1" applyNumberFormat="1" applyFont="1" applyFill="1" applyBorder="1" applyAlignment="1">
      <alignment vertical="center"/>
    </xf>
    <xf numFmtId="3" fontId="5" fillId="0" borderId="1" xfId="1" applyNumberFormat="1" applyFont="1" applyBorder="1" applyAlignment="1">
      <alignment vertical="top" wrapText="1"/>
    </xf>
    <xf numFmtId="3" fontId="5" fillId="6" borderId="0" xfId="1" applyNumberFormat="1" applyFont="1" applyFill="1" applyBorder="1"/>
    <xf numFmtId="3" fontId="5" fillId="5" borderId="1" xfId="1" applyNumberFormat="1" applyFont="1" applyFill="1" applyBorder="1" applyAlignment="1">
      <alignment horizontal="center" vertical="center" wrapText="1"/>
    </xf>
    <xf numFmtId="3" fontId="5" fillId="6" borderId="0" xfId="0" applyNumberFormat="1" applyFont="1" applyFill="1" applyBorder="1"/>
    <xf numFmtId="3" fontId="5" fillId="5" borderId="1" xfId="1" applyNumberFormat="1" applyFont="1" applyFill="1" applyBorder="1" applyAlignment="1">
      <alignment vertical="center" wrapText="1"/>
    </xf>
    <xf numFmtId="3" fontId="5" fillId="5" borderId="1" xfId="1" applyNumberFormat="1" applyFont="1" applyFill="1" applyBorder="1" applyAlignment="1">
      <alignment vertical="top" wrapText="1"/>
    </xf>
    <xf numFmtId="3" fontId="5" fillId="5" borderId="1" xfId="0" applyNumberFormat="1" applyFont="1" applyFill="1" applyBorder="1" applyAlignment="1">
      <alignment vertical="center" wrapText="1"/>
    </xf>
    <xf numFmtId="3" fontId="5" fillId="6" borderId="0" xfId="0" applyNumberFormat="1" applyFont="1" applyFill="1" applyBorder="1" applyAlignment="1">
      <alignment vertical="center"/>
    </xf>
    <xf numFmtId="3" fontId="5" fillId="5" borderId="1" xfId="0" applyNumberFormat="1" applyFont="1" applyFill="1" applyBorder="1" applyAlignment="1">
      <alignment vertical="top" wrapText="1"/>
    </xf>
    <xf numFmtId="3" fontId="5" fillId="0" borderId="1" xfId="1" applyNumberFormat="1" applyFont="1" applyBorder="1" applyAlignment="1">
      <alignment vertical="center" wrapText="1"/>
    </xf>
    <xf numFmtId="3" fontId="5" fillId="6" borderId="0" xfId="1" applyNumberFormat="1" applyFont="1" applyFill="1" applyBorder="1" applyAlignment="1">
      <alignment vertical="center"/>
    </xf>
    <xf numFmtId="167" fontId="5" fillId="0" borderId="1" xfId="1" applyNumberFormat="1" applyFont="1" applyBorder="1" applyAlignment="1">
      <alignment vertical="top" wrapText="1"/>
    </xf>
    <xf numFmtId="167" fontId="12" fillId="6" borderId="0" xfId="1" applyNumberFormat="1" applyFont="1" applyFill="1" applyBorder="1"/>
    <xf numFmtId="3" fontId="3" fillId="0" borderId="35" xfId="3" applyNumberFormat="1" applyFont="1" applyFill="1" applyBorder="1" applyAlignment="1" applyProtection="1">
      <alignment horizontal="right" vertical="center" wrapText="1"/>
      <protection locked="0"/>
    </xf>
    <xf numFmtId="3" fontId="3" fillId="0" borderId="35" xfId="3" applyNumberFormat="1" applyFont="1" applyFill="1" applyBorder="1" applyAlignment="1" applyProtection="1">
      <alignment horizontal="center" vertical="center" wrapText="1"/>
      <protection locked="0"/>
    </xf>
    <xf numFmtId="3" fontId="15" fillId="8" borderId="36" xfId="3" applyNumberFormat="1" applyFont="1" applyFill="1" applyBorder="1" applyAlignment="1" applyProtection="1">
      <alignment horizontal="right" vertical="center" wrapText="1"/>
      <protection locked="0"/>
    </xf>
    <xf numFmtId="3" fontId="17" fillId="4" borderId="36" xfId="0" applyNumberFormat="1" applyFont="1" applyFill="1" applyBorder="1" applyAlignment="1" applyProtection="1">
      <alignment horizontal="center" wrapText="1"/>
      <protection locked="0"/>
    </xf>
    <xf numFmtId="0" fontId="17" fillId="4" borderId="35" xfId="0" applyFont="1" applyFill="1" applyBorder="1" applyAlignment="1" applyProtection="1">
      <alignment horizontal="center" wrapText="1"/>
      <protection locked="0"/>
    </xf>
    <xf numFmtId="3" fontId="17" fillId="4" borderId="35" xfId="0" applyNumberFormat="1" applyFont="1" applyFill="1" applyBorder="1" applyAlignment="1" applyProtection="1">
      <alignment horizontal="center" wrapText="1"/>
      <protection locked="0"/>
    </xf>
    <xf numFmtId="0" fontId="18" fillId="4" borderId="36" xfId="0" applyFont="1" applyFill="1" applyBorder="1" applyAlignment="1" applyProtection="1">
      <alignment wrapText="1"/>
      <protection locked="0"/>
    </xf>
    <xf numFmtId="0" fontId="18" fillId="4" borderId="35" xfId="0" applyFont="1" applyFill="1" applyBorder="1" applyAlignment="1" applyProtection="1">
      <alignment wrapText="1"/>
      <protection locked="0"/>
    </xf>
    <xf numFmtId="0" fontId="19" fillId="0" borderId="35" xfId="0" applyFont="1" applyBorder="1" applyAlignment="1" applyProtection="1">
      <alignment wrapText="1"/>
      <protection locked="0"/>
    </xf>
    <xf numFmtId="3" fontId="3" fillId="0" borderId="35" xfId="4" applyNumberFormat="1" applyFont="1" applyFill="1" applyBorder="1" applyAlignment="1" applyProtection="1">
      <alignment horizontal="center" vertical="center" wrapText="1"/>
      <protection locked="0"/>
    </xf>
    <xf numFmtId="3" fontId="3" fillId="4" borderId="35" xfId="4" applyNumberFormat="1" applyFont="1" applyFill="1" applyBorder="1" applyAlignment="1" applyProtection="1">
      <alignment horizontal="center" vertical="center" wrapText="1"/>
      <protection locked="0"/>
    </xf>
    <xf numFmtId="165" fontId="5" fillId="0" borderId="0" xfId="1" applyNumberFormat="1" applyFont="1" applyAlignment="1">
      <alignment vertical="top" wrapText="1"/>
    </xf>
    <xf numFmtId="165" fontId="5" fillId="0" borderId="0" xfId="0" applyNumberFormat="1" applyFont="1" applyAlignment="1">
      <alignment vertical="top" wrapText="1"/>
    </xf>
    <xf numFmtId="10" fontId="5" fillId="0" borderId="0" xfId="2" applyNumberFormat="1" applyFont="1" applyAlignment="1">
      <alignment vertical="top" wrapText="1"/>
    </xf>
    <xf numFmtId="3" fontId="3" fillId="9" borderId="35" xfId="3" applyNumberFormat="1" applyFont="1" applyFill="1" applyBorder="1" applyAlignment="1" applyProtection="1">
      <alignment horizontal="center" vertical="center" wrapText="1"/>
      <protection locked="0"/>
    </xf>
    <xf numFmtId="3" fontId="5" fillId="0" borderId="0" xfId="0" applyNumberFormat="1" applyFont="1" applyAlignment="1">
      <alignment vertical="top" wrapText="1"/>
    </xf>
    <xf numFmtId="3" fontId="5" fillId="5" borderId="1" xfId="1" applyNumberFormat="1" applyFont="1" applyFill="1" applyBorder="1" applyAlignment="1">
      <alignment horizontal="center" vertical="center" wrapText="1"/>
    </xf>
    <xf numFmtId="0" fontId="9" fillId="2" borderId="18" xfId="0" applyFont="1" applyFill="1" applyBorder="1" applyAlignment="1">
      <alignment horizontal="center" vertical="top" wrapText="1"/>
    </xf>
    <xf numFmtId="0" fontId="9" fillId="2" borderId="0" xfId="0" applyFont="1" applyFill="1" applyBorder="1" applyAlignment="1">
      <alignment horizontal="center" vertical="top" wrapText="1"/>
    </xf>
    <xf numFmtId="0" fontId="9" fillId="2" borderId="19" xfId="0" applyFont="1" applyFill="1" applyBorder="1" applyAlignment="1">
      <alignment horizontal="center" vertical="top" wrapText="1"/>
    </xf>
    <xf numFmtId="0" fontId="7" fillId="2" borderId="1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9" xfId="0" applyFont="1" applyFill="1" applyBorder="1" applyAlignment="1">
      <alignment horizontal="center" vertical="top" wrapText="1"/>
    </xf>
    <xf numFmtId="3" fontId="5" fillId="5" borderId="31" xfId="1" applyNumberFormat="1" applyFont="1" applyFill="1" applyBorder="1" applyAlignment="1">
      <alignment horizontal="center" vertical="top" wrapText="1"/>
    </xf>
    <xf numFmtId="3" fontId="5" fillId="0" borderId="32" xfId="0" applyNumberFormat="1" applyFont="1" applyBorder="1" applyAlignment="1">
      <alignment horizontal="center" vertical="top" wrapText="1"/>
    </xf>
    <xf numFmtId="3" fontId="5" fillId="0" borderId="33" xfId="0" applyNumberFormat="1" applyFont="1" applyBorder="1" applyAlignment="1">
      <alignment horizontal="center" vertical="top" wrapText="1"/>
    </xf>
    <xf numFmtId="0" fontId="5" fillId="0" borderId="1" xfId="0" applyFont="1" applyBorder="1" applyAlignment="1">
      <alignment vertical="top" wrapText="1"/>
    </xf>
    <xf numFmtId="0" fontId="5" fillId="0" borderId="16" xfId="0" applyFont="1" applyBorder="1" applyAlignment="1">
      <alignment vertical="top" wrapText="1"/>
    </xf>
    <xf numFmtId="167" fontId="5" fillId="5" borderId="1" xfId="1" applyNumberFormat="1" applyFont="1" applyFill="1" applyBorder="1" applyAlignment="1">
      <alignment vertical="center" wrapText="1"/>
    </xf>
    <xf numFmtId="3" fontId="5" fillId="5" borderId="1" xfId="0" applyNumberFormat="1" applyFont="1" applyFill="1" applyBorder="1" applyAlignment="1">
      <alignment vertical="center" wrapText="1"/>
    </xf>
    <xf numFmtId="0" fontId="5" fillId="0" borderId="1" xfId="0" applyFont="1" applyBorder="1" applyAlignment="1">
      <alignment vertical="center" wrapText="1"/>
    </xf>
    <xf numFmtId="0" fontId="5" fillId="0" borderId="16" xfId="0" applyFont="1" applyBorder="1" applyAlignment="1">
      <alignment vertical="center" wrapText="1"/>
    </xf>
    <xf numFmtId="0" fontId="5" fillId="3" borderId="0" xfId="0" applyFont="1" applyFill="1" applyBorder="1" applyAlignment="1">
      <alignment vertical="top" wrapText="1"/>
    </xf>
    <xf numFmtId="0" fontId="5" fillId="3" borderId="19" xfId="0" applyFont="1" applyFill="1" applyBorder="1" applyAlignment="1">
      <alignment vertical="top" wrapText="1"/>
    </xf>
    <xf numFmtId="0" fontId="9" fillId="3" borderId="15" xfId="0" applyFont="1" applyFill="1" applyBorder="1" applyAlignment="1">
      <alignment vertical="center" wrapText="1"/>
    </xf>
    <xf numFmtId="0" fontId="9" fillId="3" borderId="1" xfId="0" applyFont="1" applyFill="1" applyBorder="1" applyAlignment="1">
      <alignment vertical="center" wrapText="1"/>
    </xf>
    <xf numFmtId="0" fontId="16" fillId="0" borderId="1" xfId="0" applyFont="1" applyBorder="1" applyAlignment="1">
      <alignment vertical="top" wrapText="1"/>
    </xf>
    <xf numFmtId="0" fontId="16" fillId="0" borderId="16" xfId="0" applyFont="1" applyBorder="1" applyAlignment="1">
      <alignment vertical="top" wrapText="1"/>
    </xf>
    <xf numFmtId="3" fontId="5" fillId="6" borderId="0" xfId="1" applyNumberFormat="1" applyFont="1" applyFill="1" applyBorder="1" applyAlignment="1">
      <alignment horizontal="left" vertical="top" wrapText="1"/>
    </xf>
    <xf numFmtId="3" fontId="5" fillId="5" borderId="4" xfId="1" applyNumberFormat="1" applyFont="1" applyFill="1" applyBorder="1" applyAlignment="1">
      <alignment horizontal="right" vertical="top" wrapText="1"/>
    </xf>
    <xf numFmtId="3" fontId="5" fillId="5" borderId="38" xfId="1" applyNumberFormat="1" applyFont="1" applyFill="1" applyBorder="1" applyAlignment="1">
      <alignment horizontal="right" vertical="top" wrapText="1"/>
    </xf>
    <xf numFmtId="0" fontId="9" fillId="3" borderId="18" xfId="0" applyFont="1" applyFill="1" applyBorder="1" applyAlignment="1">
      <alignment horizontal="left" vertical="center" wrapText="1"/>
    </xf>
    <xf numFmtId="0" fontId="9" fillId="3" borderId="0" xfId="0" applyFont="1" applyFill="1" applyBorder="1" applyAlignment="1">
      <alignment horizontal="left" vertical="center" wrapText="1"/>
    </xf>
    <xf numFmtId="0" fontId="9" fillId="3" borderId="15" xfId="0" applyFont="1" applyFill="1" applyBorder="1" applyAlignment="1">
      <alignment horizontal="left" vertical="center" wrapText="1"/>
    </xf>
    <xf numFmtId="167" fontId="5" fillId="5" borderId="31" xfId="1" applyNumberFormat="1" applyFont="1" applyFill="1" applyBorder="1" applyAlignment="1">
      <alignment horizontal="center" vertical="center" wrapText="1"/>
    </xf>
    <xf numFmtId="167" fontId="5" fillId="5" borderId="32" xfId="1" applyNumberFormat="1" applyFont="1" applyFill="1" applyBorder="1" applyAlignment="1">
      <alignment horizontal="center" vertical="center" wrapText="1"/>
    </xf>
    <xf numFmtId="167" fontId="5" fillId="5" borderId="33" xfId="1" applyNumberFormat="1" applyFont="1" applyFill="1" applyBorder="1" applyAlignment="1">
      <alignment horizontal="center" vertical="center" wrapText="1"/>
    </xf>
    <xf numFmtId="3" fontId="5" fillId="0" borderId="4"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3" fontId="5" fillId="5" borderId="1" xfId="1" applyNumberFormat="1" applyFont="1" applyFill="1" applyBorder="1" applyAlignment="1">
      <alignment horizontal="right" vertical="top" wrapText="1"/>
    </xf>
    <xf numFmtId="0" fontId="5" fillId="3" borderId="2" xfId="0" applyFont="1" applyFill="1" applyBorder="1" applyAlignment="1">
      <alignment vertical="top" wrapText="1"/>
    </xf>
    <xf numFmtId="0" fontId="5" fillId="3" borderId="3" xfId="0" applyFont="1" applyFill="1" applyBorder="1" applyAlignment="1">
      <alignment vertical="top" wrapText="1"/>
    </xf>
    <xf numFmtId="0" fontId="5" fillId="3" borderId="17" xfId="0" applyFont="1" applyFill="1" applyBorder="1" applyAlignment="1">
      <alignment vertical="top" wrapText="1"/>
    </xf>
    <xf numFmtId="3" fontId="5" fillId="5" borderId="1" xfId="0" applyNumberFormat="1" applyFont="1" applyFill="1" applyBorder="1" applyAlignment="1">
      <alignment horizontal="center" vertical="top" wrapText="1"/>
    </xf>
    <xf numFmtId="3" fontId="5" fillId="0" borderId="1" xfId="0" applyNumberFormat="1" applyFont="1" applyBorder="1" applyAlignment="1">
      <alignment horizontal="center" vertical="top" wrapText="1"/>
    </xf>
    <xf numFmtId="166" fontId="5" fillId="3" borderId="2" xfId="0" applyNumberFormat="1" applyFont="1" applyFill="1" applyBorder="1" applyAlignment="1">
      <alignment vertical="top" wrapText="1"/>
    </xf>
    <xf numFmtId="166" fontId="5" fillId="3" borderId="3" xfId="0" applyNumberFormat="1" applyFont="1" applyFill="1" applyBorder="1" applyAlignment="1">
      <alignment vertical="top" wrapText="1"/>
    </xf>
    <xf numFmtId="166" fontId="5" fillId="3" borderId="17" xfId="0" applyNumberFormat="1" applyFont="1" applyFill="1" applyBorder="1" applyAlignment="1">
      <alignment vertical="top" wrapText="1"/>
    </xf>
    <xf numFmtId="0" fontId="13" fillId="3" borderId="24" xfId="0" applyFont="1" applyFill="1" applyBorder="1" applyAlignment="1">
      <alignment vertical="top" wrapText="1"/>
    </xf>
    <xf numFmtId="0" fontId="5" fillId="0" borderId="4" xfId="0" applyFont="1" applyBorder="1" applyAlignment="1">
      <alignment vertical="top" wrapText="1"/>
    </xf>
    <xf numFmtId="0" fontId="9" fillId="7" borderId="20"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14" fillId="7" borderId="5" xfId="0" applyFont="1" applyFill="1" applyBorder="1" applyAlignment="1">
      <alignment horizontal="center" vertical="center" wrapText="1"/>
    </xf>
    <xf numFmtId="0" fontId="14" fillId="7" borderId="5" xfId="0" applyFont="1" applyFill="1" applyBorder="1" applyAlignment="1">
      <alignment horizontal="center" vertical="center"/>
    </xf>
    <xf numFmtId="0" fontId="14" fillId="7" borderId="26" xfId="0" applyFont="1" applyFill="1" applyBorder="1" applyAlignment="1">
      <alignment horizontal="center" vertical="top" wrapText="1"/>
    </xf>
    <xf numFmtId="0" fontId="14" fillId="7" borderId="26" xfId="0" applyFont="1" applyFill="1" applyBorder="1" applyAlignment="1">
      <alignment horizontal="center"/>
    </xf>
    <xf numFmtId="0" fontId="5" fillId="7" borderId="21" xfId="0" applyFont="1" applyFill="1" applyBorder="1" applyAlignment="1">
      <alignment horizontal="left" vertical="center" wrapText="1"/>
    </xf>
    <xf numFmtId="0" fontId="14" fillId="7" borderId="7" xfId="0" applyFont="1" applyFill="1" applyBorder="1" applyAlignment="1">
      <alignment horizontal="center" vertical="top" wrapText="1"/>
    </xf>
    <xf numFmtId="0" fontId="14" fillId="7" borderId="7" xfId="0" applyFont="1" applyFill="1" applyBorder="1" applyAlignment="1">
      <alignment horizontal="center"/>
    </xf>
    <xf numFmtId="0" fontId="9" fillId="3" borderId="23" xfId="0" applyFont="1" applyFill="1" applyBorder="1" applyAlignment="1">
      <alignment vertical="center" wrapText="1"/>
    </xf>
    <xf numFmtId="0" fontId="9" fillId="3" borderId="10" xfId="0" applyFont="1" applyFill="1" applyBorder="1" applyAlignment="1">
      <alignment vertical="center" wrapText="1"/>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12" xfId="0" applyFont="1" applyBorder="1" applyAlignment="1">
      <alignment vertical="top" wrapText="1"/>
    </xf>
    <xf numFmtId="0" fontId="8" fillId="0" borderId="1" xfId="0" applyFont="1" applyBorder="1" applyAlignment="1">
      <alignment horizontal="left" vertical="top" wrapText="1"/>
    </xf>
    <xf numFmtId="0" fontId="8" fillId="0" borderId="12" xfId="0" applyFont="1" applyBorder="1" applyAlignment="1">
      <alignment vertical="top" wrapText="1"/>
    </xf>
    <xf numFmtId="0" fontId="8" fillId="0" borderId="1" xfId="0" applyFont="1" applyBorder="1" applyAlignment="1">
      <alignment vertical="top" wrapText="1"/>
    </xf>
    <xf numFmtId="0" fontId="9" fillId="3" borderId="1" xfId="0" applyFont="1" applyFill="1" applyBorder="1" applyAlignment="1">
      <alignment horizontal="center" vertical="top" wrapText="1"/>
    </xf>
    <xf numFmtId="0" fontId="9" fillId="3" borderId="1"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3" borderId="18" xfId="0" applyFont="1" applyFill="1" applyBorder="1" applyAlignment="1">
      <alignment horizontal="center" vertical="top" wrapText="1"/>
    </xf>
    <xf numFmtId="0" fontId="9" fillId="3" borderId="0" xfId="0" applyFont="1" applyFill="1" applyBorder="1" applyAlignment="1">
      <alignment horizontal="center" vertical="top" wrapText="1"/>
    </xf>
    <xf numFmtId="0" fontId="9" fillId="3" borderId="19" xfId="0" applyFont="1" applyFill="1" applyBorder="1" applyAlignment="1">
      <alignment horizontal="center" vertical="top" wrapText="1"/>
    </xf>
    <xf numFmtId="0" fontId="7" fillId="3" borderId="15" xfId="0" applyFont="1" applyFill="1" applyBorder="1" applyAlignment="1">
      <alignment horizontal="right" vertical="center" wrapText="1"/>
    </xf>
    <xf numFmtId="0" fontId="7" fillId="0" borderId="15" xfId="0" applyFont="1" applyBorder="1" applyAlignment="1">
      <alignment horizontal="right" vertical="center" wrapText="1"/>
    </xf>
    <xf numFmtId="0" fontId="11" fillId="4" borderId="2"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17" xfId="0" applyFont="1" applyFill="1" applyBorder="1" applyAlignment="1">
      <alignment horizontal="center" vertical="top" wrapText="1"/>
    </xf>
    <xf numFmtId="0" fontId="5" fillId="3" borderId="1" xfId="0" applyFont="1" applyFill="1" applyBorder="1" applyAlignment="1">
      <alignment vertical="top" wrapText="1"/>
    </xf>
    <xf numFmtId="0" fontId="5" fillId="3" borderId="16" xfId="0" applyFont="1" applyFill="1" applyBorder="1" applyAlignment="1">
      <alignment vertical="top" wrapText="1"/>
    </xf>
    <xf numFmtId="165" fontId="5" fillId="0" borderId="18" xfId="1" applyNumberFormat="1" applyFont="1" applyBorder="1" applyAlignment="1">
      <alignment horizontal="center" vertical="top" wrapText="1"/>
    </xf>
    <xf numFmtId="165" fontId="5" fillId="0" borderId="0" xfId="1" applyNumberFormat="1" applyFont="1" applyAlignment="1">
      <alignment horizontal="center" vertical="top" wrapText="1"/>
    </xf>
    <xf numFmtId="9" fontId="11" fillId="5" borderId="1" xfId="2" applyNumberFormat="1" applyFont="1" applyFill="1" applyBorder="1" applyAlignment="1">
      <alignment horizontal="center" vertical="center" wrapText="1"/>
    </xf>
    <xf numFmtId="9" fontId="11" fillId="5" borderId="16" xfId="2" applyNumberFormat="1" applyFont="1" applyFill="1" applyBorder="1" applyAlignment="1">
      <alignment horizontal="center" vertical="center" wrapText="1"/>
    </xf>
    <xf numFmtId="9" fontId="11" fillId="5" borderId="4" xfId="2" applyNumberFormat="1" applyFont="1" applyFill="1" applyBorder="1" applyAlignment="1">
      <alignment horizontal="center" vertical="center" wrapText="1"/>
    </xf>
    <xf numFmtId="9" fontId="11" fillId="5" borderId="22" xfId="2" applyNumberFormat="1" applyFont="1" applyFill="1" applyBorder="1" applyAlignment="1">
      <alignment horizontal="center" vertical="center" wrapText="1"/>
    </xf>
    <xf numFmtId="0" fontId="5" fillId="3" borderId="10" xfId="0" applyFont="1" applyFill="1" applyBorder="1" applyAlignment="1">
      <alignment vertical="top" wrapText="1"/>
    </xf>
    <xf numFmtId="0" fontId="5" fillId="3" borderId="4" xfId="0" applyFont="1" applyFill="1" applyBorder="1" applyAlignment="1">
      <alignment vertical="top" wrapText="1"/>
    </xf>
    <xf numFmtId="10" fontId="11" fillId="5" borderId="1" xfId="2" applyNumberFormat="1" applyFont="1" applyFill="1" applyBorder="1" applyAlignment="1">
      <alignment horizontal="center" vertical="center" wrapText="1"/>
    </xf>
    <xf numFmtId="10" fontId="11" fillId="5" borderId="16" xfId="2" applyNumberFormat="1" applyFont="1" applyFill="1" applyBorder="1" applyAlignment="1">
      <alignment horizontal="center" vertical="center" wrapText="1"/>
    </xf>
    <xf numFmtId="10" fontId="11" fillId="5" borderId="29" xfId="2" applyNumberFormat="1" applyFont="1" applyFill="1" applyBorder="1" applyAlignment="1">
      <alignment horizontal="center" vertical="center" wrapText="1"/>
    </xf>
    <xf numFmtId="10" fontId="11" fillId="5" borderId="30" xfId="2" applyNumberFormat="1" applyFont="1" applyFill="1" applyBorder="1" applyAlignment="1">
      <alignment horizontal="center" vertical="center" wrapText="1"/>
    </xf>
    <xf numFmtId="167" fontId="5" fillId="5" borderId="2" xfId="0" applyNumberFormat="1" applyFont="1" applyFill="1" applyBorder="1" applyAlignment="1">
      <alignment horizontal="center" vertical="center" wrapText="1"/>
    </xf>
    <xf numFmtId="167" fontId="5" fillId="5" borderId="3" xfId="0" applyNumberFormat="1" applyFont="1" applyFill="1" applyBorder="1" applyAlignment="1">
      <alignment horizontal="center" vertical="center" wrapText="1"/>
    </xf>
    <xf numFmtId="167" fontId="5" fillId="5" borderId="6" xfId="0" applyNumberFormat="1" applyFont="1" applyFill="1" applyBorder="1" applyAlignment="1">
      <alignment horizontal="center" vertical="center" wrapText="1"/>
    </xf>
    <xf numFmtId="167" fontId="5" fillId="5" borderId="37" xfId="0" applyNumberFormat="1" applyFont="1" applyFill="1" applyBorder="1" applyAlignment="1">
      <alignment horizontal="center" vertical="center" wrapText="1"/>
    </xf>
    <xf numFmtId="167" fontId="5" fillId="5" borderId="8" xfId="0" applyNumberFormat="1" applyFont="1" applyFill="1" applyBorder="1" applyAlignment="1">
      <alignment horizontal="center" vertical="center" wrapText="1"/>
    </xf>
    <xf numFmtId="167" fontId="5" fillId="5" borderId="9" xfId="0" applyNumberFormat="1" applyFont="1" applyFill="1" applyBorder="1" applyAlignment="1">
      <alignment horizontal="center" vertical="center" wrapText="1"/>
    </xf>
    <xf numFmtId="167" fontId="5" fillId="5" borderId="1" xfId="1" applyNumberFormat="1" applyFont="1" applyFill="1" applyBorder="1" applyAlignment="1">
      <alignment horizontal="center" vertical="center" wrapText="1"/>
    </xf>
    <xf numFmtId="167" fontId="5" fillId="5" borderId="4" xfId="1" applyNumberFormat="1" applyFont="1" applyFill="1" applyBorder="1" applyAlignment="1">
      <alignment horizontal="center" vertical="center" wrapText="1"/>
    </xf>
    <xf numFmtId="0" fontId="16" fillId="0" borderId="1" xfId="0" applyFont="1" applyFill="1" applyBorder="1" applyAlignment="1">
      <alignment vertical="top" wrapText="1"/>
    </xf>
    <xf numFmtId="0" fontId="16" fillId="0" borderId="16" xfId="0" applyFont="1" applyFill="1" applyBorder="1" applyAlignment="1">
      <alignment vertical="top" wrapText="1"/>
    </xf>
    <xf numFmtId="0" fontId="1" fillId="0" borderId="1" xfId="0" applyFont="1" applyFill="1" applyBorder="1" applyAlignment="1">
      <alignment vertical="top" wrapText="1"/>
    </xf>
    <xf numFmtId="0" fontId="5" fillId="0" borderId="1" xfId="0" applyFont="1" applyFill="1" applyBorder="1" applyAlignment="1">
      <alignment vertical="top" wrapText="1"/>
    </xf>
    <xf numFmtId="0" fontId="5" fillId="0" borderId="16" xfId="0" applyFont="1" applyFill="1" applyBorder="1" applyAlignment="1">
      <alignment vertical="top" wrapText="1"/>
    </xf>
    <xf numFmtId="0" fontId="1" fillId="0" borderId="31" xfId="0" applyFont="1" applyFill="1" applyBorder="1" applyAlignment="1">
      <alignment vertical="top" wrapText="1"/>
    </xf>
    <xf numFmtId="0" fontId="5" fillId="0" borderId="32" xfId="0" applyFont="1" applyFill="1" applyBorder="1" applyAlignment="1">
      <alignment vertical="top" wrapText="1"/>
    </xf>
    <xf numFmtId="0" fontId="5" fillId="0" borderId="39" xfId="0" applyFont="1" applyFill="1" applyBorder="1" applyAlignment="1">
      <alignment vertical="top" wrapText="1"/>
    </xf>
  </cellXfs>
  <cellStyles count="5">
    <cellStyle name="Comma" xfId="1" builtinId="3"/>
    <cellStyle name="Normal" xfId="0" builtinId="0"/>
    <cellStyle name="Normal 2 2" xfId="4"/>
    <cellStyle name="Normal 4" xfId="3"/>
    <cellStyle name="Percent" xfId="2" builtinId="5"/>
  </cellStyles>
  <dxfs count="2">
    <dxf>
      <fill>
        <patternFill patternType="none">
          <bgColor auto="1"/>
        </patternFill>
      </fill>
    </dxf>
    <dxf>
      <fill>
        <patternFill patternType="none">
          <bgColor auto="1"/>
        </patternFill>
      </fill>
    </dxf>
  </dxfs>
  <tableStyles count="0" defaultTableStyle="TableStyleMedium2" defaultPivotStyle="PivotStyleLight16"/>
  <colors>
    <mruColors>
      <color rgb="FF0322BD"/>
      <color rgb="FF045C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abSelected="1" zoomScale="80" zoomScaleNormal="80" workbookViewId="0">
      <selection activeCell="I13" sqref="I13:L13"/>
    </sheetView>
  </sheetViews>
  <sheetFormatPr defaultColWidth="11.5703125" defaultRowHeight="14.25" x14ac:dyDescent="0.2"/>
  <cols>
    <col min="1" max="1" width="50.7109375" style="2" customWidth="1"/>
    <col min="2" max="2" width="15.140625" style="2" bestFit="1" customWidth="1"/>
    <col min="3" max="4" width="15.5703125" style="2" bestFit="1" customWidth="1"/>
    <col min="5" max="5" width="1" style="3" customWidth="1"/>
    <col min="6" max="7" width="15.5703125" style="2" bestFit="1" customWidth="1"/>
    <col min="8" max="8" width="13.42578125" style="2" customWidth="1"/>
    <col min="9" max="9" width="11.7109375" style="2" customWidth="1"/>
    <col min="10" max="10" width="13.5703125" style="2" customWidth="1"/>
    <col min="11" max="11" width="12.7109375" style="2" customWidth="1"/>
    <col min="12" max="14" width="11.5703125" style="2"/>
    <col min="15" max="15" width="14" style="2" customWidth="1"/>
    <col min="16" max="16" width="15.7109375" style="2" customWidth="1"/>
    <col min="17" max="16384" width="11.5703125" style="2"/>
  </cols>
  <sheetData>
    <row r="1" spans="1:16" ht="15" thickBot="1" x14ac:dyDescent="0.25"/>
    <row r="2" spans="1:16" ht="25.15" customHeight="1" thickBot="1" x14ac:dyDescent="0.25">
      <c r="A2" s="124" t="s">
        <v>42</v>
      </c>
      <c r="B2" s="125"/>
      <c r="C2" s="125"/>
      <c r="D2" s="4" t="s">
        <v>43</v>
      </c>
      <c r="E2" s="5"/>
      <c r="F2" s="128" t="s">
        <v>55</v>
      </c>
      <c r="G2" s="128"/>
      <c r="H2" s="6" t="s">
        <v>73</v>
      </c>
      <c r="I2" s="7"/>
      <c r="J2" s="130" t="s">
        <v>45</v>
      </c>
      <c r="K2" s="130"/>
      <c r="L2" s="8">
        <v>2014</v>
      </c>
    </row>
    <row r="3" spans="1:16" ht="25.15" customHeight="1" x14ac:dyDescent="0.2">
      <c r="A3" s="126"/>
      <c r="B3" s="127"/>
      <c r="C3" s="127"/>
      <c r="D3" s="9" t="s">
        <v>44</v>
      </c>
      <c r="E3" s="10"/>
      <c r="F3" s="11" t="s">
        <v>54</v>
      </c>
      <c r="G3" s="129" t="s">
        <v>56</v>
      </c>
      <c r="H3" s="129"/>
      <c r="I3" s="12"/>
      <c r="J3" s="131" t="s">
        <v>46</v>
      </c>
      <c r="K3" s="131"/>
      <c r="L3" s="8">
        <v>2017</v>
      </c>
    </row>
    <row r="4" spans="1:16" ht="15" x14ac:dyDescent="0.2">
      <c r="A4" s="13" t="s">
        <v>52</v>
      </c>
      <c r="B4" s="132" t="s">
        <v>49</v>
      </c>
      <c r="C4" s="132"/>
      <c r="D4" s="132"/>
      <c r="E4" s="10"/>
      <c r="F4" s="132" t="s">
        <v>47</v>
      </c>
      <c r="G4" s="132"/>
      <c r="H4" s="132"/>
      <c r="I4" s="133" t="s">
        <v>48</v>
      </c>
      <c r="J4" s="133"/>
      <c r="K4" s="133"/>
      <c r="L4" s="134"/>
    </row>
    <row r="5" spans="1:16" s="16" customFormat="1" ht="30" x14ac:dyDescent="0.2">
      <c r="A5" s="141" t="s">
        <v>53</v>
      </c>
      <c r="B5" s="14" t="s">
        <v>0</v>
      </c>
      <c r="C5" s="14" t="s">
        <v>1</v>
      </c>
      <c r="D5" s="14" t="s">
        <v>2</v>
      </c>
      <c r="E5" s="15"/>
      <c r="F5" s="14" t="s">
        <v>3</v>
      </c>
      <c r="G5" s="14" t="s">
        <v>4</v>
      </c>
      <c r="H5" s="14" t="s">
        <v>5</v>
      </c>
      <c r="I5" s="133"/>
      <c r="J5" s="133"/>
      <c r="K5" s="133"/>
      <c r="L5" s="134"/>
    </row>
    <row r="6" spans="1:16" ht="15" x14ac:dyDescent="0.2">
      <c r="A6" s="142"/>
      <c r="B6" s="17">
        <v>2012</v>
      </c>
      <c r="C6" s="17">
        <v>2013</v>
      </c>
      <c r="D6" s="17">
        <v>2014</v>
      </c>
      <c r="E6" s="10"/>
      <c r="F6" s="17">
        <v>2015</v>
      </c>
      <c r="G6" s="17">
        <v>2016</v>
      </c>
      <c r="H6" s="17">
        <v>2017</v>
      </c>
      <c r="I6" s="143"/>
      <c r="J6" s="144"/>
      <c r="K6" s="144"/>
      <c r="L6" s="145"/>
    </row>
    <row r="7" spans="1:16" ht="18.600000000000001" customHeight="1" x14ac:dyDescent="0.25">
      <c r="A7" s="135" t="s">
        <v>6</v>
      </c>
      <c r="B7" s="136"/>
      <c r="C7" s="136"/>
      <c r="D7" s="136"/>
      <c r="E7" s="136"/>
      <c r="F7" s="136"/>
      <c r="G7" s="136"/>
      <c r="H7" s="136"/>
      <c r="I7" s="136"/>
      <c r="J7" s="136"/>
      <c r="K7" s="136"/>
      <c r="L7" s="137"/>
    </row>
    <row r="8" spans="1:16" ht="34.15" customHeight="1" x14ac:dyDescent="0.25">
      <c r="A8" s="18" t="s">
        <v>7</v>
      </c>
      <c r="B8" s="38"/>
      <c r="C8" s="38"/>
      <c r="D8" s="38">
        <v>54899415</v>
      </c>
      <c r="E8" s="39"/>
      <c r="F8" s="38">
        <v>55409891</v>
      </c>
      <c r="G8" s="38">
        <v>68258494</v>
      </c>
      <c r="H8" s="38">
        <v>56946521</v>
      </c>
      <c r="I8" s="83"/>
      <c r="J8" s="83"/>
      <c r="K8" s="83"/>
      <c r="L8" s="84"/>
    </row>
    <row r="9" spans="1:16" ht="33" customHeight="1" x14ac:dyDescent="0.2">
      <c r="A9" s="94" t="s">
        <v>8</v>
      </c>
      <c r="B9" s="95"/>
      <c r="C9" s="95"/>
      <c r="D9" s="9"/>
      <c r="E9" s="10"/>
      <c r="F9" s="97">
        <f>SUM(B8:H8)</f>
        <v>235514321</v>
      </c>
      <c r="G9" s="98"/>
      <c r="H9" s="99"/>
      <c r="I9" s="146"/>
      <c r="J9" s="146"/>
      <c r="K9" s="146"/>
      <c r="L9" s="147"/>
    </row>
    <row r="10" spans="1:16" s="3" customFormat="1" ht="5.45" customHeight="1" x14ac:dyDescent="0.2">
      <c r="A10" s="19"/>
      <c r="B10" s="10"/>
      <c r="C10" s="10"/>
      <c r="D10" s="10"/>
      <c r="E10" s="10"/>
      <c r="F10" s="10"/>
      <c r="G10" s="10"/>
      <c r="H10" s="10"/>
      <c r="I10" s="10"/>
      <c r="J10" s="10"/>
      <c r="K10" s="10"/>
      <c r="L10" s="20"/>
    </row>
    <row r="11" spans="1:16" ht="18.600000000000001" customHeight="1" x14ac:dyDescent="0.25">
      <c r="A11" s="138" t="s">
        <v>9</v>
      </c>
      <c r="B11" s="139"/>
      <c r="C11" s="139"/>
      <c r="D11" s="139"/>
      <c r="E11" s="139"/>
      <c r="F11" s="139"/>
      <c r="G11" s="139"/>
      <c r="H11" s="139"/>
      <c r="I11" s="139"/>
      <c r="J11" s="139"/>
      <c r="K11" s="139"/>
      <c r="L11" s="140"/>
    </row>
    <row r="12" spans="1:16" x14ac:dyDescent="0.2">
      <c r="A12" s="21" t="s">
        <v>10</v>
      </c>
      <c r="B12" s="40"/>
      <c r="C12" s="40"/>
      <c r="D12" s="40"/>
      <c r="E12" s="41"/>
      <c r="F12" s="40"/>
      <c r="G12" s="40"/>
      <c r="H12" s="40"/>
      <c r="I12" s="79"/>
      <c r="J12" s="79"/>
      <c r="K12" s="79"/>
      <c r="L12" s="80"/>
    </row>
    <row r="13" spans="1:16" ht="114" customHeight="1" x14ac:dyDescent="0.25">
      <c r="A13" s="21" t="s">
        <v>50</v>
      </c>
      <c r="B13" s="53">
        <v>26000</v>
      </c>
      <c r="C13" s="54">
        <v>46000</v>
      </c>
      <c r="D13" s="54"/>
      <c r="E13" s="41"/>
      <c r="F13" s="100">
        <v>2960934</v>
      </c>
      <c r="G13" s="100">
        <v>2960934</v>
      </c>
      <c r="H13" s="100">
        <v>3460934</v>
      </c>
      <c r="I13" s="173" t="s">
        <v>78</v>
      </c>
      <c r="J13" s="174"/>
      <c r="K13" s="174"/>
      <c r="L13" s="175"/>
      <c r="N13"/>
      <c r="O13"/>
      <c r="P13"/>
    </row>
    <row r="14" spans="1:16" ht="55.9" customHeight="1" x14ac:dyDescent="0.25">
      <c r="A14" s="21" t="s">
        <v>51</v>
      </c>
      <c r="B14" s="53">
        <v>28185</v>
      </c>
      <c r="C14" s="54">
        <v>1561140</v>
      </c>
      <c r="D14" s="54">
        <v>2260266</v>
      </c>
      <c r="E14" s="41"/>
      <c r="F14" s="101"/>
      <c r="G14" s="101"/>
      <c r="H14" s="101"/>
      <c r="I14" s="173" t="s">
        <v>79</v>
      </c>
      <c r="J14" s="174"/>
      <c r="K14" s="174"/>
      <c r="L14" s="175"/>
      <c r="N14"/>
      <c r="O14"/>
      <c r="P14"/>
    </row>
    <row r="15" spans="1:16" ht="15" x14ac:dyDescent="0.25">
      <c r="A15" s="21" t="s">
        <v>11</v>
      </c>
      <c r="B15" s="40"/>
      <c r="C15" s="40"/>
      <c r="D15" s="40"/>
      <c r="E15" s="41"/>
      <c r="F15" s="40"/>
      <c r="G15" s="40"/>
      <c r="H15" s="40"/>
      <c r="I15" s="171"/>
      <c r="J15" s="171"/>
      <c r="K15" s="171"/>
      <c r="L15" s="172"/>
      <c r="N15"/>
      <c r="O15"/>
      <c r="P15"/>
    </row>
    <row r="16" spans="1:16" ht="28.5" customHeight="1" x14ac:dyDescent="0.2">
      <c r="A16" s="21" t="s">
        <v>72</v>
      </c>
      <c r="B16" s="40"/>
      <c r="C16" s="67">
        <v>1886256</v>
      </c>
      <c r="D16" s="67">
        <v>1850000</v>
      </c>
      <c r="E16" s="41"/>
      <c r="F16" s="40"/>
      <c r="G16" s="40"/>
      <c r="H16" s="40"/>
      <c r="I16" s="170" t="s">
        <v>80</v>
      </c>
      <c r="J16" s="171"/>
      <c r="K16" s="171"/>
      <c r="L16" s="172"/>
    </row>
    <row r="17" spans="1:15" ht="18.600000000000001" customHeight="1" x14ac:dyDescent="0.25">
      <c r="A17" s="96" t="s">
        <v>12</v>
      </c>
      <c r="B17" s="45">
        <f>SUM(B12:B16)</f>
        <v>54185</v>
      </c>
      <c r="C17" s="45">
        <f t="shared" ref="C17:D17" si="0">SUM(C12:C16)</f>
        <v>3493396</v>
      </c>
      <c r="D17" s="45">
        <f t="shared" si="0"/>
        <v>4110266</v>
      </c>
      <c r="E17" s="91"/>
      <c r="F17" s="92">
        <f>SUM(F12:F16)</f>
        <v>2960934</v>
      </c>
      <c r="G17" s="92">
        <f t="shared" ref="G17" si="1">SUM(G12:G16)</f>
        <v>2960934</v>
      </c>
      <c r="H17" s="102">
        <f t="shared" ref="H17" si="2">SUM(H12:H16)</f>
        <v>3460934</v>
      </c>
      <c r="I17" s="146"/>
      <c r="J17" s="146"/>
      <c r="K17" s="146"/>
      <c r="L17" s="147"/>
      <c r="M17" s="68"/>
      <c r="N17" s="68"/>
      <c r="O17" s="68"/>
    </row>
    <row r="18" spans="1:15" ht="29.45" customHeight="1" x14ac:dyDescent="0.25">
      <c r="A18" s="96"/>
      <c r="B18" s="45"/>
      <c r="C18" s="45"/>
      <c r="D18" s="45"/>
      <c r="E18" s="91"/>
      <c r="F18" s="93"/>
      <c r="G18" s="93"/>
      <c r="H18" s="102"/>
      <c r="I18" s="146"/>
      <c r="J18" s="146"/>
      <c r="K18" s="146"/>
      <c r="L18" s="147"/>
    </row>
    <row r="19" spans="1:15" x14ac:dyDescent="0.25">
      <c r="A19" s="21" t="s">
        <v>61</v>
      </c>
      <c r="B19" s="54">
        <v>3969022</v>
      </c>
      <c r="C19" s="54">
        <v>4755653</v>
      </c>
      <c r="D19" s="54">
        <v>5368741</v>
      </c>
      <c r="E19" s="55"/>
      <c r="F19" s="54">
        <v>5475095</v>
      </c>
      <c r="G19" s="54">
        <v>5576179</v>
      </c>
      <c r="H19" s="54">
        <v>5736719</v>
      </c>
      <c r="I19" s="89" t="s">
        <v>62</v>
      </c>
      <c r="J19" s="89"/>
      <c r="K19" s="89"/>
      <c r="L19" s="90"/>
    </row>
    <row r="20" spans="1:15" x14ac:dyDescent="0.25">
      <c r="A20" s="21" t="s">
        <v>61</v>
      </c>
      <c r="B20" s="54">
        <v>631789</v>
      </c>
      <c r="C20" s="54">
        <v>705288</v>
      </c>
      <c r="D20" s="54">
        <v>433166</v>
      </c>
      <c r="E20" s="55"/>
      <c r="F20" s="54">
        <v>488945</v>
      </c>
      <c r="G20" s="54"/>
      <c r="H20" s="54"/>
      <c r="I20" s="89" t="s">
        <v>63</v>
      </c>
      <c r="J20" s="89"/>
      <c r="K20" s="89"/>
      <c r="L20" s="90"/>
    </row>
    <row r="21" spans="1:15" x14ac:dyDescent="0.25">
      <c r="A21" s="21" t="s">
        <v>61</v>
      </c>
      <c r="B21" s="54">
        <v>819251</v>
      </c>
      <c r="C21" s="54"/>
      <c r="D21" s="54"/>
      <c r="E21" s="55"/>
      <c r="F21" s="54"/>
      <c r="G21" s="54"/>
      <c r="H21" s="54"/>
      <c r="I21" s="89" t="s">
        <v>64</v>
      </c>
      <c r="J21" s="89"/>
      <c r="K21" s="89"/>
      <c r="L21" s="90"/>
    </row>
    <row r="22" spans="1:15" x14ac:dyDescent="0.25">
      <c r="A22" s="21" t="s">
        <v>59</v>
      </c>
      <c r="B22" s="54"/>
      <c r="C22" s="54">
        <v>3051588</v>
      </c>
      <c r="D22" s="54"/>
      <c r="E22" s="55"/>
      <c r="F22" s="54"/>
      <c r="G22" s="54"/>
      <c r="H22" s="54"/>
      <c r="I22" s="89" t="s">
        <v>65</v>
      </c>
      <c r="J22" s="89"/>
      <c r="K22" s="89"/>
      <c r="L22" s="90"/>
    </row>
    <row r="23" spans="1:15" x14ac:dyDescent="0.25">
      <c r="A23" s="21" t="s">
        <v>60</v>
      </c>
      <c r="B23" s="54"/>
      <c r="C23" s="54"/>
      <c r="D23" s="54">
        <v>300000</v>
      </c>
      <c r="E23" s="55"/>
      <c r="F23" s="54">
        <v>300000</v>
      </c>
      <c r="G23" s="54">
        <v>300000</v>
      </c>
      <c r="H23" s="54"/>
      <c r="I23" s="89"/>
      <c r="J23" s="89"/>
      <c r="K23" s="89"/>
      <c r="L23" s="90"/>
    </row>
    <row r="24" spans="1:15" x14ac:dyDescent="0.25">
      <c r="A24" s="21" t="s">
        <v>59</v>
      </c>
      <c r="B24" s="54"/>
      <c r="C24" s="54"/>
      <c r="D24" s="54">
        <v>600000</v>
      </c>
      <c r="E24" s="55"/>
      <c r="F24" s="54">
        <v>600000</v>
      </c>
      <c r="G24" s="54"/>
      <c r="H24" s="54"/>
      <c r="I24" s="89" t="s">
        <v>66</v>
      </c>
      <c r="J24" s="89"/>
      <c r="K24" s="89"/>
      <c r="L24" s="90"/>
    </row>
    <row r="25" spans="1:15" ht="13.9" customHeight="1" x14ac:dyDescent="0.25">
      <c r="A25" s="21" t="s">
        <v>59</v>
      </c>
      <c r="B25" s="54"/>
      <c r="C25" s="54"/>
      <c r="D25" s="54">
        <v>500000</v>
      </c>
      <c r="E25" s="55"/>
      <c r="F25" s="54"/>
      <c r="G25" s="54"/>
      <c r="H25" s="54"/>
      <c r="I25" s="89" t="s">
        <v>67</v>
      </c>
      <c r="J25" s="89"/>
      <c r="K25" s="89"/>
      <c r="L25" s="90"/>
    </row>
    <row r="26" spans="1:15" x14ac:dyDescent="0.25">
      <c r="A26" s="21" t="s">
        <v>68</v>
      </c>
      <c r="B26" s="54"/>
      <c r="C26" s="54"/>
      <c r="D26" s="54">
        <v>100000</v>
      </c>
      <c r="E26" s="55"/>
      <c r="F26" s="54"/>
      <c r="G26" s="54"/>
      <c r="H26" s="54"/>
      <c r="I26" s="89"/>
      <c r="J26" s="89"/>
      <c r="K26" s="89"/>
      <c r="L26" s="90"/>
    </row>
    <row r="27" spans="1:15" x14ac:dyDescent="0.25">
      <c r="A27" s="21" t="s">
        <v>61</v>
      </c>
      <c r="B27" s="54"/>
      <c r="C27" s="54"/>
      <c r="D27" s="54">
        <v>10670</v>
      </c>
      <c r="E27" s="55"/>
      <c r="F27" s="54"/>
      <c r="G27" s="54"/>
      <c r="H27" s="54"/>
      <c r="I27" s="168" t="s">
        <v>74</v>
      </c>
      <c r="J27" s="168"/>
      <c r="K27" s="168"/>
      <c r="L27" s="169"/>
    </row>
    <row r="28" spans="1:15" x14ac:dyDescent="0.25">
      <c r="A28" s="21" t="s">
        <v>61</v>
      </c>
      <c r="B28" s="54"/>
      <c r="C28" s="54"/>
      <c r="D28" s="54">
        <v>15040</v>
      </c>
      <c r="E28" s="55"/>
      <c r="F28" s="54"/>
      <c r="G28" s="54"/>
      <c r="H28" s="54"/>
      <c r="I28" s="168" t="s">
        <v>75</v>
      </c>
      <c r="J28" s="168"/>
      <c r="K28" s="168"/>
      <c r="L28" s="169"/>
    </row>
    <row r="29" spans="1:15" x14ac:dyDescent="0.2">
      <c r="A29" s="21"/>
      <c r="B29" s="40"/>
      <c r="C29" s="40"/>
      <c r="D29" s="40"/>
      <c r="E29" s="41"/>
      <c r="F29" s="40"/>
      <c r="G29" s="40"/>
      <c r="H29" s="40"/>
      <c r="I29" s="89"/>
      <c r="J29" s="89"/>
      <c r="K29" s="89"/>
      <c r="L29" s="90"/>
    </row>
    <row r="30" spans="1:15" x14ac:dyDescent="0.2">
      <c r="A30" s="21"/>
      <c r="B30" s="40"/>
      <c r="C30" s="40"/>
      <c r="D30" s="40"/>
      <c r="E30" s="41"/>
      <c r="F30" s="40"/>
      <c r="G30" s="40"/>
      <c r="H30" s="40"/>
      <c r="I30" s="79"/>
      <c r="J30" s="79"/>
      <c r="K30" s="79"/>
      <c r="L30" s="80"/>
    </row>
    <row r="31" spans="1:15" ht="50.45" customHeight="1" x14ac:dyDescent="0.2">
      <c r="A31" s="22" t="s">
        <v>13</v>
      </c>
      <c r="B31" s="42">
        <f>SUM(B19:B30)</f>
        <v>5420062</v>
      </c>
      <c r="C31" s="42">
        <f t="shared" ref="C31:H31" si="3">SUM(C19:C30)</f>
        <v>8512529</v>
      </c>
      <c r="D31" s="42">
        <f t="shared" si="3"/>
        <v>7327617</v>
      </c>
      <c r="E31" s="41"/>
      <c r="F31" s="42">
        <f t="shared" si="3"/>
        <v>6864040</v>
      </c>
      <c r="G31" s="42">
        <f t="shared" si="3"/>
        <v>5876179</v>
      </c>
      <c r="H31" s="42">
        <f t="shared" si="3"/>
        <v>5736719</v>
      </c>
      <c r="I31" s="146"/>
      <c r="J31" s="146"/>
      <c r="K31" s="146"/>
      <c r="L31" s="147"/>
    </row>
    <row r="32" spans="1:15" ht="15" x14ac:dyDescent="0.25">
      <c r="A32" s="61" t="s">
        <v>69</v>
      </c>
      <c r="B32" s="56">
        <v>3637603</v>
      </c>
      <c r="C32" s="57">
        <v>0</v>
      </c>
      <c r="D32" s="58">
        <v>811418</v>
      </c>
      <c r="E32" s="43"/>
      <c r="F32" s="40"/>
      <c r="G32" s="40"/>
      <c r="H32" s="40"/>
      <c r="I32" s="170" t="s">
        <v>76</v>
      </c>
      <c r="J32" s="171"/>
      <c r="K32" s="171"/>
      <c r="L32" s="172"/>
    </row>
    <row r="33" spans="1:12" ht="15" x14ac:dyDescent="0.25">
      <c r="A33" s="61" t="s">
        <v>70</v>
      </c>
      <c r="B33" s="56">
        <v>12988663</v>
      </c>
      <c r="C33" s="58">
        <v>1560555</v>
      </c>
      <c r="D33" s="58">
        <v>942923</v>
      </c>
      <c r="E33" s="43"/>
      <c r="F33" s="40"/>
      <c r="G33" s="40"/>
      <c r="H33" s="40"/>
      <c r="I33" s="170" t="s">
        <v>76</v>
      </c>
      <c r="J33" s="171"/>
      <c r="K33" s="171"/>
      <c r="L33" s="172"/>
    </row>
    <row r="34" spans="1:12" ht="15" x14ac:dyDescent="0.25">
      <c r="A34" s="61" t="s">
        <v>71</v>
      </c>
      <c r="B34" s="59"/>
      <c r="C34" s="60"/>
      <c r="D34" s="58">
        <v>9152250</v>
      </c>
      <c r="E34" s="43"/>
      <c r="F34" s="40"/>
      <c r="G34" s="40"/>
      <c r="H34" s="40"/>
      <c r="I34" s="170" t="s">
        <v>76</v>
      </c>
      <c r="J34" s="171"/>
      <c r="K34" s="171"/>
      <c r="L34" s="172"/>
    </row>
    <row r="35" spans="1:12" x14ac:dyDescent="0.2">
      <c r="A35" s="1"/>
      <c r="B35" s="40"/>
      <c r="C35" s="40"/>
      <c r="D35" s="40"/>
      <c r="E35" s="43"/>
      <c r="F35" s="40"/>
      <c r="G35" s="40"/>
      <c r="H35" s="40"/>
      <c r="I35" s="79"/>
      <c r="J35" s="79"/>
      <c r="K35" s="79"/>
      <c r="L35" s="80"/>
    </row>
    <row r="36" spans="1:12" ht="64.900000000000006" customHeight="1" x14ac:dyDescent="0.2">
      <c r="A36" s="22" t="s">
        <v>14</v>
      </c>
      <c r="B36" s="44">
        <f>SUM(B32:B35)</f>
        <v>16626266</v>
      </c>
      <c r="C36" s="44">
        <f t="shared" ref="C36:H36" si="4">SUM(C32:C35)</f>
        <v>1560555</v>
      </c>
      <c r="D36" s="44">
        <f t="shared" si="4"/>
        <v>10906591</v>
      </c>
      <c r="E36" s="43"/>
      <c r="F36" s="44">
        <f t="shared" si="4"/>
        <v>0</v>
      </c>
      <c r="G36" s="44">
        <f t="shared" si="4"/>
        <v>0</v>
      </c>
      <c r="H36" s="44">
        <f t="shared" si="4"/>
        <v>0</v>
      </c>
      <c r="I36" s="103"/>
      <c r="J36" s="104"/>
      <c r="K36" s="104"/>
      <c r="L36" s="105"/>
    </row>
    <row r="37" spans="1:12" ht="18.600000000000001" customHeight="1" x14ac:dyDescent="0.2">
      <c r="A37" s="87" t="s">
        <v>15</v>
      </c>
      <c r="B37" s="88"/>
      <c r="C37" s="88"/>
      <c r="D37" s="45">
        <f>+D36+D31+D17</f>
        <v>22344474</v>
      </c>
      <c r="E37" s="43"/>
      <c r="F37" s="45">
        <f t="shared" ref="F37:H37" si="5">+F36+F31+F17</f>
        <v>9824974</v>
      </c>
      <c r="G37" s="45">
        <f t="shared" si="5"/>
        <v>8837113</v>
      </c>
      <c r="H37" s="45">
        <f t="shared" si="5"/>
        <v>9197653</v>
      </c>
      <c r="I37" s="103"/>
      <c r="J37" s="104"/>
      <c r="K37" s="104"/>
      <c r="L37" s="105"/>
    </row>
    <row r="38" spans="1:12" ht="18.600000000000001" customHeight="1" x14ac:dyDescent="0.2">
      <c r="A38" s="87" t="s">
        <v>16</v>
      </c>
      <c r="B38" s="88"/>
      <c r="C38" s="88"/>
      <c r="D38" s="45"/>
      <c r="E38" s="43"/>
      <c r="F38" s="76">
        <f>SUM(D37:H37)</f>
        <v>50204214</v>
      </c>
      <c r="G38" s="77"/>
      <c r="H38" s="78"/>
      <c r="I38" s="103"/>
      <c r="J38" s="104"/>
      <c r="K38" s="104"/>
      <c r="L38" s="105"/>
    </row>
    <row r="39" spans="1:12" ht="4.9000000000000004" customHeight="1" x14ac:dyDescent="0.2">
      <c r="A39" s="23"/>
      <c r="B39" s="24"/>
      <c r="C39" s="24"/>
      <c r="D39" s="24"/>
      <c r="E39" s="10"/>
      <c r="F39" s="24"/>
      <c r="G39" s="24"/>
      <c r="H39" s="24"/>
      <c r="I39" s="24"/>
      <c r="J39" s="24"/>
      <c r="K39" s="24"/>
      <c r="L39" s="25"/>
    </row>
    <row r="40" spans="1:12" ht="35.450000000000003" customHeight="1" x14ac:dyDescent="0.25">
      <c r="A40" s="87" t="s">
        <v>17</v>
      </c>
      <c r="B40" s="88"/>
      <c r="C40" s="88"/>
      <c r="D40" s="46">
        <f>D8-D37</f>
        <v>32554941</v>
      </c>
      <c r="E40" s="47"/>
      <c r="F40" s="44">
        <f t="shared" ref="F40:H40" si="6">F8-F37</f>
        <v>45584917</v>
      </c>
      <c r="G40" s="44">
        <f t="shared" si="6"/>
        <v>59421381</v>
      </c>
      <c r="H40" s="44">
        <f t="shared" si="6"/>
        <v>47748868</v>
      </c>
      <c r="I40" s="108"/>
      <c r="J40" s="109"/>
      <c r="K40" s="109"/>
      <c r="L40" s="110"/>
    </row>
    <row r="41" spans="1:12" ht="18.600000000000001" customHeight="1" x14ac:dyDescent="0.2">
      <c r="A41" s="87" t="s">
        <v>18</v>
      </c>
      <c r="B41" s="88"/>
      <c r="C41" s="88"/>
      <c r="D41" s="48"/>
      <c r="E41" s="43"/>
      <c r="F41" s="106">
        <f>D40+F40+G40+H40</f>
        <v>185310107</v>
      </c>
      <c r="G41" s="107"/>
      <c r="H41" s="107"/>
      <c r="I41" s="103"/>
      <c r="J41" s="104"/>
      <c r="K41" s="104"/>
      <c r="L41" s="105"/>
    </row>
    <row r="42" spans="1:12" ht="4.9000000000000004" customHeight="1" x14ac:dyDescent="0.2">
      <c r="A42" s="26"/>
      <c r="B42" s="27"/>
      <c r="C42" s="27"/>
      <c r="D42" s="24"/>
      <c r="E42" s="10"/>
      <c r="F42" s="24"/>
      <c r="G42" s="24"/>
      <c r="H42" s="24"/>
      <c r="I42" s="24"/>
      <c r="J42" s="24"/>
      <c r="K42" s="24"/>
      <c r="L42" s="25"/>
    </row>
    <row r="43" spans="1:12" ht="18.600000000000001" customHeight="1" x14ac:dyDescent="0.2">
      <c r="A43" s="87" t="s">
        <v>19</v>
      </c>
      <c r="B43" s="88"/>
      <c r="C43" s="88"/>
      <c r="D43" s="45">
        <f>D44+D45</f>
        <v>0</v>
      </c>
      <c r="E43" s="43"/>
      <c r="F43" s="45">
        <f t="shared" ref="F43:H43" si="7">F44+F45</f>
        <v>28582942</v>
      </c>
      <c r="G43" s="45">
        <f t="shared" si="7"/>
        <v>17476800</v>
      </c>
      <c r="H43" s="45">
        <f t="shared" si="7"/>
        <v>19299808</v>
      </c>
      <c r="I43" s="104"/>
      <c r="J43" s="104"/>
      <c r="K43" s="104"/>
      <c r="L43" s="105"/>
    </row>
    <row r="44" spans="1:12" ht="34.15" customHeight="1" x14ac:dyDescent="0.25">
      <c r="A44" s="87" t="s">
        <v>20</v>
      </c>
      <c r="B44" s="88"/>
      <c r="C44" s="88"/>
      <c r="D44" s="49"/>
      <c r="E44" s="50"/>
      <c r="F44" s="49">
        <v>22769190</v>
      </c>
      <c r="G44" s="49">
        <v>15201344</v>
      </c>
      <c r="H44" s="49">
        <v>16811186</v>
      </c>
      <c r="I44" s="83"/>
      <c r="J44" s="83"/>
      <c r="K44" s="83"/>
      <c r="L44" s="84"/>
    </row>
    <row r="45" spans="1:12" ht="34.9" customHeight="1" x14ac:dyDescent="0.25">
      <c r="A45" s="87" t="s">
        <v>25</v>
      </c>
      <c r="B45" s="88"/>
      <c r="C45" s="88"/>
      <c r="D45" s="49"/>
      <c r="E45" s="50"/>
      <c r="F45" s="49">
        <v>5813752</v>
      </c>
      <c r="G45" s="49">
        <v>2275456</v>
      </c>
      <c r="H45" s="49">
        <v>2488622</v>
      </c>
      <c r="I45" s="83"/>
      <c r="J45" s="83"/>
      <c r="K45" s="83"/>
      <c r="L45" s="84"/>
    </row>
    <row r="46" spans="1:12" ht="18.600000000000001" customHeight="1" x14ac:dyDescent="0.25">
      <c r="A46" s="70" t="s">
        <v>21</v>
      </c>
      <c r="B46" s="71"/>
      <c r="C46" s="71"/>
      <c r="D46" s="71"/>
      <c r="E46" s="71"/>
      <c r="F46" s="71"/>
      <c r="G46" s="71"/>
      <c r="H46" s="71"/>
      <c r="I46" s="71"/>
      <c r="J46" s="71"/>
      <c r="K46" s="71"/>
      <c r="L46" s="72"/>
    </row>
    <row r="47" spans="1:12" x14ac:dyDescent="0.2">
      <c r="A47" s="21" t="s">
        <v>22</v>
      </c>
      <c r="B47" s="51"/>
      <c r="C47" s="51"/>
      <c r="D47" s="51"/>
      <c r="E47" s="52"/>
      <c r="F47" s="51"/>
      <c r="G47" s="51"/>
      <c r="H47" s="51"/>
      <c r="I47" s="79"/>
      <c r="J47" s="79"/>
      <c r="K47" s="79"/>
      <c r="L47" s="80"/>
    </row>
    <row r="48" spans="1:12" x14ac:dyDescent="0.2">
      <c r="A48" s="21" t="s">
        <v>23</v>
      </c>
      <c r="B48" s="62">
        <v>19696220</v>
      </c>
      <c r="C48" s="62">
        <v>26380164</v>
      </c>
      <c r="D48" s="63">
        <v>13771007</v>
      </c>
      <c r="E48" s="52"/>
      <c r="F48" s="51"/>
      <c r="G48" s="51"/>
      <c r="H48" s="51"/>
      <c r="I48" s="168" t="s">
        <v>77</v>
      </c>
      <c r="J48" s="168"/>
      <c r="K48" s="168"/>
      <c r="L48" s="169"/>
    </row>
    <row r="49" spans="1:16" ht="24" x14ac:dyDescent="0.2">
      <c r="A49" s="21" t="s">
        <v>24</v>
      </c>
      <c r="B49" s="62">
        <v>158696220</v>
      </c>
      <c r="C49" s="62">
        <v>193448154</v>
      </c>
      <c r="D49" s="62">
        <v>842206460</v>
      </c>
      <c r="E49" s="52"/>
      <c r="F49" s="51"/>
      <c r="G49" s="51"/>
      <c r="H49" s="51"/>
      <c r="I49" s="168" t="s">
        <v>77</v>
      </c>
      <c r="J49" s="168"/>
      <c r="K49" s="168"/>
      <c r="L49" s="169"/>
    </row>
    <row r="50" spans="1:16" ht="28.15" customHeight="1" x14ac:dyDescent="0.2">
      <c r="A50" s="87" t="s">
        <v>26</v>
      </c>
      <c r="B50" s="81">
        <f>B47+B48+B49</f>
        <v>178392440</v>
      </c>
      <c r="C50" s="81">
        <f t="shared" ref="C50:D50" si="8">C47+C48+C49</f>
        <v>219828318</v>
      </c>
      <c r="D50" s="81">
        <f t="shared" si="8"/>
        <v>855977467</v>
      </c>
      <c r="E50" s="52"/>
      <c r="F50" s="81">
        <f>F47+F48+F49</f>
        <v>0</v>
      </c>
      <c r="G50" s="81">
        <f t="shared" ref="G50:H50" si="9">G47+G48+G49</f>
        <v>0</v>
      </c>
      <c r="H50" s="81">
        <f t="shared" si="9"/>
        <v>0</v>
      </c>
      <c r="I50" s="85"/>
      <c r="J50" s="85"/>
      <c r="K50" s="85"/>
      <c r="L50" s="86"/>
    </row>
    <row r="51" spans="1:16" x14ac:dyDescent="0.2">
      <c r="A51" s="87"/>
      <c r="B51" s="81"/>
      <c r="C51" s="81"/>
      <c r="D51" s="81"/>
      <c r="E51" s="52"/>
      <c r="F51" s="81"/>
      <c r="G51" s="81"/>
      <c r="H51" s="81"/>
      <c r="I51" s="85"/>
      <c r="J51" s="85"/>
      <c r="K51" s="85"/>
      <c r="L51" s="86"/>
    </row>
    <row r="52" spans="1:16" ht="18.600000000000001" customHeight="1" x14ac:dyDescent="0.25">
      <c r="A52" s="70" t="s">
        <v>27</v>
      </c>
      <c r="B52" s="71"/>
      <c r="C52" s="71"/>
      <c r="D52" s="71"/>
      <c r="E52" s="71"/>
      <c r="F52" s="71"/>
      <c r="G52" s="71"/>
      <c r="H52" s="71"/>
      <c r="I52" s="71"/>
      <c r="J52" s="71"/>
      <c r="K52" s="71"/>
      <c r="L52" s="72"/>
    </row>
    <row r="53" spans="1:16" x14ac:dyDescent="0.25">
      <c r="A53" s="73" t="s">
        <v>28</v>
      </c>
      <c r="B53" s="74"/>
      <c r="C53" s="74"/>
      <c r="D53" s="74"/>
      <c r="E53" s="74"/>
      <c r="F53" s="74"/>
      <c r="G53" s="74"/>
      <c r="H53" s="74"/>
      <c r="I53" s="74"/>
      <c r="J53" s="74"/>
      <c r="K53" s="74"/>
      <c r="L53" s="75"/>
    </row>
    <row r="54" spans="1:16" ht="50.45" customHeight="1" x14ac:dyDescent="0.2">
      <c r="A54" s="28" t="s">
        <v>29</v>
      </c>
      <c r="B54" s="82">
        <f>B17</f>
        <v>54185</v>
      </c>
      <c r="C54" s="82">
        <f t="shared" ref="C54:D54" si="10">C17</f>
        <v>3493396</v>
      </c>
      <c r="D54" s="82">
        <f t="shared" si="10"/>
        <v>4110266</v>
      </c>
      <c r="E54" s="10"/>
      <c r="F54" s="146"/>
      <c r="G54" s="146"/>
      <c r="H54" s="146"/>
      <c r="I54" s="146"/>
      <c r="J54" s="146"/>
      <c r="K54" s="79"/>
      <c r="L54" s="80"/>
      <c r="M54" s="68"/>
      <c r="N54" s="68"/>
      <c r="O54" s="68"/>
    </row>
    <row r="55" spans="1:16" ht="24" x14ac:dyDescent="0.2">
      <c r="A55" s="29" t="s">
        <v>30</v>
      </c>
      <c r="B55" s="82"/>
      <c r="C55" s="82"/>
      <c r="D55" s="82"/>
      <c r="E55" s="10"/>
      <c r="F55" s="146"/>
      <c r="G55" s="146"/>
      <c r="H55" s="146"/>
      <c r="I55" s="146"/>
      <c r="J55" s="146"/>
      <c r="K55" s="79"/>
      <c r="L55" s="80"/>
      <c r="M55" s="148"/>
      <c r="N55" s="149"/>
      <c r="O55" s="149"/>
    </row>
    <row r="56" spans="1:16" ht="51.6" customHeight="1" x14ac:dyDescent="0.2">
      <c r="A56" s="28" t="s">
        <v>31</v>
      </c>
      <c r="B56" s="69">
        <f>AVERAGE(B54:D55)</f>
        <v>2552615.6666666665</v>
      </c>
      <c r="C56" s="69"/>
      <c r="D56" s="69"/>
      <c r="E56" s="10"/>
      <c r="F56" s="146"/>
      <c r="G56" s="146"/>
      <c r="H56" s="146"/>
      <c r="I56" s="146"/>
      <c r="J56" s="146"/>
      <c r="K56" s="79"/>
      <c r="L56" s="80"/>
    </row>
    <row r="57" spans="1:16" ht="24" x14ac:dyDescent="0.2">
      <c r="A57" s="29" t="s">
        <v>32</v>
      </c>
      <c r="B57" s="69"/>
      <c r="C57" s="69"/>
      <c r="D57" s="69"/>
      <c r="E57" s="10"/>
      <c r="F57" s="146"/>
      <c r="G57" s="146"/>
      <c r="H57" s="146"/>
      <c r="I57" s="146"/>
      <c r="J57" s="146"/>
      <c r="K57" s="79"/>
      <c r="L57" s="80"/>
    </row>
    <row r="58" spans="1:16" ht="51" customHeight="1" x14ac:dyDescent="0.2">
      <c r="A58" s="28" t="s">
        <v>33</v>
      </c>
      <c r="B58" s="30"/>
      <c r="C58" s="30"/>
      <c r="D58" s="30"/>
      <c r="E58" s="10"/>
      <c r="F58" s="166">
        <f>AVERAGE(AVERAGE(F36:H36)+AVERAGE(F44:H44))</f>
        <v>18260573.333333332</v>
      </c>
      <c r="G58" s="166"/>
      <c r="H58" s="166"/>
      <c r="I58" s="146"/>
      <c r="J58" s="146"/>
      <c r="K58" s="146"/>
      <c r="L58" s="147"/>
      <c r="O58" s="64"/>
    </row>
    <row r="59" spans="1:16" ht="14.45" customHeight="1" x14ac:dyDescent="0.2">
      <c r="A59" s="29" t="s">
        <v>34</v>
      </c>
      <c r="B59" s="31"/>
      <c r="C59" s="31"/>
      <c r="D59" s="31"/>
      <c r="E59" s="10"/>
      <c r="F59" s="167"/>
      <c r="G59" s="167"/>
      <c r="H59" s="167"/>
      <c r="I59" s="155"/>
      <c r="J59" s="155"/>
      <c r="K59" s="146"/>
      <c r="L59" s="147"/>
      <c r="O59" s="64"/>
    </row>
    <row r="60" spans="1:16" ht="63" customHeight="1" x14ac:dyDescent="0.25">
      <c r="A60" s="113" t="s">
        <v>40</v>
      </c>
      <c r="B60" s="115" t="s">
        <v>58</v>
      </c>
      <c r="C60" s="116"/>
      <c r="D60" s="116"/>
      <c r="E60" s="116"/>
      <c r="F60" s="116"/>
      <c r="G60" s="116"/>
      <c r="H60" s="116"/>
      <c r="I60" s="32"/>
      <c r="J60" s="33"/>
      <c r="K60" s="150">
        <f>B56/(F58+B56)</f>
        <v>0.12264414005305321</v>
      </c>
      <c r="L60" s="151"/>
      <c r="P60" s="65"/>
    </row>
    <row r="61" spans="1:16" ht="63" customHeight="1" x14ac:dyDescent="0.25">
      <c r="A61" s="119"/>
      <c r="B61" s="120" t="s">
        <v>37</v>
      </c>
      <c r="C61" s="121"/>
      <c r="D61" s="121"/>
      <c r="E61" s="121"/>
      <c r="F61" s="121"/>
      <c r="G61" s="121"/>
      <c r="H61" s="121"/>
      <c r="I61" s="34"/>
      <c r="J61" s="35" t="s">
        <v>36</v>
      </c>
      <c r="K61" s="152"/>
      <c r="L61" s="153"/>
    </row>
    <row r="62" spans="1:16" ht="34.9" customHeight="1" x14ac:dyDescent="0.2">
      <c r="A62" s="122" t="s">
        <v>57</v>
      </c>
      <c r="B62" s="123"/>
      <c r="C62" s="123"/>
      <c r="D62" s="123"/>
      <c r="E62" s="10"/>
      <c r="F62" s="160">
        <f>AVERAGE(AVERAGE(F43:H43)+AVERAGE(F36:H36))</f>
        <v>21786516.666666668</v>
      </c>
      <c r="G62" s="161"/>
      <c r="H62" s="161"/>
      <c r="I62" s="162"/>
      <c r="J62" s="154"/>
      <c r="K62" s="79"/>
      <c r="L62" s="80"/>
      <c r="O62" s="66"/>
    </row>
    <row r="63" spans="1:16" x14ac:dyDescent="0.2">
      <c r="A63" s="111" t="s">
        <v>38</v>
      </c>
      <c r="B63" s="112"/>
      <c r="C63" s="112"/>
      <c r="D63" s="112"/>
      <c r="E63" s="10"/>
      <c r="F63" s="163"/>
      <c r="G63" s="164"/>
      <c r="H63" s="164"/>
      <c r="I63" s="165"/>
      <c r="J63" s="155"/>
      <c r="K63" s="79"/>
      <c r="L63" s="80"/>
    </row>
    <row r="64" spans="1:16" ht="66" customHeight="1" x14ac:dyDescent="0.25">
      <c r="A64" s="113" t="s">
        <v>41</v>
      </c>
      <c r="B64" s="115" t="s">
        <v>35</v>
      </c>
      <c r="C64" s="116"/>
      <c r="D64" s="116"/>
      <c r="E64" s="116"/>
      <c r="F64" s="116"/>
      <c r="G64" s="116"/>
      <c r="H64" s="116"/>
      <c r="I64" s="32"/>
      <c r="J64" s="33"/>
      <c r="K64" s="156">
        <f>B56/(F62+B56)</f>
        <v>0.10487701992444347</v>
      </c>
      <c r="L64" s="157"/>
      <c r="N64" s="66"/>
      <c r="O64" s="66"/>
    </row>
    <row r="65" spans="1:12" ht="81.599999999999994" customHeight="1" thickBot="1" x14ac:dyDescent="0.3">
      <c r="A65" s="114"/>
      <c r="B65" s="117" t="s">
        <v>39</v>
      </c>
      <c r="C65" s="118"/>
      <c r="D65" s="118"/>
      <c r="E65" s="118"/>
      <c r="F65" s="118"/>
      <c r="G65" s="118"/>
      <c r="H65" s="118"/>
      <c r="I65" s="36"/>
      <c r="J65" s="37" t="s">
        <v>36</v>
      </c>
      <c r="K65" s="158"/>
      <c r="L65" s="159"/>
    </row>
  </sheetData>
  <mergeCells count="99">
    <mergeCell ref="J62:L63"/>
    <mergeCell ref="K64:L65"/>
    <mergeCell ref="F62:I63"/>
    <mergeCell ref="F58:H59"/>
    <mergeCell ref="F54:L55"/>
    <mergeCell ref="F56:L57"/>
    <mergeCell ref="I58:L59"/>
    <mergeCell ref="I36:L36"/>
    <mergeCell ref="I37:L37"/>
    <mergeCell ref="I30:L30"/>
    <mergeCell ref="M55:O55"/>
    <mergeCell ref="K60:L61"/>
    <mergeCell ref="I29:L29"/>
    <mergeCell ref="I33:L33"/>
    <mergeCell ref="I34:L34"/>
    <mergeCell ref="I35:L35"/>
    <mergeCell ref="I31:L31"/>
    <mergeCell ref="I32:L32"/>
    <mergeCell ref="F4:H4"/>
    <mergeCell ref="I4:L5"/>
    <mergeCell ref="A7:L7"/>
    <mergeCell ref="A11:L11"/>
    <mergeCell ref="A46:L46"/>
    <mergeCell ref="B4:D4"/>
    <mergeCell ref="A5:A6"/>
    <mergeCell ref="I6:L6"/>
    <mergeCell ref="I9:L9"/>
    <mergeCell ref="I8:L8"/>
    <mergeCell ref="I12:L12"/>
    <mergeCell ref="I13:L13"/>
    <mergeCell ref="I14:L14"/>
    <mergeCell ref="I15:L15"/>
    <mergeCell ref="I16:L16"/>
    <mergeCell ref="I17:L18"/>
    <mergeCell ref="A2:C3"/>
    <mergeCell ref="F2:G2"/>
    <mergeCell ref="G3:H3"/>
    <mergeCell ref="J2:K2"/>
    <mergeCell ref="J3:K3"/>
    <mergeCell ref="A63:D63"/>
    <mergeCell ref="A64:A65"/>
    <mergeCell ref="B64:H64"/>
    <mergeCell ref="B65:H65"/>
    <mergeCell ref="A60:A61"/>
    <mergeCell ref="B60:H60"/>
    <mergeCell ref="B61:H61"/>
    <mergeCell ref="A62:D62"/>
    <mergeCell ref="A37:C37"/>
    <mergeCell ref="A38:C38"/>
    <mergeCell ref="A44:C44"/>
    <mergeCell ref="A45:C45"/>
    <mergeCell ref="A50:A51"/>
    <mergeCell ref="B50:B51"/>
    <mergeCell ref="C50:C51"/>
    <mergeCell ref="D50:D51"/>
    <mergeCell ref="F50:F51"/>
    <mergeCell ref="G50:G51"/>
    <mergeCell ref="I44:L44"/>
    <mergeCell ref="I38:L38"/>
    <mergeCell ref="F41:H41"/>
    <mergeCell ref="I40:L40"/>
    <mergeCell ref="I41:L41"/>
    <mergeCell ref="I43:L43"/>
    <mergeCell ref="E17:E18"/>
    <mergeCell ref="F17:F18"/>
    <mergeCell ref="A9:C9"/>
    <mergeCell ref="A17:A18"/>
    <mergeCell ref="F9:H9"/>
    <mergeCell ref="H13:H14"/>
    <mergeCell ref="F13:F14"/>
    <mergeCell ref="G13:G14"/>
    <mergeCell ref="G17:G18"/>
    <mergeCell ref="H17:H18"/>
    <mergeCell ref="I22:L22"/>
    <mergeCell ref="I19:L19"/>
    <mergeCell ref="I20:L20"/>
    <mergeCell ref="I21:L21"/>
    <mergeCell ref="I28:L28"/>
    <mergeCell ref="I23:L23"/>
    <mergeCell ref="I24:L24"/>
    <mergeCell ref="I25:L25"/>
    <mergeCell ref="I26:L26"/>
    <mergeCell ref="I27:L27"/>
    <mergeCell ref="B56:D57"/>
    <mergeCell ref="A52:L52"/>
    <mergeCell ref="A53:L53"/>
    <mergeCell ref="F38:H38"/>
    <mergeCell ref="I47:L47"/>
    <mergeCell ref="I48:L48"/>
    <mergeCell ref="I49:L49"/>
    <mergeCell ref="H50:H51"/>
    <mergeCell ref="B54:B55"/>
    <mergeCell ref="C54:C55"/>
    <mergeCell ref="D54:D55"/>
    <mergeCell ref="I45:L45"/>
    <mergeCell ref="I50:L51"/>
    <mergeCell ref="A40:C40"/>
    <mergeCell ref="A41:C41"/>
    <mergeCell ref="A43:C43"/>
  </mergeCells>
  <conditionalFormatting sqref="A35">
    <cfRule type="containsText" dxfId="1" priority="5" operator="containsText" text="Provide">
      <formula>NOT(ISERROR(SEARCH("Provide",A35)))</formula>
    </cfRule>
  </conditionalFormatting>
  <conditionalFormatting sqref="A32:A34">
    <cfRule type="containsText" dxfId="0" priority="1" operator="containsText" text="Provide">
      <formula>NOT(ISERROR(SEARCH("Provide",A32)))</formula>
    </cfRule>
  </conditionalFormatting>
  <dataValidations count="1">
    <dataValidation type="decimal" allowBlank="1" showInputMessage="1" showErrorMessage="1" errorTitle="Invalid data is enterd" error="Input Number" sqref="B13:D14 B19:H28 B32:D34 B48:D49">
      <formula1>-1000000000000000</formula1>
      <formula2>1000000000000000</formula2>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A5792F332F6E438D3671D312F09125" ma:contentTypeVersion="0" ma:contentTypeDescription="Create a new document." ma:contentTypeScope="" ma:versionID="c2104561eb31cb03d3d9a7db205ba91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54442E-8525-4472-A7D0-0230FC4C9C67}"/>
</file>

<file path=customXml/itemProps2.xml><?xml version="1.0" encoding="utf-8"?>
<ds:datastoreItem xmlns:ds="http://schemas.openxmlformats.org/officeDocument/2006/customXml" ds:itemID="{A53B0980-0014-41E7-8BB2-402B541CC038}"/>
</file>

<file path=customXml/itemProps3.xml><?xml version="1.0" encoding="utf-8"?>
<ds:datastoreItem xmlns:ds="http://schemas.openxmlformats.org/officeDocument/2006/customXml" ds:itemID="{FC572244-F888-406D-B21E-FE1FA5F2B8E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Camille Bor</cp:lastModifiedBy>
  <dcterms:created xsi:type="dcterms:W3CDTF">2014-07-12T12:50:27Z</dcterms:created>
  <dcterms:modified xsi:type="dcterms:W3CDTF">2014-09-22T08:19:31Z</dcterms:modified>
</cp:coreProperties>
</file>