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autoCompressPictures="0"/>
  <mc:AlternateContent xmlns:mc="http://schemas.openxmlformats.org/markup-compatibility/2006">
    <mc:Choice Requires="x15">
      <x15ac:absPath xmlns:x15ac="http://schemas.microsoft.com/office/spreadsheetml/2010/11/ac" url="https://tgf.sharepoint.com/sites/ESA2F1/TRPL/2014 Documents/2017 04 April Meeting/Window 1 Applications/Full Review/TB/Philippines/Funding Request Documents/"/>
    </mc:Choice>
  </mc:AlternateContent>
  <workbookProtection workbookAlgorithmName="SHA-512" workbookHashValue="RnN6EiU+yTb98ouSmt6BG84qo8ACNlqls7hyJfQ3VMW43C/IDMJEL5KxYWY3lyg3Rsqh88egJRZyP9FdY6vjRA==" workbookSaltValue="YhHU7bHOZEBGVhHbSNRi3g==" workbookSpinCount="100000" lockStructure="1"/>
  <bookViews>
    <workbookView xWindow="0" yWindow="0" windowWidth="28800" windowHeight="12135" tabRatio="864" activeTab="3"/>
  </bookViews>
  <sheets>
    <sheet name="Guidance" sheetId="1" r:id="rId1"/>
    <sheet name="Cover Sheet" sheetId="2" r:id="rId2"/>
    <sheet name="HIV.Gap.Overview" sheetId="3" r:id="rId3"/>
    <sheet name="TB.Gap.Overview" sheetId="14" r:id="rId4"/>
    <sheet name="Malaria.Gap.Overview" sheetId="15" r:id="rId5"/>
    <sheet name="Government Health Spending" sheetId="6" r:id="rId6"/>
    <sheet name="HIV.Gap.Detail.Module" sheetId="7" r:id="rId7"/>
    <sheet name="HIV.Gap.Detail.NSP" sheetId="16" r:id="rId8"/>
    <sheet name="TB.Gap.Detail.Module" sheetId="17" r:id="rId9"/>
    <sheet name="TB.Gap.Detail.NSP" sheetId="18" r:id="rId10"/>
    <sheet name="Malaria.Gap.Detail.Module" sheetId="19" r:id="rId11"/>
    <sheet name="Malaria.Gap.Detail.NSP" sheetId="20" r:id="rId12"/>
    <sheet name="look-up tables" sheetId="13" state="hidden" r:id="rId13"/>
  </sheets>
  <externalReferences>
    <externalReference r:id="rId14"/>
  </externalReferences>
  <definedNames>
    <definedName name="CountryLookUp" localSheetId="0">'[1]look uptables'!$A$2:$A$258</definedName>
    <definedName name="CountryLookUp">'look-up tables'!$A$2:$A$242</definedName>
    <definedName name="CurrencyLookUp" localSheetId="0">'[1]look uptables'!$D$2:$D$4</definedName>
    <definedName name="CurrencyLookUp">'look-up tables'!$E$2:$E$4</definedName>
    <definedName name="DiseaseLookUp" localSheetId="0">'[1]look uptables'!$B$2:$B$5</definedName>
    <definedName name="DiseaseLookUp">'look-up tables'!$C$2:$C$5</definedName>
    <definedName name="ExternalSourceLookUp" localSheetId="0">'[1]look uptables'!$F$2:$F$49</definedName>
    <definedName name="ExternalSourceLookUp">'look-up tables'!$G$2:$G$49</definedName>
    <definedName name="_xlnm.Print_Area" localSheetId="6">HIV.Gap.Detail.Module!$A$1:$Q$22</definedName>
    <definedName name="_xlnm.Print_Area" localSheetId="2">HIV.Gap.Overview!$A$1:$L$35</definedName>
    <definedName name="_xlnm.Print_Area" localSheetId="4">Malaria.Gap.Overview!$A$1:$L$35</definedName>
    <definedName name="_xlnm.Print_Area" localSheetId="3">TB.Gap.Overview!$A$1:$L$35</definedName>
    <definedName name="ReportingCycleLookUp">'look-up tables'!#REF!</definedName>
    <definedName name="ReportingYearLookUp">'look-up tables'!$F$2:$F$7</definedName>
    <definedName name="UnitLookUp">'look-up tables'!$D$2:$D$5</definedName>
    <definedName name="Z_2E73D5FD_AB8C_244C_A78E_42D09AE561A2_.wvu.PrintArea" localSheetId="4" hidden="1">Malaria.Gap.Overview!$A$1:$L$35</definedName>
    <definedName name="Z_2E73D5FD_AB8C_244C_A78E_42D09AE561A2_.wvu.PrintArea" localSheetId="3" hidden="1">TB.Gap.Overview!$A$1:$L$35</definedName>
    <definedName name="Z_41D57372_F726_46B3_96F2_08DF7DCA0F49_.wvu.PrintArea" localSheetId="4" hidden="1">Malaria.Gap.Overview!$A$1:$L$35</definedName>
    <definedName name="Z_41D57372_F726_46B3_96F2_08DF7DCA0F49_.wvu.PrintArea" localSheetId="3" hidden="1">TB.Gap.Overview!$A$1:$L$35</definedName>
    <definedName name="Z_628D8CB9_E385_4117_8E65_BFC0C1783A2B_.wvu.PrintArea" localSheetId="4" hidden="1">Malaria.Gap.Overview!$A$1:$L$35</definedName>
    <definedName name="Z_628D8CB9_E385_4117_8E65_BFC0C1783A2B_.wvu.PrintArea" localSheetId="3" hidden="1">TB.Gap.Overview!$A$1:$L$35</definedName>
  </definedNames>
  <calcPr calcId="15251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D12" i="14" l="1"/>
  <c r="D15" i="14"/>
  <c r="B17" i="14"/>
  <c r="B29" i="14"/>
  <c r="C17" i="14"/>
  <c r="D17" i="14"/>
  <c r="C12" i="14"/>
  <c r="B12" i="14"/>
  <c r="B15" i="14"/>
  <c r="E4" i="6"/>
  <c r="D4" i="6"/>
  <c r="E5" i="6"/>
  <c r="L1" i="15"/>
  <c r="D4" i="15"/>
  <c r="D5" i="15"/>
  <c r="C4" i="15"/>
  <c r="C5" i="15"/>
  <c r="E4" i="15"/>
  <c r="E5" i="15"/>
  <c r="F4" i="15"/>
  <c r="B4" i="15"/>
  <c r="B5" i="15"/>
  <c r="L1" i="14"/>
  <c r="D4" i="14"/>
  <c r="D5" i="14"/>
  <c r="E4" i="14"/>
  <c r="F4" i="14"/>
  <c r="L1" i="3"/>
  <c r="D4" i="3"/>
  <c r="N10" i="20"/>
  <c r="O10" i="20"/>
  <c r="P10" i="20"/>
  <c r="Q10" i="20"/>
  <c r="Q22" i="20"/>
  <c r="N11" i="20"/>
  <c r="O11" i="20"/>
  <c r="P11" i="20"/>
  <c r="Q11" i="20"/>
  <c r="N12" i="20"/>
  <c r="O12" i="20"/>
  <c r="P12" i="20"/>
  <c r="Q12" i="20"/>
  <c r="N13" i="20"/>
  <c r="O13" i="20"/>
  <c r="P13" i="20"/>
  <c r="Q13" i="20"/>
  <c r="N14" i="20"/>
  <c r="O14" i="20"/>
  <c r="P14" i="20"/>
  <c r="Q14" i="20"/>
  <c r="N15" i="20"/>
  <c r="O15" i="20"/>
  <c r="P15" i="20"/>
  <c r="Q15" i="20"/>
  <c r="N16" i="20"/>
  <c r="O16" i="20"/>
  <c r="P16" i="20"/>
  <c r="Q16" i="20"/>
  <c r="N17" i="20"/>
  <c r="O17" i="20"/>
  <c r="P17" i="20"/>
  <c r="Q17" i="20"/>
  <c r="N18" i="20"/>
  <c r="O18" i="20"/>
  <c r="P18" i="20"/>
  <c r="Q18" i="20"/>
  <c r="N19" i="20"/>
  <c r="O19" i="20"/>
  <c r="P19" i="20"/>
  <c r="Q19" i="20"/>
  <c r="N20" i="20"/>
  <c r="O20" i="20"/>
  <c r="P20" i="20"/>
  <c r="Q20" i="20"/>
  <c r="M22" i="20"/>
  <c r="L22" i="20"/>
  <c r="K22" i="20"/>
  <c r="J22" i="20"/>
  <c r="I22" i="20"/>
  <c r="H22" i="20"/>
  <c r="G22" i="20"/>
  <c r="F22" i="20"/>
  <c r="E22" i="20"/>
  <c r="D22" i="20"/>
  <c r="C22" i="20"/>
  <c r="B22" i="20"/>
  <c r="Q9" i="20"/>
  <c r="P9" i="20"/>
  <c r="O9" i="20"/>
  <c r="N9" i="20"/>
  <c r="Q8" i="20"/>
  <c r="P8" i="20"/>
  <c r="O8" i="20"/>
  <c r="N8" i="20"/>
  <c r="Q7" i="20"/>
  <c r="P7" i="20"/>
  <c r="O7" i="20"/>
  <c r="N7" i="20"/>
  <c r="Q6" i="20"/>
  <c r="P6" i="20"/>
  <c r="O6" i="20"/>
  <c r="N6" i="20"/>
  <c r="N22" i="20"/>
  <c r="M2" i="20"/>
  <c r="E2" i="20"/>
  <c r="M1" i="20"/>
  <c r="B4" i="20"/>
  <c r="F4" i="20"/>
  <c r="E1" i="20"/>
  <c r="M2" i="19"/>
  <c r="M1" i="19"/>
  <c r="B4" i="19"/>
  <c r="J4" i="19"/>
  <c r="M16" i="19"/>
  <c r="L16" i="19"/>
  <c r="K16" i="19"/>
  <c r="J16" i="19"/>
  <c r="I16" i="19"/>
  <c r="H16" i="19"/>
  <c r="G16" i="19"/>
  <c r="F16" i="19"/>
  <c r="E16" i="19"/>
  <c r="D16" i="19"/>
  <c r="C16" i="19"/>
  <c r="B16" i="19"/>
  <c r="Q14" i="19"/>
  <c r="P14" i="19"/>
  <c r="O14" i="19"/>
  <c r="N14" i="19"/>
  <c r="Q13" i="19"/>
  <c r="P13" i="19"/>
  <c r="O13" i="19"/>
  <c r="N13" i="19"/>
  <c r="Q12" i="19"/>
  <c r="P12" i="19"/>
  <c r="O12" i="19"/>
  <c r="N12" i="19"/>
  <c r="Q11" i="19"/>
  <c r="P11" i="19"/>
  <c r="O11" i="19"/>
  <c r="N11" i="19"/>
  <c r="Q10" i="19"/>
  <c r="P10" i="19"/>
  <c r="O10" i="19"/>
  <c r="N10" i="19"/>
  <c r="Q9" i="19"/>
  <c r="P9" i="19"/>
  <c r="O9" i="19"/>
  <c r="N9" i="19"/>
  <c r="Q8" i="19"/>
  <c r="P8" i="19"/>
  <c r="O8" i="19"/>
  <c r="N8" i="19"/>
  <c r="Q7" i="19"/>
  <c r="P7" i="19"/>
  <c r="O7" i="19"/>
  <c r="N7" i="19"/>
  <c r="Q6" i="19"/>
  <c r="Q16" i="19"/>
  <c r="P6" i="19"/>
  <c r="O6" i="19"/>
  <c r="O16" i="19"/>
  <c r="N6" i="19"/>
  <c r="E2" i="19"/>
  <c r="E1" i="19"/>
  <c r="N9" i="18"/>
  <c r="O9" i="18"/>
  <c r="P9" i="18"/>
  <c r="Q9" i="18"/>
  <c r="N10" i="18"/>
  <c r="O10" i="18"/>
  <c r="P10" i="18"/>
  <c r="Q10" i="18"/>
  <c r="N11" i="18"/>
  <c r="O11" i="18"/>
  <c r="P11" i="18"/>
  <c r="Q11" i="18"/>
  <c r="N12" i="18"/>
  <c r="O12" i="18"/>
  <c r="P12" i="18"/>
  <c r="Q12" i="18"/>
  <c r="N13" i="18"/>
  <c r="O13" i="18"/>
  <c r="P13" i="18"/>
  <c r="Q13" i="18"/>
  <c r="N14" i="18"/>
  <c r="O14" i="18"/>
  <c r="P14" i="18"/>
  <c r="Q14" i="18"/>
  <c r="M22" i="18"/>
  <c r="L22" i="18"/>
  <c r="K22" i="18"/>
  <c r="J22" i="18"/>
  <c r="I22" i="18"/>
  <c r="H22" i="18"/>
  <c r="G22" i="18"/>
  <c r="F22" i="18"/>
  <c r="E22" i="18"/>
  <c r="D22" i="18"/>
  <c r="C22" i="18"/>
  <c r="B22" i="18"/>
  <c r="Q20" i="18"/>
  <c r="P20" i="18"/>
  <c r="O20" i="18"/>
  <c r="N20" i="18"/>
  <c r="Q19" i="18"/>
  <c r="P19" i="18"/>
  <c r="O19" i="18"/>
  <c r="N19" i="18"/>
  <c r="Q18" i="18"/>
  <c r="P18" i="18"/>
  <c r="O18" i="18"/>
  <c r="N18" i="18"/>
  <c r="Q17" i="18"/>
  <c r="P17" i="18"/>
  <c r="O17" i="18"/>
  <c r="N17" i="18"/>
  <c r="Q16" i="18"/>
  <c r="P16" i="18"/>
  <c r="O16" i="18"/>
  <c r="N16" i="18"/>
  <c r="Q15" i="18"/>
  <c r="P15" i="18"/>
  <c r="O15" i="18"/>
  <c r="N15" i="18"/>
  <c r="Q8" i="18"/>
  <c r="P8" i="18"/>
  <c r="O8" i="18"/>
  <c r="N8" i="18"/>
  <c r="Q7" i="18"/>
  <c r="P7" i="18"/>
  <c r="O7" i="18"/>
  <c r="N7" i="18"/>
  <c r="Q6" i="18"/>
  <c r="Q22" i="18"/>
  <c r="P6" i="18"/>
  <c r="O6" i="18"/>
  <c r="O22" i="18"/>
  <c r="N6" i="18"/>
  <c r="N22" i="18"/>
  <c r="M2" i="18"/>
  <c r="E2" i="18"/>
  <c r="M1" i="18"/>
  <c r="B4" i="18"/>
  <c r="E1" i="18"/>
  <c r="M2" i="17"/>
  <c r="M1" i="17"/>
  <c r="B4" i="17"/>
  <c r="F4" i="17"/>
  <c r="M16" i="17"/>
  <c r="L16" i="17"/>
  <c r="K16" i="17"/>
  <c r="J16" i="17"/>
  <c r="I16" i="17"/>
  <c r="H16" i="17"/>
  <c r="G16" i="17"/>
  <c r="F16" i="17"/>
  <c r="E16" i="17"/>
  <c r="D16" i="17"/>
  <c r="C16" i="17"/>
  <c r="B16" i="17"/>
  <c r="Q14" i="17"/>
  <c r="P14" i="17"/>
  <c r="O14" i="17"/>
  <c r="N14" i="17"/>
  <c r="Q13" i="17"/>
  <c r="P13" i="17"/>
  <c r="O13" i="17"/>
  <c r="N13" i="17"/>
  <c r="Q12" i="17"/>
  <c r="P12" i="17"/>
  <c r="O12" i="17"/>
  <c r="N12" i="17"/>
  <c r="Q11" i="17"/>
  <c r="P11" i="17"/>
  <c r="O11" i="17"/>
  <c r="N11" i="17"/>
  <c r="Q10" i="17"/>
  <c r="P10" i="17"/>
  <c r="O10" i="17"/>
  <c r="N10" i="17"/>
  <c r="Q9" i="17"/>
  <c r="P9" i="17"/>
  <c r="O9" i="17"/>
  <c r="N9" i="17"/>
  <c r="Q8" i="17"/>
  <c r="P8" i="17"/>
  <c r="O8" i="17"/>
  <c r="N8" i="17"/>
  <c r="Q7" i="17"/>
  <c r="P7" i="17"/>
  <c r="O7" i="17"/>
  <c r="N7" i="17"/>
  <c r="Q6" i="17"/>
  <c r="Q16" i="17"/>
  <c r="P6" i="17"/>
  <c r="O6" i="17"/>
  <c r="N6" i="17"/>
  <c r="N16" i="17"/>
  <c r="E2" i="17"/>
  <c r="E1" i="17"/>
  <c r="M22" i="16"/>
  <c r="L22" i="16"/>
  <c r="K22" i="16"/>
  <c r="J22" i="16"/>
  <c r="I22" i="16"/>
  <c r="H22" i="16"/>
  <c r="G22" i="16"/>
  <c r="F22" i="16"/>
  <c r="E22" i="16"/>
  <c r="D22" i="16"/>
  <c r="C22" i="16"/>
  <c r="B22" i="16"/>
  <c r="Q20" i="16"/>
  <c r="P20" i="16"/>
  <c r="O20" i="16"/>
  <c r="N20" i="16"/>
  <c r="Q19" i="16"/>
  <c r="P19" i="16"/>
  <c r="O19" i="16"/>
  <c r="N19" i="16"/>
  <c r="Q18" i="16"/>
  <c r="P18" i="16"/>
  <c r="O18" i="16"/>
  <c r="N18" i="16"/>
  <c r="Q17" i="16"/>
  <c r="P17" i="16"/>
  <c r="O17" i="16"/>
  <c r="N17" i="16"/>
  <c r="Q16" i="16"/>
  <c r="P16" i="16"/>
  <c r="O16" i="16"/>
  <c r="N16" i="16"/>
  <c r="Q15" i="16"/>
  <c r="P15" i="16"/>
  <c r="O15" i="16"/>
  <c r="N15" i="16"/>
  <c r="Q14" i="16"/>
  <c r="P14" i="16"/>
  <c r="O14" i="16"/>
  <c r="N14" i="16"/>
  <c r="Q13" i="16"/>
  <c r="P13" i="16"/>
  <c r="O13" i="16"/>
  <c r="N13" i="16"/>
  <c r="Q12" i="16"/>
  <c r="P12" i="16"/>
  <c r="O12" i="16"/>
  <c r="N12" i="16"/>
  <c r="Q11" i="16"/>
  <c r="P11" i="16"/>
  <c r="O11" i="16"/>
  <c r="N11" i="16"/>
  <c r="Q10" i="16"/>
  <c r="P10" i="16"/>
  <c r="O10" i="16"/>
  <c r="N10" i="16"/>
  <c r="Q9" i="16"/>
  <c r="P9" i="16"/>
  <c r="O9" i="16"/>
  <c r="N9" i="16"/>
  <c r="Q8" i="16"/>
  <c r="P8" i="16"/>
  <c r="O8" i="16"/>
  <c r="N8" i="16"/>
  <c r="Q7" i="16"/>
  <c r="P7" i="16"/>
  <c r="O7" i="16"/>
  <c r="N7" i="16"/>
  <c r="N22" i="16"/>
  <c r="Q6" i="16"/>
  <c r="Q22" i="16"/>
  <c r="P6" i="16"/>
  <c r="P22" i="16"/>
  <c r="O6" i="16"/>
  <c r="O22" i="16"/>
  <c r="N6" i="16"/>
  <c r="M2" i="16"/>
  <c r="E2" i="16"/>
  <c r="M1" i="16"/>
  <c r="B4" i="16"/>
  <c r="F4" i="16"/>
  <c r="E1" i="16"/>
  <c r="L2" i="15"/>
  <c r="I29" i="15"/>
  <c r="I15" i="15"/>
  <c r="I32" i="15"/>
  <c r="I33" i="15"/>
  <c r="I35" i="15"/>
  <c r="H29" i="15"/>
  <c r="H32" i="15"/>
  <c r="H33" i="15"/>
  <c r="H35" i="15"/>
  <c r="G29" i="15"/>
  <c r="F29" i="15"/>
  <c r="F32" i="15"/>
  <c r="F33" i="15"/>
  <c r="F35" i="15"/>
  <c r="E29" i="15"/>
  <c r="E32" i="15"/>
  <c r="E33" i="15"/>
  <c r="E35" i="15"/>
  <c r="E15" i="15"/>
  <c r="D29" i="15"/>
  <c r="C29" i="15"/>
  <c r="B29" i="15"/>
  <c r="H15" i="15"/>
  <c r="G15" i="15"/>
  <c r="F15" i="15"/>
  <c r="D15" i="15"/>
  <c r="C15" i="15"/>
  <c r="B15" i="15"/>
  <c r="E2" i="15"/>
  <c r="E1" i="15"/>
  <c r="L2" i="14"/>
  <c r="I29" i="14"/>
  <c r="I32" i="14"/>
  <c r="I33" i="14"/>
  <c r="I35" i="14"/>
  <c r="I15" i="14"/>
  <c r="H29" i="14"/>
  <c r="H15" i="14"/>
  <c r="G29" i="14"/>
  <c r="G32" i="14"/>
  <c r="G33" i="14"/>
  <c r="G15" i="14"/>
  <c r="G35" i="14"/>
  <c r="F29" i="14"/>
  <c r="E29" i="14"/>
  <c r="E15" i="14"/>
  <c r="E32" i="14"/>
  <c r="E33" i="14"/>
  <c r="E35" i="14"/>
  <c r="D29" i="14"/>
  <c r="C29" i="14"/>
  <c r="F15" i="14"/>
  <c r="F32" i="14"/>
  <c r="F33" i="14"/>
  <c r="F35" i="14"/>
  <c r="C15" i="14"/>
  <c r="E2" i="14"/>
  <c r="E1" i="14"/>
  <c r="O16" i="17"/>
  <c r="P22" i="20"/>
  <c r="N16" i="19"/>
  <c r="O22" i="20"/>
  <c r="P22" i="18"/>
  <c r="N4" i="17"/>
  <c r="N4" i="16"/>
  <c r="G32" i="15"/>
  <c r="G33" i="15"/>
  <c r="G35" i="15"/>
  <c r="E2" i="6"/>
  <c r="E1" i="6"/>
  <c r="Q20" i="7"/>
  <c r="P20" i="7"/>
  <c r="O20" i="7"/>
  <c r="N20" i="7"/>
  <c r="Q19" i="7"/>
  <c r="P19" i="7"/>
  <c r="O19" i="7"/>
  <c r="N19" i="7"/>
  <c r="Q18" i="7"/>
  <c r="P18" i="7"/>
  <c r="O18" i="7"/>
  <c r="N18" i="7"/>
  <c r="Q17" i="7"/>
  <c r="P17" i="7"/>
  <c r="O17" i="7"/>
  <c r="N17" i="7"/>
  <c r="Q16" i="7"/>
  <c r="P16" i="7"/>
  <c r="O16" i="7"/>
  <c r="N16" i="7"/>
  <c r="Q15" i="7"/>
  <c r="P15" i="7"/>
  <c r="O15" i="7"/>
  <c r="N15" i="7"/>
  <c r="Q14" i="7"/>
  <c r="P14" i="7"/>
  <c r="O14" i="7"/>
  <c r="N14" i="7"/>
  <c r="Q13" i="7"/>
  <c r="P13" i="7"/>
  <c r="O13" i="7"/>
  <c r="N13" i="7"/>
  <c r="Q12" i="7"/>
  <c r="P12" i="7"/>
  <c r="O12" i="7"/>
  <c r="N12" i="7"/>
  <c r="M22" i="7"/>
  <c r="L22" i="7"/>
  <c r="K22" i="7"/>
  <c r="J22" i="7"/>
  <c r="I22" i="7"/>
  <c r="H22" i="7"/>
  <c r="G22" i="7"/>
  <c r="F22" i="7"/>
  <c r="E22" i="7"/>
  <c r="D22" i="7"/>
  <c r="C22" i="7"/>
  <c r="B22" i="7"/>
  <c r="I12" i="6"/>
  <c r="H12" i="6"/>
  <c r="G12" i="6"/>
  <c r="F12" i="6"/>
  <c r="E12" i="6"/>
  <c r="D12" i="6"/>
  <c r="C12" i="6"/>
  <c r="B12" i="6"/>
  <c r="E1" i="3"/>
  <c r="F29" i="3"/>
  <c r="G29" i="3"/>
  <c r="G15" i="3"/>
  <c r="H29" i="3"/>
  <c r="I29" i="3"/>
  <c r="I32" i="3"/>
  <c r="I33" i="3"/>
  <c r="I35" i="3"/>
  <c r="E29" i="3"/>
  <c r="C29" i="3"/>
  <c r="D29" i="3"/>
  <c r="B29" i="3"/>
  <c r="B15" i="3"/>
  <c r="E2" i="3"/>
  <c r="C1" i="6"/>
  <c r="M2" i="7"/>
  <c r="M1" i="7"/>
  <c r="B4" i="7"/>
  <c r="E2" i="7"/>
  <c r="E1" i="7"/>
  <c r="L2" i="3"/>
  <c r="Q11" i="7"/>
  <c r="P11" i="7"/>
  <c r="O11" i="7"/>
  <c r="N11" i="7"/>
  <c r="Q10" i="7"/>
  <c r="P10" i="7"/>
  <c r="O10" i="7"/>
  <c r="N10" i="7"/>
  <c r="Q9" i="7"/>
  <c r="P9" i="7"/>
  <c r="O9" i="7"/>
  <c r="N9" i="7"/>
  <c r="Q8" i="7"/>
  <c r="P8" i="7"/>
  <c r="O8" i="7"/>
  <c r="N8" i="7"/>
  <c r="Q7" i="7"/>
  <c r="P7" i="7"/>
  <c r="O7" i="7"/>
  <c r="N7" i="7"/>
  <c r="Q6" i="7"/>
  <c r="P6" i="7"/>
  <c r="P22" i="7"/>
  <c r="O6" i="7"/>
  <c r="N6" i="7"/>
  <c r="I15" i="3"/>
  <c r="H15" i="3"/>
  <c r="H32" i="3"/>
  <c r="H33" i="3"/>
  <c r="H35" i="3"/>
  <c r="F15" i="3"/>
  <c r="E15" i="3"/>
  <c r="D15" i="3"/>
  <c r="C15" i="3"/>
  <c r="C4" i="7"/>
  <c r="D4" i="7"/>
  <c r="L4" i="7"/>
  <c r="N22" i="7"/>
  <c r="F4" i="7"/>
  <c r="G4" i="7"/>
  <c r="D5" i="6"/>
  <c r="C4" i="6"/>
  <c r="Q22" i="7"/>
  <c r="E32" i="3"/>
  <c r="E33" i="3"/>
  <c r="E35" i="3"/>
  <c r="G32" i="3"/>
  <c r="G33" i="3"/>
  <c r="G35" i="3"/>
  <c r="O22" i="7"/>
  <c r="C4" i="16"/>
  <c r="P16" i="17"/>
  <c r="C4" i="19"/>
  <c r="G4" i="19"/>
  <c r="E5" i="14"/>
  <c r="F4" i="6"/>
  <c r="F32" i="3"/>
  <c r="F33" i="3"/>
  <c r="F35" i="3"/>
  <c r="E4" i="3"/>
  <c r="F4" i="3"/>
  <c r="J4" i="17"/>
  <c r="F4" i="19"/>
  <c r="C4" i="17"/>
  <c r="G4" i="17"/>
  <c r="P16" i="19"/>
  <c r="C4" i="14"/>
  <c r="B4" i="14"/>
  <c r="B5" i="14"/>
  <c r="C5" i="14"/>
  <c r="E4" i="7"/>
  <c r="H4" i="7"/>
  <c r="H32" i="14"/>
  <c r="H33" i="14"/>
  <c r="H35" i="14"/>
  <c r="C4" i="18"/>
  <c r="J4" i="18"/>
  <c r="N4" i="18"/>
  <c r="E5" i="3"/>
  <c r="F5" i="15"/>
  <c r="G4" i="15"/>
  <c r="O4" i="7"/>
  <c r="K4" i="7"/>
  <c r="J4" i="7"/>
  <c r="N4" i="7"/>
  <c r="C4" i="20"/>
  <c r="J4" i="20"/>
  <c r="N4" i="20"/>
  <c r="O4" i="16"/>
  <c r="D4" i="19"/>
  <c r="O4" i="19"/>
  <c r="K4" i="19"/>
  <c r="C4" i="3"/>
  <c r="D5" i="3"/>
  <c r="D4" i="17"/>
  <c r="O4" i="17"/>
  <c r="K4" i="17"/>
  <c r="P4" i="7"/>
  <c r="F4" i="18"/>
  <c r="G4" i="14"/>
  <c r="F5" i="14"/>
  <c r="J4" i="16"/>
  <c r="N4" i="19"/>
  <c r="G4" i="6"/>
  <c r="F5" i="6"/>
  <c r="K4" i="16"/>
  <c r="G4" i="16"/>
  <c r="D4" i="16"/>
  <c r="L4" i="16"/>
  <c r="C5" i="6"/>
  <c r="B4" i="6"/>
  <c r="B5" i="6"/>
  <c r="C5" i="3"/>
  <c r="B4" i="3"/>
  <c r="B5" i="3"/>
  <c r="O4" i="20"/>
  <c r="D4" i="20"/>
  <c r="K4" i="20"/>
  <c r="G4" i="20"/>
  <c r="H4" i="16"/>
  <c r="P4" i="16"/>
  <c r="G5" i="15"/>
  <c r="H4" i="15"/>
  <c r="L4" i="17"/>
  <c r="E4" i="17"/>
  <c r="H4" i="17"/>
  <c r="P4" i="17"/>
  <c r="I4" i="7"/>
  <c r="M4" i="7"/>
  <c r="Q4" i="7"/>
  <c r="H4" i="14"/>
  <c r="G5" i="14"/>
  <c r="H4" i="19"/>
  <c r="E4" i="19"/>
  <c r="P4" i="19"/>
  <c r="L4" i="19"/>
  <c r="F5" i="3"/>
  <c r="G4" i="3"/>
  <c r="O4" i="18"/>
  <c r="D4" i="18"/>
  <c r="K4" i="18"/>
  <c r="G4" i="18"/>
  <c r="H4" i="6"/>
  <c r="G5" i="6"/>
  <c r="E4" i="16"/>
  <c r="I4" i="16"/>
  <c r="G5" i="3"/>
  <c r="H4" i="3"/>
  <c r="Q4" i="17"/>
  <c r="I4" i="17"/>
  <c r="M4" i="17"/>
  <c r="H5" i="15"/>
  <c r="I4" i="15"/>
  <c r="I5" i="15"/>
  <c r="H4" i="20"/>
  <c r="P4" i="20"/>
  <c r="E4" i="20"/>
  <c r="L4" i="20"/>
  <c r="P4" i="18"/>
  <c r="E4" i="18"/>
  <c r="L4" i="18"/>
  <c r="H4" i="18"/>
  <c r="I4" i="14"/>
  <c r="I5" i="14"/>
  <c r="H5" i="14"/>
  <c r="Q4" i="19"/>
  <c r="M4" i="19"/>
  <c r="I4" i="19"/>
  <c r="Q4" i="16"/>
  <c r="M4" i="16"/>
  <c r="I4" i="6"/>
  <c r="I5" i="6"/>
  <c r="H5" i="6"/>
  <c r="Q4" i="18"/>
  <c r="M4" i="18"/>
  <c r="I4" i="18"/>
  <c r="Q4" i="20"/>
  <c r="M4" i="20"/>
  <c r="I4" i="20"/>
  <c r="H5" i="3"/>
  <c r="I4" i="3"/>
  <c r="I5" i="3"/>
</calcChain>
</file>

<file path=xl/sharedStrings.xml><?xml version="1.0" encoding="utf-8"?>
<sst xmlns="http://schemas.openxmlformats.org/spreadsheetml/2006/main" count="688" uniqueCount="448">
  <si>
    <t>Estimated</t>
  </si>
  <si>
    <t>Currency:</t>
  </si>
  <si>
    <t>Country</t>
  </si>
  <si>
    <t>Country:</t>
  </si>
  <si>
    <t xml:space="preserve">Reporting year </t>
  </si>
  <si>
    <t>Disease</t>
  </si>
  <si>
    <t>USD</t>
  </si>
  <si>
    <t>EUR</t>
  </si>
  <si>
    <t>HIV/AIDS</t>
  </si>
  <si>
    <t>Malaria</t>
  </si>
  <si>
    <t>Saint Helena</t>
  </si>
  <si>
    <t>Saint Pierre and Miquelon</t>
  </si>
  <si>
    <t>Hong Kong</t>
  </si>
  <si>
    <t>Macao</t>
  </si>
  <si>
    <t>Aland Islands</t>
  </si>
  <si>
    <t>Guernsey</t>
  </si>
  <si>
    <t>Isle of Man</t>
  </si>
  <si>
    <t>Jersey</t>
  </si>
  <si>
    <t>Norway</t>
  </si>
  <si>
    <t>Svalbard and Jan Mayen Islands</t>
  </si>
  <si>
    <t>Norfolk Island</t>
  </si>
  <si>
    <t>Guam</t>
  </si>
  <si>
    <t>Northern Mariana Islands</t>
  </si>
  <si>
    <t>Pitcairn</t>
  </si>
  <si>
    <t>Taiwan</t>
  </si>
  <si>
    <t>Lutheran World Federation</t>
  </si>
  <si>
    <t>Burundi</t>
  </si>
  <si>
    <t>Comoros</t>
  </si>
  <si>
    <t>Djibouti</t>
  </si>
  <si>
    <t>Eritrea</t>
  </si>
  <si>
    <t>Ethiopia</t>
  </si>
  <si>
    <t>Kenya</t>
  </si>
  <si>
    <t>Madagascar</t>
  </si>
  <si>
    <t>Malawi</t>
  </si>
  <si>
    <t>Mauritius</t>
  </si>
  <si>
    <t>Mayotte</t>
  </si>
  <si>
    <t>Mozambique</t>
  </si>
  <si>
    <t>Réunion</t>
  </si>
  <si>
    <t>Rwanda</t>
  </si>
  <si>
    <t>Seychelles</t>
  </si>
  <si>
    <t>Somalia</t>
  </si>
  <si>
    <t>Uganda</t>
  </si>
  <si>
    <t>Tanzania (United Republic)</t>
  </si>
  <si>
    <t>Zambia</t>
  </si>
  <si>
    <t>Zimbabwe</t>
  </si>
  <si>
    <t>Angola</t>
  </si>
  <si>
    <t>Cameroon</t>
  </si>
  <si>
    <t>Central African Republic</t>
  </si>
  <si>
    <t>Chad</t>
  </si>
  <si>
    <t>Congo</t>
  </si>
  <si>
    <t>Congo (Democratic Republic)</t>
  </si>
  <si>
    <t>Equatorial Guinea</t>
  </si>
  <si>
    <t>Gabon</t>
  </si>
  <si>
    <t>Sao Tome and Principe</t>
  </si>
  <si>
    <t>Algeria</t>
  </si>
  <si>
    <t>Egypt</t>
  </si>
  <si>
    <t>Libyan Arab Jamahiriya</t>
  </si>
  <si>
    <t>Morocco</t>
  </si>
  <si>
    <t>Sudan</t>
  </si>
  <si>
    <t>Tunisia</t>
  </si>
  <si>
    <t>Western Sahara</t>
  </si>
  <si>
    <t>Botswana</t>
  </si>
  <si>
    <t>Lesotho</t>
  </si>
  <si>
    <t>Namibia</t>
  </si>
  <si>
    <t>South Africa</t>
  </si>
  <si>
    <t>Swaziland</t>
  </si>
  <si>
    <t>Benin</t>
  </si>
  <si>
    <t>Burkina Faso</t>
  </si>
  <si>
    <t>Cape Verde</t>
  </si>
  <si>
    <t>Côte d'Ivoire</t>
  </si>
  <si>
    <t>Gambia</t>
  </si>
  <si>
    <t>Ghana</t>
  </si>
  <si>
    <t>Guinea</t>
  </si>
  <si>
    <t>Guinea-Bissau</t>
  </si>
  <si>
    <t>Liberia</t>
  </si>
  <si>
    <t>Mali</t>
  </si>
  <si>
    <t>Mauritania</t>
  </si>
  <si>
    <t>Niger</t>
  </si>
  <si>
    <t>Nigeria</t>
  </si>
  <si>
    <t>Senegal</t>
  </si>
  <si>
    <t>Sierra Leone</t>
  </si>
  <si>
    <t>Togo</t>
  </si>
  <si>
    <t>Belize</t>
  </si>
  <si>
    <t>Costa Rica</t>
  </si>
  <si>
    <t>El Salvador</t>
  </si>
  <si>
    <t>Guatemala</t>
  </si>
  <si>
    <t>Honduras</t>
  </si>
  <si>
    <t>Mexico</t>
  </si>
  <si>
    <t>Nicaragua</t>
  </si>
  <si>
    <t>Panama</t>
  </si>
  <si>
    <t>Bermuda</t>
  </si>
  <si>
    <t>Canada</t>
  </si>
  <si>
    <t>Greenland</t>
  </si>
  <si>
    <t>United States</t>
  </si>
  <si>
    <t>Argentina</t>
  </si>
  <si>
    <t>Bolivia (Plurinational State)</t>
  </si>
  <si>
    <t>Brazil</t>
  </si>
  <si>
    <t>Chile</t>
  </si>
  <si>
    <t>Colombia</t>
  </si>
  <si>
    <t>Ecuador</t>
  </si>
  <si>
    <t>Falkland Islands (Malvinas)</t>
  </si>
  <si>
    <t>French Guiana</t>
  </si>
  <si>
    <t>Guyana</t>
  </si>
  <si>
    <t>Paraguay</t>
  </si>
  <si>
    <t>Peru</t>
  </si>
  <si>
    <t>Suriname</t>
  </si>
  <si>
    <t>Uruguay</t>
  </si>
  <si>
    <t>Venezuela</t>
  </si>
  <si>
    <t>Anguilla</t>
  </si>
  <si>
    <t>Antigua and Barbuda</t>
  </si>
  <si>
    <t>Aruba</t>
  </si>
  <si>
    <t>Bahamas</t>
  </si>
  <si>
    <t>Barbados</t>
  </si>
  <si>
    <t>British Virgin Islands</t>
  </si>
  <si>
    <t>Cayman Islands</t>
  </si>
  <si>
    <t>Cuba</t>
  </si>
  <si>
    <t>Dominica</t>
  </si>
  <si>
    <t>Dominican Republic</t>
  </si>
  <si>
    <t>Grenada</t>
  </si>
  <si>
    <t>Guadeloupe</t>
  </si>
  <si>
    <t>Haiti</t>
  </si>
  <si>
    <t>Jamaica</t>
  </si>
  <si>
    <t>Martinique</t>
  </si>
  <si>
    <t>Montserrat</t>
  </si>
  <si>
    <t>Netherlands Antilles</t>
  </si>
  <si>
    <t>Puerto Rico</t>
  </si>
  <si>
    <t>Saint Kitts and Nevis</t>
  </si>
  <si>
    <t>Saint Lucia</t>
  </si>
  <si>
    <t>Saint Vincent and Grenadines</t>
  </si>
  <si>
    <t>Trinidad and Tobago</t>
  </si>
  <si>
    <t>Turks and Caicos Islands</t>
  </si>
  <si>
    <t>United States Virgin Islands</t>
  </si>
  <si>
    <t>Kazakhstan</t>
  </si>
  <si>
    <t>Kyrgyzstan</t>
  </si>
  <si>
    <t>Tajikistan</t>
  </si>
  <si>
    <t>Turkmenistan</t>
  </si>
  <si>
    <t>Uzbekistan</t>
  </si>
  <si>
    <t>China</t>
  </si>
  <si>
    <t>Korea (Democratic Peoples Republic)</t>
  </si>
  <si>
    <t>Republic of Korea</t>
  </si>
  <si>
    <t>Japan</t>
  </si>
  <si>
    <t>Mongolia</t>
  </si>
  <si>
    <t>Brunei Darussalam</t>
  </si>
  <si>
    <t>Cambodia</t>
  </si>
  <si>
    <t>Indonesia</t>
  </si>
  <si>
    <t>Lao (Peoples Democratic Republic)</t>
  </si>
  <si>
    <t>Malaysia</t>
  </si>
  <si>
    <t>Myanmar</t>
  </si>
  <si>
    <t>Philippines</t>
  </si>
  <si>
    <t>Singapore</t>
  </si>
  <si>
    <t>Thailand</t>
  </si>
  <si>
    <t>Timor-Leste</t>
  </si>
  <si>
    <t>Viet Nam</t>
  </si>
  <si>
    <t>Afghanistan</t>
  </si>
  <si>
    <t>Bangladesh</t>
  </si>
  <si>
    <t>Bhutan</t>
  </si>
  <si>
    <t>India</t>
  </si>
  <si>
    <t>Iran (Islamic Republic)</t>
  </si>
  <si>
    <t>Maldives</t>
  </si>
  <si>
    <t>Nepal</t>
  </si>
  <si>
    <t>Pakistan</t>
  </si>
  <si>
    <t>Sri Lanka</t>
  </si>
  <si>
    <t>Armenia</t>
  </si>
  <si>
    <t>Azerbaijan</t>
  </si>
  <si>
    <t>Bahrain</t>
  </si>
  <si>
    <t>Cyprus</t>
  </si>
  <si>
    <t>Georgia</t>
  </si>
  <si>
    <t>Iraq</t>
  </si>
  <si>
    <t>Israel</t>
  </si>
  <si>
    <t>Jordan</t>
  </si>
  <si>
    <t>Kuwait</t>
  </si>
  <si>
    <t>Lebanon</t>
  </si>
  <si>
    <t>West Bank and Gaza</t>
  </si>
  <si>
    <t>Oman</t>
  </si>
  <si>
    <t>Qatar</t>
  </si>
  <si>
    <t>Saudi Arabia</t>
  </si>
  <si>
    <t>Syrian Arab Republic</t>
  </si>
  <si>
    <t>Turkey</t>
  </si>
  <si>
    <t>United Arab Emirates</t>
  </si>
  <si>
    <t>Yemen</t>
  </si>
  <si>
    <t>Belarus</t>
  </si>
  <si>
    <t>Bulgaria</t>
  </si>
  <si>
    <t>Czech Republic</t>
  </si>
  <si>
    <t>Hungary</t>
  </si>
  <si>
    <t>Poland</t>
  </si>
  <si>
    <t>Moldova</t>
  </si>
  <si>
    <t>Romania</t>
  </si>
  <si>
    <t>Russian Federation</t>
  </si>
  <si>
    <t>Slovakia</t>
  </si>
  <si>
    <t>Ukraine</t>
  </si>
  <si>
    <t>Denmark</t>
  </si>
  <si>
    <t>Estonia</t>
  </si>
  <si>
    <t>Faeroe Islands</t>
  </si>
  <si>
    <t>Finland</t>
  </si>
  <si>
    <t>Iceland</t>
  </si>
  <si>
    <t>Ireland</t>
  </si>
  <si>
    <t>Latvia</t>
  </si>
  <si>
    <t>Lithuania</t>
  </si>
  <si>
    <t>Sweden</t>
  </si>
  <si>
    <t>United Kingdom</t>
  </si>
  <si>
    <t>Albania</t>
  </si>
  <si>
    <t>Andorra</t>
  </si>
  <si>
    <t>Bosnia and Herzegovina</t>
  </si>
  <si>
    <t>Croatia</t>
  </si>
  <si>
    <t>Gibraltar</t>
  </si>
  <si>
    <t>Greece</t>
  </si>
  <si>
    <t>Holy See</t>
  </si>
  <si>
    <t>Italy</t>
  </si>
  <si>
    <t>Malta</t>
  </si>
  <si>
    <t>Portugal</t>
  </si>
  <si>
    <t>San Marino</t>
  </si>
  <si>
    <t>ex Serbia-Montenegro</t>
  </si>
  <si>
    <t>Slovenia</t>
  </si>
  <si>
    <t>Spain</t>
  </si>
  <si>
    <t>Macedonia (Former Yugoslav Republic)</t>
  </si>
  <si>
    <t>Austria</t>
  </si>
  <si>
    <t>Belgium</t>
  </si>
  <si>
    <t>France</t>
  </si>
  <si>
    <t>Germany</t>
  </si>
  <si>
    <t>Liechtenstein</t>
  </si>
  <si>
    <t>Luxembourg</t>
  </si>
  <si>
    <t>Monaco</t>
  </si>
  <si>
    <t>Netherlands</t>
  </si>
  <si>
    <t>Switzerland</t>
  </si>
  <si>
    <t>Australia</t>
  </si>
  <si>
    <t>New Zealand</t>
  </si>
  <si>
    <t>Fiji</t>
  </si>
  <si>
    <t>New Caledonia</t>
  </si>
  <si>
    <t>Papua New Guinea</t>
  </si>
  <si>
    <t>Solomon Islands</t>
  </si>
  <si>
    <t>Vanuatu</t>
  </si>
  <si>
    <t>Kiribati</t>
  </si>
  <si>
    <t>Marshall Islands</t>
  </si>
  <si>
    <t>Micronesia (Federated States)</t>
  </si>
  <si>
    <t>Nauru</t>
  </si>
  <si>
    <t>Palau</t>
  </si>
  <si>
    <t>American Samoa</t>
  </si>
  <si>
    <t>Cook Islands</t>
  </si>
  <si>
    <t>French Polynesia</t>
  </si>
  <si>
    <t>Niue</t>
  </si>
  <si>
    <t>Samoa</t>
  </si>
  <si>
    <t>Tokelau</t>
  </si>
  <si>
    <t>Tonga</t>
  </si>
  <si>
    <t>Tuvalu</t>
  </si>
  <si>
    <t>Wallis and Futuna Islands</t>
  </si>
  <si>
    <t>Kosovo</t>
  </si>
  <si>
    <t>Zanzibar</t>
  </si>
  <si>
    <t>Serbia</t>
  </si>
  <si>
    <t>Montenegro</t>
  </si>
  <si>
    <t>South Sudan</t>
  </si>
  <si>
    <t>External source</t>
  </si>
  <si>
    <t>African Development Bank (AFD)</t>
  </si>
  <si>
    <t>Asian Development Bank (ADB)</t>
  </si>
  <si>
    <t xml:space="preserve">Bill and Melinda Gates Foundation </t>
  </si>
  <si>
    <t>Clinton Foundation</t>
  </si>
  <si>
    <t>Economic Community Of West African States (ECOWAS)</t>
  </si>
  <si>
    <t>European Union/European Commsion</t>
  </si>
  <si>
    <t>Food and Agriculture Organization (FAO)</t>
  </si>
  <si>
    <t>International Labor Organization (ILO)</t>
  </si>
  <si>
    <t>International Organization for Migration (IOM)</t>
  </si>
  <si>
    <t>Korea</t>
  </si>
  <si>
    <t xml:space="preserve">Malaria Consortium </t>
  </si>
  <si>
    <t>Medicins Sans Frontiers (MSF)</t>
  </si>
  <si>
    <t>STOP TB Partnership</t>
  </si>
  <si>
    <t>Joint United Nations Programme on HIV/AIDS (UNAIDS)</t>
  </si>
  <si>
    <t>United Nations Development Programme (UNDP)</t>
  </si>
  <si>
    <t>United Nations Population Fund (UNFPA)</t>
  </si>
  <si>
    <t>United Nations High Commissioner for Refugees (UNHCR)</t>
  </si>
  <si>
    <t>The United Nations Children's Fund (UNICEF)</t>
  </si>
  <si>
    <t>United Nations Development Fund for Women (UNIFEM)</t>
  </si>
  <si>
    <t>International Drug Purchase Facility (UNITAID)</t>
  </si>
  <si>
    <t>United States Government (USG)</t>
  </si>
  <si>
    <t xml:space="preserve">Unspecified - not disagregated by sources </t>
  </si>
  <si>
    <t>World Food Programme (WFP)</t>
  </si>
  <si>
    <t>World Health Organization (WHO)</t>
  </si>
  <si>
    <t>World Bank (WB)</t>
  </si>
  <si>
    <t>Currency</t>
  </si>
  <si>
    <t>Fiscal Year</t>
  </si>
  <si>
    <t>TB</t>
  </si>
  <si>
    <t>Data Source / Comments</t>
  </si>
  <si>
    <t>LINE B: Total DOMESTIC resources</t>
  </si>
  <si>
    <t>International Committee of the Red Cross (ICRC)</t>
  </si>
  <si>
    <t>Select</t>
  </si>
  <si>
    <t>Select External Source</t>
  </si>
  <si>
    <t>Current and previous</t>
  </si>
  <si>
    <t>LINE B: Total previous, current and anticipated DOMESTIC resources</t>
  </si>
  <si>
    <r>
      <t>LINE C: Total previous,</t>
    </r>
    <r>
      <rPr>
        <b/>
        <sz val="10"/>
        <color indexed="18"/>
        <rFont val="Arial"/>
        <family val="2"/>
      </rPr>
      <t xml:space="preserve"> current and anticipated EXTERNAL Resources (non-Global Fund)</t>
    </r>
  </si>
  <si>
    <t>Provide the annual amounts needed to fund the National Strategic Plan. The annual amounts should be based on national plans to address the overall disease response.</t>
  </si>
  <si>
    <t>SECTIONS B, C and D: Previous, current and anticipated resources to meet the funding needs of the National Strategic Plan</t>
  </si>
  <si>
    <r>
      <t xml:space="preserve">LINES B, C and D: Previous, </t>
    </r>
    <r>
      <rPr>
        <b/>
        <sz val="10"/>
        <color indexed="18"/>
        <rFont val="Arial"/>
        <family val="2"/>
      </rPr>
      <t>current and anticipated resources to meet the funding needs of the National Strategic Plan</t>
    </r>
  </si>
  <si>
    <t>Component:</t>
  </si>
  <si>
    <t>Domestic source B3: Government revenues</t>
  </si>
  <si>
    <t>Domestic source B4: Social health insurance</t>
  </si>
  <si>
    <t>Fiscal Year in which implementation period ends</t>
  </si>
  <si>
    <t xml:space="preserve"> </t>
  </si>
  <si>
    <t>Fiscal Year in which implementation period starts</t>
  </si>
  <si>
    <t>Enter annual funding requested from the Global Fund, the total of which should be within the country allocation communicated to the country.</t>
  </si>
  <si>
    <t>Module</t>
  </si>
  <si>
    <t>PMTCT</t>
  </si>
  <si>
    <t>TB/HIV</t>
  </si>
  <si>
    <t>Programs to reduce human rights-related barriers to HIV services</t>
  </si>
  <si>
    <t>Programs for people who inject drugs (PWID) and their partners</t>
  </si>
  <si>
    <t>Programs for sex workers and their clients</t>
  </si>
  <si>
    <t xml:space="preserve">Programs for MSM </t>
  </si>
  <si>
    <t>Programs for TGs</t>
  </si>
  <si>
    <t>Funding Need</t>
  </si>
  <si>
    <t>Domestic</t>
  </si>
  <si>
    <t>Non Global Fund External</t>
  </si>
  <si>
    <t>Funding Gap</t>
  </si>
  <si>
    <t>Total</t>
  </si>
  <si>
    <t xml:space="preserve">Detailed Financial Gap </t>
  </si>
  <si>
    <t>Health Sector</t>
  </si>
  <si>
    <t>Health Level</t>
  </si>
  <si>
    <t>Health Sector: Government Health Spending</t>
  </si>
  <si>
    <t>Component</t>
  </si>
  <si>
    <t>Yes</t>
  </si>
  <si>
    <t>HIV</t>
  </si>
  <si>
    <t>Detailed Financial Gap based on:</t>
  </si>
  <si>
    <t>Key Population Programs</t>
  </si>
  <si>
    <t>Male Circumcision</t>
  </si>
  <si>
    <t>Other Prevention Programs</t>
  </si>
  <si>
    <t>Condoms</t>
  </si>
  <si>
    <t>No</t>
  </si>
  <si>
    <t>Global Fund Modules</t>
  </si>
  <si>
    <t>NSP Categories</t>
  </si>
  <si>
    <t>LINE G: Funding request within the country allocation</t>
  </si>
  <si>
    <t xml:space="preserve">Prevention programs for other key and vulnerable populations </t>
  </si>
  <si>
    <t>LINE A: Total Funding needs for the National Strategic Plan (provide annual amounts)</t>
  </si>
  <si>
    <t xml:space="preserve">LINE E: Total anticipated resources (annual amounts) </t>
  </si>
  <si>
    <t>LINE F: Annual anticipated funding gap (Line A-E)</t>
  </si>
  <si>
    <t>LINE H: Total Remaining Funding Gap (annual amounts) (Line F-G)</t>
  </si>
  <si>
    <t>Other</t>
  </si>
  <si>
    <t>Vector Control: LLIN</t>
  </si>
  <si>
    <t>Vector Control: IRS</t>
  </si>
  <si>
    <t>Specific prevention intervention: Intermittent preventive treatment in pregnancy (IPTp)</t>
  </si>
  <si>
    <t>Specific prevention intervention: Seasonal malaria chemoprophylaxis (SMC)</t>
  </si>
  <si>
    <t xml:space="preserve">Enter the annual amounts raised by the government through debt relief proceeds which are earmarked for the national strategic plan in (a) implementation years of the funding request, and (b) previous three years </t>
  </si>
  <si>
    <t xml:space="preserve">Enter the annual amounts provided from government revenues for implementing the national strategic plan in (a) implementation years of the funding request, and (b) previous three years </t>
  </si>
  <si>
    <t xml:space="preserve">Line F automatically calculates the total annual funding gap by deducting annual anticipated resources (Line E) from annual funding need (Line A) for the implementation years of the funding request. </t>
  </si>
  <si>
    <t xml:space="preserve">Enter the annual amounts raised by the government through loans from external sources or private creditors which are earmarked for the national strategic plan in (a) implementation years of the funding request, and (b) previous three years </t>
  </si>
  <si>
    <t>Header: Exchange Rate</t>
  </si>
  <si>
    <t>General Guidance</t>
  </si>
  <si>
    <t>Financial Gap Overview for Disease Programs</t>
  </si>
  <si>
    <t>Domestic source B5: Private sector contributions (national)</t>
  </si>
  <si>
    <t>Fiscal Year (Specified)</t>
  </si>
  <si>
    <t>Domestic source B1: Loans</t>
  </si>
  <si>
    <t>Domestic source B2: Debt relief</t>
  </si>
  <si>
    <t>A. All applicants are required to complete:</t>
  </si>
  <si>
    <t>Select name of applicant country from drop-down menu</t>
  </si>
  <si>
    <t>Select currency (either US Dollar or Euro) in which data is provided. Currency used should be the same as the one used for the funding request to the Global Fund</t>
  </si>
  <si>
    <t>For each component, select 'Yes' if funding is requested from the Global Fund through the current submission. Otherwise, select 'No'</t>
  </si>
  <si>
    <t xml:space="preserve">For disease component(s) that are accessing funding through the current submission, indicate whether the detailed financial gap is assessed using Global Fund modules or NSP categories. Applicable only for High Impact and Upper Middle Income countries </t>
  </si>
  <si>
    <t>Enter the annual amounts raised from private sector in the country for implementing the national strategic plan in (a) implementation years of the funding request, and (b) previous three years</t>
  </si>
  <si>
    <t>LINE C: Total EXTERNAL (non-Global Fund)</t>
  </si>
  <si>
    <t>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 (non-Global Fund)</t>
  </si>
  <si>
    <t>LINE F: Total Anticipated Funding Gap</t>
  </si>
  <si>
    <t>LINE G: Total Funding Request</t>
  </si>
  <si>
    <t>Overall Health Sector: Government Health Spending</t>
  </si>
  <si>
    <t>Header: Level of Government</t>
  </si>
  <si>
    <t>Using drop down menu indicate whether the reported data on government health spending pertains only to central government entities or includes health spending by sub-national governments as well</t>
  </si>
  <si>
    <t xml:space="preserve">Enter the annual amounts raised by the government through loans from external sources or private creditors for health spending in (a) implementation years of the funding request, and (b) previous four years </t>
  </si>
  <si>
    <t xml:space="preserve">Enter the annual amounts raised by the government through debt relief proceeds for health spending in (a) implementation years of the funding request, and (b) previous three years </t>
  </si>
  <si>
    <t xml:space="preserve">Enter the annual amounts provided from government revenues for health spending in (a) implementation years of the funding request, and (b) previous three years </t>
  </si>
  <si>
    <t xml:space="preserve">Enter the annual amounts provided from social health insurance for health spending in (a) implementation years of the funding request, and (b) previous three years </t>
  </si>
  <si>
    <t>Each cell automatically calculates the total annual amounts of annual government health spending</t>
  </si>
  <si>
    <t>Enter the annual share of health in government expenditure</t>
  </si>
  <si>
    <t>LINE A: Total Funding needs for the National Strategic Plan</t>
  </si>
  <si>
    <t>LINE J: Share of Health in Government Expenditure (in %)</t>
  </si>
  <si>
    <t xml:space="preserve">Domestic source I1: Loans </t>
  </si>
  <si>
    <t>Domestic source I2: Debt Relief</t>
  </si>
  <si>
    <t>Domestic source I3: Government Funding Resources</t>
  </si>
  <si>
    <t>Domestic source I4: Social Health Insurance</t>
  </si>
  <si>
    <t>LINE I: Total Government Health Sector Spending</t>
  </si>
  <si>
    <t>Select Level</t>
  </si>
  <si>
    <t>Central Government</t>
  </si>
  <si>
    <t>RSSH</t>
  </si>
  <si>
    <t>Program Management</t>
  </si>
  <si>
    <t>Detailed financial gap analysis based on Global Fund modules</t>
  </si>
  <si>
    <t>Detailed financial gap analysis based on NSP cost categories</t>
  </si>
  <si>
    <t xml:space="preserve">Enter cost categories used for costing of the National Strategic Plan. Against each cost category, enter the funding need and estimated funding available from domestic and non-Global Fund resources </t>
  </si>
  <si>
    <t>For each component, select the fiscal year corresponding to the start of implementation period of the funding request</t>
  </si>
  <si>
    <t>Cover Sheet</t>
  </si>
  <si>
    <t>Select currency</t>
  </si>
  <si>
    <t>Health sector</t>
  </si>
  <si>
    <t>Please read the Instructions sheet carefully before completing this form</t>
  </si>
  <si>
    <t>Select country</t>
  </si>
  <si>
    <t>Select category</t>
  </si>
  <si>
    <t>Financial Gap Overview Table</t>
  </si>
  <si>
    <r>
      <rPr>
        <b/>
        <sz val="10"/>
        <rFont val="Arial"/>
        <family val="2"/>
      </rPr>
      <t>B.</t>
    </r>
    <r>
      <rPr>
        <sz val="10"/>
        <rFont val="Arial"/>
        <family val="2"/>
      </rPr>
      <t xml:space="preserve"> </t>
    </r>
    <r>
      <rPr>
        <b/>
        <sz val="10"/>
        <rFont val="Arial"/>
        <family val="2"/>
      </rPr>
      <t>All High Impact countries of Global Fund portfolio and Upper Middle Income countries</t>
    </r>
    <r>
      <rPr>
        <sz val="10"/>
        <rFont val="Arial"/>
        <family val="2"/>
      </rPr>
      <t xml:space="preserve"> should additionally complete the worksheet for detailed financial gap for disease component(s) that are accessing funding through the current submission. Other applicants are also encouraged to provide this information. The objective is to obtain an indicative picture of available funding and gaps in key program areas. Applicants can opt to either use Global Fund modules or their own National Strategy Plan (NSP) cost categories as the basis for assessing gaps.</t>
    </r>
  </si>
  <si>
    <r>
      <rPr>
        <b/>
        <sz val="10"/>
        <rFont val="Arial"/>
        <family val="2"/>
      </rPr>
      <t>C. Data Sources</t>
    </r>
    <r>
      <rPr>
        <sz val="10"/>
        <rFont val="Arial"/>
        <family val="2"/>
      </rPr>
      <t>: Indicate source(s) of data along with comments on basis of estimates (if relevant) in the corresponding cell of the last column. The relevant source documents for data and should be submitted along with the funding request.</t>
    </r>
  </si>
  <si>
    <t>Section B: Previous, Current and Anticipated Domestic Resources</t>
  </si>
  <si>
    <r>
      <t>Enter the annual amounts provided from</t>
    </r>
    <r>
      <rPr>
        <b/>
        <sz val="10"/>
        <rFont val="Arial"/>
        <family val="2"/>
      </rPr>
      <t xml:space="preserve"> </t>
    </r>
    <r>
      <rPr>
        <sz val="10"/>
        <rFont val="Arial"/>
        <family val="2"/>
      </rPr>
      <t>social health insurance mechanisms for implementing the national strategic plan in (a) implementation years of the funding request, and (b) previous three years</t>
    </r>
  </si>
  <si>
    <t>Section C: Previous, Current and Anticipated External Resources (non-Global Fund)</t>
  </si>
  <si>
    <t xml:space="preserve">Section D: Previous, Current and Anticipated External Resources (Global Fund)  </t>
  </si>
  <si>
    <t>Enter funding need and estimated funding available from domestic and non-Global Fund resources for each applicable module. See modular approach handbook for definitions of what is included under each Global Fund module. In addition to Global Fund modules, a 'program management' and 'other' categories are provided to capture relevant contributions and gaps</t>
  </si>
  <si>
    <r>
      <rPr>
        <b/>
        <sz val="10"/>
        <color rgb="FFFF0000"/>
        <rFont val="Arial"/>
        <family val="2"/>
      </rPr>
      <t>(1)</t>
    </r>
    <r>
      <rPr>
        <sz val="10"/>
        <rFont val="Arial"/>
        <family val="2"/>
      </rPr>
      <t xml:space="preserve"> The </t>
    </r>
    <r>
      <rPr>
        <b/>
        <sz val="10"/>
        <rFont val="Arial"/>
        <family val="2"/>
      </rPr>
      <t>'Financial Gap Overview' worksheet</t>
    </r>
    <r>
      <rPr>
        <sz val="10"/>
        <rFont val="Arial"/>
        <family val="2"/>
      </rPr>
      <t xml:space="preserve"> for all disease components for which funding is/will be requested from the Global Fund. If different components are accessing funding in separate 'funding waves' and commitments for the components coming later are not yet finalized, they can be updated along with subsequent submissions. However, ensure that budgeted amounts from domestic resources for year of submission and actual expenditures of previous years are entered for the component(s) for which funding will be requested at a later date.</t>
    </r>
  </si>
  <si>
    <r>
      <rPr>
        <b/>
        <sz val="10"/>
        <color rgb="FFFF0000"/>
        <rFont val="Arial"/>
        <family val="2"/>
      </rPr>
      <t>(2)</t>
    </r>
    <r>
      <rPr>
        <sz val="10"/>
        <rFont val="Arial"/>
        <family val="2"/>
      </rPr>
      <t xml:space="preserve"> The '</t>
    </r>
    <r>
      <rPr>
        <b/>
        <sz val="10"/>
        <rFont val="Arial"/>
        <family val="2"/>
      </rPr>
      <t>Government Health' Spending worksheet.</t>
    </r>
    <r>
      <rPr>
        <sz val="10"/>
        <rFont val="Arial"/>
        <family val="2"/>
      </rPr>
      <t xml:space="preserve"> Specific government commitments for strengthening health systems provided to access the co-financing incentive (if applicable) should be captured in relevant cells within this worksheet.</t>
    </r>
  </si>
  <si>
    <t>LINE D: Total EXTERNAL (Global Fund)</t>
  </si>
  <si>
    <t>SECTION A: Total Funding needs for the National Strategic Plan</t>
  </si>
  <si>
    <t>Line E calculates automatically the total annual amounts of planned resources for the national strategic plan (Line B+C+D) for the implementation years of the funding request.</t>
  </si>
  <si>
    <t>Each cell automatically calculates the total annual amounts of domestic resources (Lines B1-B5).</t>
  </si>
  <si>
    <t>Exchange Rate (Local currency units per USD or EUR)</t>
  </si>
  <si>
    <t>NSP cost categories</t>
  </si>
  <si>
    <t>NSP Cost categories</t>
  </si>
  <si>
    <t>TB Care and Prevention: Case Detection and Diagnosis</t>
  </si>
  <si>
    <t>TB Care and Prevention: Treatment</t>
  </si>
  <si>
    <t>Treatment, care and support - ART</t>
  </si>
  <si>
    <t>Select disease</t>
  </si>
  <si>
    <t>Select year</t>
  </si>
  <si>
    <t>Enter total annual amounts of all existing same-component Global Fund grants (a) available in the fiscal year of the next implementation period, but is not included in the funding request, if applicable, and (b) previous three years. Report actual expenditure for past years and approved budgets for current and subsequent years. Each cell in Line D automatically calculates the total annual amounts from Global Fund</t>
  </si>
  <si>
    <t xml:space="preserve">Line H automatically calculates the total remaining funding gap by deducting the annual Global Fund request (Line G) from the anticipated funding gap (Line F) for the implementation years of the funding request. </t>
  </si>
  <si>
    <t>Enter annual HSS investments by government that are specifically committed to access the 'willingness-to-pay' component of the 2014-16 allocation and/or the 'co-financing incentive' of the 2017-19 allocation that has been agreed with the Global Fund Secretariat during Country Dialogue</t>
  </si>
  <si>
    <t>MDR-TB: Case Detection and Diagnosis</t>
  </si>
  <si>
    <t>MDR-TB: Treatment</t>
  </si>
  <si>
    <t>Case management - Diagnosis</t>
  </si>
  <si>
    <t>Case management - Treatment</t>
  </si>
  <si>
    <t>Enter annual exchange rate used to convert local currency to reporting currency (local currency units per US Dollar/Euro)</t>
  </si>
  <si>
    <t>Fiscal Cycle</t>
  </si>
  <si>
    <t>Select fiscal cycle</t>
  </si>
  <si>
    <t>January - December</t>
  </si>
  <si>
    <t>April - March</t>
  </si>
  <si>
    <t>July - June</t>
  </si>
  <si>
    <t>October - September</t>
  </si>
  <si>
    <t>Select the country's fiscal cycle from drop-down menu</t>
  </si>
  <si>
    <t>LINE K: Total Government Commitments for Health Systems Strengthening to Access Co-Financing Incentive</t>
  </si>
  <si>
    <t>LINE I: Total Government Health Spending</t>
  </si>
  <si>
    <t>LINE K: Total Government Commitments for Health Systems Strengthening</t>
  </si>
  <si>
    <t xml:space="preserve">Domestic source B1: Loans </t>
  </si>
  <si>
    <t xml:space="preserve">Domestic source B2: Debt relief </t>
  </si>
  <si>
    <t>Domestic source B3: Government funding resources</t>
  </si>
  <si>
    <t>Domestic source B4: Social Health Insurance</t>
  </si>
  <si>
    <t>Domestic source I1: Loans</t>
  </si>
  <si>
    <t>The data on government health spending pertains to:</t>
  </si>
  <si>
    <t>Central and Subnational Government</t>
  </si>
  <si>
    <t>Current funding request pertains to a program:</t>
  </si>
  <si>
    <t>For each component, select the fiscal year corresponding to the end of implementation period of the funding request</t>
  </si>
  <si>
    <t>Current funding request pertains to a program</t>
  </si>
  <si>
    <t xml:space="preserve">LINE E: Total Anticipated Resources </t>
  </si>
  <si>
    <t xml:space="preserve">LINE H: Total Remaining Funding Gap </t>
  </si>
  <si>
    <t>LINE D: Total previous, current and anticipated Global Fund resources from existing grants (excluding amounts included in the funding request)</t>
  </si>
  <si>
    <t>Health Promotion</t>
  </si>
  <si>
    <t>Financing and Policy</t>
  </si>
  <si>
    <t>Human Resources</t>
  </si>
  <si>
    <t>Information</t>
  </si>
  <si>
    <t>Regulation</t>
  </si>
  <si>
    <t>Service Delivery</t>
  </si>
  <si>
    <t>Governance</t>
  </si>
  <si>
    <t>Estimated using the 2014 Philippine National Health Accounts (source: Philippine Statistics Authority, 2016) and 2005-2011 PNHA growth rates (source: National Statistical Coordination Board, 2013); in USD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</si>
</sst>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_);_(* \(#,##0.00\);_(* &quot;-&quot;??_);_(@_)"/>
  </numFmts>
  <fonts count="74" x14ac:knownFonts="1">
    <font>
      <sz val="11"/>
      <color theme="1"/>
      <name val="Arial"/>
      <family val="2"/>
    </font>
    <font>
      <sz val="11"/>
      <color theme="1"/>
      <name val="Calibri"/>
      <family val="2"/>
      <scheme val="minor"/>
    </font>
    <font>
      <sz val="10"/>
      <name val="Arial"/>
      <family val="2"/>
    </font>
    <font>
      <sz val="11"/>
      <color indexed="8"/>
      <name val="Calibri"/>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0"/>
      <color indexed="18"/>
      <name val="Arial"/>
      <family val="2"/>
    </font>
    <font>
      <b/>
      <sz val="12"/>
      <name val="Arial"/>
      <family val="2"/>
    </font>
    <font>
      <sz val="12"/>
      <name val="Arial"/>
      <family val="2"/>
    </font>
    <font>
      <i/>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8"/>
      <name val="Arial"/>
      <family val="2"/>
    </font>
    <font>
      <i/>
      <sz val="8"/>
      <name val="Arial"/>
      <family val="2"/>
    </font>
    <font>
      <b/>
      <sz val="8"/>
      <color theme="1"/>
      <name val="Arial"/>
      <family val="2"/>
    </font>
    <font>
      <sz val="8"/>
      <color theme="1"/>
      <name val="Arial"/>
      <family val="2"/>
    </font>
    <font>
      <sz val="8"/>
      <color theme="1" tint="0.499984740745262"/>
      <name val="Arial"/>
      <family val="2"/>
    </font>
    <font>
      <sz val="8"/>
      <name val="Arial"/>
      <family val="2"/>
    </font>
    <font>
      <b/>
      <i/>
      <sz val="10"/>
      <name val="Arial"/>
      <family val="2"/>
    </font>
    <font>
      <b/>
      <sz val="10"/>
      <name val="Arial"/>
      <family val="2"/>
    </font>
    <font>
      <sz val="9"/>
      <color theme="1"/>
      <name val="Arial"/>
      <family val="2"/>
    </font>
    <font>
      <sz val="11"/>
      <color indexed="9"/>
      <name val="Arial"/>
      <family val="2"/>
    </font>
    <font>
      <b/>
      <sz val="11"/>
      <color indexed="9"/>
      <name val="Arial"/>
      <family val="2"/>
    </font>
    <font>
      <b/>
      <sz val="11"/>
      <color rgb="FFC00000"/>
      <name val="Arial"/>
      <family val="2"/>
    </font>
    <font>
      <sz val="11"/>
      <color indexed="16"/>
      <name val="Arial"/>
      <family val="2"/>
    </font>
    <font>
      <b/>
      <i/>
      <sz val="8"/>
      <name val="Arial"/>
      <family val="2"/>
    </font>
    <font>
      <b/>
      <sz val="11"/>
      <color theme="3"/>
      <name val="Arial"/>
      <family val="2"/>
    </font>
    <font>
      <sz val="9"/>
      <color rgb="FFFF0000"/>
      <name val="Arial"/>
      <family val="2"/>
    </font>
    <font>
      <i/>
      <sz val="11"/>
      <color indexed="16"/>
      <name val="Arial"/>
      <family val="2"/>
    </font>
    <font>
      <b/>
      <i/>
      <sz val="10"/>
      <color theme="0" tint="-0.499984740745262"/>
      <name val="Arial"/>
      <family val="2"/>
    </font>
    <font>
      <sz val="11"/>
      <color theme="1"/>
      <name val="Arial"/>
      <family val="2"/>
    </font>
    <font>
      <sz val="11"/>
      <name val="Arial"/>
      <family val="2"/>
    </font>
    <font>
      <b/>
      <sz val="11"/>
      <name val="Arial"/>
      <family val="2"/>
    </font>
    <font>
      <b/>
      <sz val="10"/>
      <color rgb="FF000080"/>
      <name val="Arial"/>
      <family val="2"/>
    </font>
    <font>
      <sz val="10"/>
      <color theme="1"/>
      <name val="Arial"/>
      <family val="2"/>
    </font>
    <font>
      <b/>
      <sz val="11"/>
      <color rgb="FF000080"/>
      <name val="Arial"/>
      <family val="2"/>
    </font>
    <font>
      <b/>
      <sz val="10"/>
      <color rgb="FFFF0000"/>
      <name val="Arial"/>
      <family val="2"/>
    </font>
    <font>
      <b/>
      <i/>
      <sz val="9"/>
      <color theme="0" tint="-0.499984740745262"/>
      <name val="Arial"/>
      <family val="2"/>
    </font>
    <font>
      <b/>
      <sz val="9"/>
      <color indexed="18"/>
      <name val="Arial"/>
      <family val="2"/>
    </font>
    <font>
      <sz val="9"/>
      <name val="Arial"/>
      <family val="2"/>
    </font>
    <font>
      <sz val="10"/>
      <color rgb="FF000000"/>
      <name val="Arial"/>
      <family val="2"/>
    </font>
    <font>
      <u/>
      <sz val="11"/>
      <color theme="10"/>
      <name val="Arial"/>
      <family val="2"/>
    </font>
    <font>
      <u/>
      <sz val="11"/>
      <color theme="11"/>
      <name val="Arial"/>
      <family val="2"/>
    </font>
  </fonts>
  <fills count="57">
    <fill>
      <patternFill patternType="none"/>
    </fill>
    <fill>
      <patternFill patternType="gray125"/>
    </fill>
    <fill>
      <patternFill patternType="solid">
        <fgColor indexed="9"/>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6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2" tint="-0.249977111117893"/>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112">
    <xf numFmtId="0" fontId="0" fillId="0" borderId="0"/>
    <xf numFmtId="0" fontId="25" fillId="19" borderId="0" applyNumberFormat="0" applyBorder="0" applyAlignment="0" applyProtection="0"/>
    <xf numFmtId="0" fontId="25" fillId="19" borderId="0" applyNumberFormat="0" applyBorder="0" applyAlignment="0" applyProtection="0"/>
    <xf numFmtId="0" fontId="3" fillId="2"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3" fillId="4"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3" fillId="6"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3" fillId="2"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3" fillId="7"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3" fillId="4"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3" fillId="9"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3" fillId="10"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3" fillId="11"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3" fillId="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3" fillId="8"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3" fillId="4" borderId="0" applyNumberFormat="0" applyBorder="0" applyAlignment="0" applyProtection="0"/>
    <xf numFmtId="0" fontId="26" fillId="31" borderId="0" applyNumberFormat="0" applyBorder="0" applyAlignment="0" applyProtection="0"/>
    <xf numFmtId="0" fontId="5" fillId="12" borderId="0" applyNumberFormat="0" applyBorder="0" applyAlignment="0" applyProtection="0"/>
    <xf numFmtId="0" fontId="26" fillId="32" borderId="0" applyNumberFormat="0" applyBorder="0" applyAlignment="0" applyProtection="0"/>
    <xf numFmtId="0" fontId="5" fillId="10" borderId="0" applyNumberFormat="0" applyBorder="0" applyAlignment="0" applyProtection="0"/>
    <xf numFmtId="0" fontId="26" fillId="33" borderId="0" applyNumberFormat="0" applyBorder="0" applyAlignment="0" applyProtection="0"/>
    <xf numFmtId="0" fontId="5" fillId="11" borderId="0" applyNumberFormat="0" applyBorder="0" applyAlignment="0" applyProtection="0"/>
    <xf numFmtId="0" fontId="26" fillId="34" borderId="0" applyNumberFormat="0" applyBorder="0" applyAlignment="0" applyProtection="0"/>
    <xf numFmtId="0" fontId="5" fillId="9" borderId="0" applyNumberFormat="0" applyBorder="0" applyAlignment="0" applyProtection="0"/>
    <xf numFmtId="0" fontId="26" fillId="35" borderId="0" applyNumberFormat="0" applyBorder="0" applyAlignment="0" applyProtection="0"/>
    <xf numFmtId="0" fontId="5" fillId="12" borderId="0" applyNumberFormat="0" applyBorder="0" applyAlignment="0" applyProtection="0"/>
    <xf numFmtId="0" fontId="26" fillId="36" borderId="0" applyNumberFormat="0" applyBorder="0" applyAlignment="0" applyProtection="0"/>
    <xf numFmtId="0" fontId="5" fillId="4" borderId="0" applyNumberFormat="0" applyBorder="0" applyAlignment="0" applyProtection="0"/>
    <xf numFmtId="0" fontId="26" fillId="37" borderId="0" applyNumberFormat="0" applyBorder="0" applyAlignment="0" applyProtection="0"/>
    <xf numFmtId="0" fontId="5" fillId="12" borderId="0" applyNumberFormat="0" applyBorder="0" applyAlignment="0" applyProtection="0"/>
    <xf numFmtId="0" fontId="26" fillId="38" borderId="0" applyNumberFormat="0" applyBorder="0" applyAlignment="0" applyProtection="0"/>
    <xf numFmtId="0" fontId="5" fillId="13" borderId="0" applyNumberFormat="0" applyBorder="0" applyAlignment="0" applyProtection="0"/>
    <xf numFmtId="0" fontId="26" fillId="39" borderId="0" applyNumberFormat="0" applyBorder="0" applyAlignment="0" applyProtection="0"/>
    <xf numFmtId="0" fontId="5" fillId="14" borderId="0" applyNumberFormat="0" applyBorder="0" applyAlignment="0" applyProtection="0"/>
    <xf numFmtId="0" fontId="26" fillId="40" borderId="0" applyNumberFormat="0" applyBorder="0" applyAlignment="0" applyProtection="0"/>
    <xf numFmtId="0" fontId="5" fillId="15" borderId="0" applyNumberFormat="0" applyBorder="0" applyAlignment="0" applyProtection="0"/>
    <xf numFmtId="0" fontId="26" fillId="41" borderId="0" applyNumberFormat="0" applyBorder="0" applyAlignment="0" applyProtection="0"/>
    <xf numFmtId="0" fontId="5" fillId="12" borderId="0" applyNumberFormat="0" applyBorder="0" applyAlignment="0" applyProtection="0"/>
    <xf numFmtId="0" fontId="26" fillId="42" borderId="0" applyNumberFormat="0" applyBorder="0" applyAlignment="0" applyProtection="0"/>
    <xf numFmtId="0" fontId="5" fillId="16" borderId="0" applyNumberFormat="0" applyBorder="0" applyAlignment="0" applyProtection="0"/>
    <xf numFmtId="0" fontId="27" fillId="43" borderId="0" applyNumberFormat="0" applyBorder="0" applyAlignment="0" applyProtection="0"/>
    <xf numFmtId="0" fontId="6" fillId="3" borderId="0" applyNumberFormat="0" applyBorder="0" applyAlignment="0" applyProtection="0"/>
    <xf numFmtId="0" fontId="28" fillId="44" borderId="24" applyNumberFormat="0" applyAlignment="0" applyProtection="0"/>
    <xf numFmtId="0" fontId="7" fillId="2" borderId="1" applyNumberFormat="0" applyAlignment="0" applyProtection="0"/>
    <xf numFmtId="0" fontId="29" fillId="45" borderId="25" applyNumberFormat="0" applyAlignment="0" applyProtection="0"/>
    <xf numFmtId="0" fontId="8" fillId="17" borderId="2" applyNumberFormat="0" applyAlignment="0" applyProtection="0"/>
    <xf numFmtId="43"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31" fillId="46" borderId="0" applyNumberFormat="0" applyBorder="0" applyAlignment="0" applyProtection="0"/>
    <xf numFmtId="0" fontId="10" fillId="5" borderId="0" applyNumberFormat="0" applyBorder="0" applyAlignment="0" applyProtection="0"/>
    <xf numFmtId="0" fontId="32" fillId="0" borderId="26" applyNumberFormat="0" applyFill="0" applyAlignment="0" applyProtection="0"/>
    <xf numFmtId="0" fontId="11" fillId="0" borderId="3" applyNumberFormat="0" applyFill="0" applyAlignment="0" applyProtection="0"/>
    <xf numFmtId="0" fontId="33" fillId="0" borderId="27" applyNumberFormat="0" applyFill="0" applyAlignment="0" applyProtection="0"/>
    <xf numFmtId="0" fontId="12" fillId="0" borderId="4" applyNumberFormat="0" applyFill="0" applyAlignment="0" applyProtection="0"/>
    <xf numFmtId="0" fontId="34" fillId="0" borderId="28" applyNumberFormat="0" applyFill="0" applyAlignment="0" applyProtection="0"/>
    <xf numFmtId="0" fontId="13" fillId="0" borderId="5" applyNumberFormat="0" applyFill="0" applyAlignment="0" applyProtection="0"/>
    <xf numFmtId="0" fontId="34" fillId="0" borderId="0" applyNumberFormat="0" applyFill="0" applyBorder="0" applyAlignment="0" applyProtection="0"/>
    <xf numFmtId="0" fontId="13" fillId="0" borderId="0" applyNumberFormat="0" applyFill="0" applyBorder="0" applyAlignment="0" applyProtection="0"/>
    <xf numFmtId="0" fontId="35" fillId="0" borderId="0" applyNumberFormat="0" applyFill="0" applyBorder="0" applyAlignment="0" applyProtection="0"/>
    <xf numFmtId="0" fontId="36" fillId="47" borderId="24" applyNumberFormat="0" applyAlignment="0" applyProtection="0"/>
    <xf numFmtId="0" fontId="14" fillId="4" borderId="1" applyNumberFormat="0" applyAlignment="0" applyProtection="0"/>
    <xf numFmtId="0" fontId="37" fillId="0" borderId="29" applyNumberFormat="0" applyFill="0" applyAlignment="0" applyProtection="0"/>
    <xf numFmtId="0" fontId="15" fillId="0" borderId="6" applyNumberFormat="0" applyFill="0" applyAlignment="0" applyProtection="0"/>
    <xf numFmtId="0" fontId="38" fillId="48" borderId="0" applyNumberFormat="0" applyBorder="0" applyAlignment="0" applyProtection="0"/>
    <xf numFmtId="0" fontId="16" fillId="11" borderId="0" applyNumberFormat="0" applyBorder="0" applyAlignment="0" applyProtection="0"/>
    <xf numFmtId="0" fontId="4" fillId="0" borderId="0"/>
    <xf numFmtId="0" fontId="25" fillId="0" borderId="0"/>
    <xf numFmtId="0" fontId="2" fillId="0" borderId="0"/>
    <xf numFmtId="0" fontId="4" fillId="0" borderId="0"/>
    <xf numFmtId="0" fontId="25" fillId="49" borderId="30" applyNumberFormat="0" applyFont="0" applyAlignment="0" applyProtection="0"/>
    <xf numFmtId="0" fontId="25" fillId="49" borderId="30" applyNumberFormat="0" applyFont="0" applyAlignment="0" applyProtection="0"/>
    <xf numFmtId="0" fontId="4" fillId="6" borderId="7" applyNumberFormat="0" applyFont="0" applyAlignment="0" applyProtection="0"/>
    <xf numFmtId="0" fontId="39" fillId="44" borderId="31" applyNumberFormat="0" applyAlignment="0" applyProtection="0"/>
    <xf numFmtId="0" fontId="17" fillId="2" borderId="8" applyNumberFormat="0" applyAlignment="0" applyProtection="0"/>
    <xf numFmtId="9" fontId="4" fillId="0" borderId="0" applyFont="0" applyFill="0" applyBorder="0" applyAlignment="0" applyProtection="0"/>
    <xf numFmtId="0" fontId="40" fillId="0" borderId="0" applyNumberFormat="0" applyFill="0" applyBorder="0" applyAlignment="0" applyProtection="0"/>
    <xf numFmtId="0" fontId="18" fillId="0" borderId="0" applyNumberFormat="0" applyFill="0" applyBorder="0" applyAlignment="0" applyProtection="0"/>
    <xf numFmtId="0" fontId="41" fillId="0" borderId="32" applyNumberFormat="0" applyFill="0" applyAlignment="0" applyProtection="0"/>
    <xf numFmtId="0" fontId="19" fillId="0" borderId="9" applyNumberFormat="0" applyFill="0" applyAlignment="0" applyProtection="0"/>
    <xf numFmtId="0" fontId="42" fillId="0" borderId="0" applyNumberFormat="0" applyFill="0" applyBorder="0" applyAlignment="0" applyProtection="0"/>
    <xf numFmtId="0" fontId="20" fillId="0" borderId="0" applyNumberFormat="0" applyFill="0" applyBorder="0" applyAlignment="0" applyProtection="0"/>
    <xf numFmtId="0" fontId="2" fillId="0" borderId="0"/>
    <xf numFmtId="9" fontId="61" fillId="0" borderId="0" applyFont="0" applyFill="0" applyBorder="0" applyAlignment="0" applyProtection="0"/>
    <xf numFmtId="0" fontId="1" fillId="0" borderId="0"/>
    <xf numFmtId="0" fontId="72" fillId="0" borderId="0" applyNumberFormat="0" applyFill="0" applyBorder="0" applyAlignment="0" applyProtection="0"/>
    <xf numFmtId="0" fontId="73" fillId="0" borderId="0" applyNumberFormat="0" applyFill="0" applyBorder="0" applyAlignment="0" applyProtection="0"/>
    <xf numFmtId="0" fontId="72" fillId="0" borderId="0" applyNumberFormat="0" applyFill="0" applyBorder="0" applyAlignment="0" applyProtection="0"/>
    <xf numFmtId="0" fontId="73" fillId="0" borderId="0" applyNumberFormat="0" applyFill="0" applyBorder="0" applyAlignment="0" applyProtection="0"/>
  </cellStyleXfs>
  <cellXfs count="149">
    <xf numFmtId="0" fontId="0" fillId="0" borderId="0" xfId="0"/>
    <xf numFmtId="0" fontId="4" fillId="0" borderId="0" xfId="91" applyFont="1" applyProtection="1"/>
    <xf numFmtId="0" fontId="4" fillId="0" borderId="0" xfId="91" applyFont="1" applyFill="1" applyProtection="1"/>
    <xf numFmtId="0" fontId="45" fillId="0" borderId="0" xfId="0" applyFont="1"/>
    <xf numFmtId="0" fontId="46" fillId="0" borderId="0" xfId="0" applyFont="1"/>
    <xf numFmtId="0" fontId="46" fillId="0" borderId="0" xfId="0" applyFont="1" applyAlignment="1">
      <alignment horizontal="left"/>
    </xf>
    <xf numFmtId="0" fontId="23" fillId="0" borderId="0" xfId="91" applyFont="1" applyProtection="1"/>
    <xf numFmtId="0" fontId="0" fillId="0" borderId="0" xfId="0" applyProtection="1"/>
    <xf numFmtId="0" fontId="2" fillId="0" borderId="0" xfId="91" applyProtection="1"/>
    <xf numFmtId="0" fontId="47" fillId="0" borderId="0" xfId="0" applyFont="1"/>
    <xf numFmtId="0" fontId="46" fillId="0" borderId="0" xfId="0" applyFont="1" applyAlignment="1">
      <alignment horizontal="center"/>
    </xf>
    <xf numFmtId="0" fontId="51" fillId="0" borderId="0" xfId="0" applyFont="1"/>
    <xf numFmtId="0" fontId="57" fillId="0" borderId="0" xfId="0" applyFont="1"/>
    <xf numFmtId="0" fontId="58" fillId="0" borderId="0" xfId="0" applyFont="1"/>
    <xf numFmtId="9" fontId="0" fillId="0" borderId="0" xfId="106" applyFont="1"/>
    <xf numFmtId="0" fontId="21" fillId="52" borderId="12" xfId="91" applyFont="1" applyFill="1" applyBorder="1" applyAlignment="1" applyProtection="1">
      <alignment horizontal="center" vertical="center" wrapText="1"/>
    </xf>
    <xf numFmtId="0" fontId="21" fillId="52" borderId="12" xfId="91" applyFont="1" applyFill="1" applyBorder="1" applyAlignment="1" applyProtection="1">
      <alignment horizontal="left" vertical="center" wrapText="1"/>
    </xf>
    <xf numFmtId="0" fontId="64" fillId="52" borderId="10" xfId="0" applyFont="1" applyFill="1" applyBorder="1" applyAlignment="1">
      <alignment horizontal="left" vertical="center" wrapText="1"/>
    </xf>
    <xf numFmtId="0" fontId="64" fillId="52" borderId="10" xfId="0" applyFont="1" applyFill="1" applyBorder="1" applyAlignment="1">
      <alignment horizontal="left" vertical="center"/>
    </xf>
    <xf numFmtId="0" fontId="2" fillId="50" borderId="23" xfId="91" applyFont="1" applyFill="1" applyBorder="1" applyAlignment="1">
      <alignment horizontal="left" vertical="center" wrapText="1"/>
    </xf>
    <xf numFmtId="0" fontId="50" fillId="50" borderId="13" xfId="91" applyFont="1" applyFill="1" applyBorder="1" applyAlignment="1">
      <alignment vertical="center" wrapText="1"/>
    </xf>
    <xf numFmtId="0" fontId="2" fillId="50" borderId="14" xfId="91" applyFont="1" applyFill="1" applyBorder="1" applyAlignment="1">
      <alignment vertical="center" wrapText="1"/>
    </xf>
    <xf numFmtId="0" fontId="2" fillId="50" borderId="15" xfId="91" applyFont="1" applyFill="1" applyBorder="1" applyAlignment="1">
      <alignment vertical="center" wrapText="1"/>
    </xf>
    <xf numFmtId="0" fontId="65" fillId="0" borderId="33" xfId="0" applyFont="1" applyBorder="1" applyAlignment="1">
      <alignment vertical="center"/>
    </xf>
    <xf numFmtId="0" fontId="65" fillId="0" borderId="33" xfId="0" applyFont="1" applyBorder="1" applyAlignment="1">
      <alignment vertical="center" wrapText="1"/>
    </xf>
    <xf numFmtId="0" fontId="2" fillId="0" borderId="33" xfId="0" applyFont="1" applyFill="1" applyBorder="1" applyAlignment="1">
      <alignment vertical="center" wrapText="1"/>
    </xf>
    <xf numFmtId="0" fontId="65" fillId="0" borderId="33" xfId="0" applyFont="1" applyFill="1" applyBorder="1" applyAlignment="1">
      <alignment vertical="center" wrapText="1"/>
    </xf>
    <xf numFmtId="0" fontId="0" fillId="0" borderId="0" xfId="0" applyAlignment="1">
      <alignment vertical="center"/>
    </xf>
    <xf numFmtId="0" fontId="0" fillId="0" borderId="0" xfId="0" applyBorder="1"/>
    <xf numFmtId="3" fontId="64" fillId="52" borderId="18" xfId="105" applyNumberFormat="1" applyFont="1" applyFill="1" applyBorder="1" applyAlignment="1">
      <alignment horizontal="left" vertical="center" wrapText="1"/>
    </xf>
    <xf numFmtId="0" fontId="64" fillId="52" borderId="18" xfId="0" applyFont="1" applyFill="1" applyBorder="1" applyAlignment="1">
      <alignment horizontal="left" vertical="center" wrapText="1"/>
    </xf>
    <xf numFmtId="0" fontId="52" fillId="55" borderId="0" xfId="0" applyFont="1" applyFill="1" applyBorder="1" applyAlignment="1" applyProtection="1">
      <alignment horizontal="left"/>
    </xf>
    <xf numFmtId="0" fontId="53" fillId="0" borderId="0" xfId="0" applyFont="1" applyFill="1" applyBorder="1" applyAlignment="1" applyProtection="1">
      <alignment horizontal="center"/>
    </xf>
    <xf numFmtId="0" fontId="52" fillId="0" borderId="0" xfId="0" applyFont="1" applyFill="1" applyBorder="1" applyAlignment="1" applyProtection="1"/>
    <xf numFmtId="0" fontId="54" fillId="0" borderId="0" xfId="0" applyFont="1" applyFill="1" applyBorder="1" applyAlignment="1" applyProtection="1"/>
    <xf numFmtId="0" fontId="59" fillId="0" borderId="0" xfId="0" applyFont="1" applyBorder="1" applyAlignment="1" applyProtection="1">
      <alignment vertical="center"/>
    </xf>
    <xf numFmtId="0" fontId="55" fillId="0" borderId="0" xfId="0" applyFont="1" applyBorder="1" applyAlignment="1" applyProtection="1">
      <alignment vertical="center"/>
    </xf>
    <xf numFmtId="0" fontId="0" fillId="0" borderId="12" xfId="0" applyFill="1" applyBorder="1" applyAlignment="1" applyProtection="1">
      <alignment horizontal="center" vertical="center"/>
      <protection locked="0"/>
    </xf>
    <xf numFmtId="0" fontId="0" fillId="0" borderId="12" xfId="0" applyFill="1" applyBorder="1" applyAlignment="1" applyProtection="1">
      <alignment vertical="center"/>
      <protection locked="0"/>
    </xf>
    <xf numFmtId="0" fontId="43" fillId="51" borderId="12" xfId="91" applyFont="1" applyFill="1" applyBorder="1" applyAlignment="1" applyProtection="1">
      <alignment horizontal="center" vertical="center" wrapText="1"/>
      <protection hidden="1"/>
    </xf>
    <xf numFmtId="0" fontId="56" fillId="0" borderId="12" xfId="91" applyFont="1" applyFill="1" applyBorder="1" applyAlignment="1" applyProtection="1">
      <alignment horizontal="center" vertical="center" wrapText="1"/>
      <protection hidden="1"/>
    </xf>
    <xf numFmtId="0" fontId="44" fillId="52" borderId="13" xfId="91" applyFont="1" applyFill="1" applyBorder="1" applyAlignment="1" applyProtection="1">
      <alignment horizontal="left" vertical="top" wrapText="1"/>
      <protection hidden="1"/>
    </xf>
    <xf numFmtId="0" fontId="24" fillId="52" borderId="13" xfId="91" applyFont="1" applyFill="1" applyBorder="1" applyAlignment="1" applyProtection="1">
      <alignment horizontal="left" vertical="center" wrapText="1"/>
      <protection hidden="1"/>
    </xf>
    <xf numFmtId="0" fontId="21" fillId="52" borderId="12" xfId="91" applyFont="1" applyFill="1" applyBorder="1" applyAlignment="1" applyProtection="1">
      <alignment horizontal="center" vertical="center" wrapText="1"/>
      <protection hidden="1"/>
    </xf>
    <xf numFmtId="0" fontId="60" fillId="0" borderId="12" xfId="91" applyFont="1" applyFill="1" applyBorder="1" applyAlignment="1" applyProtection="1">
      <alignment horizontal="center" vertical="center" wrapText="1"/>
      <protection hidden="1"/>
    </xf>
    <xf numFmtId="0" fontId="4" fillId="18" borderId="20" xfId="91" applyFont="1" applyFill="1" applyBorder="1" applyAlignment="1" applyProtection="1">
      <alignment vertical="center" wrapText="1"/>
      <protection hidden="1"/>
    </xf>
    <xf numFmtId="0" fontId="4" fillId="18" borderId="16" xfId="91" applyFont="1" applyFill="1" applyBorder="1" applyAlignment="1" applyProtection="1">
      <alignment vertical="center" wrapText="1"/>
      <protection hidden="1"/>
    </xf>
    <xf numFmtId="0" fontId="4" fillId="18" borderId="10" xfId="91" applyFont="1" applyFill="1" applyBorder="1" applyAlignment="1" applyProtection="1">
      <alignment vertical="center" wrapText="1"/>
      <protection hidden="1"/>
    </xf>
    <xf numFmtId="0" fontId="4" fillId="18" borderId="11" xfId="91" applyFont="1" applyFill="1" applyBorder="1" applyAlignment="1" applyProtection="1">
      <alignment vertical="center" wrapText="1"/>
      <protection hidden="1"/>
    </xf>
    <xf numFmtId="0" fontId="68" fillId="0" borderId="12" xfId="91" applyFont="1" applyFill="1" applyBorder="1" applyAlignment="1" applyProtection="1">
      <alignment horizontal="left" vertical="center" wrapText="1"/>
      <protection hidden="1"/>
    </xf>
    <xf numFmtId="0" fontId="21" fillId="52" borderId="12" xfId="91" applyFont="1" applyFill="1" applyBorder="1" applyAlignment="1" applyProtection="1">
      <alignment horizontal="left" vertical="center" wrapText="1"/>
      <protection hidden="1"/>
    </xf>
    <xf numFmtId="3" fontId="4" fillId="51" borderId="12" xfId="91" applyNumberFormat="1" applyFont="1" applyFill="1" applyBorder="1" applyAlignment="1" applyProtection="1">
      <alignment horizontal="center" vertical="center"/>
      <protection hidden="1"/>
    </xf>
    <xf numFmtId="3" fontId="4" fillId="51" borderId="12" xfId="91" applyNumberFormat="1" applyFont="1" applyFill="1" applyBorder="1" applyAlignment="1" applyProtection="1">
      <alignment horizontal="center" vertical="center" wrapText="1"/>
      <protection hidden="1"/>
    </xf>
    <xf numFmtId="3" fontId="4" fillId="0" borderId="12" xfId="91" applyNumberFormat="1" applyFont="1" applyFill="1" applyBorder="1" applyAlignment="1" applyProtection="1">
      <alignment horizontal="center" vertical="center" wrapText="1"/>
      <protection locked="0" hidden="1"/>
    </xf>
    <xf numFmtId="4" fontId="49" fillId="0" borderId="12" xfId="91" applyNumberFormat="1" applyFont="1" applyFill="1" applyBorder="1" applyAlignment="1" applyProtection="1">
      <alignment horizontal="center" vertical="center" wrapText="1"/>
      <protection locked="0" hidden="1"/>
    </xf>
    <xf numFmtId="0" fontId="68" fillId="50" borderId="15" xfId="91" applyFont="1" applyFill="1" applyBorder="1" applyAlignment="1" applyProtection="1">
      <alignment horizontal="left" vertical="center" wrapText="1"/>
      <protection locked="0" hidden="1"/>
    </xf>
    <xf numFmtId="3" fontId="2" fillId="0" borderId="12" xfId="91" applyNumberFormat="1" applyFont="1" applyFill="1" applyBorder="1" applyAlignment="1" applyProtection="1">
      <alignment horizontal="center" vertical="center" wrapText="1"/>
      <protection locked="0" hidden="1"/>
    </xf>
    <xf numFmtId="3" fontId="2" fillId="51" borderId="13" xfId="91" applyNumberFormat="1" applyFont="1" applyFill="1" applyBorder="1" applyAlignment="1" applyProtection="1">
      <alignment horizontal="center" vertical="center" wrapText="1"/>
      <protection hidden="1"/>
    </xf>
    <xf numFmtId="2" fontId="49" fillId="0" borderId="12" xfId="91" applyNumberFormat="1" applyFont="1" applyFill="1" applyBorder="1" applyAlignment="1" applyProtection="1">
      <alignment horizontal="center" vertical="center" wrapText="1"/>
      <protection locked="0" hidden="1"/>
    </xf>
    <xf numFmtId="3" fontId="65" fillId="0" borderId="15" xfId="0" applyNumberFormat="1" applyFont="1" applyBorder="1" applyAlignment="1" applyProtection="1">
      <alignment horizontal="center" vertical="center"/>
      <protection locked="0" hidden="1"/>
    </xf>
    <xf numFmtId="0" fontId="71" fillId="0" borderId="12" xfId="0" applyFont="1" applyFill="1" applyBorder="1" applyAlignment="1" applyProtection="1">
      <alignment vertical="center"/>
      <protection locked="0" hidden="1"/>
    </xf>
    <xf numFmtId="0" fontId="70" fillId="18" borderId="10" xfId="91" applyFont="1" applyFill="1" applyBorder="1" applyAlignment="1" applyProtection="1">
      <alignment vertical="center" wrapText="1"/>
      <protection hidden="1"/>
    </xf>
    <xf numFmtId="0" fontId="70" fillId="18" borderId="11" xfId="91" applyFont="1" applyFill="1" applyBorder="1" applyAlignment="1" applyProtection="1">
      <alignment vertical="center" wrapText="1"/>
      <protection hidden="1"/>
    </xf>
    <xf numFmtId="0" fontId="70" fillId="18" borderId="10" xfId="91" applyFont="1" applyFill="1" applyBorder="1" applyAlignment="1" applyProtection="1">
      <alignment horizontal="center" vertical="center" wrapText="1"/>
      <protection hidden="1"/>
    </xf>
    <xf numFmtId="0" fontId="70" fillId="18" borderId="11" xfId="91" applyFont="1" applyFill="1" applyBorder="1" applyAlignment="1" applyProtection="1">
      <alignment horizontal="center" vertical="center" wrapText="1"/>
      <protection hidden="1"/>
    </xf>
    <xf numFmtId="3" fontId="71" fillId="0" borderId="12" xfId="0" applyNumberFormat="1" applyFont="1" applyFill="1" applyBorder="1" applyAlignment="1" applyProtection="1">
      <alignment vertical="center"/>
      <protection locked="0" hidden="1"/>
    </xf>
    <xf numFmtId="0" fontId="0" fillId="0" borderId="0" xfId="0" applyProtection="1">
      <protection hidden="1"/>
    </xf>
    <xf numFmtId="0" fontId="21" fillId="52" borderId="33" xfId="91" applyFont="1" applyFill="1" applyBorder="1" applyAlignment="1" applyProtection="1">
      <alignment horizontal="center" vertical="center" wrapText="1"/>
      <protection hidden="1"/>
    </xf>
    <xf numFmtId="0" fontId="69" fillId="52" borderId="12" xfId="91" applyFont="1" applyFill="1" applyBorder="1" applyAlignment="1" applyProtection="1">
      <alignment horizontal="left" vertical="center" wrapText="1"/>
      <protection hidden="1"/>
    </xf>
    <xf numFmtId="3" fontId="65" fillId="51" borderId="12" xfId="0" applyNumberFormat="1" applyFont="1" applyFill="1" applyBorder="1" applyAlignment="1" applyProtection="1">
      <alignment horizontal="center" vertical="center"/>
      <protection hidden="1"/>
    </xf>
    <xf numFmtId="3" fontId="2" fillId="51" borderId="33" xfId="91" applyNumberFormat="1" applyFont="1" applyFill="1" applyBorder="1" applyAlignment="1" applyProtection="1">
      <alignment horizontal="center" vertical="center" wrapText="1"/>
      <protection hidden="1"/>
    </xf>
    <xf numFmtId="3" fontId="65" fillId="0" borderId="12" xfId="0" applyNumberFormat="1" applyFont="1" applyFill="1" applyBorder="1" applyAlignment="1" applyProtection="1">
      <alignment horizontal="center" vertical="center"/>
      <protection locked="0" hidden="1"/>
    </xf>
    <xf numFmtId="0" fontId="69" fillId="52" borderId="12" xfId="91" applyFont="1" applyFill="1" applyBorder="1" applyAlignment="1" applyProtection="1">
      <alignment horizontal="left" vertical="center" wrapText="1"/>
      <protection locked="0" hidden="1"/>
    </xf>
    <xf numFmtId="0" fontId="69" fillId="52" borderId="33" xfId="91" applyFont="1" applyFill="1" applyBorder="1" applyAlignment="1" applyProtection="1">
      <alignment horizontal="left" vertical="center" wrapText="1"/>
      <protection locked="0" hidden="1"/>
    </xf>
    <xf numFmtId="3" fontId="65" fillId="0" borderId="33" xfId="0" applyNumberFormat="1" applyFont="1" applyFill="1" applyBorder="1" applyAlignment="1" applyProtection="1">
      <alignment horizontal="center" vertical="center"/>
      <protection locked="0" hidden="1"/>
    </xf>
    <xf numFmtId="3" fontId="2" fillId="0" borderId="33" xfId="91" applyNumberFormat="1" applyFont="1" applyFill="1" applyBorder="1" applyAlignment="1" applyProtection="1">
      <alignment horizontal="right" vertical="center" wrapText="1"/>
      <protection locked="0" hidden="1"/>
    </xf>
    <xf numFmtId="9" fontId="2" fillId="0" borderId="33" xfId="91" applyNumberFormat="1" applyFont="1" applyFill="1" applyBorder="1" applyAlignment="1" applyProtection="1">
      <alignment horizontal="center" vertical="center" wrapText="1"/>
      <protection locked="0" hidden="1"/>
    </xf>
    <xf numFmtId="3" fontId="0" fillId="0" borderId="0" xfId="0" applyNumberFormat="1" applyFont="1" applyBorder="1" applyAlignment="1" applyProtection="1">
      <alignment horizontal="right" vertical="top"/>
      <protection locked="0"/>
    </xf>
    <xf numFmtId="3" fontId="63" fillId="51" borderId="12" xfId="105" applyNumberFormat="1" applyFont="1" applyFill="1" applyBorder="1" applyAlignment="1">
      <alignment horizontal="center" vertical="center" wrapText="1"/>
    </xf>
    <xf numFmtId="3" fontId="50" fillId="56" borderId="33" xfId="105" applyNumberFormat="1" applyFont="1" applyFill="1" applyBorder="1" applyAlignment="1">
      <alignment horizontal="left" vertical="center" wrapText="1"/>
    </xf>
    <xf numFmtId="0" fontId="66" fillId="52" borderId="19" xfId="91" applyFont="1" applyFill="1" applyBorder="1" applyAlignment="1">
      <alignment horizontal="left" vertical="center" wrapText="1"/>
    </xf>
    <xf numFmtId="0" fontId="66" fillId="52" borderId="14" xfId="91" applyFont="1" applyFill="1" applyBorder="1" applyAlignment="1">
      <alignment horizontal="left" vertical="center" wrapText="1"/>
    </xf>
    <xf numFmtId="0" fontId="66" fillId="52" borderId="20" xfId="91" applyFont="1" applyFill="1" applyBorder="1" applyAlignment="1">
      <alignment horizontal="left" vertical="center" wrapText="1"/>
    </xf>
    <xf numFmtId="3" fontId="21" fillId="54" borderId="12" xfId="105" applyNumberFormat="1" applyFont="1" applyFill="1" applyBorder="1" applyAlignment="1">
      <alignment horizontal="left" vertical="center" wrapText="1"/>
    </xf>
    <xf numFmtId="0" fontId="54" fillId="53" borderId="33" xfId="0" applyFont="1" applyFill="1" applyBorder="1" applyAlignment="1" applyProtection="1">
      <alignment horizontal="center"/>
    </xf>
    <xf numFmtId="0" fontId="62" fillId="0" borderId="18" xfId="0" applyFont="1" applyFill="1" applyBorder="1" applyAlignment="1" applyProtection="1">
      <alignment horizontal="center" vertical="center"/>
      <protection locked="0"/>
    </xf>
    <xf numFmtId="0" fontId="62" fillId="0" borderId="11" xfId="0" applyFont="1" applyFill="1" applyBorder="1" applyAlignment="1" applyProtection="1">
      <alignment horizontal="center" vertical="center"/>
      <protection locked="0"/>
    </xf>
    <xf numFmtId="0" fontId="0" fillId="0" borderId="12" xfId="0" applyFill="1" applyBorder="1" applyAlignment="1" applyProtection="1">
      <alignment horizontal="center" vertical="center"/>
      <protection locked="0"/>
    </xf>
    <xf numFmtId="49" fontId="70" fillId="0" borderId="18" xfId="91" applyNumberFormat="1" applyFont="1" applyFill="1" applyBorder="1" applyAlignment="1" applyProtection="1">
      <alignment horizontal="center" vertical="center" wrapText="1"/>
      <protection locked="0" hidden="1"/>
    </xf>
    <xf numFmtId="49" fontId="70" fillId="0" borderId="10" xfId="91" applyNumberFormat="1" applyFont="1" applyFill="1" applyBorder="1" applyAlignment="1" applyProtection="1">
      <alignment horizontal="center" vertical="center" wrapText="1"/>
      <protection locked="0" hidden="1"/>
    </xf>
    <xf numFmtId="49" fontId="70" fillId="0" borderId="11" xfId="91" applyNumberFormat="1" applyFont="1" applyFill="1" applyBorder="1" applyAlignment="1" applyProtection="1">
      <alignment horizontal="center" vertical="center" wrapText="1"/>
      <protection locked="0" hidden="1"/>
    </xf>
    <xf numFmtId="0" fontId="21" fillId="52" borderId="18" xfId="91" applyFont="1" applyFill="1" applyBorder="1" applyAlignment="1" applyProtection="1">
      <alignment horizontal="left" vertical="center" wrapText="1"/>
      <protection hidden="1"/>
    </xf>
    <xf numFmtId="0" fontId="21" fillId="52" borderId="10" xfId="91" applyFont="1" applyFill="1" applyBorder="1" applyAlignment="1" applyProtection="1">
      <alignment horizontal="left" vertical="center" wrapText="1"/>
      <protection hidden="1"/>
    </xf>
    <xf numFmtId="0" fontId="21" fillId="52" borderId="11" xfId="91" applyFont="1" applyFill="1" applyBorder="1" applyAlignment="1" applyProtection="1">
      <alignment horizontal="left" vertical="center" wrapText="1"/>
      <protection hidden="1"/>
    </xf>
    <xf numFmtId="49" fontId="69" fillId="52" borderId="18" xfId="91" applyNumberFormat="1" applyFont="1" applyFill="1" applyBorder="1" applyAlignment="1" applyProtection="1">
      <alignment horizontal="center" vertical="center" wrapText="1"/>
      <protection hidden="1"/>
    </xf>
    <xf numFmtId="49" fontId="69" fillId="52" borderId="10" xfId="91" applyNumberFormat="1" applyFont="1" applyFill="1" applyBorder="1" applyAlignment="1" applyProtection="1">
      <alignment horizontal="center" vertical="center" wrapText="1"/>
      <protection hidden="1"/>
    </xf>
    <xf numFmtId="49" fontId="69" fillId="52" borderId="11" xfId="91" applyNumberFormat="1" applyFont="1" applyFill="1" applyBorder="1" applyAlignment="1" applyProtection="1">
      <alignment horizontal="center" vertical="center" wrapText="1"/>
      <protection hidden="1"/>
    </xf>
    <xf numFmtId="49" fontId="70" fillId="52" borderId="18" xfId="91" applyNumberFormat="1" applyFont="1" applyFill="1" applyBorder="1" applyAlignment="1" applyProtection="1">
      <alignment horizontal="center" vertical="center" wrapText="1"/>
      <protection hidden="1"/>
    </xf>
    <xf numFmtId="49" fontId="70" fillId="52" borderId="10" xfId="91" applyNumberFormat="1" applyFont="1" applyFill="1" applyBorder="1" applyAlignment="1" applyProtection="1">
      <alignment horizontal="center" vertical="center" wrapText="1"/>
      <protection hidden="1"/>
    </xf>
    <xf numFmtId="49" fontId="70" fillId="52" borderId="11" xfId="91" applyNumberFormat="1" applyFont="1" applyFill="1" applyBorder="1" applyAlignment="1" applyProtection="1">
      <alignment horizontal="center" vertical="center" wrapText="1"/>
      <protection hidden="1"/>
    </xf>
    <xf numFmtId="49" fontId="51" fillId="52" borderId="10" xfId="0" applyNumberFormat="1" applyFont="1" applyFill="1" applyBorder="1" applyAlignment="1" applyProtection="1">
      <alignment horizontal="center" vertical="center" wrapText="1"/>
      <protection hidden="1"/>
    </xf>
    <xf numFmtId="49" fontId="51" fillId="52" borderId="11" xfId="0" applyNumberFormat="1" applyFont="1" applyFill="1" applyBorder="1" applyAlignment="1" applyProtection="1">
      <alignment horizontal="center" vertical="center" wrapText="1"/>
      <protection hidden="1"/>
    </xf>
    <xf numFmtId="0" fontId="22" fillId="51" borderId="19" xfId="91" applyFont="1" applyFill="1" applyBorder="1" applyAlignment="1" applyProtection="1">
      <alignment horizontal="left" vertical="center" wrapText="1"/>
      <protection hidden="1"/>
    </xf>
    <xf numFmtId="0" fontId="22" fillId="51" borderId="21" xfId="91" applyFont="1" applyFill="1" applyBorder="1" applyAlignment="1" applyProtection="1">
      <alignment horizontal="left" vertical="center" wrapText="1"/>
      <protection hidden="1"/>
    </xf>
    <xf numFmtId="0" fontId="22" fillId="51" borderId="22" xfId="91" applyFont="1" applyFill="1" applyBorder="1" applyAlignment="1" applyProtection="1">
      <alignment horizontal="left" vertical="center" wrapText="1"/>
      <protection hidden="1"/>
    </xf>
    <xf numFmtId="0" fontId="22" fillId="51" borderId="20" xfId="91" applyFont="1" applyFill="1" applyBorder="1" applyAlignment="1" applyProtection="1">
      <alignment horizontal="left" vertical="center" wrapText="1"/>
      <protection hidden="1"/>
    </xf>
    <xf numFmtId="0" fontId="22" fillId="51" borderId="16" xfId="91" applyFont="1" applyFill="1" applyBorder="1" applyAlignment="1" applyProtection="1">
      <alignment horizontal="left" vertical="center" wrapText="1"/>
      <protection hidden="1"/>
    </xf>
    <xf numFmtId="0" fontId="22" fillId="51" borderId="17" xfId="91" applyFont="1" applyFill="1" applyBorder="1" applyAlignment="1" applyProtection="1">
      <alignment horizontal="left" vertical="center" wrapText="1"/>
      <protection hidden="1"/>
    </xf>
    <xf numFmtId="0" fontId="56" fillId="0" borderId="18" xfId="91" applyFont="1" applyFill="1" applyBorder="1" applyAlignment="1" applyProtection="1">
      <alignment horizontal="center" vertical="center" wrapText="1"/>
      <protection hidden="1"/>
    </xf>
    <xf numFmtId="0" fontId="56" fillId="0" borderId="11" xfId="91" applyFont="1" applyFill="1" applyBorder="1" applyAlignment="1" applyProtection="1">
      <alignment horizontal="center" vertical="center" wrapText="1"/>
      <protection hidden="1"/>
    </xf>
    <xf numFmtId="0" fontId="43" fillId="51" borderId="13" xfId="91" applyFont="1" applyFill="1" applyBorder="1" applyAlignment="1" applyProtection="1">
      <alignment horizontal="center" vertical="center" wrapText="1"/>
      <protection hidden="1"/>
    </xf>
    <xf numFmtId="0" fontId="43" fillId="51" borderId="15" xfId="91" applyFont="1" applyFill="1" applyBorder="1" applyAlignment="1" applyProtection="1">
      <alignment horizontal="center" vertical="center" wrapText="1"/>
      <protection hidden="1"/>
    </xf>
    <xf numFmtId="0" fontId="56" fillId="0" borderId="14" xfId="91" applyFont="1" applyFill="1" applyBorder="1" applyAlignment="1" applyProtection="1">
      <alignment horizontal="center" vertical="center" wrapText="1"/>
      <protection hidden="1"/>
    </xf>
    <xf numFmtId="0" fontId="56" fillId="0" borderId="15" xfId="91" applyFont="1" applyFill="1" applyBorder="1" applyAlignment="1" applyProtection="1">
      <alignment horizontal="center" vertical="center" wrapText="1"/>
      <protection hidden="1"/>
    </xf>
    <xf numFmtId="0" fontId="43" fillId="51" borderId="18" xfId="91" applyFont="1" applyFill="1" applyBorder="1" applyAlignment="1" applyProtection="1">
      <alignment horizontal="left" vertical="center" wrapText="1"/>
      <protection hidden="1"/>
    </xf>
    <xf numFmtId="0" fontId="43" fillId="51" borderId="10" xfId="91" applyFont="1" applyFill="1" applyBorder="1" applyAlignment="1" applyProtection="1">
      <alignment horizontal="left" vertical="center" wrapText="1"/>
      <protection hidden="1"/>
    </xf>
    <xf numFmtId="0" fontId="43" fillId="51" borderId="11" xfId="91" applyFont="1" applyFill="1" applyBorder="1" applyAlignment="1" applyProtection="1">
      <alignment horizontal="left" vertical="center" wrapText="1"/>
      <protection hidden="1"/>
    </xf>
    <xf numFmtId="0" fontId="21" fillId="52" borderId="18" xfId="91" applyFont="1" applyFill="1" applyBorder="1" applyAlignment="1" applyProtection="1">
      <alignment horizontal="center" vertical="center" wrapText="1"/>
      <protection hidden="1"/>
    </xf>
    <xf numFmtId="0" fontId="21" fillId="52" borderId="10" xfId="91" applyFont="1" applyFill="1" applyBorder="1" applyAlignment="1" applyProtection="1">
      <alignment horizontal="center" vertical="center" wrapText="1"/>
      <protection hidden="1"/>
    </xf>
    <xf numFmtId="0" fontId="21" fillId="52" borderId="11" xfId="91" applyFont="1" applyFill="1" applyBorder="1" applyAlignment="1" applyProtection="1">
      <alignment horizontal="center" vertical="center" wrapText="1"/>
      <protection hidden="1"/>
    </xf>
    <xf numFmtId="0" fontId="21" fillId="52" borderId="19" xfId="91" applyFont="1" applyFill="1" applyBorder="1" applyAlignment="1" applyProtection="1">
      <alignment horizontal="center" vertical="center" wrapText="1"/>
      <protection hidden="1"/>
    </xf>
    <xf numFmtId="0" fontId="21" fillId="52" borderId="21" xfId="91" applyFont="1" applyFill="1" applyBorder="1" applyAlignment="1" applyProtection="1">
      <alignment horizontal="center" vertical="center" wrapText="1"/>
      <protection hidden="1"/>
    </xf>
    <xf numFmtId="0" fontId="21" fillId="52" borderId="22" xfId="91" applyFont="1" applyFill="1" applyBorder="1" applyAlignment="1" applyProtection="1">
      <alignment horizontal="center" vertical="center" wrapText="1"/>
      <protection hidden="1"/>
    </xf>
    <xf numFmtId="0" fontId="21" fillId="52" borderId="20" xfId="91" applyFont="1" applyFill="1" applyBorder="1" applyAlignment="1" applyProtection="1">
      <alignment horizontal="center" vertical="center" wrapText="1"/>
      <protection hidden="1"/>
    </xf>
    <xf numFmtId="0" fontId="21" fillId="52" borderId="16" xfId="91" applyFont="1" applyFill="1" applyBorder="1" applyAlignment="1" applyProtection="1">
      <alignment horizontal="center" vertical="center" wrapText="1"/>
      <protection hidden="1"/>
    </xf>
    <xf numFmtId="0" fontId="21" fillId="52" borderId="17" xfId="91" applyFont="1" applyFill="1" applyBorder="1" applyAlignment="1" applyProtection="1">
      <alignment horizontal="center" vertical="center" wrapText="1"/>
      <protection hidden="1"/>
    </xf>
    <xf numFmtId="49" fontId="51" fillId="50" borderId="18" xfId="0" applyNumberFormat="1" applyFont="1" applyFill="1" applyBorder="1" applyAlignment="1" applyProtection="1">
      <alignment horizontal="center" vertical="center" wrapText="1"/>
      <protection locked="0" hidden="1"/>
    </xf>
    <xf numFmtId="49" fontId="51" fillId="50" borderId="10" xfId="0" applyNumberFormat="1" applyFont="1" applyFill="1" applyBorder="1" applyAlignment="1" applyProtection="1">
      <alignment horizontal="center" vertical="center" wrapText="1"/>
      <protection locked="0" hidden="1"/>
    </xf>
    <xf numFmtId="49" fontId="51" fillId="50" borderId="11" xfId="0" applyNumberFormat="1" applyFont="1" applyFill="1" applyBorder="1" applyAlignment="1" applyProtection="1">
      <alignment horizontal="center" vertical="center" wrapText="1"/>
      <protection locked="0" hidden="1"/>
    </xf>
    <xf numFmtId="49" fontId="51" fillId="0" borderId="18" xfId="0" applyNumberFormat="1" applyFont="1" applyFill="1" applyBorder="1" applyAlignment="1" applyProtection="1">
      <alignment horizontal="center" vertical="center" wrapText="1"/>
      <protection locked="0" hidden="1"/>
    </xf>
    <xf numFmtId="49" fontId="51" fillId="0" borderId="10" xfId="0" applyNumberFormat="1" applyFont="1" applyFill="1" applyBorder="1" applyAlignment="1" applyProtection="1">
      <alignment horizontal="center" vertical="center" wrapText="1"/>
      <protection locked="0" hidden="1"/>
    </xf>
    <xf numFmtId="49" fontId="51" fillId="0" borderId="11" xfId="0" applyNumberFormat="1" applyFont="1" applyFill="1" applyBorder="1" applyAlignment="1" applyProtection="1">
      <alignment horizontal="center" vertical="center" wrapText="1"/>
      <protection locked="0" hidden="1"/>
    </xf>
    <xf numFmtId="0" fontId="43" fillId="51" borderId="19" xfId="91" applyFont="1" applyFill="1" applyBorder="1" applyAlignment="1" applyProtection="1">
      <alignment horizontal="center" vertical="center" wrapText="1"/>
      <protection hidden="1"/>
    </xf>
    <xf numFmtId="0" fontId="43" fillId="51" borderId="21" xfId="91" applyFont="1" applyFill="1" applyBorder="1" applyAlignment="1" applyProtection="1">
      <alignment horizontal="center" vertical="center" wrapText="1"/>
      <protection hidden="1"/>
    </xf>
    <xf numFmtId="0" fontId="43" fillId="51" borderId="22" xfId="91" applyFont="1" applyFill="1" applyBorder="1" applyAlignment="1" applyProtection="1">
      <alignment horizontal="center" vertical="center" wrapText="1"/>
      <protection hidden="1"/>
    </xf>
    <xf numFmtId="0" fontId="43" fillId="51" borderId="20" xfId="91" applyFont="1" applyFill="1" applyBorder="1" applyAlignment="1" applyProtection="1">
      <alignment horizontal="center" vertical="center" wrapText="1"/>
      <protection hidden="1"/>
    </xf>
    <xf numFmtId="0" fontId="43" fillId="51" borderId="16" xfId="91" applyFont="1" applyFill="1" applyBorder="1" applyAlignment="1" applyProtection="1">
      <alignment horizontal="center" vertical="center" wrapText="1"/>
      <protection hidden="1"/>
    </xf>
    <xf numFmtId="0" fontId="43" fillId="51" borderId="17" xfId="91" applyFont="1" applyFill="1" applyBorder="1" applyAlignment="1" applyProtection="1">
      <alignment horizontal="center" vertical="center" wrapText="1"/>
      <protection hidden="1"/>
    </xf>
    <xf numFmtId="0" fontId="56" fillId="53" borderId="13" xfId="91" applyFont="1" applyFill="1" applyBorder="1" applyAlignment="1" applyProtection="1">
      <alignment horizontal="center" vertical="center" wrapText="1"/>
      <protection locked="0" hidden="1"/>
    </xf>
    <xf numFmtId="0" fontId="56" fillId="53" borderId="15" xfId="91" applyFont="1" applyFill="1" applyBorder="1" applyAlignment="1" applyProtection="1">
      <alignment horizontal="center" vertical="center" wrapText="1"/>
      <protection locked="0" hidden="1"/>
    </xf>
    <xf numFmtId="49" fontId="70" fillId="0" borderId="18" xfId="91" applyNumberFormat="1" applyFont="1" applyFill="1" applyBorder="1" applyAlignment="1" applyProtection="1">
      <alignment horizontal="left" vertical="center"/>
      <protection locked="0" hidden="1"/>
    </xf>
    <xf numFmtId="49" fontId="70" fillId="0" borderId="10" xfId="91" applyNumberFormat="1" applyFont="1" applyFill="1" applyBorder="1" applyAlignment="1" applyProtection="1">
      <alignment horizontal="left" vertical="center"/>
      <protection locked="0" hidden="1"/>
    </xf>
    <xf numFmtId="49" fontId="70" fillId="0" borderId="11" xfId="91" applyNumberFormat="1" applyFont="1" applyFill="1" applyBorder="1" applyAlignment="1" applyProtection="1">
      <alignment horizontal="left" vertical="center"/>
      <protection locked="0" hidden="1"/>
    </xf>
    <xf numFmtId="0" fontId="51" fillId="0" borderId="12" xfId="0" applyFont="1" applyFill="1" applyBorder="1" applyAlignment="1" applyProtection="1">
      <alignment horizontal="center" vertical="center"/>
      <protection locked="0" hidden="1"/>
    </xf>
    <xf numFmtId="49" fontId="51" fillId="52" borderId="18" xfId="0" applyNumberFormat="1" applyFont="1" applyFill="1" applyBorder="1" applyAlignment="1" applyProtection="1">
      <alignment horizontal="center" vertical="center" wrapText="1"/>
      <protection hidden="1"/>
    </xf>
    <xf numFmtId="0" fontId="43" fillId="51" borderId="33" xfId="91" applyFont="1" applyFill="1" applyBorder="1" applyAlignment="1" applyProtection="1">
      <alignment horizontal="center" vertical="center" wrapText="1"/>
      <protection hidden="1"/>
    </xf>
    <xf numFmtId="0" fontId="21" fillId="52" borderId="33" xfId="91" applyFont="1" applyFill="1" applyBorder="1" applyAlignment="1" applyProtection="1">
      <alignment horizontal="center" vertical="center" wrapText="1"/>
      <protection hidden="1"/>
    </xf>
    <xf numFmtId="0" fontId="24" fillId="52" borderId="13" xfId="91" applyFont="1" applyFill="1" applyBorder="1" applyAlignment="1" applyProtection="1">
      <alignment horizontal="left" vertical="center" wrapText="1"/>
      <protection hidden="1"/>
    </xf>
    <xf numFmtId="0" fontId="24" fillId="52" borderId="15" xfId="91" applyFont="1" applyFill="1" applyBorder="1" applyAlignment="1" applyProtection="1">
      <alignment horizontal="left" vertical="center" wrapText="1"/>
      <protection hidden="1"/>
    </xf>
  </cellXfs>
  <cellStyles count="112">
    <cellStyle name="20% - Accent1 2" xfId="1"/>
    <cellStyle name="20% - Accent1 2 2" xfId="2"/>
    <cellStyle name="20% - Accent1 3" xfId="3"/>
    <cellStyle name="20% - Accent2 2" xfId="4"/>
    <cellStyle name="20% - Accent2 2 2" xfId="5"/>
    <cellStyle name="20% - Accent2 3" xfId="6"/>
    <cellStyle name="20% - Accent3 2" xfId="7"/>
    <cellStyle name="20% - Accent3 2 2" xfId="8"/>
    <cellStyle name="20% - Accent3 3" xfId="9"/>
    <cellStyle name="20% - Accent4 2" xfId="10"/>
    <cellStyle name="20% - Accent4 2 2" xfId="11"/>
    <cellStyle name="20% - Accent4 3" xfId="12"/>
    <cellStyle name="20% - Accent5 2" xfId="13"/>
    <cellStyle name="20% - Accent5 2 2" xfId="14"/>
    <cellStyle name="20% - Accent5 3" xfId="15"/>
    <cellStyle name="20% - Accent6 2" xfId="16"/>
    <cellStyle name="20% - Accent6 2 2" xfId="17"/>
    <cellStyle name="20% - Accent6 3" xfId="18"/>
    <cellStyle name="40% - Accent1 2" xfId="19"/>
    <cellStyle name="40% - Accent1 2 2" xfId="20"/>
    <cellStyle name="40% - Accent1 3" xfId="21"/>
    <cellStyle name="40% - Accent2 2" xfId="22"/>
    <cellStyle name="40% - Accent2 2 2" xfId="23"/>
    <cellStyle name="40% - Accent2 3" xfId="24"/>
    <cellStyle name="40% - Accent3 2" xfId="25"/>
    <cellStyle name="40% - Accent3 2 2" xfId="26"/>
    <cellStyle name="40% - Accent3 3" xfId="27"/>
    <cellStyle name="40% - Accent4 2" xfId="28"/>
    <cellStyle name="40% - Accent4 2 2" xfId="29"/>
    <cellStyle name="40% - Accent4 3" xfId="30"/>
    <cellStyle name="40% - Accent5 2" xfId="31"/>
    <cellStyle name="40% - Accent5 2 2" xfId="32"/>
    <cellStyle name="40% - Accent5 3" xfId="33"/>
    <cellStyle name="40% - Accent6 2" xfId="34"/>
    <cellStyle name="40% - Accent6 2 2" xfId="35"/>
    <cellStyle name="40% - Accent6 3" xfId="36"/>
    <cellStyle name="60% - Accent1 2" xfId="37"/>
    <cellStyle name="60% - Accent1 3" xfId="38"/>
    <cellStyle name="60% - Accent2 2" xfId="39"/>
    <cellStyle name="60% - Accent2 3" xfId="40"/>
    <cellStyle name="60% - Accent3 2" xfId="41"/>
    <cellStyle name="60% - Accent3 3" xfId="42"/>
    <cellStyle name="60% - Accent4 2" xfId="43"/>
    <cellStyle name="60% - Accent4 3" xfId="44"/>
    <cellStyle name="60% - Accent5 2" xfId="45"/>
    <cellStyle name="60% - Accent5 3" xfId="46"/>
    <cellStyle name="60% - Accent6 2" xfId="47"/>
    <cellStyle name="60% - Accent6 3" xfId="48"/>
    <cellStyle name="Accent1 2" xfId="49"/>
    <cellStyle name="Accent1 3" xfId="50"/>
    <cellStyle name="Accent2 2" xfId="51"/>
    <cellStyle name="Accent2 3" xfId="52"/>
    <cellStyle name="Accent3 2" xfId="53"/>
    <cellStyle name="Accent3 3" xfId="54"/>
    <cellStyle name="Accent4 2" xfId="55"/>
    <cellStyle name="Accent4 3" xfId="56"/>
    <cellStyle name="Accent5 2" xfId="57"/>
    <cellStyle name="Accent5 3" xfId="58"/>
    <cellStyle name="Accent6 2" xfId="59"/>
    <cellStyle name="Accent6 3" xfId="60"/>
    <cellStyle name="Bad 2" xfId="61"/>
    <cellStyle name="Bad 3" xfId="62"/>
    <cellStyle name="Calculation 2" xfId="63"/>
    <cellStyle name="Calculation 3" xfId="64"/>
    <cellStyle name="Check Cell 2" xfId="65"/>
    <cellStyle name="Check Cell 3" xfId="66"/>
    <cellStyle name="Comma 2" xfId="67"/>
    <cellStyle name="Comma 2 2" xfId="68"/>
    <cellStyle name="Comma 3" xfId="69"/>
    <cellStyle name="Explanatory Text 2" xfId="70"/>
    <cellStyle name="Explanatory Text 3" xfId="71"/>
    <cellStyle name="Followed Hyperlink" xfId="109" builtinId="9" hidden="1"/>
    <cellStyle name="Followed Hyperlink" xfId="111" builtinId="9" hidden="1"/>
    <cellStyle name="Good 2" xfId="72"/>
    <cellStyle name="Good 3" xfId="73"/>
    <cellStyle name="Heading 1 2" xfId="74"/>
    <cellStyle name="Heading 1 3" xfId="75"/>
    <cellStyle name="Heading 2 2" xfId="76"/>
    <cellStyle name="Heading 2 3" xfId="77"/>
    <cellStyle name="Heading 3 2" xfId="78"/>
    <cellStyle name="Heading 3 3" xfId="79"/>
    <cellStyle name="Heading 4 2" xfId="80"/>
    <cellStyle name="Heading 4 3" xfId="81"/>
    <cellStyle name="Hyperlink" xfId="108" builtinId="8" hidden="1"/>
    <cellStyle name="Hyperlink" xfId="110" builtinId="8" hidden="1"/>
    <cellStyle name="Hyperlink 2" xfId="82"/>
    <cellStyle name="Input 2" xfId="83"/>
    <cellStyle name="Input 3" xfId="84"/>
    <cellStyle name="Linked Cell 2" xfId="85"/>
    <cellStyle name="Linked Cell 3" xfId="86"/>
    <cellStyle name="Neutral 2" xfId="87"/>
    <cellStyle name="Neutral 3" xfId="88"/>
    <cellStyle name="Normal" xfId="0" builtinId="0"/>
    <cellStyle name="Normal 2" xfId="89"/>
    <cellStyle name="Normal 2 2" xfId="105"/>
    <cellStyle name="Normal 3" xfId="90"/>
    <cellStyle name="Normal 4" xfId="91"/>
    <cellStyle name="Normal 4 2" xfId="92"/>
    <cellStyle name="Normal 5" xfId="107"/>
    <cellStyle name="Note 2" xfId="93"/>
    <cellStyle name="Note 2 2" xfId="94"/>
    <cellStyle name="Note 3" xfId="95"/>
    <cellStyle name="Output 2" xfId="96"/>
    <cellStyle name="Output 3" xfId="97"/>
    <cellStyle name="Percent" xfId="106" builtinId="5"/>
    <cellStyle name="Percent 2" xfId="98"/>
    <cellStyle name="Title 2" xfId="99"/>
    <cellStyle name="Title 3" xfId="100"/>
    <cellStyle name="Total 2" xfId="101"/>
    <cellStyle name="Total 3" xfId="102"/>
    <cellStyle name="Warning Text 2" xfId="103"/>
    <cellStyle name="Warning Text 3" xfId="104"/>
  </cellStyles>
  <dxfs count="1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theme="5" tint="0.59996337778862885"/>
        </patternFill>
      </fill>
    </dxf>
  </dxfs>
  <tableStyles count="0" defaultTableStyle="TableStyleMedium2" defaultPivotStyle="PivotStyleLight16"/>
  <colors>
    <mruColors>
      <color rgb="FFFFFFCC"/>
      <color rgb="FFF8FDBB"/>
      <color rgb="FFF4FC8E"/>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_rels/drawing3.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_rels/drawing4.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absolute">
    <xdr:from>
      <xdr:col>0</xdr:col>
      <xdr:colOff>9525</xdr:colOff>
      <xdr:row>0</xdr:row>
      <xdr:rowOff>0</xdr:rowOff>
    </xdr:from>
    <xdr:to>
      <xdr:col>0</xdr:col>
      <xdr:colOff>2607014</xdr:colOff>
      <xdr:row>1</xdr:row>
      <xdr:rowOff>9525</xdr:rowOff>
    </xdr:to>
    <xdr:pic>
      <xdr:nvPicPr>
        <xdr:cNvPr id="2" name="Picture 1" descr="Color-White-w-Transparent-Background"/>
        <xdr:cNvPicPr>
          <a:picLocks noChangeAspect="1" noChangeArrowheads="1"/>
        </xdr:cNvPicPr>
      </xdr:nvPicPr>
      <xdr:blipFill>
        <a:blip xmlns:r="http://schemas.openxmlformats.org/officeDocument/2006/relationships" r:embed="rId1" cstate="print"/>
        <a:srcRect/>
        <a:stretch>
          <a:fillRect/>
        </a:stretch>
      </xdr:blipFill>
      <xdr:spPr bwMode="auto">
        <a:xfrm>
          <a:off x="9525" y="0"/>
          <a:ext cx="2597489"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15</xdr:row>
      <xdr:rowOff>0</xdr:rowOff>
    </xdr:from>
    <xdr:to>
      <xdr:col>0</xdr:col>
      <xdr:colOff>3467100</xdr:colOff>
      <xdr:row>15</xdr:row>
      <xdr:rowOff>0</xdr:rowOff>
    </xdr:to>
    <xdr:sp macro="" textlink="">
      <xdr:nvSpPr>
        <xdr:cNvPr id="7169" name="ExtSource1" hidden="1">
          <a:extLst>
            <a:ext uri="{63B3BB69-23CF-44E3-9099-C40C66FF867C}">
              <a14:compatExt xmlns:a14="http://schemas.microsoft.com/office/drawing/2010/main" spid="_x0000_s7169"/>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0" name="ExtSource2" hidden="1">
          <a:extLst>
            <a:ext uri="{63B3BB69-23CF-44E3-9099-C40C66FF867C}">
              <a14:compatExt xmlns:a14="http://schemas.microsoft.com/office/drawing/2010/main" spid="_x0000_s7170"/>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1" name="ExtSource3" hidden="1">
          <a:extLst>
            <a:ext uri="{63B3BB69-23CF-44E3-9099-C40C66FF867C}">
              <a14:compatExt xmlns:a14="http://schemas.microsoft.com/office/drawing/2010/main" spid="_x0000_s7171"/>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2" name="ExtSource4" hidden="1">
          <a:extLst>
            <a:ext uri="{63B3BB69-23CF-44E3-9099-C40C66FF867C}">
              <a14:compatExt xmlns:a14="http://schemas.microsoft.com/office/drawing/2010/main" spid="_x0000_s7172"/>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3" name="ExtSource5" hidden="1">
          <a:extLst>
            <a:ext uri="{63B3BB69-23CF-44E3-9099-C40C66FF867C}">
              <a14:compatExt xmlns:a14="http://schemas.microsoft.com/office/drawing/2010/main" spid="_x0000_s7173"/>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4" name="ExtSource6" hidden="1">
          <a:extLst>
            <a:ext uri="{63B3BB69-23CF-44E3-9099-C40C66FF867C}">
              <a14:compatExt xmlns:a14="http://schemas.microsoft.com/office/drawing/2010/main" spid="_x0000_s7174"/>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5" name="ExtSource7" hidden="1">
          <a:extLst>
            <a:ext uri="{63B3BB69-23CF-44E3-9099-C40C66FF867C}">
              <a14:compatExt xmlns:a14="http://schemas.microsoft.com/office/drawing/2010/main" spid="_x0000_s7175"/>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6" name="ExtSource8" hidden="1">
          <a:extLst>
            <a:ext uri="{63B3BB69-23CF-44E3-9099-C40C66FF867C}">
              <a14:compatExt xmlns:a14="http://schemas.microsoft.com/office/drawing/2010/main" spid="_x0000_s7176"/>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7" name="ExtSource9" hidden="1">
          <a:extLst>
            <a:ext uri="{63B3BB69-23CF-44E3-9099-C40C66FF867C}">
              <a14:compatExt xmlns:a14="http://schemas.microsoft.com/office/drawing/2010/main" spid="_x0000_s7177"/>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8" name="ExtSource10" hidden="1">
          <a:extLst>
            <a:ext uri="{63B3BB69-23CF-44E3-9099-C40C66FF867C}">
              <a14:compatExt xmlns:a14="http://schemas.microsoft.com/office/drawing/2010/main" spid="_x0000_s7178"/>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9" name="ExtSource11" hidden="1">
          <a:extLst>
            <a:ext uri="{63B3BB69-23CF-44E3-9099-C40C66FF867C}">
              <a14:compatExt xmlns:a14="http://schemas.microsoft.com/office/drawing/2010/main" spid="_x0000_s7179"/>
            </a:ext>
          </a:extLst>
        </xdr:cNvPr>
        <xdr:cNvSpPr/>
      </xdr:nvSpPr>
      <xdr:spPr>
        <a:xfrm>
          <a:off x="0" y="0"/>
          <a:ext cx="0" cy="0"/>
        </a:xfrm>
        <a:prstGeom prst="rect">
          <a:avLst/>
        </a:prstGeom>
      </xdr:spPr>
    </xdr:sp>
    <xdr:clientData/>
  </xdr:twoCellAnchor>
  <xdr:twoCellAnchor>
    <xdr:from>
      <xdr:col>0</xdr:col>
      <xdr:colOff>0</xdr:colOff>
      <xdr:row>28</xdr:row>
      <xdr:rowOff>0</xdr:rowOff>
    </xdr:from>
    <xdr:to>
      <xdr:col>0</xdr:col>
      <xdr:colOff>3467100</xdr:colOff>
      <xdr:row>28</xdr:row>
      <xdr:rowOff>25400</xdr:rowOff>
    </xdr:to>
    <xdr:sp macro="" textlink="">
      <xdr:nvSpPr>
        <xdr:cNvPr id="7180" name="ExtSource12" hidden="1">
          <a:extLst>
            <a:ext uri="{63B3BB69-23CF-44E3-9099-C40C66FF867C}">
              <a14:compatExt xmlns:a14="http://schemas.microsoft.com/office/drawing/2010/main" spid="_x0000_s7180"/>
            </a:ext>
          </a:extLst>
        </xdr:cNvPr>
        <xdr:cNvSpPr/>
      </xdr:nvSpPr>
      <xdr:spPr>
        <a:xfrm>
          <a:off x="0" y="0"/>
          <a:ext cx="0" cy="0"/>
        </a:xfrm>
        <a:prstGeom prst="rect">
          <a:avLst/>
        </a:prstGeom>
      </xdr:spPr>
    </xdr:sp>
    <xdr:clientData/>
  </xdr:twoCellAnchor>
  <xdr:twoCellAnchor>
    <xdr:from>
      <xdr:col>0</xdr:col>
      <xdr:colOff>0</xdr:colOff>
      <xdr:row>28</xdr:row>
      <xdr:rowOff>0</xdr:rowOff>
    </xdr:from>
    <xdr:to>
      <xdr:col>0</xdr:col>
      <xdr:colOff>2600325</xdr:colOff>
      <xdr:row>28</xdr:row>
      <xdr:rowOff>19050</xdr:rowOff>
    </xdr:to>
    <xdr:pic>
      <xdr:nvPicPr>
        <xdr:cNvPr id="2" name="ExtSource12" hidden="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43575"/>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3" name="ExtSource11" hidden="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4" name="ExtSource10" hidden="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5" name="ExtSource9" hidden="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6" name="ExtSource8" hidden="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7" name="ExtSource7" hidden="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8" name="ExtSource6" hidden="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9" name="ExtSource5" hidden="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0" name="ExtSource4" hidden="1"/>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1" name="ExtSource3" hidden="1"/>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2" name="ExtSource2" hidden="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3" name="ExtSource1" hidden="1"/>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xdr:row>
      <xdr:rowOff>0</xdr:rowOff>
    </xdr:from>
    <xdr:to>
      <xdr:col>0</xdr:col>
      <xdr:colOff>3467100</xdr:colOff>
      <xdr:row>15</xdr:row>
      <xdr:rowOff>0</xdr:rowOff>
    </xdr:to>
    <xdr:sp macro="" textlink="">
      <xdr:nvSpPr>
        <xdr:cNvPr id="2" name="ExtSource1" hidden="1">
          <a:extLst>
            <a:ext uri="{63B3BB69-23CF-44E3-9099-C40C66FF867C}">
              <a14:compatExt xmlns:a14="http://schemas.microsoft.com/office/drawing/2010/main" spid="_x0000_s7169"/>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3" name="ExtSource2" hidden="1">
          <a:extLst>
            <a:ext uri="{63B3BB69-23CF-44E3-9099-C40C66FF867C}">
              <a14:compatExt xmlns:a14="http://schemas.microsoft.com/office/drawing/2010/main" spid="_x0000_s717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4" name="ExtSource3" hidden="1">
          <a:extLst>
            <a:ext uri="{63B3BB69-23CF-44E3-9099-C40C66FF867C}">
              <a14:compatExt xmlns:a14="http://schemas.microsoft.com/office/drawing/2010/main" spid="_x0000_s7171"/>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5" name="ExtSource4" hidden="1">
          <a:extLst>
            <a:ext uri="{63B3BB69-23CF-44E3-9099-C40C66FF867C}">
              <a14:compatExt xmlns:a14="http://schemas.microsoft.com/office/drawing/2010/main" spid="_x0000_s7172"/>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6" name="ExtSource5" hidden="1">
          <a:extLst>
            <a:ext uri="{63B3BB69-23CF-44E3-9099-C40C66FF867C}">
              <a14:compatExt xmlns:a14="http://schemas.microsoft.com/office/drawing/2010/main" spid="_x0000_s7173"/>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 name="ExtSource6" hidden="1">
          <a:extLst>
            <a:ext uri="{63B3BB69-23CF-44E3-9099-C40C66FF867C}">
              <a14:compatExt xmlns:a14="http://schemas.microsoft.com/office/drawing/2010/main" spid="_x0000_s7174"/>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8" name="ExtSource7" hidden="1">
          <a:extLst>
            <a:ext uri="{63B3BB69-23CF-44E3-9099-C40C66FF867C}">
              <a14:compatExt xmlns:a14="http://schemas.microsoft.com/office/drawing/2010/main" spid="_x0000_s7175"/>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9" name="ExtSource8" hidden="1">
          <a:extLst>
            <a:ext uri="{63B3BB69-23CF-44E3-9099-C40C66FF867C}">
              <a14:compatExt xmlns:a14="http://schemas.microsoft.com/office/drawing/2010/main" spid="_x0000_s7176"/>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0" name="ExtSource9" hidden="1">
          <a:extLst>
            <a:ext uri="{63B3BB69-23CF-44E3-9099-C40C66FF867C}">
              <a14:compatExt xmlns:a14="http://schemas.microsoft.com/office/drawing/2010/main" spid="_x0000_s7177"/>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1" name="ExtSource10" hidden="1">
          <a:extLst>
            <a:ext uri="{63B3BB69-23CF-44E3-9099-C40C66FF867C}">
              <a14:compatExt xmlns:a14="http://schemas.microsoft.com/office/drawing/2010/main" spid="_x0000_s7178"/>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2" name="ExtSource11" hidden="1">
          <a:extLst>
            <a:ext uri="{63B3BB69-23CF-44E3-9099-C40C66FF867C}">
              <a14:compatExt xmlns:a14="http://schemas.microsoft.com/office/drawing/2010/main" spid="_x0000_s7179"/>
            </a:ext>
          </a:extLst>
        </xdr:cNvPr>
        <xdr:cNvSpPr/>
      </xdr:nvSpPr>
      <xdr:spPr>
        <a:xfrm>
          <a:off x="0" y="3086100"/>
          <a:ext cx="3467100" cy="0"/>
        </a:xfrm>
        <a:prstGeom prst="rect">
          <a:avLst/>
        </a:prstGeom>
      </xdr:spPr>
    </xdr:sp>
    <xdr:clientData/>
  </xdr:twoCellAnchor>
  <xdr:twoCellAnchor>
    <xdr:from>
      <xdr:col>0</xdr:col>
      <xdr:colOff>0</xdr:colOff>
      <xdr:row>28</xdr:row>
      <xdr:rowOff>0</xdr:rowOff>
    </xdr:from>
    <xdr:to>
      <xdr:col>0</xdr:col>
      <xdr:colOff>3467100</xdr:colOff>
      <xdr:row>28</xdr:row>
      <xdr:rowOff>25400</xdr:rowOff>
    </xdr:to>
    <xdr:sp macro="" textlink="">
      <xdr:nvSpPr>
        <xdr:cNvPr id="13" name="ExtSource12" hidden="1">
          <a:extLst>
            <a:ext uri="{63B3BB69-23CF-44E3-9099-C40C66FF867C}">
              <a14:compatExt xmlns:a14="http://schemas.microsoft.com/office/drawing/2010/main" spid="_x0000_s7180"/>
            </a:ext>
          </a:extLst>
        </xdr:cNvPr>
        <xdr:cNvSpPr/>
      </xdr:nvSpPr>
      <xdr:spPr>
        <a:xfrm>
          <a:off x="0" y="5562600"/>
          <a:ext cx="3467100" cy="25400"/>
        </a:xfrm>
        <a:prstGeom prst="rect">
          <a:avLst/>
        </a:prstGeom>
      </xdr:spPr>
    </xdr:sp>
    <xdr:clientData/>
  </xdr:twoCellAnchor>
  <xdr:twoCellAnchor>
    <xdr:from>
      <xdr:col>0</xdr:col>
      <xdr:colOff>0</xdr:colOff>
      <xdr:row>28</xdr:row>
      <xdr:rowOff>0</xdr:rowOff>
    </xdr:from>
    <xdr:to>
      <xdr:col>0</xdr:col>
      <xdr:colOff>2600325</xdr:colOff>
      <xdr:row>28</xdr:row>
      <xdr:rowOff>19050</xdr:rowOff>
    </xdr:to>
    <xdr:pic>
      <xdr:nvPicPr>
        <xdr:cNvPr id="14" name="ExtSource12" hidden="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562600"/>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5" name="ExtSource11" hidden="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6" name="ExtSource10" hidden="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7" name="ExtSource9" hidden="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8" name="ExtSource8" hidden="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9" name="ExtSource7" hidden="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0" name="ExtSource6" hidden="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1" name="ExtSource5" hidden="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2" name="ExtSource4" hidden="1"/>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3" name="ExtSource3" hidden="1"/>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4" name="ExtSource2" hidden="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5" name="ExtSource1" hidden="1"/>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0</xdr:rowOff>
    </xdr:from>
    <xdr:to>
      <xdr:col>0</xdr:col>
      <xdr:colOff>3467100</xdr:colOff>
      <xdr:row>15</xdr:row>
      <xdr:rowOff>0</xdr:rowOff>
    </xdr:to>
    <xdr:sp macro="" textlink="">
      <xdr:nvSpPr>
        <xdr:cNvPr id="2" name="ExtSource1" hidden="1">
          <a:extLst>
            <a:ext uri="{63B3BB69-23CF-44E3-9099-C40C66FF867C}">
              <a14:compatExt xmlns:a14="http://schemas.microsoft.com/office/drawing/2010/main" spid="_x0000_s7169"/>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3" name="ExtSource2" hidden="1">
          <a:extLst>
            <a:ext uri="{63B3BB69-23CF-44E3-9099-C40C66FF867C}">
              <a14:compatExt xmlns:a14="http://schemas.microsoft.com/office/drawing/2010/main" spid="_x0000_s717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4" name="ExtSource3" hidden="1">
          <a:extLst>
            <a:ext uri="{63B3BB69-23CF-44E3-9099-C40C66FF867C}">
              <a14:compatExt xmlns:a14="http://schemas.microsoft.com/office/drawing/2010/main" spid="_x0000_s7171"/>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5" name="ExtSource4" hidden="1">
          <a:extLst>
            <a:ext uri="{63B3BB69-23CF-44E3-9099-C40C66FF867C}">
              <a14:compatExt xmlns:a14="http://schemas.microsoft.com/office/drawing/2010/main" spid="_x0000_s7172"/>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6" name="ExtSource5" hidden="1">
          <a:extLst>
            <a:ext uri="{63B3BB69-23CF-44E3-9099-C40C66FF867C}">
              <a14:compatExt xmlns:a14="http://schemas.microsoft.com/office/drawing/2010/main" spid="_x0000_s7173"/>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 name="ExtSource6" hidden="1">
          <a:extLst>
            <a:ext uri="{63B3BB69-23CF-44E3-9099-C40C66FF867C}">
              <a14:compatExt xmlns:a14="http://schemas.microsoft.com/office/drawing/2010/main" spid="_x0000_s7174"/>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8" name="ExtSource7" hidden="1">
          <a:extLst>
            <a:ext uri="{63B3BB69-23CF-44E3-9099-C40C66FF867C}">
              <a14:compatExt xmlns:a14="http://schemas.microsoft.com/office/drawing/2010/main" spid="_x0000_s7175"/>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9" name="ExtSource8" hidden="1">
          <a:extLst>
            <a:ext uri="{63B3BB69-23CF-44E3-9099-C40C66FF867C}">
              <a14:compatExt xmlns:a14="http://schemas.microsoft.com/office/drawing/2010/main" spid="_x0000_s7176"/>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0" name="ExtSource9" hidden="1">
          <a:extLst>
            <a:ext uri="{63B3BB69-23CF-44E3-9099-C40C66FF867C}">
              <a14:compatExt xmlns:a14="http://schemas.microsoft.com/office/drawing/2010/main" spid="_x0000_s7177"/>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1" name="ExtSource10" hidden="1">
          <a:extLst>
            <a:ext uri="{63B3BB69-23CF-44E3-9099-C40C66FF867C}">
              <a14:compatExt xmlns:a14="http://schemas.microsoft.com/office/drawing/2010/main" spid="_x0000_s7178"/>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2" name="ExtSource11" hidden="1">
          <a:extLst>
            <a:ext uri="{63B3BB69-23CF-44E3-9099-C40C66FF867C}">
              <a14:compatExt xmlns:a14="http://schemas.microsoft.com/office/drawing/2010/main" spid="_x0000_s7179"/>
            </a:ext>
          </a:extLst>
        </xdr:cNvPr>
        <xdr:cNvSpPr/>
      </xdr:nvSpPr>
      <xdr:spPr>
        <a:xfrm>
          <a:off x="0" y="3086100"/>
          <a:ext cx="3467100" cy="0"/>
        </a:xfrm>
        <a:prstGeom prst="rect">
          <a:avLst/>
        </a:prstGeom>
      </xdr:spPr>
    </xdr:sp>
    <xdr:clientData/>
  </xdr:twoCellAnchor>
  <xdr:twoCellAnchor>
    <xdr:from>
      <xdr:col>0</xdr:col>
      <xdr:colOff>0</xdr:colOff>
      <xdr:row>28</xdr:row>
      <xdr:rowOff>0</xdr:rowOff>
    </xdr:from>
    <xdr:to>
      <xdr:col>0</xdr:col>
      <xdr:colOff>3467100</xdr:colOff>
      <xdr:row>28</xdr:row>
      <xdr:rowOff>25400</xdr:rowOff>
    </xdr:to>
    <xdr:sp macro="" textlink="">
      <xdr:nvSpPr>
        <xdr:cNvPr id="13" name="ExtSource12" hidden="1">
          <a:extLst>
            <a:ext uri="{63B3BB69-23CF-44E3-9099-C40C66FF867C}">
              <a14:compatExt xmlns:a14="http://schemas.microsoft.com/office/drawing/2010/main" spid="_x0000_s7180"/>
            </a:ext>
          </a:extLst>
        </xdr:cNvPr>
        <xdr:cNvSpPr/>
      </xdr:nvSpPr>
      <xdr:spPr>
        <a:xfrm>
          <a:off x="0" y="5562600"/>
          <a:ext cx="3467100" cy="25400"/>
        </a:xfrm>
        <a:prstGeom prst="rect">
          <a:avLst/>
        </a:prstGeom>
      </xdr:spPr>
    </xdr:sp>
    <xdr:clientData/>
  </xdr:twoCellAnchor>
  <xdr:twoCellAnchor>
    <xdr:from>
      <xdr:col>0</xdr:col>
      <xdr:colOff>0</xdr:colOff>
      <xdr:row>28</xdr:row>
      <xdr:rowOff>0</xdr:rowOff>
    </xdr:from>
    <xdr:to>
      <xdr:col>0</xdr:col>
      <xdr:colOff>2600325</xdr:colOff>
      <xdr:row>28</xdr:row>
      <xdr:rowOff>19050</xdr:rowOff>
    </xdr:to>
    <xdr:pic>
      <xdr:nvPicPr>
        <xdr:cNvPr id="14" name="ExtSource12" hidden="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562600"/>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5" name="ExtSource11" hidden="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6" name="ExtSource10" hidden="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7" name="ExtSource9" hidden="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8" name="ExtSource8" hidden="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9" name="ExtSource7" hidden="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0" name="ExtSource6" hidden="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1" name="ExtSource5" hidden="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2" name="ExtSource4" hidden="1"/>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3" name="ExtSource3" hidden="1"/>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4" name="ExtSource2" hidden="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5" name="ExtSource1" hidden="1"/>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other%20broken_Link%20completeFunding%20Landscape%20Template__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e description"/>
      <sheetName val="Cover Sheet"/>
      <sheetName val="HIV. Gap Overview "/>
      <sheetName val="TB. Gap Overview"/>
      <sheetName val="Malaria. Gap.Overview"/>
      <sheetName val="HIV.Gap.Detail.GF.Mod."/>
      <sheetName val="HIV Gap.Detail.NSP"/>
      <sheetName val="TB.Gap.Detail.GF.Mod"/>
      <sheetName val="TB.Gap.Detail.NSP"/>
      <sheetName val="Malaria.Gap.Detail.GF.Mod"/>
      <sheetName val="Malaria.Gap.Detail.NSP"/>
      <sheetName val="look uptables"/>
      <sheetName val="Health Sector"/>
    </sheetNames>
    <sheetDataSet>
      <sheetData sheetId="0"/>
      <sheetData sheetId="1"/>
      <sheetData sheetId="2"/>
      <sheetData sheetId="3"/>
      <sheetData sheetId="4"/>
      <sheetData sheetId="5"/>
      <sheetData sheetId="6"/>
      <sheetData sheetId="7"/>
      <sheetData sheetId="8"/>
      <sheetData sheetId="9"/>
      <sheetData sheetId="10"/>
      <sheetData sheetId="11">
        <row r="2">
          <cell r="A2" t="str">
            <v>Select Country</v>
          </cell>
          <cell r="B2" t="str">
            <v>Select Disease</v>
          </cell>
          <cell r="D2" t="str">
            <v>Select Currency</v>
          </cell>
          <cell r="F2" t="str">
            <v>Select External Source</v>
          </cell>
        </row>
        <row r="3">
          <cell r="A3" t="str">
            <v>Afghanistan</v>
          </cell>
          <cell r="B3" t="str">
            <v>HIV/AIDS</v>
          </cell>
          <cell r="D3" t="str">
            <v>USD</v>
          </cell>
          <cell r="F3" t="str">
            <v>African Development Bank (AFD)</v>
          </cell>
        </row>
        <row r="4">
          <cell r="A4" t="str">
            <v>Aland Islands</v>
          </cell>
          <cell r="B4" t="str">
            <v>TB</v>
          </cell>
          <cell r="D4" t="str">
            <v>EUR</v>
          </cell>
          <cell r="F4" t="str">
            <v>Asian Development Bank (ADB)</v>
          </cell>
        </row>
        <row r="5">
          <cell r="A5" t="str">
            <v>Albania</v>
          </cell>
          <cell r="B5" t="str">
            <v>Malaria</v>
          </cell>
          <cell r="F5" t="str">
            <v>Australia</v>
          </cell>
        </row>
        <row r="6">
          <cell r="A6" t="str">
            <v>Algeria</v>
          </cell>
          <cell r="F6" t="str">
            <v xml:space="preserve">Bill and Melinda Gates Foundation </v>
          </cell>
        </row>
        <row r="7">
          <cell r="A7" t="str">
            <v>American Samoa</v>
          </cell>
          <cell r="F7" t="str">
            <v>Belgium</v>
          </cell>
        </row>
        <row r="8">
          <cell r="A8" t="str">
            <v>Andorra</v>
          </cell>
          <cell r="F8" t="str">
            <v>Brazil</v>
          </cell>
        </row>
        <row r="9">
          <cell r="A9" t="str">
            <v>Angola</v>
          </cell>
          <cell r="F9" t="str">
            <v>Canada</v>
          </cell>
        </row>
        <row r="10">
          <cell r="A10" t="str">
            <v>Anguilla</v>
          </cell>
          <cell r="F10" t="str">
            <v>China</v>
          </cell>
        </row>
        <row r="11">
          <cell r="A11" t="str">
            <v>Antigua and Barbuda</v>
          </cell>
          <cell r="F11" t="str">
            <v>Clinton Foundation</v>
          </cell>
        </row>
        <row r="12">
          <cell r="A12" t="str">
            <v>Argentina</v>
          </cell>
          <cell r="F12" t="str">
            <v>Denmark</v>
          </cell>
        </row>
        <row r="13">
          <cell r="A13" t="str">
            <v>Armenia</v>
          </cell>
          <cell r="F13" t="str">
            <v>Economic Community Of West African States (ECOWAS)</v>
          </cell>
        </row>
        <row r="14">
          <cell r="A14" t="str">
            <v>Aruba</v>
          </cell>
          <cell r="F14" t="str">
            <v>European Union/European Commsion</v>
          </cell>
        </row>
        <row r="15">
          <cell r="A15" t="str">
            <v>Australia</v>
          </cell>
          <cell r="F15" t="str">
            <v>Food and Agriculture Organization (FAO)</v>
          </cell>
        </row>
        <row r="16">
          <cell r="A16" t="str">
            <v>Austria</v>
          </cell>
          <cell r="F16" t="str">
            <v>Finland</v>
          </cell>
        </row>
        <row r="17">
          <cell r="A17" t="str">
            <v>Azerbaijan</v>
          </cell>
          <cell r="F17" t="str">
            <v>France</v>
          </cell>
        </row>
        <row r="18">
          <cell r="A18" t="str">
            <v>Bahamas</v>
          </cell>
          <cell r="F18" t="str">
            <v>Germany</v>
          </cell>
        </row>
        <row r="19">
          <cell r="A19" t="str">
            <v>Bahrain</v>
          </cell>
          <cell r="F19" t="str">
            <v>International Committee of the Red Cross (ICRC)</v>
          </cell>
        </row>
        <row r="20">
          <cell r="A20" t="str">
            <v>Bangladesh</v>
          </cell>
          <cell r="F20" t="str">
            <v>International Labor Organization (ILO)</v>
          </cell>
        </row>
        <row r="21">
          <cell r="A21" t="str">
            <v>Barbados</v>
          </cell>
          <cell r="F21" t="str">
            <v>International Organization for Migration (IOM)</v>
          </cell>
        </row>
        <row r="22">
          <cell r="A22" t="str">
            <v>Belarus</v>
          </cell>
          <cell r="F22" t="str">
            <v>Ireland</v>
          </cell>
        </row>
        <row r="23">
          <cell r="A23" t="str">
            <v>Belgium</v>
          </cell>
          <cell r="F23" t="str">
            <v>Italy</v>
          </cell>
        </row>
        <row r="24">
          <cell r="A24" t="str">
            <v>Belize</v>
          </cell>
          <cell r="F24" t="str">
            <v>Japan</v>
          </cell>
        </row>
        <row r="25">
          <cell r="A25" t="str">
            <v>Benin</v>
          </cell>
          <cell r="F25" t="str">
            <v>Korea</v>
          </cell>
        </row>
        <row r="26">
          <cell r="A26" t="str">
            <v>Bermuda</v>
          </cell>
          <cell r="F26" t="str">
            <v>Luxembourg</v>
          </cell>
        </row>
        <row r="27">
          <cell r="A27" t="str">
            <v>Bhutan</v>
          </cell>
          <cell r="F27" t="str">
            <v xml:space="preserve">Malaria Consortium </v>
          </cell>
        </row>
        <row r="28">
          <cell r="A28" t="str">
            <v>Bolivia (Plurinational State)</v>
          </cell>
          <cell r="F28" t="str">
            <v>Medicins Sans Frontiers (MSF)</v>
          </cell>
        </row>
        <row r="29">
          <cell r="A29" t="str">
            <v>Bosnia and Herzegovina</v>
          </cell>
          <cell r="F29" t="str">
            <v>Monaco</v>
          </cell>
        </row>
        <row r="30">
          <cell r="A30" t="str">
            <v>Botswana</v>
          </cell>
          <cell r="F30" t="str">
            <v>Netherlands</v>
          </cell>
        </row>
        <row r="31">
          <cell r="A31" t="str">
            <v>Brazil</v>
          </cell>
          <cell r="F31" t="str">
            <v>Norway</v>
          </cell>
        </row>
        <row r="32">
          <cell r="A32" t="str">
            <v>British Virgin Islands</v>
          </cell>
          <cell r="F32" t="str">
            <v>Portugal</v>
          </cell>
        </row>
        <row r="33">
          <cell r="A33" t="str">
            <v>Brunei Darussalam</v>
          </cell>
          <cell r="F33" t="str">
            <v>Spain</v>
          </cell>
        </row>
        <row r="34">
          <cell r="A34" t="str">
            <v>Bulgaria</v>
          </cell>
          <cell r="F34" t="str">
            <v>STOP TB Partnership</v>
          </cell>
        </row>
        <row r="35">
          <cell r="A35" t="str">
            <v>Burkina Faso</v>
          </cell>
          <cell r="F35" t="str">
            <v>Sweden</v>
          </cell>
        </row>
        <row r="36">
          <cell r="A36" t="str">
            <v>Burundi</v>
          </cell>
          <cell r="F36" t="str">
            <v>Switzerland</v>
          </cell>
        </row>
        <row r="37">
          <cell r="A37" t="str">
            <v>Cambodia</v>
          </cell>
          <cell r="F37" t="str">
            <v>Joint United Nations Programme on HIV/AIDS (UNAIDS)</v>
          </cell>
        </row>
        <row r="38">
          <cell r="A38" t="str">
            <v>Cameroon</v>
          </cell>
          <cell r="F38" t="str">
            <v>United Nations Development Programme (UNDP)</v>
          </cell>
        </row>
        <row r="39">
          <cell r="A39" t="str">
            <v>Canada</v>
          </cell>
          <cell r="F39" t="str">
            <v>United Nations Population Fund (UNFPA)</v>
          </cell>
        </row>
        <row r="40">
          <cell r="A40" t="str">
            <v>Cape Verde</v>
          </cell>
          <cell r="F40" t="str">
            <v>United Nations High Commissioner for Refugees (UNHCR)</v>
          </cell>
        </row>
        <row r="41">
          <cell r="A41" t="str">
            <v>Cayman Islands</v>
          </cell>
          <cell r="F41" t="str">
            <v>The United Nations Children's Fund (UNICEF)</v>
          </cell>
        </row>
        <row r="42">
          <cell r="A42" t="str">
            <v>Central African Republic</v>
          </cell>
          <cell r="F42" t="str">
            <v>United Nations Development Fund for Women (UNIFEM)</v>
          </cell>
        </row>
        <row r="43">
          <cell r="A43" t="str">
            <v>Chad</v>
          </cell>
          <cell r="F43" t="str">
            <v>International Drug Purchase Facility (UNITAID)</v>
          </cell>
        </row>
        <row r="44">
          <cell r="A44" t="str">
            <v>Chile</v>
          </cell>
          <cell r="F44" t="str">
            <v>United Kingdom</v>
          </cell>
        </row>
        <row r="45">
          <cell r="A45" t="str">
            <v>China</v>
          </cell>
          <cell r="F45" t="str">
            <v>United States Government (USG)</v>
          </cell>
        </row>
        <row r="46">
          <cell r="A46" t="str">
            <v>Colombia</v>
          </cell>
          <cell r="F46" t="str">
            <v>World Food Programme (WFP)</v>
          </cell>
        </row>
        <row r="47">
          <cell r="A47" t="str">
            <v>Comoros</v>
          </cell>
          <cell r="F47" t="str">
            <v>World Health Organization (WHO)</v>
          </cell>
        </row>
        <row r="48">
          <cell r="A48" t="str">
            <v>Congo</v>
          </cell>
          <cell r="F48" t="str">
            <v>World Bank (WB)</v>
          </cell>
        </row>
        <row r="49">
          <cell r="A49" t="str">
            <v>Congo (Democratic Republic)</v>
          </cell>
          <cell r="F49" t="str">
            <v xml:space="preserve">Unspecified - not disagregated by sources </v>
          </cell>
        </row>
        <row r="50">
          <cell r="A50" t="str">
            <v>Cook Islands</v>
          </cell>
        </row>
        <row r="51">
          <cell r="A51" t="str">
            <v>Costa Rica</v>
          </cell>
        </row>
        <row r="52">
          <cell r="A52" t="str">
            <v>Côte d'Ivoire</v>
          </cell>
        </row>
        <row r="53">
          <cell r="A53" t="str">
            <v>Croatia</v>
          </cell>
        </row>
        <row r="54">
          <cell r="A54" t="str">
            <v>Cuba</v>
          </cell>
        </row>
        <row r="55">
          <cell r="A55" t="str">
            <v>Cyprus</v>
          </cell>
        </row>
        <row r="56">
          <cell r="A56" t="str">
            <v>Czech Republic</v>
          </cell>
        </row>
        <row r="57">
          <cell r="A57" t="str">
            <v>Denmark</v>
          </cell>
        </row>
        <row r="58">
          <cell r="A58" t="str">
            <v>Djibouti</v>
          </cell>
        </row>
        <row r="59">
          <cell r="A59" t="str">
            <v>Dominica</v>
          </cell>
        </row>
        <row r="60">
          <cell r="A60" t="str">
            <v>Dominican Republic</v>
          </cell>
        </row>
        <row r="61">
          <cell r="A61" t="str">
            <v>Ecuador</v>
          </cell>
        </row>
        <row r="62">
          <cell r="A62" t="str">
            <v>Egypt</v>
          </cell>
        </row>
        <row r="63">
          <cell r="A63" t="str">
            <v>El Salvador</v>
          </cell>
        </row>
        <row r="64">
          <cell r="A64" t="str">
            <v>Equatorial Guinea</v>
          </cell>
        </row>
        <row r="65">
          <cell r="A65" t="str">
            <v>Eritrea</v>
          </cell>
        </row>
        <row r="66">
          <cell r="A66" t="str">
            <v>Estonia</v>
          </cell>
        </row>
        <row r="67">
          <cell r="A67" t="str">
            <v>Ethiopia</v>
          </cell>
        </row>
        <row r="68">
          <cell r="A68" t="str">
            <v>ex Serbia-Montenegro</v>
          </cell>
        </row>
        <row r="69">
          <cell r="A69" t="str">
            <v>Faeroe Islands</v>
          </cell>
        </row>
        <row r="70">
          <cell r="A70" t="str">
            <v>Falkland Islands (Malvinas)</v>
          </cell>
        </row>
        <row r="71">
          <cell r="A71" t="str">
            <v>Fiji</v>
          </cell>
        </row>
        <row r="72">
          <cell r="A72" t="str">
            <v>Finland</v>
          </cell>
        </row>
        <row r="73">
          <cell r="A73" t="str">
            <v>France</v>
          </cell>
        </row>
        <row r="74">
          <cell r="A74" t="str">
            <v>French Guiana</v>
          </cell>
        </row>
        <row r="75">
          <cell r="A75" t="str">
            <v>French Polynesia</v>
          </cell>
        </row>
        <row r="76">
          <cell r="A76" t="str">
            <v>Gabon</v>
          </cell>
        </row>
        <row r="77">
          <cell r="A77" t="str">
            <v>Gambia</v>
          </cell>
        </row>
        <row r="78">
          <cell r="A78" t="str">
            <v>Georgia</v>
          </cell>
        </row>
        <row r="79">
          <cell r="A79" t="str">
            <v>Germany</v>
          </cell>
        </row>
        <row r="80">
          <cell r="A80" t="str">
            <v>Ghana</v>
          </cell>
        </row>
        <row r="81">
          <cell r="A81" t="str">
            <v>Gibraltar</v>
          </cell>
        </row>
        <row r="82">
          <cell r="A82" t="str">
            <v>Greece</v>
          </cell>
        </row>
        <row r="83">
          <cell r="A83" t="str">
            <v>Greenland</v>
          </cell>
        </row>
        <row r="84">
          <cell r="A84" t="str">
            <v>Grenada</v>
          </cell>
        </row>
        <row r="85">
          <cell r="A85" t="str">
            <v>Guadeloupe</v>
          </cell>
        </row>
        <row r="86">
          <cell r="A86" t="str">
            <v>Guam</v>
          </cell>
        </row>
        <row r="87">
          <cell r="A87" t="str">
            <v>Guatemala</v>
          </cell>
        </row>
        <row r="88">
          <cell r="A88" t="str">
            <v>Guernsey</v>
          </cell>
        </row>
        <row r="89">
          <cell r="A89" t="str">
            <v>Guinea</v>
          </cell>
        </row>
        <row r="90">
          <cell r="A90" t="str">
            <v>Guinea-Bissau</v>
          </cell>
        </row>
        <row r="91">
          <cell r="A91" t="str">
            <v>Guyana</v>
          </cell>
        </row>
        <row r="92">
          <cell r="A92" t="str">
            <v>Haiti</v>
          </cell>
        </row>
        <row r="93">
          <cell r="A93" t="str">
            <v>Holy See</v>
          </cell>
        </row>
        <row r="94">
          <cell r="A94" t="str">
            <v>Honduras</v>
          </cell>
        </row>
        <row r="95">
          <cell r="A95" t="str">
            <v>Hong Kong</v>
          </cell>
        </row>
        <row r="96">
          <cell r="A96" t="str">
            <v>Hungary</v>
          </cell>
        </row>
        <row r="97">
          <cell r="A97" t="str">
            <v>Iceland</v>
          </cell>
        </row>
        <row r="98">
          <cell r="A98" t="str">
            <v>India</v>
          </cell>
        </row>
        <row r="99">
          <cell r="A99" t="str">
            <v>Indonesia</v>
          </cell>
        </row>
        <row r="100">
          <cell r="A100" t="str">
            <v>Iran (Islamic Republic)</v>
          </cell>
        </row>
        <row r="101">
          <cell r="A101" t="str">
            <v>Iraq</v>
          </cell>
        </row>
        <row r="102">
          <cell r="A102" t="str">
            <v>Ireland</v>
          </cell>
        </row>
        <row r="103">
          <cell r="A103" t="str">
            <v>Isle of Man</v>
          </cell>
        </row>
        <row r="104">
          <cell r="A104" t="str">
            <v>Israel</v>
          </cell>
        </row>
        <row r="105">
          <cell r="A105" t="str">
            <v>Italy</v>
          </cell>
        </row>
        <row r="106">
          <cell r="A106" t="str">
            <v>Jamaica</v>
          </cell>
        </row>
        <row r="107">
          <cell r="A107" t="str">
            <v>Japan</v>
          </cell>
        </row>
        <row r="108">
          <cell r="A108" t="str">
            <v>Jersey</v>
          </cell>
        </row>
        <row r="109">
          <cell r="A109" t="str">
            <v>Jordan</v>
          </cell>
        </row>
        <row r="110">
          <cell r="A110" t="str">
            <v>Kazakhstan</v>
          </cell>
        </row>
        <row r="111">
          <cell r="A111" t="str">
            <v>Kenya</v>
          </cell>
        </row>
        <row r="112">
          <cell r="A112" t="str">
            <v>Kiribati</v>
          </cell>
        </row>
        <row r="113">
          <cell r="A113" t="str">
            <v>Korea (Democratic Peoples Republic)</v>
          </cell>
        </row>
        <row r="114">
          <cell r="A114" t="str">
            <v>Kosovo</v>
          </cell>
        </row>
        <row r="115">
          <cell r="A115" t="str">
            <v>Kuwait</v>
          </cell>
        </row>
        <row r="116">
          <cell r="A116" t="str">
            <v>Kyrgyzstan</v>
          </cell>
        </row>
        <row r="117">
          <cell r="A117" t="str">
            <v>Lao (Peoples Democratic Republic)</v>
          </cell>
        </row>
        <row r="118">
          <cell r="A118" t="str">
            <v>Latvia</v>
          </cell>
        </row>
        <row r="119">
          <cell r="A119" t="str">
            <v>Lebanon</v>
          </cell>
        </row>
        <row r="120">
          <cell r="A120" t="str">
            <v>Lesotho</v>
          </cell>
        </row>
        <row r="121">
          <cell r="A121" t="str">
            <v>Liberia</v>
          </cell>
        </row>
        <row r="122">
          <cell r="A122" t="str">
            <v>Libyan Arab Jamahiriya</v>
          </cell>
        </row>
        <row r="123">
          <cell r="A123" t="str">
            <v>Liechtenstein</v>
          </cell>
        </row>
        <row r="124">
          <cell r="A124" t="str">
            <v>Lithuania</v>
          </cell>
        </row>
        <row r="125">
          <cell r="A125" t="str">
            <v>Lutheran World Federation</v>
          </cell>
        </row>
        <row r="126">
          <cell r="A126" t="str">
            <v>Luxembourg</v>
          </cell>
        </row>
        <row r="127">
          <cell r="A127" t="str">
            <v>Macao</v>
          </cell>
        </row>
        <row r="128">
          <cell r="A128" t="str">
            <v>Macedonia (Former Yugoslav Republic)</v>
          </cell>
        </row>
        <row r="129">
          <cell r="A129" t="str">
            <v>Madagascar</v>
          </cell>
        </row>
        <row r="130">
          <cell r="A130" t="str">
            <v>Malawi</v>
          </cell>
        </row>
        <row r="131">
          <cell r="A131" t="str">
            <v>Malaysia</v>
          </cell>
        </row>
        <row r="132">
          <cell r="A132" t="str">
            <v>Maldives</v>
          </cell>
        </row>
        <row r="133">
          <cell r="A133" t="str">
            <v>Mali</v>
          </cell>
        </row>
        <row r="134">
          <cell r="A134" t="str">
            <v>Malta</v>
          </cell>
        </row>
        <row r="135">
          <cell r="A135" t="str">
            <v>Marshall Islands</v>
          </cell>
        </row>
        <row r="136">
          <cell r="A136" t="str">
            <v>Martinique</v>
          </cell>
        </row>
        <row r="137">
          <cell r="A137" t="str">
            <v>Mauritania</v>
          </cell>
        </row>
        <row r="138">
          <cell r="A138" t="str">
            <v>Mauritius</v>
          </cell>
        </row>
        <row r="139">
          <cell r="A139" t="str">
            <v>Mayotte</v>
          </cell>
        </row>
        <row r="140">
          <cell r="A140" t="str">
            <v>Mexico</v>
          </cell>
        </row>
        <row r="141">
          <cell r="A141" t="str">
            <v>Micronesia (Federated States)</v>
          </cell>
        </row>
        <row r="142">
          <cell r="A142" t="str">
            <v>Moldova</v>
          </cell>
        </row>
        <row r="143">
          <cell r="A143" t="str">
            <v>Monaco</v>
          </cell>
        </row>
        <row r="144">
          <cell r="A144" t="str">
            <v>Mongolia</v>
          </cell>
        </row>
        <row r="145">
          <cell r="A145" t="str">
            <v>Montenegro</v>
          </cell>
        </row>
        <row r="146">
          <cell r="A146" t="str">
            <v>Montserrat</v>
          </cell>
        </row>
        <row r="147">
          <cell r="A147" t="str">
            <v>Morocco</v>
          </cell>
        </row>
        <row r="148">
          <cell r="A148" t="str">
            <v>Mozambique</v>
          </cell>
        </row>
        <row r="149">
          <cell r="A149" t="str">
            <v>Multicountry Africa (RMCC)</v>
          </cell>
        </row>
        <row r="150">
          <cell r="A150" t="str">
            <v>Multicountry Africa (SADC)</v>
          </cell>
        </row>
        <row r="151">
          <cell r="A151" t="str">
            <v>Multicountry Africa (West Africa Corridor Program)</v>
          </cell>
        </row>
        <row r="152">
          <cell r="A152" t="str">
            <v>Multicountry Americas (Andean)</v>
          </cell>
        </row>
        <row r="153">
          <cell r="A153" t="str">
            <v>Multicountry Americas (CARICOM / PANCAP)</v>
          </cell>
        </row>
        <row r="154">
          <cell r="A154" t="str">
            <v>Multicountry Americas (COPRECOS)</v>
          </cell>
        </row>
        <row r="155">
          <cell r="A155" t="str">
            <v>Multicountry Americas (CRN+)</v>
          </cell>
        </row>
        <row r="156">
          <cell r="A156" t="str">
            <v>Multicountry Americas (Meso)</v>
          </cell>
        </row>
        <row r="157">
          <cell r="A157" t="str">
            <v>Multicountry Americas (OECS)</v>
          </cell>
        </row>
        <row r="158">
          <cell r="A158" t="str">
            <v>Multicountry Americas (REDCA+)</v>
          </cell>
        </row>
        <row r="159">
          <cell r="A159" t="str">
            <v>Multicountry Americas (REDTRASEX)</v>
          </cell>
        </row>
        <row r="160">
          <cell r="A160" t="str">
            <v>Multicountry East Asia And Pacific (APN+)</v>
          </cell>
        </row>
        <row r="161">
          <cell r="A161" t="str">
            <v>Multicountry East Asia And Pacific (ISEAN-HIVOS)</v>
          </cell>
        </row>
        <row r="162">
          <cell r="A162" t="str">
            <v>Multicountry Middle East - North Africa (MENAHRA)</v>
          </cell>
        </row>
        <row r="163">
          <cell r="A163" t="str">
            <v>Multicountry South Asia</v>
          </cell>
        </row>
        <row r="164">
          <cell r="A164" t="str">
            <v>Multicountry Western Pacific</v>
          </cell>
        </row>
        <row r="165">
          <cell r="A165" t="str">
            <v>Myanmar</v>
          </cell>
        </row>
        <row r="166">
          <cell r="A166" t="str">
            <v>Namibia</v>
          </cell>
        </row>
        <row r="167">
          <cell r="A167" t="str">
            <v>Nauru</v>
          </cell>
        </row>
        <row r="168">
          <cell r="A168" t="str">
            <v>Nepal</v>
          </cell>
        </row>
        <row r="169">
          <cell r="A169" t="str">
            <v>Netherlands</v>
          </cell>
        </row>
        <row r="170">
          <cell r="A170" t="str">
            <v>Netherlands Antilles</v>
          </cell>
        </row>
        <row r="171">
          <cell r="A171" t="str">
            <v>New Caledonia</v>
          </cell>
        </row>
        <row r="172">
          <cell r="A172" t="str">
            <v>New Zealand</v>
          </cell>
        </row>
        <row r="173">
          <cell r="A173" t="str">
            <v>Nicaragua</v>
          </cell>
        </row>
        <row r="174">
          <cell r="A174" t="str">
            <v>Niger</v>
          </cell>
        </row>
        <row r="175">
          <cell r="A175" t="str">
            <v>Nigeria</v>
          </cell>
        </row>
        <row r="176">
          <cell r="A176" t="str">
            <v>Niue</v>
          </cell>
        </row>
        <row r="177">
          <cell r="A177" t="str">
            <v>Norfolk Island</v>
          </cell>
        </row>
        <row r="178">
          <cell r="A178" t="str">
            <v>Northern Mariana Islands</v>
          </cell>
        </row>
        <row r="179">
          <cell r="A179" t="str">
            <v>Norway</v>
          </cell>
        </row>
        <row r="180">
          <cell r="A180" t="str">
            <v>Oman</v>
          </cell>
        </row>
        <row r="181">
          <cell r="A181" t="str">
            <v>Pakistan</v>
          </cell>
        </row>
        <row r="182">
          <cell r="A182" t="str">
            <v>Palau</v>
          </cell>
        </row>
        <row r="183">
          <cell r="A183" t="str">
            <v>Panama</v>
          </cell>
        </row>
        <row r="184">
          <cell r="A184" t="str">
            <v>Papua New Guinea</v>
          </cell>
        </row>
        <row r="185">
          <cell r="A185" t="str">
            <v>Paraguay</v>
          </cell>
        </row>
        <row r="186">
          <cell r="A186" t="str">
            <v>Peru</v>
          </cell>
        </row>
        <row r="187">
          <cell r="A187" t="str">
            <v>Philippines</v>
          </cell>
        </row>
        <row r="188">
          <cell r="A188" t="str">
            <v>Pitcairn</v>
          </cell>
        </row>
        <row r="189">
          <cell r="A189" t="str">
            <v>Poland</v>
          </cell>
        </row>
        <row r="190">
          <cell r="A190" t="str">
            <v>Portugal</v>
          </cell>
        </row>
        <row r="191">
          <cell r="A191" t="str">
            <v>Puerto Rico</v>
          </cell>
        </row>
        <row r="192">
          <cell r="A192" t="str">
            <v>Qatar</v>
          </cell>
        </row>
        <row r="193">
          <cell r="A193" t="str">
            <v>Republic of Korea</v>
          </cell>
        </row>
        <row r="194">
          <cell r="A194" t="str">
            <v>Réunion</v>
          </cell>
        </row>
        <row r="195">
          <cell r="A195" t="str">
            <v>Romania</v>
          </cell>
        </row>
        <row r="196">
          <cell r="A196" t="str">
            <v>Russian Federation</v>
          </cell>
        </row>
        <row r="197">
          <cell r="A197" t="str">
            <v>Rwanda</v>
          </cell>
        </row>
        <row r="198">
          <cell r="A198" t="str">
            <v>Saint Helena</v>
          </cell>
        </row>
        <row r="199">
          <cell r="A199" t="str">
            <v>Saint Kitts and Nevis</v>
          </cell>
        </row>
        <row r="200">
          <cell r="A200" t="str">
            <v>Saint Lucia</v>
          </cell>
        </row>
        <row r="201">
          <cell r="A201" t="str">
            <v>Saint Pierre and Miquelon</v>
          </cell>
        </row>
        <row r="202">
          <cell r="A202" t="str">
            <v>Saint Vincent and Grenadines</v>
          </cell>
        </row>
        <row r="203">
          <cell r="A203" t="str">
            <v>Samoa</v>
          </cell>
        </row>
        <row r="204">
          <cell r="A204" t="str">
            <v>San Marino</v>
          </cell>
        </row>
        <row r="205">
          <cell r="A205" t="str">
            <v>Sao Tome and Principe</v>
          </cell>
        </row>
        <row r="206">
          <cell r="A206" t="str">
            <v>Saudi Arabia</v>
          </cell>
        </row>
        <row r="207">
          <cell r="A207" t="str">
            <v>Senegal</v>
          </cell>
        </row>
        <row r="208">
          <cell r="A208" t="str">
            <v>Serbia</v>
          </cell>
        </row>
        <row r="209">
          <cell r="A209" t="str">
            <v>Seychelles</v>
          </cell>
        </row>
        <row r="210">
          <cell r="A210" t="str">
            <v>Sierra Leone</v>
          </cell>
        </row>
        <row r="211">
          <cell r="A211" t="str">
            <v>Singapore</v>
          </cell>
        </row>
        <row r="212">
          <cell r="A212" t="str">
            <v>Slovakia</v>
          </cell>
        </row>
        <row r="213">
          <cell r="A213" t="str">
            <v>Slovenia</v>
          </cell>
        </row>
        <row r="214">
          <cell r="A214" t="str">
            <v>Solomon Islands</v>
          </cell>
        </row>
        <row r="215">
          <cell r="A215" t="str">
            <v>Somalia</v>
          </cell>
        </row>
        <row r="216">
          <cell r="A216" t="str">
            <v>South Africa</v>
          </cell>
        </row>
        <row r="217">
          <cell r="A217" t="str">
            <v>South Sudan</v>
          </cell>
        </row>
        <row r="218">
          <cell r="A218" t="str">
            <v>Spain</v>
          </cell>
        </row>
        <row r="219">
          <cell r="A219" t="str">
            <v>Sri Lanka</v>
          </cell>
        </row>
        <row r="220">
          <cell r="A220" t="str">
            <v>Sudan</v>
          </cell>
        </row>
        <row r="221">
          <cell r="A221" t="str">
            <v>Suriname</v>
          </cell>
        </row>
        <row r="222">
          <cell r="A222" t="str">
            <v>Svalbard and Jan Mayen Islands</v>
          </cell>
        </row>
        <row r="223">
          <cell r="A223" t="str">
            <v>Swaziland</v>
          </cell>
        </row>
        <row r="224">
          <cell r="A224" t="str">
            <v>Sweden</v>
          </cell>
        </row>
        <row r="225">
          <cell r="A225" t="str">
            <v>Switzerland</v>
          </cell>
        </row>
        <row r="226">
          <cell r="A226" t="str">
            <v>Syrian Arab Republic</v>
          </cell>
        </row>
        <row r="227">
          <cell r="A227" t="str">
            <v>Taiwan</v>
          </cell>
        </row>
        <row r="228">
          <cell r="A228" t="str">
            <v>Tajikistan</v>
          </cell>
        </row>
        <row r="229">
          <cell r="A229" t="str">
            <v>Tanzania (United Republic)</v>
          </cell>
        </row>
        <row r="230">
          <cell r="A230" t="str">
            <v>Thailand</v>
          </cell>
        </row>
        <row r="231">
          <cell r="A231" t="str">
            <v>Timor-Leste</v>
          </cell>
        </row>
        <row r="232">
          <cell r="A232" t="str">
            <v>Togo</v>
          </cell>
        </row>
        <row r="233">
          <cell r="A233" t="str">
            <v>Tokelau</v>
          </cell>
        </row>
        <row r="234">
          <cell r="A234" t="str">
            <v>Tonga</v>
          </cell>
        </row>
        <row r="235">
          <cell r="A235" t="str">
            <v>Trinidad and Tobago</v>
          </cell>
        </row>
        <row r="236">
          <cell r="A236" t="str">
            <v>Tunisia</v>
          </cell>
        </row>
        <row r="237">
          <cell r="A237" t="str">
            <v>Turkey</v>
          </cell>
        </row>
        <row r="238">
          <cell r="A238" t="str">
            <v>Turkmenistan</v>
          </cell>
        </row>
        <row r="239">
          <cell r="A239" t="str">
            <v>Turks and Caicos Islands</v>
          </cell>
        </row>
        <row r="240">
          <cell r="A240" t="str">
            <v>Tuvalu</v>
          </cell>
        </row>
        <row r="241">
          <cell r="A241" t="str">
            <v>Uganda</v>
          </cell>
        </row>
        <row r="242">
          <cell r="A242" t="str">
            <v>Ukraine</v>
          </cell>
        </row>
        <row r="243">
          <cell r="A243" t="str">
            <v>United Arab Emirates</v>
          </cell>
        </row>
        <row r="244">
          <cell r="A244" t="str">
            <v>United Kingdom</v>
          </cell>
        </row>
        <row r="245">
          <cell r="A245" t="str">
            <v>United States</v>
          </cell>
        </row>
        <row r="246">
          <cell r="A246" t="str">
            <v>United States Virgin Islands</v>
          </cell>
        </row>
        <row r="247">
          <cell r="A247" t="str">
            <v>Uruguay</v>
          </cell>
        </row>
        <row r="248">
          <cell r="A248" t="str">
            <v>Uzbekistan</v>
          </cell>
        </row>
        <row r="249">
          <cell r="A249" t="str">
            <v>Vanuatu</v>
          </cell>
        </row>
        <row r="250">
          <cell r="A250" t="str">
            <v>Venezuela</v>
          </cell>
        </row>
        <row r="251">
          <cell r="A251" t="str">
            <v>Viet Nam</v>
          </cell>
        </row>
        <row r="252">
          <cell r="A252" t="str">
            <v>Wallis and Futuna Islands</v>
          </cell>
        </row>
        <row r="253">
          <cell r="A253" t="str">
            <v>West Bank and Gaza</v>
          </cell>
        </row>
        <row r="254">
          <cell r="A254" t="str">
            <v>Western Sahara</v>
          </cell>
        </row>
        <row r="255">
          <cell r="A255" t="str">
            <v>Yemen</v>
          </cell>
        </row>
        <row r="256">
          <cell r="A256" t="str">
            <v>Zambia</v>
          </cell>
        </row>
        <row r="257">
          <cell r="A257" t="str">
            <v>Zanzibar</v>
          </cell>
        </row>
        <row r="258">
          <cell r="A258" t="str">
            <v>Zimbabwe</v>
          </cell>
        </row>
      </sheetData>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46"/>
  <sheetViews>
    <sheetView topLeftCell="A13" zoomScaleSheetLayoutView="100" workbookViewId="0">
      <selection activeCell="B22" sqref="B22"/>
    </sheetView>
  </sheetViews>
  <sheetFormatPr defaultColWidth="8.625" defaultRowHeight="14.25" x14ac:dyDescent="0.2"/>
  <cols>
    <col min="1" max="1" width="36" customWidth="1"/>
    <col min="2" max="2" width="107" style="28" customWidth="1"/>
    <col min="3" max="3" width="34.875" customWidth="1"/>
  </cols>
  <sheetData>
    <row r="1" spans="1:2" ht="15" customHeight="1" x14ac:dyDescent="0.2">
      <c r="A1" s="80" t="s">
        <v>341</v>
      </c>
      <c r="B1" s="20" t="s">
        <v>347</v>
      </c>
    </row>
    <row r="2" spans="1:2" ht="60" customHeight="1" x14ac:dyDescent="0.2">
      <c r="A2" s="81"/>
      <c r="B2" s="19" t="s">
        <v>395</v>
      </c>
    </row>
    <row r="3" spans="1:2" ht="30" customHeight="1" x14ac:dyDescent="0.2">
      <c r="A3" s="81"/>
      <c r="B3" s="19" t="s">
        <v>396</v>
      </c>
    </row>
    <row r="4" spans="1:2" ht="60" customHeight="1" x14ac:dyDescent="0.2">
      <c r="A4" s="81"/>
      <c r="B4" s="21" t="s">
        <v>388</v>
      </c>
    </row>
    <row r="5" spans="1:2" ht="30" customHeight="1" x14ac:dyDescent="0.2">
      <c r="A5" s="82"/>
      <c r="B5" s="22" t="s">
        <v>389</v>
      </c>
    </row>
    <row r="6" spans="1:2" ht="15" customHeight="1" x14ac:dyDescent="0.2">
      <c r="A6" s="78" t="s">
        <v>381</v>
      </c>
      <c r="B6" s="78"/>
    </row>
    <row r="7" spans="1:2" ht="15" customHeight="1" x14ac:dyDescent="0.2">
      <c r="A7" s="17" t="s">
        <v>2</v>
      </c>
      <c r="B7" s="23" t="s">
        <v>348</v>
      </c>
    </row>
    <row r="8" spans="1:2" ht="15" customHeight="1" x14ac:dyDescent="0.2">
      <c r="A8" s="18" t="s">
        <v>417</v>
      </c>
      <c r="B8" s="23" t="s">
        <v>423</v>
      </c>
    </row>
    <row r="9" spans="1:2" ht="30" customHeight="1" x14ac:dyDescent="0.2">
      <c r="A9" s="17" t="s">
        <v>276</v>
      </c>
      <c r="B9" s="24" t="s">
        <v>349</v>
      </c>
    </row>
    <row r="10" spans="1:2" ht="30" customHeight="1" x14ac:dyDescent="0.2">
      <c r="A10" s="17" t="s">
        <v>295</v>
      </c>
      <c r="B10" s="23" t="s">
        <v>380</v>
      </c>
    </row>
    <row r="11" spans="1:2" ht="30" customHeight="1" x14ac:dyDescent="0.2">
      <c r="A11" s="17" t="s">
        <v>293</v>
      </c>
      <c r="B11" s="23" t="s">
        <v>435</v>
      </c>
    </row>
    <row r="12" spans="1:2" ht="30" customHeight="1" x14ac:dyDescent="0.2">
      <c r="A12" s="16" t="s">
        <v>436</v>
      </c>
      <c r="B12" s="23" t="s">
        <v>350</v>
      </c>
    </row>
    <row r="13" spans="1:2" ht="30" customHeight="1" x14ac:dyDescent="0.2">
      <c r="A13" s="17" t="s">
        <v>317</v>
      </c>
      <c r="B13" s="24" t="s">
        <v>351</v>
      </c>
    </row>
    <row r="14" spans="1:2" ht="15" customHeight="1" x14ac:dyDescent="0.2">
      <c r="A14" s="78" t="s">
        <v>342</v>
      </c>
      <c r="B14" s="78"/>
    </row>
    <row r="15" spans="1:2" ht="15" customHeight="1" x14ac:dyDescent="0.2">
      <c r="A15" s="29" t="s">
        <v>340</v>
      </c>
      <c r="B15" s="25" t="s">
        <v>416</v>
      </c>
    </row>
    <row r="16" spans="1:2" ht="15" customHeight="1" x14ac:dyDescent="0.2">
      <c r="A16" s="79" t="s">
        <v>398</v>
      </c>
      <c r="B16" s="79"/>
    </row>
    <row r="17" spans="1:2" ht="30" customHeight="1" x14ac:dyDescent="0.2">
      <c r="A17" s="30" t="s">
        <v>366</v>
      </c>
      <c r="B17" s="25" t="s">
        <v>287</v>
      </c>
    </row>
    <row r="18" spans="1:2" ht="15" customHeight="1" x14ac:dyDescent="0.2">
      <c r="A18" s="79" t="s">
        <v>288</v>
      </c>
      <c r="B18" s="79"/>
    </row>
    <row r="19" spans="1:2" ht="15" customHeight="1" x14ac:dyDescent="0.2">
      <c r="A19" s="83" t="s">
        <v>390</v>
      </c>
      <c r="B19" s="83"/>
    </row>
    <row r="20" spans="1:2" ht="30" customHeight="1" x14ac:dyDescent="0.2">
      <c r="A20" s="29" t="s">
        <v>427</v>
      </c>
      <c r="B20" s="25" t="s">
        <v>339</v>
      </c>
    </row>
    <row r="21" spans="1:2" ht="30" customHeight="1" x14ac:dyDescent="0.2">
      <c r="A21" s="29" t="s">
        <v>428</v>
      </c>
      <c r="B21" s="26" t="s">
        <v>336</v>
      </c>
    </row>
    <row r="22" spans="1:2" ht="30" customHeight="1" x14ac:dyDescent="0.2">
      <c r="A22" s="29" t="s">
        <v>429</v>
      </c>
      <c r="B22" s="26" t="s">
        <v>337</v>
      </c>
    </row>
    <row r="23" spans="1:2" ht="30" customHeight="1" x14ac:dyDescent="0.2">
      <c r="A23" s="29" t="s">
        <v>430</v>
      </c>
      <c r="B23" s="25" t="s">
        <v>391</v>
      </c>
    </row>
    <row r="24" spans="1:2" ht="30" customHeight="1" x14ac:dyDescent="0.2">
      <c r="A24" s="29" t="s">
        <v>343</v>
      </c>
      <c r="B24" s="25" t="s">
        <v>352</v>
      </c>
    </row>
    <row r="25" spans="1:2" ht="15" customHeight="1" x14ac:dyDescent="0.2">
      <c r="A25" s="29" t="s">
        <v>280</v>
      </c>
      <c r="B25" s="25" t="s">
        <v>400</v>
      </c>
    </row>
    <row r="26" spans="1:2" ht="15" customHeight="1" x14ac:dyDescent="0.2">
      <c r="A26" s="83" t="s">
        <v>392</v>
      </c>
      <c r="B26" s="83"/>
    </row>
    <row r="27" spans="1:2" ht="45" customHeight="1" x14ac:dyDescent="0.2">
      <c r="A27" s="29" t="s">
        <v>353</v>
      </c>
      <c r="B27" s="25" t="s">
        <v>354</v>
      </c>
    </row>
    <row r="28" spans="1:2" ht="15" customHeight="1" x14ac:dyDescent="0.2">
      <c r="A28" s="83" t="s">
        <v>393</v>
      </c>
      <c r="B28" s="83"/>
    </row>
    <row r="29" spans="1:2" ht="45" customHeight="1" x14ac:dyDescent="0.2">
      <c r="A29" s="29" t="s">
        <v>397</v>
      </c>
      <c r="B29" s="25" t="s">
        <v>409</v>
      </c>
    </row>
    <row r="30" spans="1:2" ht="30" customHeight="1" x14ac:dyDescent="0.2">
      <c r="A30" s="29" t="s">
        <v>437</v>
      </c>
      <c r="B30" s="25" t="s">
        <v>399</v>
      </c>
    </row>
    <row r="31" spans="1:2" ht="30" customHeight="1" x14ac:dyDescent="0.2">
      <c r="A31" s="29" t="s">
        <v>355</v>
      </c>
      <c r="B31" s="26" t="s">
        <v>338</v>
      </c>
    </row>
    <row r="32" spans="1:2" ht="15" customHeight="1" x14ac:dyDescent="0.2">
      <c r="A32" s="29" t="s">
        <v>356</v>
      </c>
      <c r="B32" s="25" t="s">
        <v>296</v>
      </c>
    </row>
    <row r="33" spans="1:2" s="27" customFormat="1" ht="30" customHeight="1" x14ac:dyDescent="0.2">
      <c r="A33" s="29" t="s">
        <v>438</v>
      </c>
      <c r="B33" s="26" t="s">
        <v>410</v>
      </c>
    </row>
    <row r="34" spans="1:2" ht="15" customHeight="1" x14ac:dyDescent="0.2">
      <c r="A34" s="78" t="s">
        <v>357</v>
      </c>
      <c r="B34" s="78"/>
    </row>
    <row r="35" spans="1:2" ht="30" customHeight="1" x14ac:dyDescent="0.2">
      <c r="A35" s="29" t="s">
        <v>358</v>
      </c>
      <c r="B35" s="25" t="s">
        <v>359</v>
      </c>
    </row>
    <row r="36" spans="1:2" ht="15" customHeight="1" x14ac:dyDescent="0.2">
      <c r="A36" s="29" t="s">
        <v>340</v>
      </c>
      <c r="B36" s="25" t="s">
        <v>416</v>
      </c>
    </row>
    <row r="37" spans="1:2" ht="30" customHeight="1" x14ac:dyDescent="0.2">
      <c r="A37" s="29" t="s">
        <v>431</v>
      </c>
      <c r="B37" s="26" t="s">
        <v>360</v>
      </c>
    </row>
    <row r="38" spans="1:2" ht="30" customHeight="1" x14ac:dyDescent="0.2">
      <c r="A38" s="29" t="s">
        <v>369</v>
      </c>
      <c r="B38" s="26" t="s">
        <v>361</v>
      </c>
    </row>
    <row r="39" spans="1:2" ht="30" customHeight="1" x14ac:dyDescent="0.2">
      <c r="A39" s="29" t="s">
        <v>370</v>
      </c>
      <c r="B39" s="26" t="s">
        <v>362</v>
      </c>
    </row>
    <row r="40" spans="1:2" s="27" customFormat="1" ht="30" customHeight="1" x14ac:dyDescent="0.2">
      <c r="A40" s="29" t="s">
        <v>371</v>
      </c>
      <c r="B40" s="26" t="s">
        <v>363</v>
      </c>
    </row>
    <row r="41" spans="1:2" ht="15" customHeight="1" x14ac:dyDescent="0.2">
      <c r="A41" s="29" t="s">
        <v>425</v>
      </c>
      <c r="B41" s="26" t="s">
        <v>364</v>
      </c>
    </row>
    <row r="42" spans="1:2" ht="30" customHeight="1" x14ac:dyDescent="0.2">
      <c r="A42" s="29" t="s">
        <v>367</v>
      </c>
      <c r="B42" s="26" t="s">
        <v>365</v>
      </c>
    </row>
    <row r="43" spans="1:2" ht="30" customHeight="1" x14ac:dyDescent="0.2">
      <c r="A43" s="29" t="s">
        <v>426</v>
      </c>
      <c r="B43" s="26" t="s">
        <v>411</v>
      </c>
    </row>
    <row r="44" spans="1:2" ht="15" x14ac:dyDescent="0.2">
      <c r="A44" s="78" t="s">
        <v>310</v>
      </c>
      <c r="B44" s="78"/>
    </row>
    <row r="45" spans="1:2" ht="45" customHeight="1" x14ac:dyDescent="0.2">
      <c r="A45" s="29" t="s">
        <v>377</v>
      </c>
      <c r="B45" s="26" t="s">
        <v>394</v>
      </c>
    </row>
    <row r="46" spans="1:2" ht="30" customHeight="1" x14ac:dyDescent="0.2">
      <c r="A46" s="29" t="s">
        <v>378</v>
      </c>
      <c r="B46" s="26" t="s">
        <v>379</v>
      </c>
    </row>
  </sheetData>
  <sheetProtection algorithmName="SHA-512" hashValue="Uw73/89tkEZ/UG/y10UB52WcsmmbJK5ZSnNyc7eKFuX9mZV6ou/Md38nkHxjrMUu582zKS+pr0Ey7CUPJs/WDA==" saltValue="Z3jvXqbo/F94vn0OnNwRSg==" spinCount="100000" sheet="1" objects="1" scenarios="1"/>
  <mergeCells count="10">
    <mergeCell ref="A14:B14"/>
    <mergeCell ref="A16:B16"/>
    <mergeCell ref="A1:A5"/>
    <mergeCell ref="A6:B6"/>
    <mergeCell ref="A44:B44"/>
    <mergeCell ref="A34:B34"/>
    <mergeCell ref="A26:B26"/>
    <mergeCell ref="A28:B28"/>
    <mergeCell ref="A18:B18"/>
    <mergeCell ref="A19:B19"/>
  </mergeCells>
  <dataValidations count="1">
    <dataValidation type="textLength" allowBlank="1" showInputMessage="1" showErrorMessage="1" sqref="B6 B14:B15 B17:B44">
      <formula1>0</formula1>
      <formula2>10000</formula2>
    </dataValidation>
  </dataValidations>
  <pageMargins left="0.7" right="0.7" top="0.75" bottom="0.75" header="0.3" footer="0.3"/>
  <pageSetup paperSize="8" scale="57"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Q25"/>
  <sheetViews>
    <sheetView view="pageBreakPreview" zoomScale="80" zoomScaleNormal="100" zoomScaleSheetLayoutView="80" workbookViewId="0">
      <selection activeCell="I30" sqref="I30"/>
    </sheetView>
  </sheetViews>
  <sheetFormatPr defaultColWidth="8.625" defaultRowHeight="14.25" x14ac:dyDescent="0.2"/>
  <cols>
    <col min="1" max="1" width="47.25" style="11" customWidth="1"/>
    <col min="2" max="17" width="10.625" customWidth="1"/>
  </cols>
  <sheetData>
    <row r="1" spans="1:17" s="7" customFormat="1" ht="15" customHeight="1" x14ac:dyDescent="0.2">
      <c r="A1" s="102" t="s">
        <v>310</v>
      </c>
      <c r="B1" s="103"/>
      <c r="C1" s="104"/>
      <c r="D1" s="39" t="s">
        <v>3</v>
      </c>
      <c r="E1" s="108" t="str">
        <f>'Cover Sheet'!B3</f>
        <v>Philippines</v>
      </c>
      <c r="F1" s="109"/>
      <c r="G1" s="110" t="s">
        <v>290</v>
      </c>
      <c r="H1" s="112" t="s">
        <v>278</v>
      </c>
      <c r="I1" s="145" t="s">
        <v>295</v>
      </c>
      <c r="J1" s="145"/>
      <c r="K1" s="145"/>
      <c r="L1" s="145"/>
      <c r="M1" s="40">
        <f>'Cover Sheet'!C8</f>
        <v>2018</v>
      </c>
      <c r="N1" s="66"/>
      <c r="O1" s="66"/>
      <c r="P1" s="66"/>
      <c r="Q1" s="66"/>
    </row>
    <row r="2" spans="1:17" s="7" customFormat="1" ht="15" customHeight="1" x14ac:dyDescent="0.2">
      <c r="A2" s="105"/>
      <c r="B2" s="106"/>
      <c r="C2" s="107"/>
      <c r="D2" s="39" t="s">
        <v>1</v>
      </c>
      <c r="E2" s="108" t="str">
        <f>'Cover Sheet'!B5</f>
        <v>USD</v>
      </c>
      <c r="F2" s="109"/>
      <c r="G2" s="111"/>
      <c r="H2" s="113"/>
      <c r="I2" s="145" t="s">
        <v>293</v>
      </c>
      <c r="J2" s="145"/>
      <c r="K2" s="145"/>
      <c r="L2" s="145"/>
      <c r="M2" s="40">
        <f>'Cover Sheet'!C9</f>
        <v>2020</v>
      </c>
      <c r="N2" s="66"/>
      <c r="O2" s="66"/>
      <c r="P2" s="66"/>
      <c r="Q2" s="66"/>
    </row>
    <row r="3" spans="1:17" s="7" customFormat="1" ht="15" customHeight="1" x14ac:dyDescent="0.2">
      <c r="A3" s="147" t="s">
        <v>403</v>
      </c>
      <c r="B3" s="117" t="s">
        <v>305</v>
      </c>
      <c r="C3" s="118"/>
      <c r="D3" s="118"/>
      <c r="E3" s="119"/>
      <c r="F3" s="117" t="s">
        <v>306</v>
      </c>
      <c r="G3" s="118"/>
      <c r="H3" s="118"/>
      <c r="I3" s="119"/>
      <c r="J3" s="146" t="s">
        <v>307</v>
      </c>
      <c r="K3" s="146"/>
      <c r="L3" s="146"/>
      <c r="M3" s="146"/>
      <c r="N3" s="146" t="s">
        <v>308</v>
      </c>
      <c r="O3" s="146"/>
      <c r="P3" s="146"/>
      <c r="Q3" s="146"/>
    </row>
    <row r="4" spans="1:17" s="7" customFormat="1" ht="15" customHeight="1" x14ac:dyDescent="0.2">
      <c r="A4" s="148"/>
      <c r="B4" s="43">
        <f>IF(M1="Select year","",M1)</f>
        <v>2018</v>
      </c>
      <c r="C4" s="43">
        <f>IFERROR(B4+1,"")</f>
        <v>2019</v>
      </c>
      <c r="D4" s="43">
        <f>IFERROR(C4+1,"")</f>
        <v>2020</v>
      </c>
      <c r="E4" s="43">
        <f>IFERROR(D4+1,"")</f>
        <v>2021</v>
      </c>
      <c r="F4" s="43">
        <f>B4</f>
        <v>2018</v>
      </c>
      <c r="G4" s="43">
        <f>C4</f>
        <v>2019</v>
      </c>
      <c r="H4" s="43">
        <f>D4</f>
        <v>2020</v>
      </c>
      <c r="I4" s="43">
        <f>E4</f>
        <v>2021</v>
      </c>
      <c r="J4" s="67">
        <f>B4</f>
        <v>2018</v>
      </c>
      <c r="K4" s="67">
        <f>C4</f>
        <v>2019</v>
      </c>
      <c r="L4" s="67">
        <f>D4</f>
        <v>2020</v>
      </c>
      <c r="M4" s="67">
        <f>E4</f>
        <v>2021</v>
      </c>
      <c r="N4" s="67">
        <f>B4</f>
        <v>2018</v>
      </c>
      <c r="O4" s="67">
        <f>C4</f>
        <v>2019</v>
      </c>
      <c r="P4" s="67">
        <f>D4</f>
        <v>2020</v>
      </c>
      <c r="Q4" s="67">
        <f>E4</f>
        <v>2021</v>
      </c>
    </row>
    <row r="5" spans="1:17" s="7" customFormat="1" ht="3" customHeight="1" x14ac:dyDescent="0.2">
      <c r="A5" s="45"/>
      <c r="B5" s="46"/>
      <c r="C5" s="46"/>
      <c r="D5" s="46"/>
      <c r="E5" s="47"/>
      <c r="F5" s="47"/>
      <c r="G5" s="47"/>
      <c r="H5" s="47"/>
      <c r="I5" s="47"/>
      <c r="J5" s="47"/>
      <c r="K5" s="48"/>
      <c r="L5" s="48"/>
      <c r="M5" s="48"/>
      <c r="N5" s="48"/>
      <c r="O5" s="48"/>
      <c r="P5" s="48"/>
      <c r="Q5" s="48"/>
    </row>
    <row r="6" spans="1:17" ht="15" customHeight="1" x14ac:dyDescent="0.2">
      <c r="A6" s="72" t="s">
        <v>440</v>
      </c>
      <c r="B6" s="71">
        <v>4722336.7346938774</v>
      </c>
      <c r="C6" s="71">
        <v>6609030.6122448975</v>
      </c>
      <c r="D6" s="71">
        <v>7518510.2040816322</v>
      </c>
      <c r="E6" s="71">
        <v>7457285.7142857146</v>
      </c>
      <c r="F6" s="77">
        <v>1727690.448979592</v>
      </c>
      <c r="G6" s="77">
        <v>1727690.448979592</v>
      </c>
      <c r="H6" s="77">
        <v>1727690.448979592</v>
      </c>
      <c r="I6" s="77">
        <v>1727690.448979592</v>
      </c>
      <c r="J6" s="71"/>
      <c r="K6" s="71"/>
      <c r="L6" s="71"/>
      <c r="M6" s="71"/>
      <c r="N6" s="69">
        <f t="shared" ref="N6:Q20" si="0">B6-F6-J6</f>
        <v>2994646.2857142854</v>
      </c>
      <c r="O6" s="69">
        <f t="shared" si="0"/>
        <v>4881340.1632653056</v>
      </c>
      <c r="P6" s="69">
        <f t="shared" si="0"/>
        <v>5790819.7551020402</v>
      </c>
      <c r="Q6" s="69">
        <f t="shared" si="0"/>
        <v>5729595.2653061226</v>
      </c>
    </row>
    <row r="7" spans="1:17" ht="15" customHeight="1" x14ac:dyDescent="0.2">
      <c r="A7" s="72" t="s">
        <v>441</v>
      </c>
      <c r="B7" s="71">
        <v>23790665.90356553</v>
      </c>
      <c r="C7" s="71">
        <v>29210292.205181502</v>
      </c>
      <c r="D7" s="71">
        <v>32938325.267089173</v>
      </c>
      <c r="E7" s="71">
        <v>36325015.909888625</v>
      </c>
      <c r="F7" s="71">
        <v>19002585.543214791</v>
      </c>
      <c r="G7" s="71">
        <v>21584927.448175427</v>
      </c>
      <c r="H7" s="71">
        <v>23889053.438096415</v>
      </c>
      <c r="I7" s="71">
        <v>25862972.898650482</v>
      </c>
      <c r="J7" s="71"/>
      <c r="K7" s="71"/>
      <c r="L7" s="71"/>
      <c r="M7" s="71"/>
      <c r="N7" s="69">
        <f t="shared" si="0"/>
        <v>4788080.3603507392</v>
      </c>
      <c r="O7" s="69">
        <f t="shared" si="0"/>
        <v>7625364.7570060752</v>
      </c>
      <c r="P7" s="69">
        <f t="shared" si="0"/>
        <v>9049271.8289927579</v>
      </c>
      <c r="Q7" s="69">
        <f t="shared" si="0"/>
        <v>10462043.011238143</v>
      </c>
    </row>
    <row r="8" spans="1:17" ht="15" customHeight="1" x14ac:dyDescent="0.2">
      <c r="A8" s="72" t="s">
        <v>442</v>
      </c>
      <c r="B8" s="71">
        <v>10005897.651428571</v>
      </c>
      <c r="C8" s="71">
        <v>11562763.396163266</v>
      </c>
      <c r="D8" s="71">
        <v>12108632.460269388</v>
      </c>
      <c r="E8" s="71">
        <v>12912119.680786123</v>
      </c>
      <c r="F8" s="71">
        <v>72886.940816326533</v>
      </c>
      <c r="G8" s="71">
        <v>72886.940816326533</v>
      </c>
      <c r="H8" s="71">
        <v>72886.940816326533</v>
      </c>
      <c r="I8" s="71">
        <v>72886.940816326533</v>
      </c>
      <c r="J8" s="71"/>
      <c r="K8" s="71"/>
      <c r="L8" s="71"/>
      <c r="M8" s="71"/>
      <c r="N8" s="69">
        <f t="shared" si="0"/>
        <v>9933010.7106122449</v>
      </c>
      <c r="O8" s="69">
        <f t="shared" si="0"/>
        <v>11489876.45534694</v>
      </c>
      <c r="P8" s="69">
        <f t="shared" si="0"/>
        <v>12035745.519453062</v>
      </c>
      <c r="Q8" s="69">
        <f t="shared" si="0"/>
        <v>12839232.739969797</v>
      </c>
    </row>
    <row r="9" spans="1:17" ht="15" customHeight="1" x14ac:dyDescent="0.2">
      <c r="A9" s="73" t="s">
        <v>443</v>
      </c>
      <c r="B9" s="74">
        <v>7251087.989306123</v>
      </c>
      <c r="C9" s="74">
        <v>6255772.8071428575</v>
      </c>
      <c r="D9" s="74">
        <v>6356933.3831020407</v>
      </c>
      <c r="E9" s="74">
        <v>6809696.6484081633</v>
      </c>
      <c r="F9" s="74">
        <v>1457738.8163265307</v>
      </c>
      <c r="G9" s="74">
        <v>1457738.8163265307</v>
      </c>
      <c r="H9" s="74">
        <v>1457738.8163265307</v>
      </c>
      <c r="I9" s="74">
        <v>1457738.8163265307</v>
      </c>
      <c r="J9" s="74"/>
      <c r="K9" s="74"/>
      <c r="L9" s="74"/>
      <c r="M9" s="74"/>
      <c r="N9" s="69">
        <f t="shared" ref="N9:N14" si="1">B9-F9-J9</f>
        <v>5793349.1729795923</v>
      </c>
      <c r="O9" s="69">
        <f t="shared" ref="O9:O14" si="2">C9-G9-K9</f>
        <v>4798033.9908163268</v>
      </c>
      <c r="P9" s="69">
        <f t="shared" ref="P9:P14" si="3">D9-H9-L9</f>
        <v>4899194.5667755101</v>
      </c>
      <c r="Q9" s="69">
        <f t="shared" ref="Q9:Q14" si="4">E9-I9-M9</f>
        <v>5351957.8320816327</v>
      </c>
    </row>
    <row r="10" spans="1:17" ht="15" customHeight="1" x14ac:dyDescent="0.2">
      <c r="A10" s="73" t="s">
        <v>444</v>
      </c>
      <c r="B10" s="74">
        <v>17422536.599790785</v>
      </c>
      <c r="C10" s="74">
        <v>23824034.261346314</v>
      </c>
      <c r="D10" s="74">
        <v>28326665.511237465</v>
      </c>
      <c r="E10" s="74">
        <v>32030019.516629141</v>
      </c>
      <c r="F10" s="77">
        <v>8638452.2448979598</v>
      </c>
      <c r="G10" s="77">
        <v>8638452.2448979598</v>
      </c>
      <c r="H10" s="77">
        <v>8638452.2448979598</v>
      </c>
      <c r="I10" s="77">
        <v>8638452.2448979598</v>
      </c>
      <c r="J10" s="74"/>
      <c r="K10" s="74"/>
      <c r="L10" s="74"/>
      <c r="M10" s="74"/>
      <c r="N10" s="69">
        <f t="shared" si="1"/>
        <v>8784084.3548928257</v>
      </c>
      <c r="O10" s="69">
        <f t="shared" si="2"/>
        <v>15185582.016448354</v>
      </c>
      <c r="P10" s="69">
        <f t="shared" si="3"/>
        <v>19688213.266339503</v>
      </c>
      <c r="Q10" s="69">
        <f t="shared" si="4"/>
        <v>23391567.271731183</v>
      </c>
    </row>
    <row r="11" spans="1:17" ht="15" customHeight="1" x14ac:dyDescent="0.2">
      <c r="A11" s="73" t="s">
        <v>445</v>
      </c>
      <c r="B11" s="74">
        <v>49596363.50361488</v>
      </c>
      <c r="C11" s="74">
        <v>48867340.542622909</v>
      </c>
      <c r="D11" s="74">
        <v>57917186.75433524</v>
      </c>
      <c r="E11" s="74">
        <v>64341948.975966968</v>
      </c>
      <c r="F11" s="74">
        <v>15036305.93877551</v>
      </c>
      <c r="G11" s="74">
        <v>15036305.93877551</v>
      </c>
      <c r="H11" s="74">
        <v>15036305.93877551</v>
      </c>
      <c r="I11" s="74">
        <v>15036305.93877551</v>
      </c>
      <c r="J11" s="74"/>
      <c r="K11" s="74"/>
      <c r="L11" s="74"/>
      <c r="M11" s="74"/>
      <c r="N11" s="69">
        <f t="shared" si="1"/>
        <v>34560057.564839371</v>
      </c>
      <c r="O11" s="69">
        <f t="shared" si="2"/>
        <v>33831034.603847399</v>
      </c>
      <c r="P11" s="69">
        <f t="shared" si="3"/>
        <v>42880880.81555973</v>
      </c>
      <c r="Q11" s="69">
        <f t="shared" si="4"/>
        <v>49305643.037191458</v>
      </c>
    </row>
    <row r="12" spans="1:17" ht="15" customHeight="1" x14ac:dyDescent="0.2">
      <c r="A12" s="73" t="s">
        <v>446</v>
      </c>
      <c r="B12" s="74">
        <v>2941914.2857142859</v>
      </c>
      <c r="C12" s="74">
        <v>2737832.6530612246</v>
      </c>
      <c r="D12" s="74">
        <v>3063126.5306122447</v>
      </c>
      <c r="E12" s="74">
        <v>2918428.5714285714</v>
      </c>
      <c r="F12" s="74">
        <v>53990.326530612248</v>
      </c>
      <c r="G12" s="74">
        <v>53990.326530612248</v>
      </c>
      <c r="H12" s="74">
        <v>53990.326530612248</v>
      </c>
      <c r="I12" s="74">
        <v>53990.326530612248</v>
      </c>
      <c r="J12" s="74"/>
      <c r="K12" s="74"/>
      <c r="L12" s="74"/>
      <c r="M12" s="74"/>
      <c r="N12" s="69">
        <f t="shared" si="1"/>
        <v>2887923.9591836738</v>
      </c>
      <c r="O12" s="69">
        <f t="shared" si="2"/>
        <v>2683842.3265306125</v>
      </c>
      <c r="P12" s="69">
        <f t="shared" si="3"/>
        <v>3009136.2040816327</v>
      </c>
      <c r="Q12" s="69">
        <f t="shared" si="4"/>
        <v>2864438.2448979593</v>
      </c>
    </row>
    <row r="13" spans="1:17" ht="15" customHeight="1" x14ac:dyDescent="0.2">
      <c r="A13" s="73"/>
      <c r="B13" s="74"/>
      <c r="C13" s="74"/>
      <c r="D13" s="74"/>
      <c r="E13" s="74"/>
      <c r="F13" s="74"/>
      <c r="G13" s="74"/>
      <c r="H13" s="74"/>
      <c r="I13" s="74"/>
      <c r="J13" s="74"/>
      <c r="K13" s="74"/>
      <c r="L13" s="74"/>
      <c r="M13" s="74"/>
      <c r="N13" s="69">
        <f t="shared" si="1"/>
        <v>0</v>
      </c>
      <c r="O13" s="69">
        <f t="shared" si="2"/>
        <v>0</v>
      </c>
      <c r="P13" s="69">
        <f t="shared" si="3"/>
        <v>0</v>
      </c>
      <c r="Q13" s="69">
        <f t="shared" si="4"/>
        <v>0</v>
      </c>
    </row>
    <row r="14" spans="1:17" ht="15" customHeight="1" x14ac:dyDescent="0.2">
      <c r="A14" s="73"/>
      <c r="B14" s="74"/>
      <c r="C14" s="74"/>
      <c r="D14" s="74"/>
      <c r="E14" s="74"/>
      <c r="F14" s="74"/>
      <c r="G14" s="74"/>
      <c r="H14" s="74"/>
      <c r="I14" s="74"/>
      <c r="J14" s="74"/>
      <c r="K14" s="74"/>
      <c r="L14" s="74"/>
      <c r="M14" s="74"/>
      <c r="N14" s="69">
        <f t="shared" si="1"/>
        <v>0</v>
      </c>
      <c r="O14" s="69">
        <f t="shared" si="2"/>
        <v>0</v>
      </c>
      <c r="P14" s="69">
        <f t="shared" si="3"/>
        <v>0</v>
      </c>
      <c r="Q14" s="69">
        <f t="shared" si="4"/>
        <v>0</v>
      </c>
    </row>
    <row r="15" spans="1:17" ht="15" customHeight="1" x14ac:dyDescent="0.2">
      <c r="A15" s="72"/>
      <c r="B15" s="71"/>
      <c r="C15" s="71"/>
      <c r="D15" s="71"/>
      <c r="E15" s="71"/>
      <c r="F15" s="71"/>
      <c r="G15" s="71"/>
      <c r="H15" s="71"/>
      <c r="I15" s="71"/>
      <c r="J15" s="71"/>
      <c r="K15" s="71"/>
      <c r="L15" s="71"/>
      <c r="M15" s="71"/>
      <c r="N15" s="69">
        <f t="shared" si="0"/>
        <v>0</v>
      </c>
      <c r="O15" s="69">
        <f t="shared" si="0"/>
        <v>0</v>
      </c>
      <c r="P15" s="69">
        <f t="shared" si="0"/>
        <v>0</v>
      </c>
      <c r="Q15" s="69">
        <f t="shared" si="0"/>
        <v>0</v>
      </c>
    </row>
    <row r="16" spans="1:17" ht="15" customHeight="1" x14ac:dyDescent="0.2">
      <c r="A16" s="72"/>
      <c r="B16" s="71"/>
      <c r="C16" s="71"/>
      <c r="D16" s="71"/>
      <c r="E16" s="71"/>
      <c r="F16" s="71"/>
      <c r="G16" s="71"/>
      <c r="H16" s="71"/>
      <c r="I16" s="71"/>
      <c r="J16" s="71"/>
      <c r="K16" s="71"/>
      <c r="L16" s="71"/>
      <c r="M16" s="71"/>
      <c r="N16" s="69">
        <f t="shared" si="0"/>
        <v>0</v>
      </c>
      <c r="O16" s="69">
        <f t="shared" si="0"/>
        <v>0</v>
      </c>
      <c r="P16" s="69">
        <f t="shared" si="0"/>
        <v>0</v>
      </c>
      <c r="Q16" s="69">
        <f t="shared" si="0"/>
        <v>0</v>
      </c>
    </row>
    <row r="17" spans="1:17" ht="15" customHeight="1" x14ac:dyDescent="0.2">
      <c r="A17" s="72"/>
      <c r="B17" s="71"/>
      <c r="C17" s="71"/>
      <c r="D17" s="71"/>
      <c r="E17" s="71"/>
      <c r="F17" s="71"/>
      <c r="G17" s="71"/>
      <c r="H17" s="71"/>
      <c r="I17" s="71"/>
      <c r="J17" s="71"/>
      <c r="K17" s="71"/>
      <c r="L17" s="71"/>
      <c r="M17" s="71"/>
      <c r="N17" s="69">
        <f t="shared" si="0"/>
        <v>0</v>
      </c>
      <c r="O17" s="69">
        <f t="shared" si="0"/>
        <v>0</v>
      </c>
      <c r="P17" s="69">
        <f t="shared" si="0"/>
        <v>0</v>
      </c>
      <c r="Q17" s="69">
        <f t="shared" si="0"/>
        <v>0</v>
      </c>
    </row>
    <row r="18" spans="1:17" ht="15" customHeight="1" x14ac:dyDescent="0.2">
      <c r="A18" s="72"/>
      <c r="B18" s="71"/>
      <c r="C18" s="71"/>
      <c r="D18" s="71"/>
      <c r="E18" s="71"/>
      <c r="F18" s="71"/>
      <c r="G18" s="71"/>
      <c r="H18" s="71"/>
      <c r="I18" s="71"/>
      <c r="J18" s="71"/>
      <c r="K18" s="71"/>
      <c r="L18" s="71"/>
      <c r="M18" s="71"/>
      <c r="N18" s="69">
        <f t="shared" si="0"/>
        <v>0</v>
      </c>
      <c r="O18" s="69">
        <f t="shared" si="0"/>
        <v>0</v>
      </c>
      <c r="P18" s="69">
        <f t="shared" si="0"/>
        <v>0</v>
      </c>
      <c r="Q18" s="69">
        <f t="shared" si="0"/>
        <v>0</v>
      </c>
    </row>
    <row r="19" spans="1:17" ht="15" customHeight="1" x14ac:dyDescent="0.2">
      <c r="A19" s="72"/>
      <c r="B19" s="71"/>
      <c r="C19" s="71"/>
      <c r="D19" s="71"/>
      <c r="E19" s="71"/>
      <c r="F19" s="71"/>
      <c r="G19" s="71"/>
      <c r="H19" s="71"/>
      <c r="I19" s="71"/>
      <c r="J19" s="71"/>
      <c r="K19" s="71"/>
      <c r="L19" s="71"/>
      <c r="M19" s="71"/>
      <c r="N19" s="69">
        <f t="shared" si="0"/>
        <v>0</v>
      </c>
      <c r="O19" s="69">
        <f t="shared" si="0"/>
        <v>0</v>
      </c>
      <c r="P19" s="69">
        <f t="shared" si="0"/>
        <v>0</v>
      </c>
      <c r="Q19" s="69">
        <f t="shared" si="0"/>
        <v>0</v>
      </c>
    </row>
    <row r="20" spans="1:17" ht="15" customHeight="1" x14ac:dyDescent="0.2">
      <c r="A20" s="72"/>
      <c r="B20" s="71"/>
      <c r="C20" s="71"/>
      <c r="D20" s="71"/>
      <c r="E20" s="71"/>
      <c r="F20" s="71"/>
      <c r="G20" s="71"/>
      <c r="H20" s="71"/>
      <c r="I20" s="71"/>
      <c r="J20" s="71"/>
      <c r="K20" s="71"/>
      <c r="L20" s="71"/>
      <c r="M20" s="71"/>
      <c r="N20" s="69">
        <f t="shared" si="0"/>
        <v>0</v>
      </c>
      <c r="O20" s="69">
        <f t="shared" si="0"/>
        <v>0</v>
      </c>
      <c r="P20" s="69">
        <f t="shared" si="0"/>
        <v>0</v>
      </c>
      <c r="Q20" s="69">
        <f t="shared" si="0"/>
        <v>0</v>
      </c>
    </row>
    <row r="21" spans="1:17" s="7" customFormat="1" ht="3" customHeight="1" x14ac:dyDescent="0.2">
      <c r="A21" s="45"/>
      <c r="B21" s="46"/>
      <c r="C21" s="46"/>
      <c r="D21" s="46"/>
      <c r="E21" s="47"/>
      <c r="F21" s="47"/>
      <c r="G21" s="47"/>
      <c r="H21" s="47"/>
      <c r="I21" s="47"/>
      <c r="J21" s="47"/>
      <c r="K21" s="48"/>
      <c r="L21" s="48"/>
      <c r="M21" s="48"/>
      <c r="N21" s="48"/>
      <c r="O21" s="48"/>
      <c r="P21" s="48"/>
      <c r="Q21" s="48"/>
    </row>
    <row r="22" spans="1:17" ht="15" customHeight="1" x14ac:dyDescent="0.2">
      <c r="A22" s="68" t="s">
        <v>309</v>
      </c>
      <c r="B22" s="70">
        <f t="shared" ref="B22:Q22" si="5">SUM(B6:B20)</f>
        <v>115730802.66811405</v>
      </c>
      <c r="C22" s="70">
        <f t="shared" si="5"/>
        <v>129067066.47776297</v>
      </c>
      <c r="D22" s="70">
        <f t="shared" si="5"/>
        <v>148229380.11072719</v>
      </c>
      <c r="E22" s="70">
        <f t="shared" si="5"/>
        <v>162794515.01739332</v>
      </c>
      <c r="F22" s="70">
        <f t="shared" si="5"/>
        <v>45989650.259541325</v>
      </c>
      <c r="G22" s="70">
        <f t="shared" si="5"/>
        <v>48571992.164501958</v>
      </c>
      <c r="H22" s="70">
        <f t="shared" si="5"/>
        <v>50876118.154422946</v>
      </c>
      <c r="I22" s="70">
        <f t="shared" si="5"/>
        <v>52850037.614977017</v>
      </c>
      <c r="J22" s="70">
        <f t="shared" si="5"/>
        <v>0</v>
      </c>
      <c r="K22" s="70">
        <f t="shared" si="5"/>
        <v>0</v>
      </c>
      <c r="L22" s="70">
        <f t="shared" si="5"/>
        <v>0</v>
      </c>
      <c r="M22" s="70">
        <f t="shared" si="5"/>
        <v>0</v>
      </c>
      <c r="N22" s="70">
        <f t="shared" si="5"/>
        <v>69741152.408572733</v>
      </c>
      <c r="O22" s="70">
        <f t="shared" si="5"/>
        <v>80495074.313261002</v>
      </c>
      <c r="P22" s="70">
        <f t="shared" si="5"/>
        <v>97353261.956304237</v>
      </c>
      <c r="Q22" s="70">
        <f t="shared" si="5"/>
        <v>109944477.40241629</v>
      </c>
    </row>
    <row r="24" spans="1:17" x14ac:dyDescent="0.2">
      <c r="A24" s="13"/>
    </row>
    <row r="25" spans="1:17" x14ac:dyDescent="0.2">
      <c r="A25" s="13"/>
    </row>
  </sheetData>
  <sheetProtection algorithmName="SHA-512" hashValue="WjKvlO0CiOcqj4E7VERAvVAiK0ASP4nwqZ4p+aRy86hxXbzFNI6IWnjYWQh6LWArkxY6FbXg7zDZrGmp8ZBQog==" saltValue="o9igpxSSWK/SoPCwCaUynQ==" spinCount="100000" sheet="1" objects="1" scenarios="1"/>
  <protectedRanges>
    <protectedRange sqref="B6:M21" name="Range1"/>
  </protectedRanges>
  <mergeCells count="12">
    <mergeCell ref="A1:C2"/>
    <mergeCell ref="E1:F1"/>
    <mergeCell ref="G1:G2"/>
    <mergeCell ref="H1:H2"/>
    <mergeCell ref="I1:L1"/>
    <mergeCell ref="E2:F2"/>
    <mergeCell ref="I2:L2"/>
    <mergeCell ref="A3:A4"/>
    <mergeCell ref="B3:E3"/>
    <mergeCell ref="F3:I3"/>
    <mergeCell ref="J3:M3"/>
    <mergeCell ref="N3:Q3"/>
  </mergeCells>
  <pageMargins left="0.7" right="0.7" top="0.75" bottom="0.75" header="0.3" footer="0.3"/>
  <pageSetup paperSize="8" scale="81" orientation="landscape"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Q19"/>
  <sheetViews>
    <sheetView view="pageBreakPreview" zoomScaleSheetLayoutView="100" workbookViewId="0">
      <selection activeCell="A8" sqref="A8"/>
    </sheetView>
  </sheetViews>
  <sheetFormatPr defaultColWidth="8.625" defaultRowHeight="14.25" x14ac:dyDescent="0.2"/>
  <cols>
    <col min="1" max="1" width="47.25" style="11" customWidth="1"/>
    <col min="2" max="17" width="10.625" customWidth="1"/>
  </cols>
  <sheetData>
    <row r="1" spans="1:17" s="7" customFormat="1" ht="15" customHeight="1" x14ac:dyDescent="0.2">
      <c r="A1" s="102" t="s">
        <v>310</v>
      </c>
      <c r="B1" s="103"/>
      <c r="C1" s="104"/>
      <c r="D1" s="39" t="s">
        <v>3</v>
      </c>
      <c r="E1" s="108" t="str">
        <f>'Cover Sheet'!B3</f>
        <v>Philippines</v>
      </c>
      <c r="F1" s="109"/>
      <c r="G1" s="110" t="s">
        <v>290</v>
      </c>
      <c r="H1" s="112" t="s">
        <v>9</v>
      </c>
      <c r="I1" s="145" t="s">
        <v>295</v>
      </c>
      <c r="J1" s="145"/>
      <c r="K1" s="145"/>
      <c r="L1" s="145"/>
      <c r="M1" s="40" t="str">
        <f>'Cover Sheet'!D8</f>
        <v>Select year</v>
      </c>
      <c r="N1" s="66"/>
      <c r="O1" s="66"/>
      <c r="P1" s="66"/>
      <c r="Q1" s="66"/>
    </row>
    <row r="2" spans="1:17" s="7" customFormat="1" ht="15" customHeight="1" x14ac:dyDescent="0.2">
      <c r="A2" s="105"/>
      <c r="B2" s="106"/>
      <c r="C2" s="107"/>
      <c r="D2" s="39" t="s">
        <v>1</v>
      </c>
      <c r="E2" s="108" t="str">
        <f>'Cover Sheet'!B5</f>
        <v>USD</v>
      </c>
      <c r="F2" s="109"/>
      <c r="G2" s="111"/>
      <c r="H2" s="113"/>
      <c r="I2" s="145" t="s">
        <v>293</v>
      </c>
      <c r="J2" s="145"/>
      <c r="K2" s="145"/>
      <c r="L2" s="145"/>
      <c r="M2" s="40" t="str">
        <f>'Cover Sheet'!D9</f>
        <v>Select year</v>
      </c>
      <c r="N2" s="66"/>
      <c r="O2" s="66"/>
      <c r="P2" s="66"/>
      <c r="Q2" s="66"/>
    </row>
    <row r="3" spans="1:17" s="7" customFormat="1" ht="15" customHeight="1" x14ac:dyDescent="0.2">
      <c r="A3" s="147" t="s">
        <v>297</v>
      </c>
      <c r="B3" s="117" t="s">
        <v>305</v>
      </c>
      <c r="C3" s="118"/>
      <c r="D3" s="118"/>
      <c r="E3" s="119"/>
      <c r="F3" s="117" t="s">
        <v>306</v>
      </c>
      <c r="G3" s="118"/>
      <c r="H3" s="118"/>
      <c r="I3" s="119"/>
      <c r="J3" s="146" t="s">
        <v>307</v>
      </c>
      <c r="K3" s="146"/>
      <c r="L3" s="146"/>
      <c r="M3" s="146"/>
      <c r="N3" s="146" t="s">
        <v>308</v>
      </c>
      <c r="O3" s="146"/>
      <c r="P3" s="146"/>
      <c r="Q3" s="146"/>
    </row>
    <row r="4" spans="1:17" s="7" customFormat="1" ht="15" customHeight="1" x14ac:dyDescent="0.2">
      <c r="A4" s="148"/>
      <c r="B4" s="43" t="str">
        <f>IF(M1="Select year","",M1)</f>
        <v/>
      </c>
      <c r="C4" s="43" t="str">
        <f>IFERROR(B4+1,"")</f>
        <v/>
      </c>
      <c r="D4" s="43" t="str">
        <f>IFERROR(C4+1,"")</f>
        <v/>
      </c>
      <c r="E4" s="43" t="str">
        <f>IFERROR(D4+1,"")</f>
        <v/>
      </c>
      <c r="F4" s="43" t="str">
        <f>B4</f>
        <v/>
      </c>
      <c r="G4" s="43" t="str">
        <f>C4</f>
        <v/>
      </c>
      <c r="H4" s="43" t="str">
        <f>D4</f>
        <v/>
      </c>
      <c r="I4" s="43" t="str">
        <f>E4</f>
        <v/>
      </c>
      <c r="J4" s="67" t="str">
        <f>B4</f>
        <v/>
      </c>
      <c r="K4" s="67" t="str">
        <f>C4</f>
        <v/>
      </c>
      <c r="L4" s="67" t="str">
        <f>D4</f>
        <v/>
      </c>
      <c r="M4" s="67" t="str">
        <f>E4</f>
        <v/>
      </c>
      <c r="N4" s="67" t="str">
        <f>B4</f>
        <v/>
      </c>
      <c r="O4" s="67" t="str">
        <f>C4</f>
        <v/>
      </c>
      <c r="P4" s="67" t="str">
        <f>D4</f>
        <v/>
      </c>
      <c r="Q4" s="67" t="str">
        <f>E4</f>
        <v/>
      </c>
    </row>
    <row r="5" spans="1:17" s="7" customFormat="1" ht="3" customHeight="1" x14ac:dyDescent="0.2">
      <c r="A5" s="45"/>
      <c r="B5" s="46"/>
      <c r="C5" s="46"/>
      <c r="D5" s="46"/>
      <c r="E5" s="47"/>
      <c r="F5" s="47"/>
      <c r="G5" s="47"/>
      <c r="H5" s="47"/>
      <c r="I5" s="47"/>
      <c r="J5" s="47"/>
      <c r="K5" s="48"/>
      <c r="L5" s="48"/>
      <c r="M5" s="48"/>
      <c r="N5" s="48"/>
      <c r="O5" s="48"/>
      <c r="P5" s="48"/>
      <c r="Q5" s="48"/>
    </row>
    <row r="6" spans="1:17" ht="15" customHeight="1" x14ac:dyDescent="0.2">
      <c r="A6" s="68" t="s">
        <v>332</v>
      </c>
      <c r="B6" s="71"/>
      <c r="C6" s="71"/>
      <c r="D6" s="71"/>
      <c r="E6" s="71"/>
      <c r="F6" s="71"/>
      <c r="G6" s="71"/>
      <c r="H6" s="71"/>
      <c r="I6" s="71"/>
      <c r="J6" s="71"/>
      <c r="K6" s="71"/>
      <c r="L6" s="71"/>
      <c r="M6" s="71"/>
      <c r="N6" s="69">
        <f t="shared" ref="N6:Q14" si="0">B6-F6-J6</f>
        <v>0</v>
      </c>
      <c r="O6" s="69">
        <f t="shared" si="0"/>
        <v>0</v>
      </c>
      <c r="P6" s="69">
        <f t="shared" si="0"/>
        <v>0</v>
      </c>
      <c r="Q6" s="69">
        <f t="shared" si="0"/>
        <v>0</v>
      </c>
    </row>
    <row r="7" spans="1:17" ht="15" customHeight="1" x14ac:dyDescent="0.2">
      <c r="A7" s="68" t="s">
        <v>333</v>
      </c>
      <c r="B7" s="71"/>
      <c r="C7" s="71"/>
      <c r="D7" s="71"/>
      <c r="E7" s="71"/>
      <c r="F7" s="71"/>
      <c r="G7" s="71"/>
      <c r="H7" s="71"/>
      <c r="I7" s="71"/>
      <c r="J7" s="71"/>
      <c r="K7" s="71"/>
      <c r="L7" s="71"/>
      <c r="M7" s="71"/>
      <c r="N7" s="69">
        <f t="shared" si="0"/>
        <v>0</v>
      </c>
      <c r="O7" s="69">
        <f t="shared" si="0"/>
        <v>0</v>
      </c>
      <c r="P7" s="69">
        <f t="shared" si="0"/>
        <v>0</v>
      </c>
      <c r="Q7" s="69">
        <f t="shared" si="0"/>
        <v>0</v>
      </c>
    </row>
    <row r="8" spans="1:17" ht="15" customHeight="1" x14ac:dyDescent="0.2">
      <c r="A8" s="68" t="s">
        <v>414</v>
      </c>
      <c r="B8" s="71"/>
      <c r="C8" s="71"/>
      <c r="D8" s="71"/>
      <c r="E8" s="71"/>
      <c r="F8" s="71"/>
      <c r="G8" s="71"/>
      <c r="H8" s="71"/>
      <c r="I8" s="71"/>
      <c r="J8" s="71"/>
      <c r="K8" s="71"/>
      <c r="L8" s="71"/>
      <c r="M8" s="71"/>
      <c r="N8" s="69">
        <f t="shared" si="0"/>
        <v>0</v>
      </c>
      <c r="O8" s="69">
        <f t="shared" si="0"/>
        <v>0</v>
      </c>
      <c r="P8" s="69">
        <f t="shared" si="0"/>
        <v>0</v>
      </c>
      <c r="Q8" s="69">
        <f t="shared" si="0"/>
        <v>0</v>
      </c>
    </row>
    <row r="9" spans="1:17" ht="15" customHeight="1" x14ac:dyDescent="0.2">
      <c r="A9" s="68" t="s">
        <v>415</v>
      </c>
      <c r="B9" s="71"/>
      <c r="C9" s="71"/>
      <c r="D9" s="71"/>
      <c r="E9" s="71"/>
      <c r="F9" s="71"/>
      <c r="G9" s="71"/>
      <c r="H9" s="71"/>
      <c r="I9" s="71"/>
      <c r="J9" s="71"/>
      <c r="K9" s="71"/>
      <c r="L9" s="71"/>
      <c r="M9" s="71"/>
      <c r="N9" s="69">
        <f t="shared" si="0"/>
        <v>0</v>
      </c>
      <c r="O9" s="69">
        <f t="shared" si="0"/>
        <v>0</v>
      </c>
      <c r="P9" s="69">
        <f t="shared" si="0"/>
        <v>0</v>
      </c>
      <c r="Q9" s="69">
        <f t="shared" si="0"/>
        <v>0</v>
      </c>
    </row>
    <row r="10" spans="1:17" ht="30" customHeight="1" x14ac:dyDescent="0.2">
      <c r="A10" s="68" t="s">
        <v>334</v>
      </c>
      <c r="B10" s="71"/>
      <c r="C10" s="71"/>
      <c r="D10" s="71"/>
      <c r="E10" s="71"/>
      <c r="F10" s="71"/>
      <c r="G10" s="71"/>
      <c r="H10" s="71"/>
      <c r="I10" s="71"/>
      <c r="J10" s="71"/>
      <c r="K10" s="71"/>
      <c r="L10" s="71"/>
      <c r="M10" s="71"/>
      <c r="N10" s="69">
        <f t="shared" si="0"/>
        <v>0</v>
      </c>
      <c r="O10" s="69">
        <f t="shared" si="0"/>
        <v>0</v>
      </c>
      <c r="P10" s="69">
        <f t="shared" si="0"/>
        <v>0</v>
      </c>
      <c r="Q10" s="69">
        <f t="shared" si="0"/>
        <v>0</v>
      </c>
    </row>
    <row r="11" spans="1:17" ht="30" customHeight="1" x14ac:dyDescent="0.2">
      <c r="A11" s="68" t="s">
        <v>335</v>
      </c>
      <c r="B11" s="71"/>
      <c r="C11" s="71"/>
      <c r="D11" s="71"/>
      <c r="E11" s="71"/>
      <c r="F11" s="71"/>
      <c r="G11" s="71"/>
      <c r="H11" s="71"/>
      <c r="I11" s="71"/>
      <c r="J11" s="71"/>
      <c r="K11" s="71"/>
      <c r="L11" s="71"/>
      <c r="M11" s="71"/>
      <c r="N11" s="69">
        <f t="shared" si="0"/>
        <v>0</v>
      </c>
      <c r="O11" s="69">
        <f t="shared" si="0"/>
        <v>0</v>
      </c>
      <c r="P11" s="69">
        <f t="shared" si="0"/>
        <v>0</v>
      </c>
      <c r="Q11" s="69">
        <f t="shared" si="0"/>
        <v>0</v>
      </c>
    </row>
    <row r="12" spans="1:17" ht="15" customHeight="1" x14ac:dyDescent="0.2">
      <c r="A12" s="68" t="s">
        <v>375</v>
      </c>
      <c r="B12" s="71"/>
      <c r="C12" s="71"/>
      <c r="D12" s="71"/>
      <c r="E12" s="71"/>
      <c r="F12" s="71"/>
      <c r="G12" s="71"/>
      <c r="H12" s="71"/>
      <c r="I12" s="71"/>
      <c r="J12" s="71"/>
      <c r="K12" s="71"/>
      <c r="L12" s="71"/>
      <c r="M12" s="71"/>
      <c r="N12" s="69">
        <f t="shared" si="0"/>
        <v>0</v>
      </c>
      <c r="O12" s="69">
        <f t="shared" si="0"/>
        <v>0</v>
      </c>
      <c r="P12" s="69">
        <f t="shared" si="0"/>
        <v>0</v>
      </c>
      <c r="Q12" s="69">
        <f t="shared" si="0"/>
        <v>0</v>
      </c>
    </row>
    <row r="13" spans="1:17" ht="15" customHeight="1" x14ac:dyDescent="0.2">
      <c r="A13" s="68" t="s">
        <v>376</v>
      </c>
      <c r="B13" s="71"/>
      <c r="C13" s="71"/>
      <c r="D13" s="71"/>
      <c r="E13" s="71"/>
      <c r="F13" s="71"/>
      <c r="G13" s="71"/>
      <c r="H13" s="71"/>
      <c r="I13" s="71"/>
      <c r="J13" s="71"/>
      <c r="K13" s="71"/>
      <c r="L13" s="71"/>
      <c r="M13" s="71"/>
      <c r="N13" s="69">
        <f t="shared" si="0"/>
        <v>0</v>
      </c>
      <c r="O13" s="69">
        <f t="shared" si="0"/>
        <v>0</v>
      </c>
      <c r="P13" s="69">
        <f t="shared" si="0"/>
        <v>0</v>
      </c>
      <c r="Q13" s="69">
        <f t="shared" si="0"/>
        <v>0</v>
      </c>
    </row>
    <row r="14" spans="1:17" ht="15" customHeight="1" x14ac:dyDescent="0.2">
      <c r="A14" s="68" t="s">
        <v>331</v>
      </c>
      <c r="B14" s="71"/>
      <c r="C14" s="71"/>
      <c r="D14" s="71"/>
      <c r="E14" s="71"/>
      <c r="F14" s="71"/>
      <c r="G14" s="71"/>
      <c r="H14" s="71"/>
      <c r="I14" s="71"/>
      <c r="J14" s="71"/>
      <c r="K14" s="71"/>
      <c r="L14" s="71"/>
      <c r="M14" s="71"/>
      <c r="N14" s="69">
        <f t="shared" si="0"/>
        <v>0</v>
      </c>
      <c r="O14" s="69">
        <f t="shared" si="0"/>
        <v>0</v>
      </c>
      <c r="P14" s="69">
        <f t="shared" si="0"/>
        <v>0</v>
      </c>
      <c r="Q14" s="69">
        <f t="shared" si="0"/>
        <v>0</v>
      </c>
    </row>
    <row r="15" spans="1:17" s="7" customFormat="1" ht="3" customHeight="1" x14ac:dyDescent="0.2">
      <c r="A15" s="45"/>
      <c r="B15" s="46"/>
      <c r="C15" s="46"/>
      <c r="D15" s="46"/>
      <c r="E15" s="47"/>
      <c r="F15" s="47"/>
      <c r="G15" s="47"/>
      <c r="H15" s="47"/>
      <c r="I15" s="47"/>
      <c r="J15" s="47"/>
      <c r="K15" s="48"/>
      <c r="L15" s="48"/>
      <c r="M15" s="48"/>
      <c r="N15" s="48"/>
      <c r="O15" s="48"/>
      <c r="P15" s="48"/>
      <c r="Q15" s="48"/>
    </row>
    <row r="16" spans="1:17" ht="15" customHeight="1" x14ac:dyDescent="0.2">
      <c r="A16" s="68" t="s">
        <v>309</v>
      </c>
      <c r="B16" s="70">
        <f t="shared" ref="B16:Q16" si="1">SUM(B6:B14)</f>
        <v>0</v>
      </c>
      <c r="C16" s="70">
        <f t="shared" si="1"/>
        <v>0</v>
      </c>
      <c r="D16" s="70">
        <f t="shared" si="1"/>
        <v>0</v>
      </c>
      <c r="E16" s="70">
        <f t="shared" si="1"/>
        <v>0</v>
      </c>
      <c r="F16" s="70">
        <f t="shared" si="1"/>
        <v>0</v>
      </c>
      <c r="G16" s="70">
        <f t="shared" si="1"/>
        <v>0</v>
      </c>
      <c r="H16" s="70">
        <f t="shared" si="1"/>
        <v>0</v>
      </c>
      <c r="I16" s="70">
        <f t="shared" si="1"/>
        <v>0</v>
      </c>
      <c r="J16" s="70">
        <f t="shared" si="1"/>
        <v>0</v>
      </c>
      <c r="K16" s="70">
        <f t="shared" si="1"/>
        <v>0</v>
      </c>
      <c r="L16" s="70">
        <f t="shared" si="1"/>
        <v>0</v>
      </c>
      <c r="M16" s="70">
        <f t="shared" si="1"/>
        <v>0</v>
      </c>
      <c r="N16" s="70">
        <f t="shared" si="1"/>
        <v>0</v>
      </c>
      <c r="O16" s="70">
        <f t="shared" si="1"/>
        <v>0</v>
      </c>
      <c r="P16" s="70">
        <f t="shared" si="1"/>
        <v>0</v>
      </c>
      <c r="Q16" s="70">
        <f t="shared" si="1"/>
        <v>0</v>
      </c>
    </row>
    <row r="18" spans="1:1" x14ac:dyDescent="0.2">
      <c r="A18" s="13"/>
    </row>
    <row r="19" spans="1:1" x14ac:dyDescent="0.2">
      <c r="A19" s="13"/>
    </row>
  </sheetData>
  <sheetProtection algorithmName="SHA-512" hashValue="pZUUuE+UNHfrlivUtypnEeZxn+q400v1TlDxkpEvKcgfilzYVTNHHk2plYRp06lV1yyGysPaiAs39isbkEepBg==" saltValue="J5w3ROPVIaxXiYpWv5MZzQ==" spinCount="100000" sheet="1" objects="1" scenarios="1"/>
  <protectedRanges>
    <protectedRange sqref="B6:M15" name="Range1"/>
  </protectedRanges>
  <mergeCells count="12">
    <mergeCell ref="A1:C2"/>
    <mergeCell ref="E1:F1"/>
    <mergeCell ref="G1:G2"/>
    <mergeCell ref="H1:H2"/>
    <mergeCell ref="I1:L1"/>
    <mergeCell ref="E2:F2"/>
    <mergeCell ref="I2:L2"/>
    <mergeCell ref="A3:A4"/>
    <mergeCell ref="B3:E3"/>
    <mergeCell ref="F3:I3"/>
    <mergeCell ref="J3:M3"/>
    <mergeCell ref="N3:Q3"/>
  </mergeCells>
  <pageMargins left="0.7" right="0.7" top="0.75" bottom="0.75" header="0.3" footer="0.3"/>
  <pageSetup paperSize="8" scale="55"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Q25"/>
  <sheetViews>
    <sheetView view="pageBreakPreview" zoomScaleSheetLayoutView="100" workbookViewId="0">
      <selection activeCell="A6" sqref="A6"/>
    </sheetView>
  </sheetViews>
  <sheetFormatPr defaultColWidth="8.625" defaultRowHeight="14.25" x14ac:dyDescent="0.2"/>
  <cols>
    <col min="1" max="1" width="47.25" style="11" customWidth="1"/>
    <col min="2" max="17" width="10.625" customWidth="1"/>
  </cols>
  <sheetData>
    <row r="1" spans="1:17" s="7" customFormat="1" ht="15" customHeight="1" x14ac:dyDescent="0.2">
      <c r="A1" s="102" t="s">
        <v>310</v>
      </c>
      <c r="B1" s="103"/>
      <c r="C1" s="104"/>
      <c r="D1" s="39" t="s">
        <v>3</v>
      </c>
      <c r="E1" s="108" t="str">
        <f>'Cover Sheet'!B3</f>
        <v>Philippines</v>
      </c>
      <c r="F1" s="109"/>
      <c r="G1" s="110" t="s">
        <v>290</v>
      </c>
      <c r="H1" s="112" t="s">
        <v>9</v>
      </c>
      <c r="I1" s="145" t="s">
        <v>295</v>
      </c>
      <c r="J1" s="145"/>
      <c r="K1" s="145"/>
      <c r="L1" s="145"/>
      <c r="M1" s="40" t="str">
        <f>'Cover Sheet'!D8</f>
        <v>Select year</v>
      </c>
      <c r="N1" s="66"/>
      <c r="O1" s="66"/>
      <c r="P1" s="66"/>
      <c r="Q1" s="66"/>
    </row>
    <row r="2" spans="1:17" s="7" customFormat="1" ht="15" customHeight="1" x14ac:dyDescent="0.2">
      <c r="A2" s="105"/>
      <c r="B2" s="106"/>
      <c r="C2" s="107"/>
      <c r="D2" s="39" t="s">
        <v>1</v>
      </c>
      <c r="E2" s="108" t="str">
        <f>'Cover Sheet'!B5</f>
        <v>USD</v>
      </c>
      <c r="F2" s="109"/>
      <c r="G2" s="111"/>
      <c r="H2" s="113"/>
      <c r="I2" s="145" t="s">
        <v>293</v>
      </c>
      <c r="J2" s="145"/>
      <c r="K2" s="145"/>
      <c r="L2" s="145"/>
      <c r="M2" s="40" t="str">
        <f>'Cover Sheet'!D9</f>
        <v>Select year</v>
      </c>
      <c r="N2" s="66"/>
      <c r="O2" s="66"/>
      <c r="P2" s="66"/>
      <c r="Q2" s="66"/>
    </row>
    <row r="3" spans="1:17" s="7" customFormat="1" ht="15" customHeight="1" x14ac:dyDescent="0.2">
      <c r="A3" s="147" t="s">
        <v>403</v>
      </c>
      <c r="B3" s="117" t="s">
        <v>305</v>
      </c>
      <c r="C3" s="118"/>
      <c r="D3" s="118"/>
      <c r="E3" s="119"/>
      <c r="F3" s="117" t="s">
        <v>306</v>
      </c>
      <c r="G3" s="118"/>
      <c r="H3" s="118"/>
      <c r="I3" s="119"/>
      <c r="J3" s="146" t="s">
        <v>307</v>
      </c>
      <c r="K3" s="146"/>
      <c r="L3" s="146"/>
      <c r="M3" s="146"/>
      <c r="N3" s="146" t="s">
        <v>308</v>
      </c>
      <c r="O3" s="146"/>
      <c r="P3" s="146"/>
      <c r="Q3" s="146"/>
    </row>
    <row r="4" spans="1:17" s="7" customFormat="1" ht="15" customHeight="1" x14ac:dyDescent="0.2">
      <c r="A4" s="148"/>
      <c r="B4" s="43" t="str">
        <f>IF(M1="Select year","",M1)</f>
        <v/>
      </c>
      <c r="C4" s="43" t="str">
        <f>IFERROR(B4+1,"")</f>
        <v/>
      </c>
      <c r="D4" s="43" t="str">
        <f>IFERROR(C4+1,"")</f>
        <v/>
      </c>
      <c r="E4" s="43" t="str">
        <f>IFERROR(D4+1,"")</f>
        <v/>
      </c>
      <c r="F4" s="43" t="str">
        <f>B4</f>
        <v/>
      </c>
      <c r="G4" s="43" t="str">
        <f>C4</f>
        <v/>
      </c>
      <c r="H4" s="43" t="str">
        <f>D4</f>
        <v/>
      </c>
      <c r="I4" s="43" t="str">
        <f>E4</f>
        <v/>
      </c>
      <c r="J4" s="67" t="str">
        <f>B4</f>
        <v/>
      </c>
      <c r="K4" s="67" t="str">
        <f>C4</f>
        <v/>
      </c>
      <c r="L4" s="67" t="str">
        <f>D4</f>
        <v/>
      </c>
      <c r="M4" s="67" t="str">
        <f>E4</f>
        <v/>
      </c>
      <c r="N4" s="67" t="str">
        <f>B4</f>
        <v/>
      </c>
      <c r="O4" s="67" t="str">
        <f>C4</f>
        <v/>
      </c>
      <c r="P4" s="67" t="str">
        <f>D4</f>
        <v/>
      </c>
      <c r="Q4" s="67" t="str">
        <f>E4</f>
        <v/>
      </c>
    </row>
    <row r="5" spans="1:17" s="7" customFormat="1" ht="3" customHeight="1" x14ac:dyDescent="0.2">
      <c r="A5" s="45"/>
      <c r="B5" s="46"/>
      <c r="C5" s="46"/>
      <c r="D5" s="46"/>
      <c r="E5" s="47"/>
      <c r="F5" s="47"/>
      <c r="G5" s="47"/>
      <c r="H5" s="47"/>
      <c r="I5" s="47"/>
      <c r="J5" s="47"/>
      <c r="K5" s="48"/>
      <c r="L5" s="48"/>
      <c r="M5" s="48"/>
      <c r="N5" s="48"/>
      <c r="O5" s="48"/>
      <c r="P5" s="48"/>
      <c r="Q5" s="48"/>
    </row>
    <row r="6" spans="1:17" ht="15" customHeight="1" x14ac:dyDescent="0.2">
      <c r="A6" s="72"/>
      <c r="B6" s="71"/>
      <c r="C6" s="71"/>
      <c r="D6" s="71"/>
      <c r="E6" s="71"/>
      <c r="F6" s="71"/>
      <c r="G6" s="71"/>
      <c r="H6" s="71"/>
      <c r="I6" s="71"/>
      <c r="J6" s="71"/>
      <c r="K6" s="71"/>
      <c r="L6" s="71"/>
      <c r="M6" s="71"/>
      <c r="N6" s="69">
        <f t="shared" ref="N6:Q9" si="0">B6-F6-J6</f>
        <v>0</v>
      </c>
      <c r="O6" s="69">
        <f t="shared" si="0"/>
        <v>0</v>
      </c>
      <c r="P6" s="69">
        <f t="shared" si="0"/>
        <v>0</v>
      </c>
      <c r="Q6" s="69">
        <f t="shared" si="0"/>
        <v>0</v>
      </c>
    </row>
    <row r="7" spans="1:17" ht="15" customHeight="1" x14ac:dyDescent="0.2">
      <c r="A7" s="72"/>
      <c r="B7" s="71"/>
      <c r="C7" s="71"/>
      <c r="D7" s="71"/>
      <c r="E7" s="71"/>
      <c r="F7" s="71"/>
      <c r="G7" s="71"/>
      <c r="H7" s="71"/>
      <c r="I7" s="71"/>
      <c r="J7" s="71"/>
      <c r="K7" s="71"/>
      <c r="L7" s="71"/>
      <c r="M7" s="71"/>
      <c r="N7" s="69">
        <f t="shared" si="0"/>
        <v>0</v>
      </c>
      <c r="O7" s="69">
        <f t="shared" si="0"/>
        <v>0</v>
      </c>
      <c r="P7" s="69">
        <f t="shared" si="0"/>
        <v>0</v>
      </c>
      <c r="Q7" s="69">
        <f t="shared" si="0"/>
        <v>0</v>
      </c>
    </row>
    <row r="8" spans="1:17" ht="15" customHeight="1" x14ac:dyDescent="0.2">
      <c r="A8" s="72"/>
      <c r="B8" s="71"/>
      <c r="C8" s="71"/>
      <c r="D8" s="71"/>
      <c r="E8" s="71"/>
      <c r="F8" s="71"/>
      <c r="G8" s="71"/>
      <c r="H8" s="71"/>
      <c r="I8" s="71"/>
      <c r="J8" s="71"/>
      <c r="K8" s="71"/>
      <c r="L8" s="71"/>
      <c r="M8" s="71"/>
      <c r="N8" s="69">
        <f t="shared" si="0"/>
        <v>0</v>
      </c>
      <c r="O8" s="69">
        <f t="shared" si="0"/>
        <v>0</v>
      </c>
      <c r="P8" s="69">
        <f t="shared" si="0"/>
        <v>0</v>
      </c>
      <c r="Q8" s="69">
        <f t="shared" si="0"/>
        <v>0</v>
      </c>
    </row>
    <row r="9" spans="1:17" ht="15" customHeight="1" x14ac:dyDescent="0.2">
      <c r="A9" s="72"/>
      <c r="B9" s="71"/>
      <c r="C9" s="71"/>
      <c r="D9" s="71"/>
      <c r="E9" s="71"/>
      <c r="F9" s="71"/>
      <c r="G9" s="71"/>
      <c r="H9" s="71"/>
      <c r="I9" s="71"/>
      <c r="J9" s="71"/>
      <c r="K9" s="71"/>
      <c r="L9" s="71"/>
      <c r="M9" s="71"/>
      <c r="N9" s="69">
        <f t="shared" si="0"/>
        <v>0</v>
      </c>
      <c r="O9" s="69">
        <f t="shared" si="0"/>
        <v>0</v>
      </c>
      <c r="P9" s="69">
        <f t="shared" si="0"/>
        <v>0</v>
      </c>
      <c r="Q9" s="69">
        <f t="shared" si="0"/>
        <v>0</v>
      </c>
    </row>
    <row r="10" spans="1:17" ht="15" customHeight="1" x14ac:dyDescent="0.2">
      <c r="A10" s="73"/>
      <c r="B10" s="74"/>
      <c r="C10" s="74"/>
      <c r="D10" s="74"/>
      <c r="E10" s="74"/>
      <c r="F10" s="74"/>
      <c r="G10" s="74"/>
      <c r="H10" s="74"/>
      <c r="I10" s="74"/>
      <c r="J10" s="74"/>
      <c r="K10" s="74"/>
      <c r="L10" s="74"/>
      <c r="M10" s="74"/>
      <c r="N10" s="69">
        <f t="shared" ref="N10:N20" si="1">B10-F10-J10</f>
        <v>0</v>
      </c>
      <c r="O10" s="69">
        <f t="shared" ref="O10:O20" si="2">C10-G10-K10</f>
        <v>0</v>
      </c>
      <c r="P10" s="69">
        <f t="shared" ref="P10:P20" si="3">D10-H10-L10</f>
        <v>0</v>
      </c>
      <c r="Q10" s="69">
        <f t="shared" ref="Q10:Q20" si="4">E10-I10-M10</f>
        <v>0</v>
      </c>
    </row>
    <row r="11" spans="1:17" ht="15" customHeight="1" x14ac:dyDescent="0.2">
      <c r="A11" s="73"/>
      <c r="B11" s="74"/>
      <c r="C11" s="74"/>
      <c r="D11" s="74"/>
      <c r="E11" s="74"/>
      <c r="F11" s="74"/>
      <c r="G11" s="74"/>
      <c r="H11" s="74"/>
      <c r="I11" s="74"/>
      <c r="J11" s="74"/>
      <c r="K11" s="74"/>
      <c r="L11" s="74"/>
      <c r="M11" s="74"/>
      <c r="N11" s="69">
        <f t="shared" si="1"/>
        <v>0</v>
      </c>
      <c r="O11" s="69">
        <f t="shared" si="2"/>
        <v>0</v>
      </c>
      <c r="P11" s="69">
        <f t="shared" si="3"/>
        <v>0</v>
      </c>
      <c r="Q11" s="69">
        <f t="shared" si="4"/>
        <v>0</v>
      </c>
    </row>
    <row r="12" spans="1:17" ht="15" customHeight="1" x14ac:dyDescent="0.2">
      <c r="A12" s="73"/>
      <c r="B12" s="74"/>
      <c r="C12" s="74"/>
      <c r="D12" s="74"/>
      <c r="E12" s="74"/>
      <c r="F12" s="74"/>
      <c r="G12" s="74"/>
      <c r="H12" s="74"/>
      <c r="I12" s="74"/>
      <c r="J12" s="74"/>
      <c r="K12" s="74"/>
      <c r="L12" s="74"/>
      <c r="M12" s="74"/>
      <c r="N12" s="69">
        <f t="shared" si="1"/>
        <v>0</v>
      </c>
      <c r="O12" s="69">
        <f t="shared" si="2"/>
        <v>0</v>
      </c>
      <c r="P12" s="69">
        <f t="shared" si="3"/>
        <v>0</v>
      </c>
      <c r="Q12" s="69">
        <f t="shared" si="4"/>
        <v>0</v>
      </c>
    </row>
    <row r="13" spans="1:17" ht="15" customHeight="1" x14ac:dyDescent="0.2">
      <c r="A13" s="73"/>
      <c r="B13" s="74"/>
      <c r="C13" s="74"/>
      <c r="D13" s="74"/>
      <c r="E13" s="74"/>
      <c r="F13" s="74"/>
      <c r="G13" s="74"/>
      <c r="H13" s="74"/>
      <c r="I13" s="74"/>
      <c r="J13" s="74"/>
      <c r="K13" s="74"/>
      <c r="L13" s="74"/>
      <c r="M13" s="74"/>
      <c r="N13" s="69">
        <f t="shared" si="1"/>
        <v>0</v>
      </c>
      <c r="O13" s="69">
        <f t="shared" si="2"/>
        <v>0</v>
      </c>
      <c r="P13" s="69">
        <f t="shared" si="3"/>
        <v>0</v>
      </c>
      <c r="Q13" s="69">
        <f t="shared" si="4"/>
        <v>0</v>
      </c>
    </row>
    <row r="14" spans="1:17" ht="15" customHeight="1" x14ac:dyDescent="0.2">
      <c r="A14" s="73"/>
      <c r="B14" s="74"/>
      <c r="C14" s="74"/>
      <c r="D14" s="74"/>
      <c r="E14" s="74"/>
      <c r="F14" s="74"/>
      <c r="G14" s="74"/>
      <c r="H14" s="74"/>
      <c r="I14" s="74"/>
      <c r="J14" s="74"/>
      <c r="K14" s="74"/>
      <c r="L14" s="74"/>
      <c r="M14" s="74"/>
      <c r="N14" s="69">
        <f t="shared" si="1"/>
        <v>0</v>
      </c>
      <c r="O14" s="69">
        <f t="shared" si="2"/>
        <v>0</v>
      </c>
      <c r="P14" s="69">
        <f t="shared" si="3"/>
        <v>0</v>
      </c>
      <c r="Q14" s="69">
        <f t="shared" si="4"/>
        <v>0</v>
      </c>
    </row>
    <row r="15" spans="1:17" ht="15" customHeight="1" x14ac:dyDescent="0.2">
      <c r="A15" s="72"/>
      <c r="B15" s="71"/>
      <c r="C15" s="71"/>
      <c r="D15" s="71"/>
      <c r="E15" s="71"/>
      <c r="F15" s="71"/>
      <c r="G15" s="71"/>
      <c r="H15" s="71"/>
      <c r="I15" s="71"/>
      <c r="J15" s="71"/>
      <c r="K15" s="71"/>
      <c r="L15" s="71"/>
      <c r="M15" s="71"/>
      <c r="N15" s="69">
        <f t="shared" si="1"/>
        <v>0</v>
      </c>
      <c r="O15" s="69">
        <f t="shared" si="2"/>
        <v>0</v>
      </c>
      <c r="P15" s="69">
        <f t="shared" si="3"/>
        <v>0</v>
      </c>
      <c r="Q15" s="69">
        <f t="shared" si="4"/>
        <v>0</v>
      </c>
    </row>
    <row r="16" spans="1:17" ht="15" customHeight="1" x14ac:dyDescent="0.2">
      <c r="A16" s="72"/>
      <c r="B16" s="71"/>
      <c r="C16" s="71"/>
      <c r="D16" s="71"/>
      <c r="E16" s="71"/>
      <c r="F16" s="71"/>
      <c r="G16" s="71"/>
      <c r="H16" s="71"/>
      <c r="I16" s="71"/>
      <c r="J16" s="71"/>
      <c r="K16" s="71"/>
      <c r="L16" s="71"/>
      <c r="M16" s="71"/>
      <c r="N16" s="69">
        <f t="shared" si="1"/>
        <v>0</v>
      </c>
      <c r="O16" s="69">
        <f t="shared" si="2"/>
        <v>0</v>
      </c>
      <c r="P16" s="69">
        <f t="shared" si="3"/>
        <v>0</v>
      </c>
      <c r="Q16" s="69">
        <f t="shared" si="4"/>
        <v>0</v>
      </c>
    </row>
    <row r="17" spans="1:17" ht="15" customHeight="1" x14ac:dyDescent="0.2">
      <c r="A17" s="72"/>
      <c r="B17" s="71"/>
      <c r="C17" s="71"/>
      <c r="D17" s="71"/>
      <c r="E17" s="71"/>
      <c r="F17" s="71"/>
      <c r="G17" s="71"/>
      <c r="H17" s="71"/>
      <c r="I17" s="71"/>
      <c r="J17" s="71"/>
      <c r="K17" s="71"/>
      <c r="L17" s="71"/>
      <c r="M17" s="71"/>
      <c r="N17" s="69">
        <f t="shared" si="1"/>
        <v>0</v>
      </c>
      <c r="O17" s="69">
        <f t="shared" si="2"/>
        <v>0</v>
      </c>
      <c r="P17" s="69">
        <f t="shared" si="3"/>
        <v>0</v>
      </c>
      <c r="Q17" s="69">
        <f t="shared" si="4"/>
        <v>0</v>
      </c>
    </row>
    <row r="18" spans="1:17" ht="15" customHeight="1" x14ac:dyDescent="0.2">
      <c r="A18" s="72"/>
      <c r="B18" s="71"/>
      <c r="C18" s="71"/>
      <c r="D18" s="71"/>
      <c r="E18" s="71"/>
      <c r="F18" s="71"/>
      <c r="G18" s="71"/>
      <c r="H18" s="71"/>
      <c r="I18" s="71"/>
      <c r="J18" s="71"/>
      <c r="K18" s="71"/>
      <c r="L18" s="71"/>
      <c r="M18" s="71"/>
      <c r="N18" s="69">
        <f t="shared" si="1"/>
        <v>0</v>
      </c>
      <c r="O18" s="69">
        <f t="shared" si="2"/>
        <v>0</v>
      </c>
      <c r="P18" s="69">
        <f t="shared" si="3"/>
        <v>0</v>
      </c>
      <c r="Q18" s="69">
        <f t="shared" si="4"/>
        <v>0</v>
      </c>
    </row>
    <row r="19" spans="1:17" ht="15" customHeight="1" x14ac:dyDescent="0.2">
      <c r="A19" s="73"/>
      <c r="B19" s="74"/>
      <c r="C19" s="74"/>
      <c r="D19" s="74"/>
      <c r="E19" s="74"/>
      <c r="F19" s="74"/>
      <c r="G19" s="74"/>
      <c r="H19" s="74"/>
      <c r="I19" s="74"/>
      <c r="J19" s="74"/>
      <c r="K19" s="74"/>
      <c r="L19" s="74"/>
      <c r="M19" s="74"/>
      <c r="N19" s="69">
        <f t="shared" si="1"/>
        <v>0</v>
      </c>
      <c r="O19" s="69">
        <f t="shared" si="2"/>
        <v>0</v>
      </c>
      <c r="P19" s="69">
        <f t="shared" si="3"/>
        <v>0</v>
      </c>
      <c r="Q19" s="69">
        <f t="shared" si="4"/>
        <v>0</v>
      </c>
    </row>
    <row r="20" spans="1:17" ht="15" customHeight="1" x14ac:dyDescent="0.2">
      <c r="A20" s="72"/>
      <c r="B20" s="71"/>
      <c r="C20" s="71"/>
      <c r="D20" s="71"/>
      <c r="E20" s="71"/>
      <c r="F20" s="71"/>
      <c r="G20" s="71"/>
      <c r="H20" s="71"/>
      <c r="I20" s="71"/>
      <c r="J20" s="71"/>
      <c r="K20" s="71"/>
      <c r="L20" s="71"/>
      <c r="M20" s="71"/>
      <c r="N20" s="69">
        <f t="shared" si="1"/>
        <v>0</v>
      </c>
      <c r="O20" s="69">
        <f t="shared" si="2"/>
        <v>0</v>
      </c>
      <c r="P20" s="69">
        <f t="shared" si="3"/>
        <v>0</v>
      </c>
      <c r="Q20" s="69">
        <f t="shared" si="4"/>
        <v>0</v>
      </c>
    </row>
    <row r="21" spans="1:17" s="7" customFormat="1" ht="3" customHeight="1" x14ac:dyDescent="0.2">
      <c r="A21" s="45"/>
      <c r="B21" s="46"/>
      <c r="C21" s="46"/>
      <c r="D21" s="46"/>
      <c r="E21" s="47"/>
      <c r="F21" s="47"/>
      <c r="G21" s="47"/>
      <c r="H21" s="47"/>
      <c r="I21" s="47"/>
      <c r="J21" s="47"/>
      <c r="K21" s="48"/>
      <c r="L21" s="48"/>
      <c r="M21" s="48"/>
      <c r="N21" s="48"/>
      <c r="O21" s="48"/>
      <c r="P21" s="48"/>
      <c r="Q21" s="48"/>
    </row>
    <row r="22" spans="1:17" ht="15" customHeight="1" x14ac:dyDescent="0.2">
      <c r="A22" s="68" t="s">
        <v>309</v>
      </c>
      <c r="B22" s="70">
        <f t="shared" ref="B22:Q22" si="5">SUM(B6:B20)</f>
        <v>0</v>
      </c>
      <c r="C22" s="70">
        <f t="shared" si="5"/>
        <v>0</v>
      </c>
      <c r="D22" s="70">
        <f t="shared" si="5"/>
        <v>0</v>
      </c>
      <c r="E22" s="70">
        <f t="shared" si="5"/>
        <v>0</v>
      </c>
      <c r="F22" s="70">
        <f t="shared" si="5"/>
        <v>0</v>
      </c>
      <c r="G22" s="70">
        <f t="shared" si="5"/>
        <v>0</v>
      </c>
      <c r="H22" s="70">
        <f t="shared" si="5"/>
        <v>0</v>
      </c>
      <c r="I22" s="70">
        <f t="shared" si="5"/>
        <v>0</v>
      </c>
      <c r="J22" s="70">
        <f t="shared" si="5"/>
        <v>0</v>
      </c>
      <c r="K22" s="70">
        <f t="shared" si="5"/>
        <v>0</v>
      </c>
      <c r="L22" s="70">
        <f t="shared" si="5"/>
        <v>0</v>
      </c>
      <c r="M22" s="70">
        <f t="shared" si="5"/>
        <v>0</v>
      </c>
      <c r="N22" s="70">
        <f t="shared" si="5"/>
        <v>0</v>
      </c>
      <c r="O22" s="70">
        <f t="shared" si="5"/>
        <v>0</v>
      </c>
      <c r="P22" s="70">
        <f t="shared" si="5"/>
        <v>0</v>
      </c>
      <c r="Q22" s="70">
        <f t="shared" si="5"/>
        <v>0</v>
      </c>
    </row>
    <row r="24" spans="1:17" x14ac:dyDescent="0.2">
      <c r="A24" s="13"/>
    </row>
    <row r="25" spans="1:17" x14ac:dyDescent="0.2">
      <c r="A25" s="13"/>
    </row>
  </sheetData>
  <sheetProtection algorithmName="SHA-512" hashValue="Od0LHRruKW4jyYnPM30lGrEXWdLFXpGglJavJGPdlZjGAT0JWq165fjo4WYZcvMM7PqNnSrIouMfSpLpn53Pgg==" saltValue="XyhiHdCEMBhm5g4vcfPG1Q==" spinCount="100000" sheet="1" objects="1" scenarios="1"/>
  <protectedRanges>
    <protectedRange sqref="B6:M21" name="Range1"/>
  </protectedRanges>
  <mergeCells count="12">
    <mergeCell ref="A1:C2"/>
    <mergeCell ref="E1:F1"/>
    <mergeCell ref="G1:G2"/>
    <mergeCell ref="H1:H2"/>
    <mergeCell ref="I1:L1"/>
    <mergeCell ref="E2:F2"/>
    <mergeCell ref="I2:L2"/>
    <mergeCell ref="A3:A4"/>
    <mergeCell ref="B3:E3"/>
    <mergeCell ref="F3:I3"/>
    <mergeCell ref="J3:M3"/>
    <mergeCell ref="N3:Q3"/>
  </mergeCells>
  <pageMargins left="0.7" right="0.7" top="0.75" bottom="0.75" header="0.3" footer="0.3"/>
  <pageSetup paperSize="8" scale="55"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G242"/>
  <sheetViews>
    <sheetView workbookViewId="0">
      <selection activeCell="A3" sqref="A3"/>
    </sheetView>
  </sheetViews>
  <sheetFormatPr defaultColWidth="9" defaultRowHeight="11.25" x14ac:dyDescent="0.2"/>
  <cols>
    <col min="1" max="1" width="38.625" style="4" bestFit="1" customWidth="1"/>
    <col min="2" max="2" width="38.625" style="4" customWidth="1"/>
    <col min="3" max="3" width="11.25" style="4" customWidth="1"/>
    <col min="4" max="4" width="12.25" style="4" customWidth="1"/>
    <col min="5" max="5" width="10.125" style="4" customWidth="1"/>
    <col min="6" max="6" width="13.125" style="4" bestFit="1" customWidth="1"/>
    <col min="7" max="7" width="48.125" style="4" customWidth="1"/>
    <col min="8" max="16384" width="9" style="4"/>
  </cols>
  <sheetData>
    <row r="1" spans="1:7" x14ac:dyDescent="0.2">
      <c r="A1" s="3" t="s">
        <v>2</v>
      </c>
      <c r="B1" s="3" t="s">
        <v>312</v>
      </c>
      <c r="C1" s="3" t="s">
        <v>5</v>
      </c>
      <c r="D1" s="3"/>
      <c r="E1" s="3" t="s">
        <v>276</v>
      </c>
      <c r="F1" s="3" t="s">
        <v>4</v>
      </c>
      <c r="G1" s="3" t="s">
        <v>250</v>
      </c>
    </row>
    <row r="2" spans="1:7" s="9" customFormat="1" x14ac:dyDescent="0.2">
      <c r="A2" s="9" t="s">
        <v>385</v>
      </c>
      <c r="B2" s="9" t="s">
        <v>373</v>
      </c>
      <c r="C2" s="9" t="s">
        <v>407</v>
      </c>
      <c r="E2" s="9" t="s">
        <v>382</v>
      </c>
      <c r="F2" s="9" t="s">
        <v>408</v>
      </c>
      <c r="G2" s="9" t="s">
        <v>283</v>
      </c>
    </row>
    <row r="3" spans="1:7" x14ac:dyDescent="0.2">
      <c r="A3" s="4" t="s">
        <v>153</v>
      </c>
      <c r="B3" s="4" t="s">
        <v>374</v>
      </c>
      <c r="C3" s="4" t="s">
        <v>8</v>
      </c>
      <c r="E3" s="4" t="s">
        <v>6</v>
      </c>
      <c r="F3" s="10">
        <v>2016</v>
      </c>
      <c r="G3" s="4" t="s">
        <v>251</v>
      </c>
    </row>
    <row r="4" spans="1:7" x14ac:dyDescent="0.2">
      <c r="A4" s="4" t="s">
        <v>14</v>
      </c>
      <c r="B4" s="4" t="s">
        <v>433</v>
      </c>
      <c r="C4" s="4" t="s">
        <v>278</v>
      </c>
      <c r="E4" s="4" t="s">
        <v>7</v>
      </c>
      <c r="F4" s="10">
        <v>2017</v>
      </c>
      <c r="G4" s="4" t="s">
        <v>252</v>
      </c>
    </row>
    <row r="5" spans="1:7" x14ac:dyDescent="0.2">
      <c r="A5" s="4" t="s">
        <v>200</v>
      </c>
      <c r="B5" s="9"/>
      <c r="C5" s="4" t="s">
        <v>9</v>
      </c>
      <c r="F5" s="10">
        <v>2018</v>
      </c>
      <c r="G5" s="4" t="s">
        <v>224</v>
      </c>
    </row>
    <row r="6" spans="1:7" x14ac:dyDescent="0.2">
      <c r="A6" s="4" t="s">
        <v>54</v>
      </c>
      <c r="B6" s="3"/>
      <c r="F6" s="10">
        <v>2019</v>
      </c>
      <c r="G6" s="4" t="s">
        <v>253</v>
      </c>
    </row>
    <row r="7" spans="1:7" x14ac:dyDescent="0.2">
      <c r="A7" s="4" t="s">
        <v>236</v>
      </c>
      <c r="B7" s="9"/>
      <c r="F7" s="10">
        <v>2020</v>
      </c>
      <c r="G7" s="4" t="s">
        <v>216</v>
      </c>
    </row>
    <row r="8" spans="1:7" x14ac:dyDescent="0.2">
      <c r="A8" s="4" t="s">
        <v>201</v>
      </c>
      <c r="F8" s="10">
        <v>2021</v>
      </c>
      <c r="G8" s="4" t="s">
        <v>96</v>
      </c>
    </row>
    <row r="9" spans="1:7" x14ac:dyDescent="0.2">
      <c r="A9" s="4" t="s">
        <v>45</v>
      </c>
      <c r="F9" s="10">
        <v>2022</v>
      </c>
      <c r="G9" s="4" t="s">
        <v>91</v>
      </c>
    </row>
    <row r="10" spans="1:7" x14ac:dyDescent="0.2">
      <c r="A10" s="4" t="s">
        <v>108</v>
      </c>
      <c r="C10" s="9" t="s">
        <v>282</v>
      </c>
      <c r="G10" s="4" t="s">
        <v>137</v>
      </c>
    </row>
    <row r="11" spans="1:7" x14ac:dyDescent="0.2">
      <c r="A11" s="4" t="s">
        <v>109</v>
      </c>
      <c r="C11" s="4" t="s">
        <v>315</v>
      </c>
      <c r="G11" s="4" t="s">
        <v>254</v>
      </c>
    </row>
    <row r="12" spans="1:7" x14ac:dyDescent="0.2">
      <c r="A12" s="4" t="s">
        <v>94</v>
      </c>
      <c r="C12" s="4" t="s">
        <v>322</v>
      </c>
      <c r="G12" s="4" t="s">
        <v>190</v>
      </c>
    </row>
    <row r="13" spans="1:7" x14ac:dyDescent="0.2">
      <c r="A13" s="4" t="s">
        <v>162</v>
      </c>
      <c r="G13" s="4" t="s">
        <v>255</v>
      </c>
    </row>
    <row r="14" spans="1:7" x14ac:dyDescent="0.2">
      <c r="A14" s="4" t="s">
        <v>110</v>
      </c>
      <c r="C14" s="3" t="s">
        <v>418</v>
      </c>
      <c r="F14" s="4" t="s">
        <v>386</v>
      </c>
      <c r="G14" s="4" t="s">
        <v>256</v>
      </c>
    </row>
    <row r="15" spans="1:7" x14ac:dyDescent="0.2">
      <c r="A15" s="4" t="s">
        <v>224</v>
      </c>
      <c r="C15" s="4" t="s">
        <v>419</v>
      </c>
      <c r="F15" s="4" t="s">
        <v>323</v>
      </c>
      <c r="G15" s="4" t="s">
        <v>257</v>
      </c>
    </row>
    <row r="16" spans="1:7" x14ac:dyDescent="0.2">
      <c r="A16" s="4" t="s">
        <v>215</v>
      </c>
      <c r="C16" s="4" t="s">
        <v>420</v>
      </c>
      <c r="F16" s="4" t="s">
        <v>324</v>
      </c>
      <c r="G16" s="4" t="s">
        <v>193</v>
      </c>
    </row>
    <row r="17" spans="1:7" x14ac:dyDescent="0.2">
      <c r="A17" s="4" t="s">
        <v>163</v>
      </c>
      <c r="C17" s="4" t="s">
        <v>421</v>
      </c>
      <c r="G17" s="4" t="s">
        <v>217</v>
      </c>
    </row>
    <row r="18" spans="1:7" x14ac:dyDescent="0.2">
      <c r="A18" s="4" t="s">
        <v>111</v>
      </c>
      <c r="C18" s="4" t="s">
        <v>422</v>
      </c>
      <c r="G18" s="4" t="s">
        <v>218</v>
      </c>
    </row>
    <row r="19" spans="1:7" x14ac:dyDescent="0.2">
      <c r="A19" s="4" t="s">
        <v>164</v>
      </c>
      <c r="G19" s="4" t="s">
        <v>281</v>
      </c>
    </row>
    <row r="20" spans="1:7" x14ac:dyDescent="0.2">
      <c r="A20" s="4" t="s">
        <v>154</v>
      </c>
      <c r="G20" s="4" t="s">
        <v>258</v>
      </c>
    </row>
    <row r="21" spans="1:7" x14ac:dyDescent="0.2">
      <c r="A21" s="4" t="s">
        <v>112</v>
      </c>
      <c r="G21" s="4" t="s">
        <v>259</v>
      </c>
    </row>
    <row r="22" spans="1:7" x14ac:dyDescent="0.2">
      <c r="A22" s="4" t="s">
        <v>180</v>
      </c>
      <c r="G22" s="4" t="s">
        <v>195</v>
      </c>
    </row>
    <row r="23" spans="1:7" x14ac:dyDescent="0.2">
      <c r="A23" s="4" t="s">
        <v>216</v>
      </c>
      <c r="G23" s="4" t="s">
        <v>207</v>
      </c>
    </row>
    <row r="24" spans="1:7" x14ac:dyDescent="0.2">
      <c r="A24" s="4" t="s">
        <v>82</v>
      </c>
      <c r="G24" s="5" t="s">
        <v>140</v>
      </c>
    </row>
    <row r="25" spans="1:7" x14ac:dyDescent="0.2">
      <c r="A25" s="4" t="s">
        <v>66</v>
      </c>
      <c r="G25" s="4" t="s">
        <v>260</v>
      </c>
    </row>
    <row r="26" spans="1:7" x14ac:dyDescent="0.2">
      <c r="A26" s="4" t="s">
        <v>90</v>
      </c>
      <c r="G26" s="4" t="s">
        <v>220</v>
      </c>
    </row>
    <row r="27" spans="1:7" x14ac:dyDescent="0.2">
      <c r="A27" s="4" t="s">
        <v>155</v>
      </c>
      <c r="G27" s="4" t="s">
        <v>261</v>
      </c>
    </row>
    <row r="28" spans="1:7" x14ac:dyDescent="0.2">
      <c r="A28" s="4" t="s">
        <v>95</v>
      </c>
      <c r="G28" s="4" t="s">
        <v>262</v>
      </c>
    </row>
    <row r="29" spans="1:7" x14ac:dyDescent="0.2">
      <c r="A29" s="4" t="s">
        <v>202</v>
      </c>
      <c r="G29" s="4" t="s">
        <v>221</v>
      </c>
    </row>
    <row r="30" spans="1:7" x14ac:dyDescent="0.2">
      <c r="A30" s="4" t="s">
        <v>61</v>
      </c>
      <c r="G30" s="4" t="s">
        <v>222</v>
      </c>
    </row>
    <row r="31" spans="1:7" x14ac:dyDescent="0.2">
      <c r="A31" s="4" t="s">
        <v>96</v>
      </c>
      <c r="G31" s="4" t="s">
        <v>18</v>
      </c>
    </row>
    <row r="32" spans="1:7" x14ac:dyDescent="0.2">
      <c r="A32" s="4" t="s">
        <v>113</v>
      </c>
      <c r="G32" s="4" t="s">
        <v>209</v>
      </c>
    </row>
    <row r="33" spans="1:7" x14ac:dyDescent="0.2">
      <c r="A33" s="4" t="s">
        <v>142</v>
      </c>
      <c r="G33" s="4" t="s">
        <v>213</v>
      </c>
    </row>
    <row r="34" spans="1:7" x14ac:dyDescent="0.2">
      <c r="A34" s="4" t="s">
        <v>181</v>
      </c>
      <c r="G34" s="4" t="s">
        <v>263</v>
      </c>
    </row>
    <row r="35" spans="1:7" x14ac:dyDescent="0.2">
      <c r="A35" s="4" t="s">
        <v>67</v>
      </c>
      <c r="G35" s="4" t="s">
        <v>198</v>
      </c>
    </row>
    <row r="36" spans="1:7" x14ac:dyDescent="0.2">
      <c r="A36" s="4" t="s">
        <v>26</v>
      </c>
      <c r="G36" s="4" t="s">
        <v>223</v>
      </c>
    </row>
    <row r="37" spans="1:7" x14ac:dyDescent="0.2">
      <c r="A37" s="4" t="s">
        <v>143</v>
      </c>
      <c r="G37" s="4" t="s">
        <v>264</v>
      </c>
    </row>
    <row r="38" spans="1:7" x14ac:dyDescent="0.2">
      <c r="A38" s="4" t="s">
        <v>46</v>
      </c>
      <c r="G38" s="4" t="s">
        <v>265</v>
      </c>
    </row>
    <row r="39" spans="1:7" x14ac:dyDescent="0.2">
      <c r="A39" s="4" t="s">
        <v>91</v>
      </c>
      <c r="G39" s="4" t="s">
        <v>266</v>
      </c>
    </row>
    <row r="40" spans="1:7" x14ac:dyDescent="0.2">
      <c r="A40" s="4" t="s">
        <v>68</v>
      </c>
      <c r="G40" s="4" t="s">
        <v>267</v>
      </c>
    </row>
    <row r="41" spans="1:7" x14ac:dyDescent="0.2">
      <c r="A41" s="4" t="s">
        <v>114</v>
      </c>
      <c r="G41" s="4" t="s">
        <v>268</v>
      </c>
    </row>
    <row r="42" spans="1:7" x14ac:dyDescent="0.2">
      <c r="A42" s="4" t="s">
        <v>47</v>
      </c>
      <c r="G42" s="4" t="s">
        <v>269</v>
      </c>
    </row>
    <row r="43" spans="1:7" x14ac:dyDescent="0.2">
      <c r="A43" s="4" t="s">
        <v>48</v>
      </c>
      <c r="G43" s="4" t="s">
        <v>270</v>
      </c>
    </row>
    <row r="44" spans="1:7" x14ac:dyDescent="0.2">
      <c r="A44" s="4" t="s">
        <v>97</v>
      </c>
      <c r="G44" s="4" t="s">
        <v>199</v>
      </c>
    </row>
    <row r="45" spans="1:7" x14ac:dyDescent="0.2">
      <c r="A45" s="4" t="s">
        <v>137</v>
      </c>
      <c r="G45" s="4" t="s">
        <v>271</v>
      </c>
    </row>
    <row r="46" spans="1:7" x14ac:dyDescent="0.2">
      <c r="A46" s="4" t="s">
        <v>98</v>
      </c>
      <c r="G46" s="4" t="s">
        <v>273</v>
      </c>
    </row>
    <row r="47" spans="1:7" x14ac:dyDescent="0.2">
      <c r="A47" s="4" t="s">
        <v>27</v>
      </c>
      <c r="G47" s="4" t="s">
        <v>274</v>
      </c>
    </row>
    <row r="48" spans="1:7" x14ac:dyDescent="0.2">
      <c r="A48" s="4" t="s">
        <v>49</v>
      </c>
      <c r="G48" s="4" t="s">
        <v>275</v>
      </c>
    </row>
    <row r="49" spans="1:7" x14ac:dyDescent="0.2">
      <c r="A49" s="4" t="s">
        <v>50</v>
      </c>
      <c r="G49" s="4" t="s">
        <v>272</v>
      </c>
    </row>
    <row r="50" spans="1:7" x14ac:dyDescent="0.2">
      <c r="A50" s="4" t="s">
        <v>237</v>
      </c>
    </row>
    <row r="51" spans="1:7" x14ac:dyDescent="0.2">
      <c r="A51" s="4" t="s">
        <v>83</v>
      </c>
    </row>
    <row r="52" spans="1:7" x14ac:dyDescent="0.2">
      <c r="A52" s="4" t="s">
        <v>69</v>
      </c>
    </row>
    <row r="53" spans="1:7" x14ac:dyDescent="0.2">
      <c r="A53" s="4" t="s">
        <v>203</v>
      </c>
    </row>
    <row r="54" spans="1:7" x14ac:dyDescent="0.2">
      <c r="A54" s="4" t="s">
        <v>115</v>
      </c>
    </row>
    <row r="55" spans="1:7" x14ac:dyDescent="0.2">
      <c r="A55" s="4" t="s">
        <v>165</v>
      </c>
    </row>
    <row r="56" spans="1:7" x14ac:dyDescent="0.2">
      <c r="A56" s="4" t="s">
        <v>182</v>
      </c>
    </row>
    <row r="57" spans="1:7" x14ac:dyDescent="0.2">
      <c r="A57" s="4" t="s">
        <v>190</v>
      </c>
    </row>
    <row r="58" spans="1:7" x14ac:dyDescent="0.2">
      <c r="A58" s="4" t="s">
        <v>28</v>
      </c>
    </row>
    <row r="59" spans="1:7" x14ac:dyDescent="0.2">
      <c r="A59" s="4" t="s">
        <v>116</v>
      </c>
    </row>
    <row r="60" spans="1:7" x14ac:dyDescent="0.2">
      <c r="A60" s="4" t="s">
        <v>117</v>
      </c>
    </row>
    <row r="61" spans="1:7" x14ac:dyDescent="0.2">
      <c r="A61" s="4" t="s">
        <v>99</v>
      </c>
    </row>
    <row r="62" spans="1:7" x14ac:dyDescent="0.2">
      <c r="A62" s="4" t="s">
        <v>55</v>
      </c>
    </row>
    <row r="63" spans="1:7" x14ac:dyDescent="0.2">
      <c r="A63" s="4" t="s">
        <v>84</v>
      </c>
    </row>
    <row r="64" spans="1:7" x14ac:dyDescent="0.2">
      <c r="A64" s="4" t="s">
        <v>51</v>
      </c>
    </row>
    <row r="65" spans="1:1" x14ac:dyDescent="0.2">
      <c r="A65" s="4" t="s">
        <v>29</v>
      </c>
    </row>
    <row r="66" spans="1:1" x14ac:dyDescent="0.2">
      <c r="A66" s="4" t="s">
        <v>191</v>
      </c>
    </row>
    <row r="67" spans="1:1" x14ac:dyDescent="0.2">
      <c r="A67" s="4" t="s">
        <v>30</v>
      </c>
    </row>
    <row r="68" spans="1:1" x14ac:dyDescent="0.2">
      <c r="A68" s="4" t="s">
        <v>211</v>
      </c>
    </row>
    <row r="69" spans="1:1" x14ac:dyDescent="0.2">
      <c r="A69" s="4" t="s">
        <v>192</v>
      </c>
    </row>
    <row r="70" spans="1:1" x14ac:dyDescent="0.2">
      <c r="A70" s="4" t="s">
        <v>100</v>
      </c>
    </row>
    <row r="71" spans="1:1" x14ac:dyDescent="0.2">
      <c r="A71" s="4" t="s">
        <v>226</v>
      </c>
    </row>
    <row r="72" spans="1:1" x14ac:dyDescent="0.2">
      <c r="A72" s="4" t="s">
        <v>193</v>
      </c>
    </row>
    <row r="73" spans="1:1" x14ac:dyDescent="0.2">
      <c r="A73" s="4" t="s">
        <v>217</v>
      </c>
    </row>
    <row r="74" spans="1:1" x14ac:dyDescent="0.2">
      <c r="A74" s="4" t="s">
        <v>101</v>
      </c>
    </row>
    <row r="75" spans="1:1" x14ac:dyDescent="0.2">
      <c r="A75" s="4" t="s">
        <v>238</v>
      </c>
    </row>
    <row r="76" spans="1:1" x14ac:dyDescent="0.2">
      <c r="A76" s="4" t="s">
        <v>52</v>
      </c>
    </row>
    <row r="77" spans="1:1" x14ac:dyDescent="0.2">
      <c r="A77" s="4" t="s">
        <v>70</v>
      </c>
    </row>
    <row r="78" spans="1:1" x14ac:dyDescent="0.2">
      <c r="A78" s="4" t="s">
        <v>166</v>
      </c>
    </row>
    <row r="79" spans="1:1" x14ac:dyDescent="0.2">
      <c r="A79" s="4" t="s">
        <v>218</v>
      </c>
    </row>
    <row r="80" spans="1:1" x14ac:dyDescent="0.2">
      <c r="A80" s="4" t="s">
        <v>71</v>
      </c>
    </row>
    <row r="81" spans="1:1" x14ac:dyDescent="0.2">
      <c r="A81" s="4" t="s">
        <v>204</v>
      </c>
    </row>
    <row r="82" spans="1:1" x14ac:dyDescent="0.2">
      <c r="A82" s="4" t="s">
        <v>205</v>
      </c>
    </row>
    <row r="83" spans="1:1" x14ac:dyDescent="0.2">
      <c r="A83" s="4" t="s">
        <v>92</v>
      </c>
    </row>
    <row r="84" spans="1:1" x14ac:dyDescent="0.2">
      <c r="A84" s="4" t="s">
        <v>118</v>
      </c>
    </row>
    <row r="85" spans="1:1" x14ac:dyDescent="0.2">
      <c r="A85" s="4" t="s">
        <v>119</v>
      </c>
    </row>
    <row r="86" spans="1:1" x14ac:dyDescent="0.2">
      <c r="A86" s="4" t="s">
        <v>21</v>
      </c>
    </row>
    <row r="87" spans="1:1" x14ac:dyDescent="0.2">
      <c r="A87" s="4" t="s">
        <v>85</v>
      </c>
    </row>
    <row r="88" spans="1:1" x14ac:dyDescent="0.2">
      <c r="A88" s="4" t="s">
        <v>15</v>
      </c>
    </row>
    <row r="89" spans="1:1" x14ac:dyDescent="0.2">
      <c r="A89" s="4" t="s">
        <v>72</v>
      </c>
    </row>
    <row r="90" spans="1:1" x14ac:dyDescent="0.2">
      <c r="A90" s="4" t="s">
        <v>73</v>
      </c>
    </row>
    <row r="91" spans="1:1" x14ac:dyDescent="0.2">
      <c r="A91" s="4" t="s">
        <v>102</v>
      </c>
    </row>
    <row r="92" spans="1:1" x14ac:dyDescent="0.2">
      <c r="A92" s="4" t="s">
        <v>120</v>
      </c>
    </row>
    <row r="93" spans="1:1" x14ac:dyDescent="0.2">
      <c r="A93" s="4" t="s">
        <v>206</v>
      </c>
    </row>
    <row r="94" spans="1:1" x14ac:dyDescent="0.2">
      <c r="A94" s="4" t="s">
        <v>86</v>
      </c>
    </row>
    <row r="95" spans="1:1" x14ac:dyDescent="0.2">
      <c r="A95" s="4" t="s">
        <v>12</v>
      </c>
    </row>
    <row r="96" spans="1:1" x14ac:dyDescent="0.2">
      <c r="A96" s="4" t="s">
        <v>183</v>
      </c>
    </row>
    <row r="97" spans="1:1" x14ac:dyDescent="0.2">
      <c r="A97" s="4" t="s">
        <v>194</v>
      </c>
    </row>
    <row r="98" spans="1:1" x14ac:dyDescent="0.2">
      <c r="A98" s="4" t="s">
        <v>156</v>
      </c>
    </row>
    <row r="99" spans="1:1" x14ac:dyDescent="0.2">
      <c r="A99" s="4" t="s">
        <v>144</v>
      </c>
    </row>
    <row r="100" spans="1:1" x14ac:dyDescent="0.2">
      <c r="A100" s="4" t="s">
        <v>157</v>
      </c>
    </row>
    <row r="101" spans="1:1" x14ac:dyDescent="0.2">
      <c r="A101" s="4" t="s">
        <v>167</v>
      </c>
    </row>
    <row r="102" spans="1:1" x14ac:dyDescent="0.2">
      <c r="A102" s="4" t="s">
        <v>195</v>
      </c>
    </row>
    <row r="103" spans="1:1" x14ac:dyDescent="0.2">
      <c r="A103" s="4" t="s">
        <v>16</v>
      </c>
    </row>
    <row r="104" spans="1:1" x14ac:dyDescent="0.2">
      <c r="A104" s="4" t="s">
        <v>168</v>
      </c>
    </row>
    <row r="105" spans="1:1" x14ac:dyDescent="0.2">
      <c r="A105" s="4" t="s">
        <v>207</v>
      </c>
    </row>
    <row r="106" spans="1:1" x14ac:dyDescent="0.2">
      <c r="A106" s="4" t="s">
        <v>121</v>
      </c>
    </row>
    <row r="107" spans="1:1" x14ac:dyDescent="0.2">
      <c r="A107" s="4" t="s">
        <v>140</v>
      </c>
    </row>
    <row r="108" spans="1:1" x14ac:dyDescent="0.2">
      <c r="A108" s="4" t="s">
        <v>17</v>
      </c>
    </row>
    <row r="109" spans="1:1" x14ac:dyDescent="0.2">
      <c r="A109" s="4" t="s">
        <v>169</v>
      </c>
    </row>
    <row r="110" spans="1:1" x14ac:dyDescent="0.2">
      <c r="A110" s="4" t="s">
        <v>132</v>
      </c>
    </row>
    <row r="111" spans="1:1" x14ac:dyDescent="0.2">
      <c r="A111" s="4" t="s">
        <v>31</v>
      </c>
    </row>
    <row r="112" spans="1:1" x14ac:dyDescent="0.2">
      <c r="A112" s="4" t="s">
        <v>231</v>
      </c>
    </row>
    <row r="113" spans="1:1" x14ac:dyDescent="0.2">
      <c r="A113" s="4" t="s">
        <v>138</v>
      </c>
    </row>
    <row r="114" spans="1:1" x14ac:dyDescent="0.2">
      <c r="A114" s="4" t="s">
        <v>245</v>
      </c>
    </row>
    <row r="115" spans="1:1" x14ac:dyDescent="0.2">
      <c r="A115" s="4" t="s">
        <v>170</v>
      </c>
    </row>
    <row r="116" spans="1:1" x14ac:dyDescent="0.2">
      <c r="A116" s="4" t="s">
        <v>133</v>
      </c>
    </row>
    <row r="117" spans="1:1" x14ac:dyDescent="0.2">
      <c r="A117" s="4" t="s">
        <v>145</v>
      </c>
    </row>
    <row r="118" spans="1:1" x14ac:dyDescent="0.2">
      <c r="A118" s="4" t="s">
        <v>196</v>
      </c>
    </row>
    <row r="119" spans="1:1" x14ac:dyDescent="0.2">
      <c r="A119" s="4" t="s">
        <v>171</v>
      </c>
    </row>
    <row r="120" spans="1:1" x14ac:dyDescent="0.2">
      <c r="A120" s="4" t="s">
        <v>62</v>
      </c>
    </row>
    <row r="121" spans="1:1" x14ac:dyDescent="0.2">
      <c r="A121" s="4" t="s">
        <v>74</v>
      </c>
    </row>
    <row r="122" spans="1:1" x14ac:dyDescent="0.2">
      <c r="A122" s="4" t="s">
        <v>56</v>
      </c>
    </row>
    <row r="123" spans="1:1" x14ac:dyDescent="0.2">
      <c r="A123" s="4" t="s">
        <v>219</v>
      </c>
    </row>
    <row r="124" spans="1:1" x14ac:dyDescent="0.2">
      <c r="A124" s="4" t="s">
        <v>197</v>
      </c>
    </row>
    <row r="125" spans="1:1" x14ac:dyDescent="0.2">
      <c r="A125" s="4" t="s">
        <v>25</v>
      </c>
    </row>
    <row r="126" spans="1:1" x14ac:dyDescent="0.2">
      <c r="A126" s="4" t="s">
        <v>220</v>
      </c>
    </row>
    <row r="127" spans="1:1" x14ac:dyDescent="0.2">
      <c r="A127" s="4" t="s">
        <v>13</v>
      </c>
    </row>
    <row r="128" spans="1:1" x14ac:dyDescent="0.2">
      <c r="A128" s="4" t="s">
        <v>214</v>
      </c>
    </row>
    <row r="129" spans="1:1" x14ac:dyDescent="0.2">
      <c r="A129" s="4" t="s">
        <v>32</v>
      </c>
    </row>
    <row r="130" spans="1:1" x14ac:dyDescent="0.2">
      <c r="A130" s="4" t="s">
        <v>33</v>
      </c>
    </row>
    <row r="131" spans="1:1" x14ac:dyDescent="0.2">
      <c r="A131" s="4" t="s">
        <v>146</v>
      </c>
    </row>
    <row r="132" spans="1:1" x14ac:dyDescent="0.2">
      <c r="A132" s="4" t="s">
        <v>158</v>
      </c>
    </row>
    <row r="133" spans="1:1" x14ac:dyDescent="0.2">
      <c r="A133" s="4" t="s">
        <v>75</v>
      </c>
    </row>
    <row r="134" spans="1:1" x14ac:dyDescent="0.2">
      <c r="A134" s="4" t="s">
        <v>208</v>
      </c>
    </row>
    <row r="135" spans="1:1" x14ac:dyDescent="0.2">
      <c r="A135" s="4" t="s">
        <v>232</v>
      </c>
    </row>
    <row r="136" spans="1:1" x14ac:dyDescent="0.2">
      <c r="A136" s="4" t="s">
        <v>122</v>
      </c>
    </row>
    <row r="137" spans="1:1" x14ac:dyDescent="0.2">
      <c r="A137" s="4" t="s">
        <v>76</v>
      </c>
    </row>
    <row r="138" spans="1:1" x14ac:dyDescent="0.2">
      <c r="A138" s="4" t="s">
        <v>34</v>
      </c>
    </row>
    <row r="139" spans="1:1" x14ac:dyDescent="0.2">
      <c r="A139" s="4" t="s">
        <v>35</v>
      </c>
    </row>
    <row r="140" spans="1:1" x14ac:dyDescent="0.2">
      <c r="A140" s="4" t="s">
        <v>87</v>
      </c>
    </row>
    <row r="141" spans="1:1" x14ac:dyDescent="0.2">
      <c r="A141" s="4" t="s">
        <v>233</v>
      </c>
    </row>
    <row r="142" spans="1:1" x14ac:dyDescent="0.2">
      <c r="A142" s="4" t="s">
        <v>185</v>
      </c>
    </row>
    <row r="143" spans="1:1" x14ac:dyDescent="0.2">
      <c r="A143" s="4" t="s">
        <v>221</v>
      </c>
    </row>
    <row r="144" spans="1:1" x14ac:dyDescent="0.2">
      <c r="A144" s="4" t="s">
        <v>141</v>
      </c>
    </row>
    <row r="145" spans="1:1" x14ac:dyDescent="0.2">
      <c r="A145" s="4" t="s">
        <v>248</v>
      </c>
    </row>
    <row r="146" spans="1:1" x14ac:dyDescent="0.2">
      <c r="A146" s="4" t="s">
        <v>123</v>
      </c>
    </row>
    <row r="147" spans="1:1" x14ac:dyDescent="0.2">
      <c r="A147" s="4" t="s">
        <v>57</v>
      </c>
    </row>
    <row r="148" spans="1:1" x14ac:dyDescent="0.2">
      <c r="A148" s="4" t="s">
        <v>36</v>
      </c>
    </row>
    <row r="149" spans="1:1" x14ac:dyDescent="0.2">
      <c r="A149" s="4" t="s">
        <v>147</v>
      </c>
    </row>
    <row r="150" spans="1:1" x14ac:dyDescent="0.2">
      <c r="A150" s="4" t="s">
        <v>63</v>
      </c>
    </row>
    <row r="151" spans="1:1" x14ac:dyDescent="0.2">
      <c r="A151" s="4" t="s">
        <v>234</v>
      </c>
    </row>
    <row r="152" spans="1:1" x14ac:dyDescent="0.2">
      <c r="A152" s="4" t="s">
        <v>159</v>
      </c>
    </row>
    <row r="153" spans="1:1" x14ac:dyDescent="0.2">
      <c r="A153" s="4" t="s">
        <v>222</v>
      </c>
    </row>
    <row r="154" spans="1:1" x14ac:dyDescent="0.2">
      <c r="A154" s="4" t="s">
        <v>124</v>
      </c>
    </row>
    <row r="155" spans="1:1" x14ac:dyDescent="0.2">
      <c r="A155" s="4" t="s">
        <v>227</v>
      </c>
    </row>
    <row r="156" spans="1:1" x14ac:dyDescent="0.2">
      <c r="A156" s="4" t="s">
        <v>225</v>
      </c>
    </row>
    <row r="157" spans="1:1" x14ac:dyDescent="0.2">
      <c r="A157" s="4" t="s">
        <v>88</v>
      </c>
    </row>
    <row r="158" spans="1:1" x14ac:dyDescent="0.2">
      <c r="A158" s="4" t="s">
        <v>77</v>
      </c>
    </row>
    <row r="159" spans="1:1" x14ac:dyDescent="0.2">
      <c r="A159" s="4" t="s">
        <v>78</v>
      </c>
    </row>
    <row r="160" spans="1:1" x14ac:dyDescent="0.2">
      <c r="A160" s="4" t="s">
        <v>239</v>
      </c>
    </row>
    <row r="161" spans="1:1" x14ac:dyDescent="0.2">
      <c r="A161" s="4" t="s">
        <v>20</v>
      </c>
    </row>
    <row r="162" spans="1:1" x14ac:dyDescent="0.2">
      <c r="A162" s="4" t="s">
        <v>22</v>
      </c>
    </row>
    <row r="163" spans="1:1" x14ac:dyDescent="0.2">
      <c r="A163" s="4" t="s">
        <v>18</v>
      </c>
    </row>
    <row r="164" spans="1:1" x14ac:dyDescent="0.2">
      <c r="A164" s="4" t="s">
        <v>173</v>
      </c>
    </row>
    <row r="165" spans="1:1" x14ac:dyDescent="0.2">
      <c r="A165" s="4" t="s">
        <v>160</v>
      </c>
    </row>
    <row r="166" spans="1:1" x14ac:dyDescent="0.2">
      <c r="A166" s="4" t="s">
        <v>235</v>
      </c>
    </row>
    <row r="167" spans="1:1" x14ac:dyDescent="0.2">
      <c r="A167" s="4" t="s">
        <v>89</v>
      </c>
    </row>
    <row r="168" spans="1:1" x14ac:dyDescent="0.2">
      <c r="A168" s="4" t="s">
        <v>228</v>
      </c>
    </row>
    <row r="169" spans="1:1" x14ac:dyDescent="0.2">
      <c r="A169" s="4" t="s">
        <v>103</v>
      </c>
    </row>
    <row r="170" spans="1:1" x14ac:dyDescent="0.2">
      <c r="A170" s="4" t="s">
        <v>104</v>
      </c>
    </row>
    <row r="171" spans="1:1" x14ac:dyDescent="0.2">
      <c r="A171" s="4" t="s">
        <v>148</v>
      </c>
    </row>
    <row r="172" spans="1:1" x14ac:dyDescent="0.2">
      <c r="A172" s="4" t="s">
        <v>23</v>
      </c>
    </row>
    <row r="173" spans="1:1" x14ac:dyDescent="0.2">
      <c r="A173" s="4" t="s">
        <v>184</v>
      </c>
    </row>
    <row r="174" spans="1:1" x14ac:dyDescent="0.2">
      <c r="A174" s="4" t="s">
        <v>209</v>
      </c>
    </row>
    <row r="175" spans="1:1" x14ac:dyDescent="0.2">
      <c r="A175" s="4" t="s">
        <v>125</v>
      </c>
    </row>
    <row r="176" spans="1:1" x14ac:dyDescent="0.2">
      <c r="A176" s="4" t="s">
        <v>174</v>
      </c>
    </row>
    <row r="177" spans="1:1" x14ac:dyDescent="0.2">
      <c r="A177" s="4" t="s">
        <v>139</v>
      </c>
    </row>
    <row r="178" spans="1:1" x14ac:dyDescent="0.2">
      <c r="A178" s="4" t="s">
        <v>37</v>
      </c>
    </row>
    <row r="179" spans="1:1" x14ac:dyDescent="0.2">
      <c r="A179" s="4" t="s">
        <v>186</v>
      </c>
    </row>
    <row r="180" spans="1:1" x14ac:dyDescent="0.2">
      <c r="A180" s="4" t="s">
        <v>187</v>
      </c>
    </row>
    <row r="181" spans="1:1" x14ac:dyDescent="0.2">
      <c r="A181" s="4" t="s">
        <v>38</v>
      </c>
    </row>
    <row r="182" spans="1:1" x14ac:dyDescent="0.2">
      <c r="A182" s="4" t="s">
        <v>10</v>
      </c>
    </row>
    <row r="183" spans="1:1" x14ac:dyDescent="0.2">
      <c r="A183" s="4" t="s">
        <v>126</v>
      </c>
    </row>
    <row r="184" spans="1:1" x14ac:dyDescent="0.2">
      <c r="A184" s="4" t="s">
        <v>127</v>
      </c>
    </row>
    <row r="185" spans="1:1" x14ac:dyDescent="0.2">
      <c r="A185" s="4" t="s">
        <v>11</v>
      </c>
    </row>
    <row r="186" spans="1:1" x14ac:dyDescent="0.2">
      <c r="A186" s="4" t="s">
        <v>128</v>
      </c>
    </row>
    <row r="187" spans="1:1" x14ac:dyDescent="0.2">
      <c r="A187" s="4" t="s">
        <v>240</v>
      </c>
    </row>
    <row r="188" spans="1:1" x14ac:dyDescent="0.2">
      <c r="A188" s="4" t="s">
        <v>210</v>
      </c>
    </row>
    <row r="189" spans="1:1" x14ac:dyDescent="0.2">
      <c r="A189" s="4" t="s">
        <v>53</v>
      </c>
    </row>
    <row r="190" spans="1:1" x14ac:dyDescent="0.2">
      <c r="A190" s="4" t="s">
        <v>175</v>
      </c>
    </row>
    <row r="191" spans="1:1" x14ac:dyDescent="0.2">
      <c r="A191" s="4" t="s">
        <v>79</v>
      </c>
    </row>
    <row r="192" spans="1:1" x14ac:dyDescent="0.2">
      <c r="A192" s="4" t="s">
        <v>247</v>
      </c>
    </row>
    <row r="193" spans="1:1" x14ac:dyDescent="0.2">
      <c r="A193" s="4" t="s">
        <v>39</v>
      </c>
    </row>
    <row r="194" spans="1:1" x14ac:dyDescent="0.2">
      <c r="A194" s="4" t="s">
        <v>80</v>
      </c>
    </row>
    <row r="195" spans="1:1" x14ac:dyDescent="0.2">
      <c r="A195" s="4" t="s">
        <v>149</v>
      </c>
    </row>
    <row r="196" spans="1:1" x14ac:dyDescent="0.2">
      <c r="A196" s="4" t="s">
        <v>188</v>
      </c>
    </row>
    <row r="197" spans="1:1" x14ac:dyDescent="0.2">
      <c r="A197" s="4" t="s">
        <v>212</v>
      </c>
    </row>
    <row r="198" spans="1:1" x14ac:dyDescent="0.2">
      <c r="A198" s="4" t="s">
        <v>229</v>
      </c>
    </row>
    <row r="199" spans="1:1" x14ac:dyDescent="0.2">
      <c r="A199" s="4" t="s">
        <v>40</v>
      </c>
    </row>
    <row r="200" spans="1:1" x14ac:dyDescent="0.2">
      <c r="A200" s="4" t="s">
        <v>64</v>
      </c>
    </row>
    <row r="201" spans="1:1" x14ac:dyDescent="0.2">
      <c r="A201" s="4" t="s">
        <v>249</v>
      </c>
    </row>
    <row r="202" spans="1:1" x14ac:dyDescent="0.2">
      <c r="A202" s="4" t="s">
        <v>213</v>
      </c>
    </row>
    <row r="203" spans="1:1" x14ac:dyDescent="0.2">
      <c r="A203" s="4" t="s">
        <v>161</v>
      </c>
    </row>
    <row r="204" spans="1:1" x14ac:dyDescent="0.2">
      <c r="A204" s="4" t="s">
        <v>58</v>
      </c>
    </row>
    <row r="205" spans="1:1" x14ac:dyDescent="0.2">
      <c r="A205" s="4" t="s">
        <v>105</v>
      </c>
    </row>
    <row r="206" spans="1:1" x14ac:dyDescent="0.2">
      <c r="A206" s="4" t="s">
        <v>19</v>
      </c>
    </row>
    <row r="207" spans="1:1" x14ac:dyDescent="0.2">
      <c r="A207" s="4" t="s">
        <v>65</v>
      </c>
    </row>
    <row r="208" spans="1:1" x14ac:dyDescent="0.2">
      <c r="A208" s="4" t="s">
        <v>198</v>
      </c>
    </row>
    <row r="209" spans="1:1" x14ac:dyDescent="0.2">
      <c r="A209" s="4" t="s">
        <v>223</v>
      </c>
    </row>
    <row r="210" spans="1:1" x14ac:dyDescent="0.2">
      <c r="A210" s="4" t="s">
        <v>176</v>
      </c>
    </row>
    <row r="211" spans="1:1" x14ac:dyDescent="0.2">
      <c r="A211" s="4" t="s">
        <v>24</v>
      </c>
    </row>
    <row r="212" spans="1:1" x14ac:dyDescent="0.2">
      <c r="A212" s="4" t="s">
        <v>134</v>
      </c>
    </row>
    <row r="213" spans="1:1" x14ac:dyDescent="0.2">
      <c r="A213" s="4" t="s">
        <v>42</v>
      </c>
    </row>
    <row r="214" spans="1:1" x14ac:dyDescent="0.2">
      <c r="A214" s="4" t="s">
        <v>150</v>
      </c>
    </row>
    <row r="215" spans="1:1" x14ac:dyDescent="0.2">
      <c r="A215" s="4" t="s">
        <v>151</v>
      </c>
    </row>
    <row r="216" spans="1:1" x14ac:dyDescent="0.2">
      <c r="A216" s="4" t="s">
        <v>81</v>
      </c>
    </row>
    <row r="217" spans="1:1" x14ac:dyDescent="0.2">
      <c r="A217" s="4" t="s">
        <v>241</v>
      </c>
    </row>
    <row r="218" spans="1:1" x14ac:dyDescent="0.2">
      <c r="A218" s="4" t="s">
        <v>242</v>
      </c>
    </row>
    <row r="219" spans="1:1" x14ac:dyDescent="0.2">
      <c r="A219" s="4" t="s">
        <v>129</v>
      </c>
    </row>
    <row r="220" spans="1:1" x14ac:dyDescent="0.2">
      <c r="A220" s="4" t="s">
        <v>59</v>
      </c>
    </row>
    <row r="221" spans="1:1" x14ac:dyDescent="0.2">
      <c r="A221" s="4" t="s">
        <v>177</v>
      </c>
    </row>
    <row r="222" spans="1:1" x14ac:dyDescent="0.2">
      <c r="A222" s="4" t="s">
        <v>135</v>
      </c>
    </row>
    <row r="223" spans="1:1" x14ac:dyDescent="0.2">
      <c r="A223" s="4" t="s">
        <v>130</v>
      </c>
    </row>
    <row r="224" spans="1:1" x14ac:dyDescent="0.2">
      <c r="A224" s="4" t="s">
        <v>243</v>
      </c>
    </row>
    <row r="225" spans="1:1" x14ac:dyDescent="0.2">
      <c r="A225" s="4" t="s">
        <v>41</v>
      </c>
    </row>
    <row r="226" spans="1:1" x14ac:dyDescent="0.2">
      <c r="A226" s="4" t="s">
        <v>189</v>
      </c>
    </row>
    <row r="227" spans="1:1" x14ac:dyDescent="0.2">
      <c r="A227" s="4" t="s">
        <v>178</v>
      </c>
    </row>
    <row r="228" spans="1:1" x14ac:dyDescent="0.2">
      <c r="A228" s="4" t="s">
        <v>199</v>
      </c>
    </row>
    <row r="229" spans="1:1" x14ac:dyDescent="0.2">
      <c r="A229" s="4" t="s">
        <v>93</v>
      </c>
    </row>
    <row r="230" spans="1:1" x14ac:dyDescent="0.2">
      <c r="A230" s="4" t="s">
        <v>131</v>
      </c>
    </row>
    <row r="231" spans="1:1" x14ac:dyDescent="0.2">
      <c r="A231" s="4" t="s">
        <v>106</v>
      </c>
    </row>
    <row r="232" spans="1:1" x14ac:dyDescent="0.2">
      <c r="A232" s="4" t="s">
        <v>136</v>
      </c>
    </row>
    <row r="233" spans="1:1" x14ac:dyDescent="0.2">
      <c r="A233" s="4" t="s">
        <v>230</v>
      </c>
    </row>
    <row r="234" spans="1:1" x14ac:dyDescent="0.2">
      <c r="A234" s="4" t="s">
        <v>107</v>
      </c>
    </row>
    <row r="235" spans="1:1" x14ac:dyDescent="0.2">
      <c r="A235" s="4" t="s">
        <v>152</v>
      </c>
    </row>
    <row r="236" spans="1:1" x14ac:dyDescent="0.2">
      <c r="A236" s="4" t="s">
        <v>244</v>
      </c>
    </row>
    <row r="237" spans="1:1" x14ac:dyDescent="0.2">
      <c r="A237" s="4" t="s">
        <v>172</v>
      </c>
    </row>
    <row r="238" spans="1:1" x14ac:dyDescent="0.2">
      <c r="A238" s="4" t="s">
        <v>60</v>
      </c>
    </row>
    <row r="239" spans="1:1" x14ac:dyDescent="0.2">
      <c r="A239" s="4" t="s">
        <v>179</v>
      </c>
    </row>
    <row r="240" spans="1:1" x14ac:dyDescent="0.2">
      <c r="A240" s="4" t="s">
        <v>43</v>
      </c>
    </row>
    <row r="241" spans="1:1" x14ac:dyDescent="0.2">
      <c r="A241" s="4" t="s">
        <v>246</v>
      </c>
    </row>
    <row r="242" spans="1:1" x14ac:dyDescent="0.2">
      <c r="A242" s="4" t="s">
        <v>44</v>
      </c>
    </row>
  </sheetData>
  <sheetProtection selectLockedCells="1" selectUnlockedCells="1"/>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12"/>
  <sheetViews>
    <sheetView view="pageBreakPreview" zoomScaleNormal="100" zoomScaleSheetLayoutView="100" workbookViewId="0">
      <selection activeCell="B17" sqref="B17"/>
    </sheetView>
  </sheetViews>
  <sheetFormatPr defaultColWidth="8.625" defaultRowHeight="14.25" x14ac:dyDescent="0.2"/>
  <cols>
    <col min="1" max="1" width="40.875" customWidth="1"/>
    <col min="2" max="4" width="14.625" customWidth="1"/>
  </cols>
  <sheetData>
    <row r="1" spans="1:4" ht="50.25" customHeight="1" x14ac:dyDescent="0.25">
      <c r="A1" s="31"/>
      <c r="B1" s="32"/>
      <c r="C1" s="33"/>
      <c r="D1" s="33"/>
    </row>
    <row r="2" spans="1:4" ht="15" customHeight="1" x14ac:dyDescent="0.25">
      <c r="A2" s="84" t="s">
        <v>384</v>
      </c>
      <c r="B2" s="84"/>
      <c r="C2" s="84"/>
      <c r="D2" s="34"/>
    </row>
    <row r="3" spans="1:4" ht="15" customHeight="1" x14ac:dyDescent="0.2">
      <c r="A3" s="16" t="s">
        <v>2</v>
      </c>
      <c r="B3" s="85" t="s">
        <v>148</v>
      </c>
      <c r="C3" s="86"/>
      <c r="D3" s="35"/>
    </row>
    <row r="4" spans="1:4" ht="15" customHeight="1" x14ac:dyDescent="0.2">
      <c r="A4" s="16" t="s">
        <v>417</v>
      </c>
      <c r="B4" s="87" t="s">
        <v>419</v>
      </c>
      <c r="C4" s="87"/>
      <c r="D4" s="36"/>
    </row>
    <row r="5" spans="1:4" ht="15" customHeight="1" x14ac:dyDescent="0.2">
      <c r="A5" s="16" t="s">
        <v>276</v>
      </c>
      <c r="B5" s="85" t="s">
        <v>6</v>
      </c>
      <c r="C5" s="86"/>
      <c r="D5" s="35"/>
    </row>
    <row r="6" spans="1:4" ht="15" customHeight="1" x14ac:dyDescent="0.2">
      <c r="A6" s="7"/>
      <c r="B6" s="7"/>
      <c r="C6" s="7"/>
      <c r="D6" s="7"/>
    </row>
    <row r="7" spans="1:4" ht="15" customHeight="1" x14ac:dyDescent="0.2">
      <c r="A7" s="16" t="s">
        <v>314</v>
      </c>
      <c r="B7" s="15" t="s">
        <v>316</v>
      </c>
      <c r="C7" s="15" t="s">
        <v>278</v>
      </c>
      <c r="D7" s="15" t="s">
        <v>9</v>
      </c>
    </row>
    <row r="8" spans="1:4" ht="15" customHeight="1" x14ac:dyDescent="0.2">
      <c r="A8" s="16" t="s">
        <v>295</v>
      </c>
      <c r="B8" s="37" t="s">
        <v>408</v>
      </c>
      <c r="C8" s="37">
        <v>2018</v>
      </c>
      <c r="D8" s="37" t="s">
        <v>408</v>
      </c>
    </row>
    <row r="9" spans="1:4" ht="15" customHeight="1" x14ac:dyDescent="0.2">
      <c r="A9" s="16" t="s">
        <v>293</v>
      </c>
      <c r="B9" s="37" t="s">
        <v>408</v>
      </c>
      <c r="C9" s="37">
        <v>2020</v>
      </c>
      <c r="D9" s="37" t="s">
        <v>408</v>
      </c>
    </row>
    <row r="10" spans="1:4" ht="15" customHeight="1" x14ac:dyDescent="0.2">
      <c r="A10" s="16" t="s">
        <v>434</v>
      </c>
      <c r="B10" s="37" t="s">
        <v>282</v>
      </c>
      <c r="C10" s="37" t="s">
        <v>315</v>
      </c>
      <c r="D10" s="37" t="s">
        <v>282</v>
      </c>
    </row>
    <row r="11" spans="1:4" ht="15" customHeight="1" x14ac:dyDescent="0.2">
      <c r="A11" s="16" t="s">
        <v>317</v>
      </c>
      <c r="B11" s="37" t="s">
        <v>386</v>
      </c>
      <c r="C11" s="37" t="s">
        <v>324</v>
      </c>
      <c r="D11" s="38" t="s">
        <v>386</v>
      </c>
    </row>
    <row r="12" spans="1:4" ht="15" x14ac:dyDescent="0.25">
      <c r="A12" s="12"/>
    </row>
  </sheetData>
  <sheetProtection algorithmName="SHA-512" hashValue="WJcUf3Ppdk/satDf/ltzz2ke9lZjIzerTKfN96JtZcQsqAfccn+ag7npJvQOaeJOyKsrGKnbkeb6HYxUMaVMfA==" saltValue="yuuxsuKfRbYYN9oq/3PKBw==" spinCount="100000" sheet="1" objects="1" scenarios="1"/>
  <mergeCells count="4">
    <mergeCell ref="A2:C2"/>
    <mergeCell ref="B3:C3"/>
    <mergeCell ref="B4:C4"/>
    <mergeCell ref="B5:C5"/>
  </mergeCells>
  <conditionalFormatting sqref="B3 B5">
    <cfRule type="containsBlanks" dxfId="18" priority="3" stopIfTrue="1">
      <formula>LEN(TRIM(B3))=0</formula>
    </cfRule>
  </conditionalFormatting>
  <dataValidations count="2">
    <dataValidation type="list" allowBlank="1" showInputMessage="1" sqref="B3:C3">
      <formula1>CountryLookUp</formula1>
    </dataValidation>
    <dataValidation type="list" allowBlank="1" showInputMessage="1" sqref="B5">
      <formula1>CurrencyLookUp</formula1>
    </dataValidation>
  </dataValidations>
  <pageMargins left="0.7" right="0.7" top="0.75" bottom="0.75" header="0.3" footer="0.3"/>
  <pageSetup paperSize="9" scale="95"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 tables'!$F$2:$F$9</xm:f>
          </x14:formula1>
          <xm:sqref>B8:D9</xm:sqref>
        </x14:dataValidation>
        <x14:dataValidation type="list" allowBlank="1" showInputMessage="1" showErrorMessage="1">
          <x14:formula1>
            <xm:f>'look-up tables'!$C$10:$C$12</xm:f>
          </x14:formula1>
          <xm:sqref>B10:D10</xm:sqref>
        </x14:dataValidation>
        <x14:dataValidation type="list" allowBlank="1" showInputMessage="1" showErrorMessage="1">
          <x14:formula1>
            <xm:f>'look-up tables'!$F$14:$F$16</xm:f>
          </x14:formula1>
          <xm:sqref>B11:D11</xm:sqref>
        </x14:dataValidation>
        <x14:dataValidation type="list" allowBlank="1" showInputMessage="1">
          <x14:formula1>
            <xm:f>'look-up tables'!$C$14:$C$18</xm:f>
          </x14:formula1>
          <xm:sqref>B4:C4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N35"/>
  <sheetViews>
    <sheetView view="pageBreakPreview" zoomScale="115" zoomScaleSheetLayoutView="115" workbookViewId="0">
      <selection activeCell="A16" sqref="A16"/>
    </sheetView>
  </sheetViews>
  <sheetFormatPr defaultColWidth="9" defaultRowHeight="14.25" x14ac:dyDescent="0.2"/>
  <cols>
    <col min="1" max="1" width="45.625" style="7" customWidth="1"/>
    <col min="2" max="9" width="11.125" style="7" customWidth="1"/>
    <col min="10" max="10" width="10.125" style="7" customWidth="1"/>
    <col min="11" max="11" width="14.625" style="7" customWidth="1"/>
    <col min="12" max="12" width="10.125" style="7" customWidth="1"/>
    <col min="13" max="16384" width="9" style="7"/>
  </cols>
  <sheetData>
    <row r="1" spans="1:14" ht="15" customHeight="1" x14ac:dyDescent="0.2">
      <c r="A1" s="102" t="s">
        <v>387</v>
      </c>
      <c r="B1" s="103"/>
      <c r="C1" s="104"/>
      <c r="D1" s="39" t="s">
        <v>3</v>
      </c>
      <c r="E1" s="108" t="str">
        <f>'Cover Sheet'!B3</f>
        <v>Philippines</v>
      </c>
      <c r="F1" s="109"/>
      <c r="G1" s="110" t="s">
        <v>290</v>
      </c>
      <c r="H1" s="112" t="s">
        <v>8</v>
      </c>
      <c r="I1" s="114" t="s">
        <v>295</v>
      </c>
      <c r="J1" s="115"/>
      <c r="K1" s="116"/>
      <c r="L1" s="40" t="str">
        <f>'Cover Sheet'!B8</f>
        <v>Select year</v>
      </c>
      <c r="M1" s="6"/>
      <c r="N1" s="6"/>
    </row>
    <row r="2" spans="1:14" ht="15" customHeight="1" x14ac:dyDescent="0.2">
      <c r="A2" s="105"/>
      <c r="B2" s="106"/>
      <c r="C2" s="107"/>
      <c r="D2" s="39" t="s">
        <v>1</v>
      </c>
      <c r="E2" s="108" t="str">
        <f>'Cover Sheet'!B5</f>
        <v>USD</v>
      </c>
      <c r="F2" s="109"/>
      <c r="G2" s="111"/>
      <c r="H2" s="113"/>
      <c r="I2" s="114" t="s">
        <v>293</v>
      </c>
      <c r="J2" s="115"/>
      <c r="K2" s="116"/>
      <c r="L2" s="40" t="str">
        <f>'Cover Sheet'!B9</f>
        <v>Select year</v>
      </c>
      <c r="M2" s="6"/>
      <c r="N2" s="6"/>
    </row>
    <row r="3" spans="1:14" ht="15" customHeight="1" x14ac:dyDescent="0.2">
      <c r="A3" s="41"/>
      <c r="B3" s="117" t="s">
        <v>284</v>
      </c>
      <c r="C3" s="118"/>
      <c r="D3" s="118"/>
      <c r="E3" s="117" t="s">
        <v>0</v>
      </c>
      <c r="F3" s="118"/>
      <c r="G3" s="118"/>
      <c r="H3" s="118"/>
      <c r="I3" s="119"/>
      <c r="J3" s="120" t="s">
        <v>279</v>
      </c>
      <c r="K3" s="121"/>
      <c r="L3" s="122"/>
      <c r="M3" s="8"/>
      <c r="N3" s="8"/>
    </row>
    <row r="4" spans="1:14" ht="15" customHeight="1" x14ac:dyDescent="0.2">
      <c r="A4" s="42" t="s">
        <v>277</v>
      </c>
      <c r="B4" s="43" t="str">
        <f>IFERROR(C4-1,"")</f>
        <v/>
      </c>
      <c r="C4" s="43" t="str">
        <f>IFERROR(D4-1,"")</f>
        <v/>
      </c>
      <c r="D4" s="43" t="str">
        <f>IFERROR(L1-1,"")</f>
        <v/>
      </c>
      <c r="E4" s="43" t="str">
        <f>IF(L1="Select year","",L1)</f>
        <v/>
      </c>
      <c r="F4" s="43" t="str">
        <f>IFERROR(E4+1,"")</f>
        <v/>
      </c>
      <c r="G4" s="43" t="str">
        <f>IFERROR(F4+1,"")</f>
        <v/>
      </c>
      <c r="H4" s="43" t="str">
        <f>IFERROR(G4+1,"")</f>
        <v/>
      </c>
      <c r="I4" s="43" t="str">
        <f>IFERROR(H4+1,"")</f>
        <v/>
      </c>
      <c r="J4" s="123"/>
      <c r="K4" s="124"/>
      <c r="L4" s="125"/>
      <c r="M4" s="8"/>
      <c r="N4" s="8"/>
    </row>
    <row r="5" spans="1:14" ht="30" customHeight="1" x14ac:dyDescent="0.2">
      <c r="A5" s="42" t="s">
        <v>344</v>
      </c>
      <c r="B5" s="44" t="str">
        <f>IFERROR(IF('Cover Sheet'!$B$4="January - December","Jan "&amp;B4&amp;" - "&amp;"Dec "&amp;B4,IF('Cover Sheet'!$B$4="April - March","Apr "&amp;B4&amp;" - "&amp;"Mar "&amp;B4+1,IF('Cover Sheet'!$B$4="July - June","Jul "&amp;B4-1&amp;" - "&amp;"Jun "&amp;B4,IF('Cover Sheet'!$B$4="October - September","Oct "&amp;B4-1&amp;" - "&amp;"Sep "&amp;B4,"")))),"")</f>
        <v xml:space="preserve">Jan  - Dec </v>
      </c>
      <c r="C5" s="44" t="str">
        <f>IFERROR(IF('Cover Sheet'!$B$4="January - December","Jan "&amp;C4&amp;" - "&amp;"Dec "&amp;C4,IF('Cover Sheet'!$B$4="April - March","Apr "&amp;C4&amp;" - "&amp;"Mar "&amp;C4+1,IF('Cover Sheet'!$B$4="July - June","Jul "&amp;C4-1&amp;" - "&amp;"Jun "&amp;C4,IF('Cover Sheet'!$B$4="October - September","Oct "&amp;C4-1&amp;" - "&amp;"Sep "&amp;C4,"")))),"")</f>
        <v xml:space="preserve">Jan  - Dec </v>
      </c>
      <c r="D5" s="44" t="str">
        <f>IFERROR(IF('Cover Sheet'!$B$4="January - December","Jan "&amp;D4&amp;" - "&amp;"Dec "&amp;D4,IF('Cover Sheet'!$B$4="April - March","Apr "&amp;D4&amp;" - "&amp;"Mar "&amp;D4+1,IF('Cover Sheet'!$B$4="July - June","Jul "&amp;D4-1&amp;" - "&amp;"Jun "&amp;D4,IF('Cover Sheet'!$B$4="October - September","Oct "&amp;D4-1&amp;" - "&amp;"Sep "&amp;D4,"")))),"")</f>
        <v xml:space="preserve">Jan  - Dec </v>
      </c>
      <c r="E5" s="44" t="str">
        <f>IFERROR(IF('Cover Sheet'!$B$4="January - December","Jan "&amp;E4&amp;" - "&amp;"Dec "&amp;E4,IF('Cover Sheet'!$B$4="April - March","Apr "&amp;E4&amp;" - "&amp;"Mar "&amp;E4+1,IF('Cover Sheet'!$B$4="July - June","Jul "&amp;E4-1&amp;" - "&amp;"Jun "&amp;E4,IF('Cover Sheet'!$B$4="October - September","Oct "&amp;E4-1&amp;" - "&amp;"Sep "&amp;E4,"")))),"")</f>
        <v xml:space="preserve">Jan  - Dec </v>
      </c>
      <c r="F5" s="44" t="str">
        <f>IFERROR(IF('Cover Sheet'!$B$4="January - December","Jan "&amp;F4&amp;" - "&amp;"Dec "&amp;F4,IF('Cover Sheet'!$B$4="April - March","Apr "&amp;F4&amp;" - "&amp;"Mar "&amp;F4+1,IF('Cover Sheet'!$B$4="July - June","Jul "&amp;F4-1&amp;" - "&amp;"Jun "&amp;F4,IF('Cover Sheet'!$B$4="October - September","Oct "&amp;F4-1&amp;" - "&amp;"Sep "&amp;F4,"")))),"")</f>
        <v xml:space="preserve">Jan  - Dec </v>
      </c>
      <c r="G5" s="44" t="str">
        <f>IFERROR(IF('Cover Sheet'!$B$4="January - December","Jan "&amp;G4&amp;" - "&amp;"Dec "&amp;G4,IF('Cover Sheet'!$B$4="April - March","Apr "&amp;G4&amp;" - "&amp;"Mar "&amp;G4+1,IF('Cover Sheet'!$B$4="July - June","Jul "&amp;G4-1&amp;" - "&amp;"Jun "&amp;G4,IF('Cover Sheet'!$B$4="October - September","Oct "&amp;G4-1&amp;" - "&amp;"Sep "&amp;G4,"")))),"")</f>
        <v xml:space="preserve">Jan  - Dec </v>
      </c>
      <c r="H5" s="44" t="str">
        <f>IFERROR(IF('Cover Sheet'!$B$4="January - December","Jan "&amp;H4&amp;" - "&amp;"Dec "&amp;H4,IF('Cover Sheet'!$B$4="April - March","Apr "&amp;H4&amp;" - "&amp;"Mar "&amp;H4+1,IF('Cover Sheet'!$B$4="July - June","Jul "&amp;H4-1&amp;" - "&amp;"Jun "&amp;H4,IF('Cover Sheet'!$B$4="October - September","Oct "&amp;H4-1&amp;" - "&amp;"Sep "&amp;H4,"")))),"")</f>
        <v xml:space="preserve">Jan  - Dec </v>
      </c>
      <c r="I5" s="44" t="str">
        <f>IFERROR(IF('Cover Sheet'!$B$4="January - December","Jan "&amp;I4&amp;" - "&amp;"Dec "&amp;I4,IF('Cover Sheet'!$B$4="April - March","Apr "&amp;I4&amp;" - "&amp;"Mar "&amp;I4+1,IF('Cover Sheet'!$B$4="July - June","Jul "&amp;I4-1&amp;" - "&amp;"Jun "&amp;I4,IF('Cover Sheet'!$B$4="October - September","Oct "&amp;I4-1&amp;" - "&amp;"Sep "&amp;I4,"")))),"")</f>
        <v xml:space="preserve">Jan  - Dec </v>
      </c>
      <c r="J5" s="88"/>
      <c r="K5" s="89"/>
      <c r="L5" s="90"/>
      <c r="M5" s="8"/>
      <c r="N5" s="8"/>
    </row>
    <row r="6" spans="1:14" ht="15" customHeight="1" x14ac:dyDescent="0.2">
      <c r="A6" s="42" t="s">
        <v>401</v>
      </c>
      <c r="B6" s="54"/>
      <c r="C6" s="54"/>
      <c r="D6" s="54"/>
      <c r="E6" s="54"/>
      <c r="F6" s="54"/>
      <c r="G6" s="54"/>
      <c r="H6" s="54"/>
      <c r="I6" s="54"/>
      <c r="J6" s="88" t="s">
        <v>294</v>
      </c>
      <c r="K6" s="89"/>
      <c r="L6" s="90"/>
      <c r="M6" s="8"/>
      <c r="N6" s="8"/>
    </row>
    <row r="7" spans="1:14" ht="3" customHeight="1" x14ac:dyDescent="0.2">
      <c r="A7" s="45"/>
      <c r="B7" s="46"/>
      <c r="C7" s="46"/>
      <c r="D7" s="46"/>
      <c r="E7" s="47"/>
      <c r="F7" s="47"/>
      <c r="G7" s="47"/>
      <c r="H7" s="47"/>
      <c r="I7" s="47"/>
      <c r="J7" s="61"/>
      <c r="K7" s="62"/>
      <c r="L7" s="62"/>
      <c r="M7" s="8"/>
      <c r="N7" s="8"/>
    </row>
    <row r="8" spans="1:14" ht="15" customHeight="1" x14ac:dyDescent="0.2">
      <c r="A8" s="91" t="s">
        <v>327</v>
      </c>
      <c r="B8" s="92"/>
      <c r="C8" s="92"/>
      <c r="D8" s="93"/>
      <c r="E8" s="53"/>
      <c r="F8" s="53"/>
      <c r="G8" s="53"/>
      <c r="H8" s="53"/>
      <c r="I8" s="53"/>
      <c r="J8" s="88"/>
      <c r="K8" s="89"/>
      <c r="L8" s="90"/>
      <c r="M8" s="8"/>
      <c r="N8" s="2"/>
    </row>
    <row r="9" spans="1:14" ht="15" customHeight="1" x14ac:dyDescent="0.2">
      <c r="A9" s="91" t="s">
        <v>289</v>
      </c>
      <c r="B9" s="92"/>
      <c r="C9" s="92"/>
      <c r="D9" s="92"/>
      <c r="E9" s="92"/>
      <c r="F9" s="92"/>
      <c r="G9" s="92"/>
      <c r="H9" s="92"/>
      <c r="I9" s="92"/>
      <c r="J9" s="92"/>
      <c r="K9" s="92"/>
      <c r="L9" s="93"/>
      <c r="M9" s="8"/>
      <c r="N9" s="8"/>
    </row>
    <row r="10" spans="1:14" ht="15" customHeight="1" x14ac:dyDescent="0.2">
      <c r="A10" s="49" t="s">
        <v>345</v>
      </c>
      <c r="B10" s="53"/>
      <c r="C10" s="53"/>
      <c r="D10" s="53"/>
      <c r="E10" s="53"/>
      <c r="F10" s="53"/>
      <c r="G10" s="53"/>
      <c r="H10" s="53"/>
      <c r="I10" s="53"/>
      <c r="J10" s="88"/>
      <c r="K10" s="89"/>
      <c r="L10" s="90"/>
      <c r="M10" s="8"/>
      <c r="N10" s="8"/>
    </row>
    <row r="11" spans="1:14" ht="15" customHeight="1" x14ac:dyDescent="0.2">
      <c r="A11" s="49" t="s">
        <v>346</v>
      </c>
      <c r="B11" s="53"/>
      <c r="C11" s="53"/>
      <c r="D11" s="53"/>
      <c r="E11" s="53"/>
      <c r="F11" s="53"/>
      <c r="G11" s="53"/>
      <c r="H11" s="53"/>
      <c r="I11" s="53"/>
      <c r="J11" s="88"/>
      <c r="K11" s="89"/>
      <c r="L11" s="90"/>
      <c r="M11" s="8"/>
      <c r="N11" s="8"/>
    </row>
    <row r="12" spans="1:14" ht="15" customHeight="1" x14ac:dyDescent="0.2">
      <c r="A12" s="49" t="s">
        <v>291</v>
      </c>
      <c r="B12" s="56"/>
      <c r="C12" s="53"/>
      <c r="D12" s="53"/>
      <c r="E12" s="53"/>
      <c r="F12" s="53"/>
      <c r="G12" s="53"/>
      <c r="H12" s="53"/>
      <c r="I12" s="53"/>
      <c r="J12" s="88"/>
      <c r="K12" s="89"/>
      <c r="L12" s="90"/>
      <c r="M12" s="8"/>
      <c r="N12" s="8"/>
    </row>
    <row r="13" spans="1:14" ht="15" customHeight="1" x14ac:dyDescent="0.2">
      <c r="A13" s="49" t="s">
        <v>292</v>
      </c>
      <c r="B13" s="53"/>
      <c r="C13" s="53"/>
      <c r="D13" s="53"/>
      <c r="E13" s="53"/>
      <c r="F13" s="53"/>
      <c r="G13" s="53"/>
      <c r="H13" s="53"/>
      <c r="I13" s="53"/>
      <c r="J13" s="88"/>
      <c r="K13" s="89"/>
      <c r="L13" s="90"/>
      <c r="M13" s="8"/>
      <c r="N13" s="8"/>
    </row>
    <row r="14" spans="1:14" ht="15" customHeight="1" x14ac:dyDescent="0.2">
      <c r="A14" s="49" t="s">
        <v>343</v>
      </c>
      <c r="B14" s="53"/>
      <c r="C14" s="53"/>
      <c r="D14" s="53"/>
      <c r="E14" s="53"/>
      <c r="F14" s="53"/>
      <c r="G14" s="53"/>
      <c r="H14" s="53"/>
      <c r="I14" s="53"/>
      <c r="J14" s="88"/>
      <c r="K14" s="89"/>
      <c r="L14" s="90"/>
      <c r="M14" s="8"/>
      <c r="N14" s="8"/>
    </row>
    <row r="15" spans="1:14" ht="30" customHeight="1" x14ac:dyDescent="0.2">
      <c r="A15" s="50" t="s">
        <v>285</v>
      </c>
      <c r="B15" s="51">
        <f t="shared" ref="B15:I15" si="0">SUM(B10:B14)</f>
        <v>0</v>
      </c>
      <c r="C15" s="51">
        <f t="shared" si="0"/>
        <v>0</v>
      </c>
      <c r="D15" s="51">
        <f t="shared" si="0"/>
        <v>0</v>
      </c>
      <c r="E15" s="51">
        <f t="shared" si="0"/>
        <v>0</v>
      </c>
      <c r="F15" s="51">
        <f t="shared" si="0"/>
        <v>0</v>
      </c>
      <c r="G15" s="51">
        <f t="shared" si="0"/>
        <v>0</v>
      </c>
      <c r="H15" s="51">
        <f t="shared" si="0"/>
        <v>0</v>
      </c>
      <c r="I15" s="51">
        <f t="shared" si="0"/>
        <v>0</v>
      </c>
      <c r="J15" s="94"/>
      <c r="K15" s="95"/>
      <c r="L15" s="96"/>
      <c r="M15" s="8"/>
      <c r="N15" s="8"/>
    </row>
    <row r="16" spans="1:14" ht="15" customHeight="1" x14ac:dyDescent="0.2">
      <c r="A16" s="55" t="s">
        <v>283</v>
      </c>
      <c r="B16" s="59"/>
      <c r="C16" s="59"/>
      <c r="D16" s="59"/>
      <c r="E16" s="59"/>
      <c r="F16" s="59"/>
      <c r="G16" s="59"/>
      <c r="H16" s="59"/>
      <c r="I16" s="59"/>
      <c r="J16" s="88"/>
      <c r="K16" s="89"/>
      <c r="L16" s="90"/>
      <c r="M16" s="8"/>
      <c r="N16" s="8"/>
    </row>
    <row r="17" spans="1:14" ht="15" customHeight="1" x14ac:dyDescent="0.2">
      <c r="A17" s="55" t="s">
        <v>283</v>
      </c>
      <c r="B17" s="59"/>
      <c r="C17" s="59"/>
      <c r="D17" s="59"/>
      <c r="E17" s="59"/>
      <c r="F17" s="59"/>
      <c r="G17" s="59"/>
      <c r="H17" s="59"/>
      <c r="I17" s="59"/>
      <c r="J17" s="88"/>
      <c r="K17" s="89"/>
      <c r="L17" s="90"/>
      <c r="M17" s="8"/>
      <c r="N17" s="8"/>
    </row>
    <row r="18" spans="1:14" ht="15" customHeight="1" x14ac:dyDescent="0.2">
      <c r="A18" s="55" t="s">
        <v>283</v>
      </c>
      <c r="B18" s="59"/>
      <c r="C18" s="59"/>
      <c r="D18" s="59"/>
      <c r="E18" s="59"/>
      <c r="F18" s="59"/>
      <c r="G18" s="59"/>
      <c r="H18" s="59"/>
      <c r="I18" s="59"/>
      <c r="J18" s="88"/>
      <c r="K18" s="89"/>
      <c r="L18" s="90"/>
      <c r="M18" s="8"/>
      <c r="N18" s="8"/>
    </row>
    <row r="19" spans="1:14" ht="15" customHeight="1" x14ac:dyDescent="0.2">
      <c r="A19" s="55" t="s">
        <v>283</v>
      </c>
      <c r="B19" s="59"/>
      <c r="C19" s="59"/>
      <c r="D19" s="59"/>
      <c r="E19" s="59"/>
      <c r="F19" s="59"/>
      <c r="G19" s="59"/>
      <c r="H19" s="59"/>
      <c r="I19" s="59"/>
      <c r="J19" s="88"/>
      <c r="K19" s="89"/>
      <c r="L19" s="90"/>
      <c r="M19" s="8"/>
      <c r="N19" s="8"/>
    </row>
    <row r="20" spans="1:14" ht="15" customHeight="1" x14ac:dyDescent="0.2">
      <c r="A20" s="55" t="s">
        <v>283</v>
      </c>
      <c r="B20" s="59"/>
      <c r="C20" s="59"/>
      <c r="D20" s="59"/>
      <c r="E20" s="59"/>
      <c r="F20" s="59"/>
      <c r="G20" s="59"/>
      <c r="H20" s="59"/>
      <c r="I20" s="59"/>
      <c r="J20" s="88"/>
      <c r="K20" s="89"/>
      <c r="L20" s="90"/>
      <c r="M20" s="8"/>
      <c r="N20" s="8"/>
    </row>
    <row r="21" spans="1:14" ht="15" customHeight="1" x14ac:dyDescent="0.2">
      <c r="A21" s="55" t="s">
        <v>283</v>
      </c>
      <c r="B21" s="59"/>
      <c r="C21" s="59"/>
      <c r="D21" s="59"/>
      <c r="E21" s="59"/>
      <c r="F21" s="59"/>
      <c r="G21" s="59"/>
      <c r="H21" s="59"/>
      <c r="I21" s="59"/>
      <c r="J21" s="88"/>
      <c r="K21" s="89"/>
      <c r="L21" s="90"/>
      <c r="M21" s="8"/>
      <c r="N21" s="8"/>
    </row>
    <row r="22" spans="1:14" ht="15" customHeight="1" x14ac:dyDescent="0.2">
      <c r="A22" s="55" t="s">
        <v>283</v>
      </c>
      <c r="B22" s="59"/>
      <c r="C22" s="59"/>
      <c r="D22" s="59"/>
      <c r="E22" s="59"/>
      <c r="F22" s="59"/>
      <c r="G22" s="59"/>
      <c r="H22" s="59"/>
      <c r="I22" s="59"/>
      <c r="J22" s="88"/>
      <c r="K22" s="89"/>
      <c r="L22" s="90"/>
      <c r="M22" s="8"/>
      <c r="N22" s="8"/>
    </row>
    <row r="23" spans="1:14" ht="15" customHeight="1" x14ac:dyDescent="0.2">
      <c r="A23" s="55" t="s">
        <v>283</v>
      </c>
      <c r="B23" s="59"/>
      <c r="C23" s="59"/>
      <c r="D23" s="59"/>
      <c r="E23" s="59"/>
      <c r="F23" s="59"/>
      <c r="G23" s="59"/>
      <c r="H23" s="59"/>
      <c r="I23" s="59"/>
      <c r="J23" s="88"/>
      <c r="K23" s="89"/>
      <c r="L23" s="90"/>
      <c r="M23" s="8"/>
      <c r="N23" s="8"/>
    </row>
    <row r="24" spans="1:14" ht="15" customHeight="1" x14ac:dyDescent="0.2">
      <c r="A24" s="55" t="s">
        <v>283</v>
      </c>
      <c r="B24" s="59"/>
      <c r="C24" s="59"/>
      <c r="D24" s="59"/>
      <c r="E24" s="59"/>
      <c r="F24" s="59"/>
      <c r="G24" s="59"/>
      <c r="H24" s="59"/>
      <c r="I24" s="59"/>
      <c r="J24" s="88"/>
      <c r="K24" s="89"/>
      <c r="L24" s="90"/>
      <c r="M24" s="8"/>
      <c r="N24" s="8"/>
    </row>
    <row r="25" spans="1:14" ht="15" customHeight="1" x14ac:dyDescent="0.2">
      <c r="A25" s="55" t="s">
        <v>283</v>
      </c>
      <c r="B25" s="59"/>
      <c r="C25" s="59"/>
      <c r="D25" s="59"/>
      <c r="E25" s="59"/>
      <c r="F25" s="59"/>
      <c r="G25" s="59"/>
      <c r="H25" s="59"/>
      <c r="I25" s="59"/>
      <c r="J25" s="88"/>
      <c r="K25" s="89"/>
      <c r="L25" s="90"/>
      <c r="M25" s="8"/>
      <c r="N25" s="8"/>
    </row>
    <row r="26" spans="1:14" ht="15" customHeight="1" x14ac:dyDescent="0.2">
      <c r="A26" s="55" t="s">
        <v>283</v>
      </c>
      <c r="B26" s="59"/>
      <c r="C26" s="59"/>
      <c r="D26" s="59"/>
      <c r="E26" s="59"/>
      <c r="F26" s="59"/>
      <c r="G26" s="59"/>
      <c r="H26" s="59"/>
      <c r="I26" s="59"/>
      <c r="J26" s="88"/>
      <c r="K26" s="89"/>
      <c r="L26" s="90"/>
      <c r="M26" s="8"/>
      <c r="N26" s="8"/>
    </row>
    <row r="27" spans="1:14" ht="15" customHeight="1" x14ac:dyDescent="0.2">
      <c r="A27" s="55" t="s">
        <v>283</v>
      </c>
      <c r="B27" s="59"/>
      <c r="C27" s="59"/>
      <c r="D27" s="59"/>
      <c r="E27" s="59"/>
      <c r="F27" s="59"/>
      <c r="G27" s="59"/>
      <c r="H27" s="59"/>
      <c r="I27" s="59"/>
      <c r="J27" s="88"/>
      <c r="K27" s="89"/>
      <c r="L27" s="90"/>
      <c r="M27" s="8"/>
      <c r="N27" s="8"/>
    </row>
    <row r="28" spans="1:14" ht="15" customHeight="1" x14ac:dyDescent="0.2">
      <c r="A28" s="55" t="s">
        <v>283</v>
      </c>
      <c r="B28" s="59"/>
      <c r="C28" s="59"/>
      <c r="D28" s="59"/>
      <c r="E28" s="59"/>
      <c r="F28" s="59"/>
      <c r="G28" s="59"/>
      <c r="H28" s="59"/>
      <c r="I28" s="59"/>
      <c r="J28" s="88"/>
      <c r="K28" s="89"/>
      <c r="L28" s="90"/>
      <c r="M28" s="8"/>
      <c r="N28" s="8"/>
    </row>
    <row r="29" spans="1:14" ht="30" customHeight="1" x14ac:dyDescent="0.2">
      <c r="A29" s="50" t="s">
        <v>286</v>
      </c>
      <c r="B29" s="52">
        <f t="shared" ref="B29:I29" si="1">SUM(B16:B28)</f>
        <v>0</v>
      </c>
      <c r="C29" s="52">
        <f t="shared" si="1"/>
        <v>0</v>
      </c>
      <c r="D29" s="52">
        <f t="shared" si="1"/>
        <v>0</v>
      </c>
      <c r="E29" s="52">
        <f t="shared" si="1"/>
        <v>0</v>
      </c>
      <c r="F29" s="52">
        <f t="shared" si="1"/>
        <v>0</v>
      </c>
      <c r="G29" s="52">
        <f t="shared" si="1"/>
        <v>0</v>
      </c>
      <c r="H29" s="52">
        <f t="shared" si="1"/>
        <v>0</v>
      </c>
      <c r="I29" s="52">
        <f t="shared" si="1"/>
        <v>0</v>
      </c>
      <c r="J29" s="94"/>
      <c r="K29" s="95"/>
      <c r="L29" s="96"/>
    </row>
    <row r="30" spans="1:14" ht="45" customHeight="1" x14ac:dyDescent="0.2">
      <c r="A30" s="50" t="s">
        <v>439</v>
      </c>
      <c r="B30" s="53"/>
      <c r="C30" s="53"/>
      <c r="D30" s="53"/>
      <c r="E30" s="53"/>
      <c r="F30" s="53"/>
      <c r="G30" s="53"/>
      <c r="H30" s="53"/>
      <c r="I30" s="53"/>
      <c r="J30" s="88"/>
      <c r="K30" s="89">
        <v>0</v>
      </c>
      <c r="L30" s="90"/>
    </row>
    <row r="31" spans="1:14" ht="3" customHeight="1" x14ac:dyDescent="0.2">
      <c r="A31" s="45"/>
      <c r="B31" s="46"/>
      <c r="C31" s="46"/>
      <c r="D31" s="46"/>
      <c r="E31" s="47"/>
      <c r="F31" s="47"/>
      <c r="G31" s="47"/>
      <c r="H31" s="47"/>
      <c r="I31" s="47"/>
      <c r="J31" s="63"/>
      <c r="K31" s="64"/>
      <c r="L31" s="64"/>
      <c r="M31" s="8"/>
      <c r="N31" s="8"/>
    </row>
    <row r="32" spans="1:14" ht="15" customHeight="1" x14ac:dyDescent="0.2">
      <c r="A32" s="91" t="s">
        <v>328</v>
      </c>
      <c r="B32" s="92"/>
      <c r="C32" s="92"/>
      <c r="D32" s="93"/>
      <c r="E32" s="52">
        <f>SUM(E30+E29+E15)</f>
        <v>0</v>
      </c>
      <c r="F32" s="52">
        <f>SUM(F30+F29+F15)</f>
        <v>0</v>
      </c>
      <c r="G32" s="52">
        <f>SUM(G30+G29+G15)</f>
        <v>0</v>
      </c>
      <c r="H32" s="52">
        <f>SUM(H30+H29+H15)</f>
        <v>0</v>
      </c>
      <c r="I32" s="52">
        <f>SUM(I30+I29+I15)</f>
        <v>0</v>
      </c>
      <c r="J32" s="94"/>
      <c r="K32" s="95"/>
      <c r="L32" s="96"/>
    </row>
    <row r="33" spans="1:14" ht="15" customHeight="1" x14ac:dyDescent="0.2">
      <c r="A33" s="91" t="s">
        <v>329</v>
      </c>
      <c r="B33" s="92"/>
      <c r="C33" s="92"/>
      <c r="D33" s="93"/>
      <c r="E33" s="52">
        <f>+E8-E32</f>
        <v>0</v>
      </c>
      <c r="F33" s="52">
        <f>+F8-F32</f>
        <v>0</v>
      </c>
      <c r="G33" s="52">
        <f>+G8-G32</f>
        <v>0</v>
      </c>
      <c r="H33" s="52">
        <f>+H8-H32</f>
        <v>0</v>
      </c>
      <c r="I33" s="52">
        <f>+I8-I32</f>
        <v>0</v>
      </c>
      <c r="J33" s="94"/>
      <c r="K33" s="100"/>
      <c r="L33" s="101"/>
      <c r="M33" s="8"/>
      <c r="N33" s="8"/>
    </row>
    <row r="34" spans="1:14" ht="15" customHeight="1" x14ac:dyDescent="0.2">
      <c r="A34" s="91" t="s">
        <v>325</v>
      </c>
      <c r="B34" s="92"/>
      <c r="C34" s="92"/>
      <c r="D34" s="93"/>
      <c r="E34" s="60"/>
      <c r="F34" s="60"/>
      <c r="G34" s="60"/>
      <c r="H34" s="60"/>
      <c r="I34" s="60"/>
      <c r="J34" s="88"/>
      <c r="K34" s="89"/>
      <c r="L34" s="90"/>
      <c r="M34" s="8"/>
      <c r="N34" s="2"/>
    </row>
    <row r="35" spans="1:14" ht="15" customHeight="1" x14ac:dyDescent="0.2">
      <c r="A35" s="91" t="s">
        <v>330</v>
      </c>
      <c r="B35" s="92"/>
      <c r="C35" s="92"/>
      <c r="D35" s="93"/>
      <c r="E35" s="52">
        <f>E33-E34</f>
        <v>0</v>
      </c>
      <c r="F35" s="52">
        <f>F33-F34</f>
        <v>0</v>
      </c>
      <c r="G35" s="52">
        <f>G33-G34</f>
        <v>0</v>
      </c>
      <c r="H35" s="52">
        <f>H33-H34</f>
        <v>0</v>
      </c>
      <c r="I35" s="52">
        <f>I33-I34</f>
        <v>0</v>
      </c>
      <c r="J35" s="97"/>
      <c r="K35" s="98"/>
      <c r="L35" s="99"/>
      <c r="M35" s="1"/>
      <c r="N35" s="2"/>
    </row>
  </sheetData>
  <sheetProtection algorithmName="SHA-512" hashValue="Eg8b5mOVHXLvqogz0hEuAwpbZZIBMR2pxANa4/3ykmqtYaVKvPdIu8VLcYScLBw+X5ka5m2QrYTPGFyiGh5Bsg==" saltValue="JnCWagVPEFnq5rUolh5A+g==" spinCount="100000" sheet="1" objects="1" scenarios="1"/>
  <protectedRanges>
    <protectedRange sqref="B6:L6 E8:L8 B10:L14 A16:L28" name="Range1"/>
  </protectedRanges>
  <mergeCells count="44">
    <mergeCell ref="A8:D8"/>
    <mergeCell ref="J8:L8"/>
    <mergeCell ref="A9:L9"/>
    <mergeCell ref="J10:L10"/>
    <mergeCell ref="J5:L5"/>
    <mergeCell ref="J22:L22"/>
    <mergeCell ref="J23:L23"/>
    <mergeCell ref="J24:L24"/>
    <mergeCell ref="J25:L25"/>
    <mergeCell ref="A1:C2"/>
    <mergeCell ref="E1:F1"/>
    <mergeCell ref="G1:G2"/>
    <mergeCell ref="H1:H2"/>
    <mergeCell ref="I1:K1"/>
    <mergeCell ref="E2:F2"/>
    <mergeCell ref="I2:K2"/>
    <mergeCell ref="J11:L11"/>
    <mergeCell ref="B3:D3"/>
    <mergeCell ref="E3:I3"/>
    <mergeCell ref="J3:L4"/>
    <mergeCell ref="J6:L6"/>
    <mergeCell ref="J17:L17"/>
    <mergeCell ref="J18:L18"/>
    <mergeCell ref="J19:L19"/>
    <mergeCell ref="J20:L20"/>
    <mergeCell ref="J21:L21"/>
    <mergeCell ref="J12:L12"/>
    <mergeCell ref="J14:L14"/>
    <mergeCell ref="J13:L13"/>
    <mergeCell ref="J15:L15"/>
    <mergeCell ref="J16:L16"/>
    <mergeCell ref="A35:D35"/>
    <mergeCell ref="J35:L35"/>
    <mergeCell ref="A33:D33"/>
    <mergeCell ref="J33:L33"/>
    <mergeCell ref="A34:D34"/>
    <mergeCell ref="J34:L34"/>
    <mergeCell ref="J26:L26"/>
    <mergeCell ref="J27:L27"/>
    <mergeCell ref="J28:L28"/>
    <mergeCell ref="J30:L30"/>
    <mergeCell ref="A32:D32"/>
    <mergeCell ref="J32:L32"/>
    <mergeCell ref="J29:L29"/>
  </mergeCells>
  <phoneticPr fontId="48" type="noConversion"/>
  <conditionalFormatting sqref="E8">
    <cfRule type="expression" dxfId="17" priority="6">
      <formula>$E$6&gt;$L$2</formula>
    </cfRule>
  </conditionalFormatting>
  <conditionalFormatting sqref="E10">
    <cfRule type="expression" dxfId="16" priority="5">
      <formula>$E$6&gt;$L$2</formula>
    </cfRule>
  </conditionalFormatting>
  <conditionalFormatting sqref="E11:I12">
    <cfRule type="expression" dxfId="15" priority="4">
      <formula>$E$6&gt;$L$2</formula>
    </cfRule>
  </conditionalFormatting>
  <conditionalFormatting sqref="E13:I14">
    <cfRule type="expression" dxfId="14" priority="3">
      <formula>$E$6&gt;$L$2</formula>
    </cfRule>
  </conditionalFormatting>
  <conditionalFormatting sqref="F10:I10">
    <cfRule type="expression" dxfId="13" priority="2">
      <formula>$E$6&gt;$L$2</formula>
    </cfRule>
  </conditionalFormatting>
  <conditionalFormatting sqref="F8:I8">
    <cfRule type="expression" dxfId="12" priority="1">
      <formula>$E$6&gt;$L$2</formula>
    </cfRule>
  </conditionalFormatting>
  <dataValidations count="1">
    <dataValidation type="list" allowBlank="1" showInputMessage="1" showErrorMessage="1" promptTitle="Enter External Resource C1" sqref="A16:A28">
      <formula1>ExternalSourceLookUp</formula1>
    </dataValidation>
  </dataValidations>
  <pageMargins left="0.7" right="0.7" top="0.75" bottom="0.75" header="0.3" footer="0.3"/>
  <pageSetup paperSize="8" scale="71"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35"/>
  <sheetViews>
    <sheetView tabSelected="1" view="pageBreakPreview" zoomScaleNormal="85" zoomScaleSheetLayoutView="100" zoomScalePageLayoutView="85" workbookViewId="0">
      <selection activeCell="M16" sqref="M16"/>
    </sheetView>
  </sheetViews>
  <sheetFormatPr defaultColWidth="9" defaultRowHeight="14.25" x14ac:dyDescent="0.2"/>
  <cols>
    <col min="1" max="1" width="45.625" style="7" customWidth="1"/>
    <col min="2" max="9" width="11.125" style="7" customWidth="1"/>
    <col min="10" max="10" width="10.125" style="7" customWidth="1"/>
    <col min="11" max="11" width="14.625" style="7" customWidth="1"/>
    <col min="12" max="12" width="10.125" style="7" customWidth="1"/>
    <col min="13" max="16384" width="9" style="7"/>
  </cols>
  <sheetData>
    <row r="1" spans="1:14" ht="15" customHeight="1" x14ac:dyDescent="0.2">
      <c r="A1" s="102" t="s">
        <v>387</v>
      </c>
      <c r="B1" s="103"/>
      <c r="C1" s="104"/>
      <c r="D1" s="39" t="s">
        <v>3</v>
      </c>
      <c r="E1" s="108" t="str">
        <f>'Cover Sheet'!B3</f>
        <v>Philippines</v>
      </c>
      <c r="F1" s="109"/>
      <c r="G1" s="110" t="s">
        <v>290</v>
      </c>
      <c r="H1" s="112" t="s">
        <v>278</v>
      </c>
      <c r="I1" s="114" t="s">
        <v>295</v>
      </c>
      <c r="J1" s="115"/>
      <c r="K1" s="116"/>
      <c r="L1" s="40">
        <f>'Cover Sheet'!C8</f>
        <v>2018</v>
      </c>
      <c r="M1" s="6"/>
      <c r="N1" s="6"/>
    </row>
    <row r="2" spans="1:14" ht="15" customHeight="1" x14ac:dyDescent="0.2">
      <c r="A2" s="105"/>
      <c r="B2" s="106"/>
      <c r="C2" s="107"/>
      <c r="D2" s="39" t="s">
        <v>1</v>
      </c>
      <c r="E2" s="108" t="str">
        <f>'Cover Sheet'!B5</f>
        <v>USD</v>
      </c>
      <c r="F2" s="109"/>
      <c r="G2" s="111"/>
      <c r="H2" s="113"/>
      <c r="I2" s="114" t="s">
        <v>293</v>
      </c>
      <c r="J2" s="115"/>
      <c r="K2" s="116"/>
      <c r="L2" s="40">
        <f>'Cover Sheet'!C9</f>
        <v>2020</v>
      </c>
      <c r="M2" s="6"/>
      <c r="N2" s="6"/>
    </row>
    <row r="3" spans="1:14" ht="15" customHeight="1" x14ac:dyDescent="0.2">
      <c r="A3" s="41"/>
      <c r="B3" s="117" t="s">
        <v>284</v>
      </c>
      <c r="C3" s="118"/>
      <c r="D3" s="118"/>
      <c r="E3" s="117" t="s">
        <v>0</v>
      </c>
      <c r="F3" s="118"/>
      <c r="G3" s="118"/>
      <c r="H3" s="118"/>
      <c r="I3" s="119"/>
      <c r="J3" s="120" t="s">
        <v>279</v>
      </c>
      <c r="K3" s="121"/>
      <c r="L3" s="122"/>
      <c r="M3" s="8"/>
      <c r="N3" s="8"/>
    </row>
    <row r="4" spans="1:14" ht="15" customHeight="1" x14ac:dyDescent="0.2">
      <c r="A4" s="42" t="s">
        <v>277</v>
      </c>
      <c r="B4" s="43">
        <f>IFERROR(C4-1,"")</f>
        <v>2015</v>
      </c>
      <c r="C4" s="43">
        <f>IFERROR(D4-1,"")</f>
        <v>2016</v>
      </c>
      <c r="D4" s="43">
        <f>IFERROR(L1-1,"")</f>
        <v>2017</v>
      </c>
      <c r="E4" s="43">
        <f>IF(L1="Select year","",L1)</f>
        <v>2018</v>
      </c>
      <c r="F4" s="43">
        <f>IFERROR(E4+1,"")</f>
        <v>2019</v>
      </c>
      <c r="G4" s="43">
        <f>IFERROR(F4+1,"")</f>
        <v>2020</v>
      </c>
      <c r="H4" s="43">
        <f>IFERROR(G4+1,"")</f>
        <v>2021</v>
      </c>
      <c r="I4" s="43">
        <f>IFERROR(H4+1,"")</f>
        <v>2022</v>
      </c>
      <c r="J4" s="123"/>
      <c r="K4" s="124"/>
      <c r="L4" s="125"/>
      <c r="M4" s="8"/>
      <c r="N4" s="8"/>
    </row>
    <row r="5" spans="1:14" ht="30" customHeight="1" x14ac:dyDescent="0.2">
      <c r="A5" s="42" t="s">
        <v>344</v>
      </c>
      <c r="B5" s="44" t="str">
        <f>IFERROR(IF('Cover Sheet'!$B$4="January - December","Jan "&amp;B4&amp;" - "&amp;"Dec "&amp;B4,IF('Cover Sheet'!$B$4="April - March","Apr "&amp;B4&amp;" - "&amp;"Mar "&amp;B4+1,IF('Cover Sheet'!$B$4="July - June","Jul "&amp;B4-1&amp;" - "&amp;"Jun "&amp;B4,IF('Cover Sheet'!$B$4="October - September","Oct "&amp;B4-1&amp;" - "&amp;"Sep "&amp;B4,"")))),"")</f>
        <v>Jan 2015 - Dec 2015</v>
      </c>
      <c r="C5" s="44" t="str">
        <f>IFERROR(IF('Cover Sheet'!$B$4="January - December","Jan "&amp;C4&amp;" - "&amp;"Dec "&amp;C4,IF('Cover Sheet'!$B$4="April - March","Apr "&amp;C4&amp;" - "&amp;"Mar "&amp;C4+1,IF('Cover Sheet'!$B$4="July - June","Jul "&amp;C4-1&amp;" - "&amp;"Jun "&amp;C4,IF('Cover Sheet'!$B$4="October - September","Oct "&amp;C4-1&amp;" - "&amp;"Sep "&amp;C4,"")))),"")</f>
        <v>Jan 2016 - Dec 2016</v>
      </c>
      <c r="D5" s="44" t="str">
        <f>IFERROR(IF('Cover Sheet'!$B$4="January - December","Jan "&amp;D4&amp;" - "&amp;"Dec "&amp;D4,IF('Cover Sheet'!$B$4="April - March","Apr "&amp;D4&amp;" - "&amp;"Mar "&amp;D4+1,IF('Cover Sheet'!$B$4="July - June","Jul "&amp;D4-1&amp;" - "&amp;"Jun "&amp;D4,IF('Cover Sheet'!$B$4="October - September","Oct "&amp;D4-1&amp;" - "&amp;"Sep "&amp;D4,"")))),"")</f>
        <v>Jan 2017 - Dec 2017</v>
      </c>
      <c r="E5" s="44" t="str">
        <f>IFERROR(IF('Cover Sheet'!$B$4="January - December","Jan "&amp;E4&amp;" - "&amp;"Dec "&amp;E4,IF('Cover Sheet'!$B$4="April - March","Apr "&amp;E4&amp;" - "&amp;"Mar "&amp;E4+1,IF('Cover Sheet'!$B$4="July - June","Jul "&amp;E4-1&amp;" - "&amp;"Jun "&amp;E4,IF('Cover Sheet'!$B$4="October - September","Oct "&amp;E4-1&amp;" - "&amp;"Sep "&amp;E4,"")))),"")</f>
        <v>Jan 2018 - Dec 2018</v>
      </c>
      <c r="F5" s="44" t="str">
        <f>IFERROR(IF('Cover Sheet'!$B$4="January - December","Jan "&amp;F4&amp;" - "&amp;"Dec "&amp;F4,IF('Cover Sheet'!$B$4="April - March","Apr "&amp;F4&amp;" - "&amp;"Mar "&amp;F4+1,IF('Cover Sheet'!$B$4="July - June","Jul "&amp;F4-1&amp;" - "&amp;"Jun "&amp;F4,IF('Cover Sheet'!$B$4="October - September","Oct "&amp;F4-1&amp;" - "&amp;"Sep "&amp;F4,"")))),"")</f>
        <v>Jan 2019 - Dec 2019</v>
      </c>
      <c r="G5" s="44" t="str">
        <f>IFERROR(IF('Cover Sheet'!$B$4="January - December","Jan "&amp;G4&amp;" - "&amp;"Dec "&amp;G4,IF('Cover Sheet'!$B$4="April - March","Apr "&amp;G4&amp;" - "&amp;"Mar "&amp;G4+1,IF('Cover Sheet'!$B$4="July - June","Jul "&amp;G4-1&amp;" - "&amp;"Jun "&amp;G4,IF('Cover Sheet'!$B$4="October - September","Oct "&amp;G4-1&amp;" - "&amp;"Sep "&amp;G4,"")))),"")</f>
        <v>Jan 2020 - Dec 2020</v>
      </c>
      <c r="H5" s="44" t="str">
        <f>IFERROR(IF('Cover Sheet'!$B$4="January - December","Jan "&amp;H4&amp;" - "&amp;"Dec "&amp;H4,IF('Cover Sheet'!$B$4="April - March","Apr "&amp;H4&amp;" - "&amp;"Mar "&amp;H4+1,IF('Cover Sheet'!$B$4="July - June","Jul "&amp;H4-1&amp;" - "&amp;"Jun "&amp;H4,IF('Cover Sheet'!$B$4="October - September","Oct "&amp;H4-1&amp;" - "&amp;"Sep "&amp;H4,"")))),"")</f>
        <v>Jan 2021 - Dec 2021</v>
      </c>
      <c r="I5" s="44" t="str">
        <f>IFERROR(IF('Cover Sheet'!$B$4="January - December","Jan "&amp;I4&amp;" - "&amp;"Dec "&amp;I4,IF('Cover Sheet'!$B$4="April - March","Apr "&amp;I4&amp;" - "&amp;"Mar "&amp;I4+1,IF('Cover Sheet'!$B$4="July - June","Jul "&amp;I4-1&amp;" - "&amp;"Jun "&amp;I4,IF('Cover Sheet'!$B$4="October - September","Oct "&amp;I4-1&amp;" - "&amp;"Sep "&amp;I4,"")))),"")</f>
        <v>Jan 2022 - Dec 2022</v>
      </c>
      <c r="J5" s="88"/>
      <c r="K5" s="89"/>
      <c r="L5" s="90"/>
      <c r="M5" s="8"/>
      <c r="N5" s="8"/>
    </row>
    <row r="6" spans="1:14" ht="15" customHeight="1" x14ac:dyDescent="0.2">
      <c r="A6" s="42" t="s">
        <v>401</v>
      </c>
      <c r="B6" s="54">
        <v>47</v>
      </c>
      <c r="C6" s="54">
        <v>47</v>
      </c>
      <c r="D6" s="54">
        <v>47</v>
      </c>
      <c r="E6" s="54">
        <v>49</v>
      </c>
      <c r="F6" s="54">
        <v>49</v>
      </c>
      <c r="G6" s="54">
        <v>49</v>
      </c>
      <c r="H6" s="54">
        <v>49</v>
      </c>
      <c r="I6" s="54">
        <v>49</v>
      </c>
      <c r="J6" s="88"/>
      <c r="K6" s="89"/>
      <c r="L6" s="90"/>
      <c r="M6" s="8"/>
      <c r="N6" s="8"/>
    </row>
    <row r="7" spans="1:14" ht="3" customHeight="1" x14ac:dyDescent="0.2">
      <c r="A7" s="45"/>
      <c r="B7" s="46"/>
      <c r="C7" s="46"/>
      <c r="D7" s="46"/>
      <c r="E7" s="47"/>
      <c r="F7" s="47"/>
      <c r="G7" s="47"/>
      <c r="H7" s="47"/>
      <c r="I7" s="47"/>
      <c r="J7" s="61"/>
      <c r="K7" s="62"/>
      <c r="L7" s="62"/>
      <c r="M7" s="8"/>
      <c r="N7" s="8"/>
    </row>
    <row r="8" spans="1:14" ht="15" customHeight="1" x14ac:dyDescent="0.2">
      <c r="A8" s="91" t="s">
        <v>327</v>
      </c>
      <c r="B8" s="92"/>
      <c r="C8" s="92"/>
      <c r="D8" s="93"/>
      <c r="E8" s="53">
        <v>115730802.66811405</v>
      </c>
      <c r="F8" s="53">
        <v>129067066.47776297</v>
      </c>
      <c r="G8" s="53">
        <v>148229380.11072719</v>
      </c>
      <c r="H8" s="53">
        <v>162794515.01739332</v>
      </c>
      <c r="I8" s="53">
        <v>174545772.76350167</v>
      </c>
      <c r="J8" s="88"/>
      <c r="K8" s="89"/>
      <c r="L8" s="90"/>
      <c r="M8" s="8"/>
      <c r="N8" s="2"/>
    </row>
    <row r="9" spans="1:14" ht="15" customHeight="1" x14ac:dyDescent="0.2">
      <c r="A9" s="91" t="s">
        <v>289</v>
      </c>
      <c r="B9" s="92"/>
      <c r="C9" s="92"/>
      <c r="D9" s="92"/>
      <c r="E9" s="92"/>
      <c r="F9" s="92"/>
      <c r="G9" s="92"/>
      <c r="H9" s="92"/>
      <c r="I9" s="92"/>
      <c r="J9" s="92"/>
      <c r="K9" s="92"/>
      <c r="L9" s="93"/>
      <c r="M9" s="8"/>
      <c r="N9" s="8"/>
    </row>
    <row r="10" spans="1:14" ht="15" customHeight="1" x14ac:dyDescent="0.2">
      <c r="A10" s="49" t="s">
        <v>345</v>
      </c>
      <c r="B10" s="53"/>
      <c r="C10" s="53"/>
      <c r="D10" s="53"/>
      <c r="E10" s="53"/>
      <c r="F10" s="53"/>
      <c r="G10" s="53"/>
      <c r="H10" s="53"/>
      <c r="I10" s="53"/>
      <c r="J10" s="126"/>
      <c r="K10" s="127"/>
      <c r="L10" s="128"/>
      <c r="M10" s="8"/>
      <c r="N10" s="8"/>
    </row>
    <row r="11" spans="1:14" ht="15" customHeight="1" x14ac:dyDescent="0.2">
      <c r="A11" s="49" t="s">
        <v>346</v>
      </c>
      <c r="B11" s="53"/>
      <c r="C11" s="53"/>
      <c r="D11" s="53"/>
      <c r="E11" s="53"/>
      <c r="F11" s="53"/>
      <c r="G11" s="53"/>
      <c r="H11" s="53"/>
      <c r="I11" s="53"/>
      <c r="J11" s="126"/>
      <c r="K11" s="127"/>
      <c r="L11" s="128"/>
      <c r="M11" s="8"/>
      <c r="N11" s="8"/>
    </row>
    <row r="12" spans="1:14" ht="15" customHeight="1" x14ac:dyDescent="0.2">
      <c r="A12" s="49" t="s">
        <v>291</v>
      </c>
      <c r="B12" s="53">
        <f>1093720000/47</f>
        <v>23270638.297872342</v>
      </c>
      <c r="C12" s="56">
        <f>889098857/47</f>
        <v>18916996.95744681</v>
      </c>
      <c r="D12" s="53">
        <f>1008963000/47</f>
        <v>21467297.872340426</v>
      </c>
      <c r="E12" s="53">
        <v>26995163.265306123</v>
      </c>
      <c r="F12" s="53">
        <v>26995163.265306123</v>
      </c>
      <c r="G12" s="53">
        <v>26995163.265306123</v>
      </c>
      <c r="H12" s="53">
        <v>26995163.265306123</v>
      </c>
      <c r="I12" s="53"/>
      <c r="J12" s="126"/>
      <c r="K12" s="127"/>
      <c r="L12" s="128"/>
      <c r="M12" s="8"/>
      <c r="N12" s="8"/>
    </row>
    <row r="13" spans="1:14" ht="15" customHeight="1" x14ac:dyDescent="0.2">
      <c r="A13" s="49" t="s">
        <v>292</v>
      </c>
      <c r="B13" s="53">
        <v>2429170</v>
      </c>
      <c r="C13" s="53">
        <v>2154980</v>
      </c>
      <c r="D13" s="53">
        <v>17345309.98</v>
      </c>
      <c r="E13" s="53">
        <v>18994486.994235199</v>
      </c>
      <c r="F13" s="53">
        <v>21576828.899195835</v>
      </c>
      <c r="G13" s="53">
        <v>23880954.889116824</v>
      </c>
      <c r="H13" s="53">
        <v>25854874.349670891</v>
      </c>
      <c r="I13" s="53"/>
      <c r="J13" s="126"/>
      <c r="K13" s="127"/>
      <c r="L13" s="128"/>
      <c r="M13" s="8"/>
      <c r="N13" s="8"/>
    </row>
    <row r="14" spans="1:14" ht="15" customHeight="1" x14ac:dyDescent="0.2">
      <c r="A14" s="49" t="s">
        <v>343</v>
      </c>
      <c r="B14" s="53"/>
      <c r="C14" s="53"/>
      <c r="D14" s="53"/>
      <c r="E14" s="53"/>
      <c r="F14" s="53"/>
      <c r="G14" s="53"/>
      <c r="H14" s="53"/>
      <c r="I14" s="53"/>
      <c r="J14" s="126"/>
      <c r="K14" s="127"/>
      <c r="L14" s="128"/>
      <c r="M14" s="8"/>
      <c r="N14" s="8"/>
    </row>
    <row r="15" spans="1:14" ht="30" customHeight="1" x14ac:dyDescent="0.2">
      <c r="A15" s="50" t="s">
        <v>285</v>
      </c>
      <c r="B15" s="51">
        <f t="shared" ref="B15:I15" si="0">SUM(B10:B14)</f>
        <v>25699808.297872342</v>
      </c>
      <c r="C15" s="51">
        <f t="shared" si="0"/>
        <v>21071976.95744681</v>
      </c>
      <c r="D15" s="51">
        <f t="shared" si="0"/>
        <v>38812607.85234043</v>
      </c>
      <c r="E15" s="51">
        <f t="shared" si="0"/>
        <v>45989650.259541318</v>
      </c>
      <c r="F15" s="51">
        <f t="shared" si="0"/>
        <v>48571992.164501958</v>
      </c>
      <c r="G15" s="51">
        <f t="shared" si="0"/>
        <v>50876118.154422946</v>
      </c>
      <c r="H15" s="51">
        <f t="shared" si="0"/>
        <v>52850037.614977017</v>
      </c>
      <c r="I15" s="51">
        <f t="shared" si="0"/>
        <v>0</v>
      </c>
      <c r="J15" s="94"/>
      <c r="K15" s="95"/>
      <c r="L15" s="96"/>
      <c r="M15" s="8"/>
      <c r="N15" s="8"/>
    </row>
    <row r="16" spans="1:14" ht="15" customHeight="1" x14ac:dyDescent="0.2">
      <c r="A16" s="55"/>
      <c r="B16" s="59"/>
      <c r="C16" s="59"/>
      <c r="D16" s="59"/>
      <c r="E16" s="59"/>
      <c r="F16" s="59"/>
      <c r="G16" s="59"/>
      <c r="H16" s="59"/>
      <c r="I16" s="59"/>
      <c r="J16" s="126"/>
      <c r="K16" s="127"/>
      <c r="L16" s="128"/>
      <c r="M16" s="8"/>
      <c r="N16" s="8"/>
    </row>
    <row r="17" spans="1:14" ht="15" customHeight="1" x14ac:dyDescent="0.2">
      <c r="A17" s="55" t="s">
        <v>271</v>
      </c>
      <c r="B17" s="59">
        <f>262889132/47</f>
        <v>5593385.7872340428</v>
      </c>
      <c r="C17" s="59">
        <f>160924476/47</f>
        <v>3423925.0212765955</v>
      </c>
      <c r="D17" s="59">
        <f>192662395/47</f>
        <v>4099199.8936170214</v>
      </c>
      <c r="E17" s="59"/>
      <c r="F17" s="59"/>
      <c r="G17" s="59"/>
      <c r="H17" s="59"/>
      <c r="I17" s="59"/>
      <c r="J17" s="126"/>
      <c r="K17" s="127"/>
      <c r="L17" s="128"/>
      <c r="M17" s="8"/>
      <c r="N17" s="8"/>
    </row>
    <row r="18" spans="1:14" ht="15" customHeight="1" x14ac:dyDescent="0.2">
      <c r="A18" s="55" t="s">
        <v>283</v>
      </c>
      <c r="B18" s="59"/>
      <c r="C18" s="59"/>
      <c r="D18" s="59"/>
      <c r="E18" s="59"/>
      <c r="F18" s="59"/>
      <c r="G18" s="59"/>
      <c r="H18" s="59"/>
      <c r="I18" s="59"/>
      <c r="J18" s="126"/>
      <c r="K18" s="127"/>
      <c r="L18" s="128"/>
      <c r="M18" s="8"/>
      <c r="N18" s="8"/>
    </row>
    <row r="19" spans="1:14" ht="15" customHeight="1" x14ac:dyDescent="0.2">
      <c r="A19" s="55" t="s">
        <v>283</v>
      </c>
      <c r="B19" s="59"/>
      <c r="C19" s="59"/>
      <c r="D19" s="59"/>
      <c r="E19" s="59"/>
      <c r="F19" s="59"/>
      <c r="G19" s="59"/>
      <c r="H19" s="59"/>
      <c r="I19" s="59"/>
      <c r="J19" s="126"/>
      <c r="K19" s="127"/>
      <c r="L19" s="128"/>
      <c r="M19" s="8"/>
      <c r="N19" s="8"/>
    </row>
    <row r="20" spans="1:14" ht="15" customHeight="1" x14ac:dyDescent="0.2">
      <c r="A20" s="55" t="s">
        <v>283</v>
      </c>
      <c r="B20" s="59"/>
      <c r="C20" s="59"/>
      <c r="D20" s="59"/>
      <c r="E20" s="59"/>
      <c r="F20" s="59"/>
      <c r="G20" s="59"/>
      <c r="H20" s="59"/>
      <c r="I20" s="59"/>
      <c r="J20" s="126"/>
      <c r="K20" s="127"/>
      <c r="L20" s="128"/>
      <c r="M20" s="8"/>
      <c r="N20" s="8"/>
    </row>
    <row r="21" spans="1:14" ht="15" customHeight="1" x14ac:dyDescent="0.2">
      <c r="A21" s="55" t="s">
        <v>283</v>
      </c>
      <c r="B21" s="59"/>
      <c r="C21" s="59"/>
      <c r="D21" s="59"/>
      <c r="E21" s="59"/>
      <c r="F21" s="59"/>
      <c r="G21" s="59"/>
      <c r="H21" s="59"/>
      <c r="I21" s="59"/>
      <c r="J21" s="126"/>
      <c r="K21" s="127"/>
      <c r="L21" s="128"/>
      <c r="M21" s="8"/>
      <c r="N21" s="8"/>
    </row>
    <row r="22" spans="1:14" ht="15" customHeight="1" x14ac:dyDescent="0.2">
      <c r="A22" s="55" t="s">
        <v>283</v>
      </c>
      <c r="B22" s="59"/>
      <c r="C22" s="59"/>
      <c r="D22" s="59"/>
      <c r="E22" s="59"/>
      <c r="F22" s="59"/>
      <c r="G22" s="59"/>
      <c r="H22" s="59"/>
      <c r="I22" s="59"/>
      <c r="J22" s="126"/>
      <c r="K22" s="127"/>
      <c r="L22" s="128"/>
      <c r="M22" s="8"/>
      <c r="N22" s="8"/>
    </row>
    <row r="23" spans="1:14" ht="15" customHeight="1" x14ac:dyDescent="0.2">
      <c r="A23" s="55" t="s">
        <v>283</v>
      </c>
      <c r="B23" s="59"/>
      <c r="C23" s="59"/>
      <c r="D23" s="59"/>
      <c r="E23" s="59"/>
      <c r="F23" s="59"/>
      <c r="G23" s="59"/>
      <c r="H23" s="59"/>
      <c r="I23" s="59"/>
      <c r="J23" s="126"/>
      <c r="K23" s="127"/>
      <c r="L23" s="128"/>
      <c r="M23" s="8"/>
      <c r="N23" s="8"/>
    </row>
    <row r="24" spans="1:14" ht="15" customHeight="1" x14ac:dyDescent="0.2">
      <c r="A24" s="55" t="s">
        <v>283</v>
      </c>
      <c r="B24" s="59"/>
      <c r="C24" s="59"/>
      <c r="D24" s="59"/>
      <c r="E24" s="59"/>
      <c r="F24" s="59"/>
      <c r="G24" s="59"/>
      <c r="H24" s="59"/>
      <c r="I24" s="59"/>
      <c r="J24" s="126"/>
      <c r="K24" s="127"/>
      <c r="L24" s="128"/>
      <c r="M24" s="8"/>
      <c r="N24" s="8"/>
    </row>
    <row r="25" spans="1:14" ht="15" customHeight="1" x14ac:dyDescent="0.2">
      <c r="A25" s="55" t="s">
        <v>283</v>
      </c>
      <c r="B25" s="59"/>
      <c r="C25" s="59"/>
      <c r="D25" s="59"/>
      <c r="E25" s="59"/>
      <c r="F25" s="59"/>
      <c r="G25" s="59"/>
      <c r="H25" s="59"/>
      <c r="I25" s="59"/>
      <c r="J25" s="126"/>
      <c r="K25" s="127"/>
      <c r="L25" s="128"/>
      <c r="M25" s="8"/>
      <c r="N25" s="8"/>
    </row>
    <row r="26" spans="1:14" ht="15" customHeight="1" x14ac:dyDescent="0.2">
      <c r="A26" s="55" t="s">
        <v>283</v>
      </c>
      <c r="B26" s="59"/>
      <c r="C26" s="59"/>
      <c r="D26" s="59"/>
      <c r="E26" s="59"/>
      <c r="F26" s="59"/>
      <c r="G26" s="59"/>
      <c r="H26" s="59"/>
      <c r="I26" s="59"/>
      <c r="J26" s="126"/>
      <c r="K26" s="127"/>
      <c r="L26" s="128"/>
      <c r="M26" s="8"/>
      <c r="N26" s="8"/>
    </row>
    <row r="27" spans="1:14" ht="15" customHeight="1" x14ac:dyDescent="0.2">
      <c r="A27" s="55" t="s">
        <v>283</v>
      </c>
      <c r="B27" s="59"/>
      <c r="C27" s="59"/>
      <c r="D27" s="59"/>
      <c r="E27" s="59"/>
      <c r="F27" s="59"/>
      <c r="G27" s="59"/>
      <c r="H27" s="59"/>
      <c r="I27" s="59"/>
      <c r="J27" s="126"/>
      <c r="K27" s="127"/>
      <c r="L27" s="128"/>
      <c r="M27" s="8"/>
      <c r="N27" s="8"/>
    </row>
    <row r="28" spans="1:14" ht="15" customHeight="1" x14ac:dyDescent="0.2">
      <c r="A28" s="55" t="s">
        <v>283</v>
      </c>
      <c r="B28" s="59"/>
      <c r="C28" s="59"/>
      <c r="D28" s="59"/>
      <c r="E28" s="59"/>
      <c r="F28" s="59"/>
      <c r="G28" s="59"/>
      <c r="H28" s="59"/>
      <c r="I28" s="59"/>
      <c r="J28" s="126"/>
      <c r="K28" s="127"/>
      <c r="L28" s="128"/>
      <c r="M28" s="8"/>
      <c r="N28" s="8"/>
    </row>
    <row r="29" spans="1:14" ht="30" customHeight="1" x14ac:dyDescent="0.2">
      <c r="A29" s="50" t="s">
        <v>286</v>
      </c>
      <c r="B29" s="52">
        <f t="shared" ref="B29:I29" si="1">SUM(B16:B28)</f>
        <v>5593385.7872340428</v>
      </c>
      <c r="C29" s="52">
        <f t="shared" si="1"/>
        <v>3423925.0212765955</v>
      </c>
      <c r="D29" s="52">
        <f t="shared" si="1"/>
        <v>4099199.8936170214</v>
      </c>
      <c r="E29" s="52">
        <f t="shared" si="1"/>
        <v>0</v>
      </c>
      <c r="F29" s="52">
        <f t="shared" si="1"/>
        <v>0</v>
      </c>
      <c r="G29" s="52">
        <f t="shared" si="1"/>
        <v>0</v>
      </c>
      <c r="H29" s="52">
        <f t="shared" si="1"/>
        <v>0</v>
      </c>
      <c r="I29" s="52">
        <f t="shared" si="1"/>
        <v>0</v>
      </c>
      <c r="J29" s="94"/>
      <c r="K29" s="95"/>
      <c r="L29" s="96"/>
    </row>
    <row r="30" spans="1:14" ht="45" customHeight="1" x14ac:dyDescent="0.2">
      <c r="A30" s="50" t="s">
        <v>439</v>
      </c>
      <c r="B30" s="53">
        <v>33381046</v>
      </c>
      <c r="C30" s="53">
        <v>33648274.899999999</v>
      </c>
      <c r="D30" s="53">
        <v>36381828</v>
      </c>
      <c r="E30" s="53"/>
      <c r="F30" s="53"/>
      <c r="G30" s="53"/>
      <c r="H30" s="53"/>
      <c r="I30" s="53"/>
      <c r="J30" s="126"/>
      <c r="K30" s="127"/>
      <c r="L30" s="128"/>
    </row>
    <row r="31" spans="1:14" ht="3" customHeight="1" x14ac:dyDescent="0.2">
      <c r="A31" s="45"/>
      <c r="B31" s="46"/>
      <c r="C31" s="46"/>
      <c r="D31" s="46"/>
      <c r="E31" s="47"/>
      <c r="F31" s="47"/>
      <c r="G31" s="47"/>
      <c r="H31" s="47"/>
      <c r="I31" s="47"/>
      <c r="J31" s="63"/>
      <c r="K31" s="64"/>
      <c r="L31" s="64"/>
      <c r="M31" s="8"/>
      <c r="N31" s="8"/>
    </row>
    <row r="32" spans="1:14" ht="15" customHeight="1" x14ac:dyDescent="0.2">
      <c r="A32" s="91" t="s">
        <v>328</v>
      </c>
      <c r="B32" s="92"/>
      <c r="C32" s="92"/>
      <c r="D32" s="93"/>
      <c r="E32" s="52">
        <f>SUM(E30+E29+E15)</f>
        <v>45989650.259541318</v>
      </c>
      <c r="F32" s="52">
        <f>SUM(F30+F29+F15)</f>
        <v>48571992.164501958</v>
      </c>
      <c r="G32" s="52">
        <f>SUM(G30+G29+G15)</f>
        <v>50876118.154422946</v>
      </c>
      <c r="H32" s="52">
        <f>SUM(H30+H29+H15)</f>
        <v>52850037.614977017</v>
      </c>
      <c r="I32" s="52">
        <f>SUM(I30+I29+I15)</f>
        <v>0</v>
      </c>
      <c r="J32" s="94"/>
      <c r="K32" s="95"/>
      <c r="L32" s="96"/>
    </row>
    <row r="33" spans="1:14" ht="15" customHeight="1" x14ac:dyDescent="0.2">
      <c r="A33" s="91" t="s">
        <v>329</v>
      </c>
      <c r="B33" s="92"/>
      <c r="C33" s="92"/>
      <c r="D33" s="93"/>
      <c r="E33" s="52">
        <f>+E8-E32</f>
        <v>69741152.408572733</v>
      </c>
      <c r="F33" s="52">
        <f>+F8-F32</f>
        <v>80495074.313261002</v>
      </c>
      <c r="G33" s="52">
        <f>+G8-G32</f>
        <v>97353261.956304252</v>
      </c>
      <c r="H33" s="52">
        <f>+H8-H32</f>
        <v>109944477.4024163</v>
      </c>
      <c r="I33" s="52">
        <f>+I8-I32</f>
        <v>174545772.76350167</v>
      </c>
      <c r="J33" s="94"/>
      <c r="K33" s="100"/>
      <c r="L33" s="101"/>
      <c r="M33" s="8"/>
      <c r="N33" s="8"/>
    </row>
    <row r="34" spans="1:14" ht="15" customHeight="1" x14ac:dyDescent="0.2">
      <c r="A34" s="91" t="s">
        <v>325</v>
      </c>
      <c r="B34" s="92"/>
      <c r="C34" s="92"/>
      <c r="D34" s="93"/>
      <c r="E34" s="65">
        <v>28406533</v>
      </c>
      <c r="F34" s="65">
        <v>26571844</v>
      </c>
      <c r="G34" s="65">
        <v>23565509</v>
      </c>
      <c r="H34" s="65"/>
      <c r="I34" s="65"/>
      <c r="J34" s="126"/>
      <c r="K34" s="127">
        <v>0</v>
      </c>
      <c r="L34" s="128"/>
      <c r="M34" s="8"/>
      <c r="N34" s="2"/>
    </row>
    <row r="35" spans="1:14" ht="15" customHeight="1" x14ac:dyDescent="0.2">
      <c r="A35" s="91" t="s">
        <v>330</v>
      </c>
      <c r="B35" s="92"/>
      <c r="C35" s="92"/>
      <c r="D35" s="93"/>
      <c r="E35" s="52">
        <f>E33-E34</f>
        <v>41334619.408572733</v>
      </c>
      <c r="F35" s="52">
        <f>F33-F34</f>
        <v>53923230.313261002</v>
      </c>
      <c r="G35" s="52">
        <f>G33-G34</f>
        <v>73787752.956304252</v>
      </c>
      <c r="H35" s="52">
        <f>H33-H34</f>
        <v>109944477.4024163</v>
      </c>
      <c r="I35" s="52">
        <f>I33-I34</f>
        <v>174545772.76350167</v>
      </c>
      <c r="J35" s="97"/>
      <c r="K35" s="98"/>
      <c r="L35" s="99"/>
      <c r="M35" s="1"/>
      <c r="N35" s="2"/>
    </row>
  </sheetData>
  <sheetProtection algorithmName="SHA-512" hashValue="JCyZMfqvS7Lt+96LOWfR5D3663iNK8ECAJplD11pv5tJZY7hD07eKI7rB+DkQHZAyERM7BhnldLi6N7g9ZGjZA==" saltValue="vnMe8Y8fxQToBCCz1gV7Lw==" spinCount="100000" sheet="1" objects="1" scenarios="1"/>
  <protectedRanges>
    <protectedRange sqref="B6:L6 E8:L8 B10:L14 A16:L28" name="Range1"/>
  </protectedRanges>
  <mergeCells count="44">
    <mergeCell ref="A1:C2"/>
    <mergeCell ref="E1:F1"/>
    <mergeCell ref="G1:G2"/>
    <mergeCell ref="H1:H2"/>
    <mergeCell ref="I1:K1"/>
    <mergeCell ref="E2:F2"/>
    <mergeCell ref="I2:K2"/>
    <mergeCell ref="J14:L14"/>
    <mergeCell ref="B3:D3"/>
    <mergeCell ref="E3:I3"/>
    <mergeCell ref="J3:L4"/>
    <mergeCell ref="J5:L5"/>
    <mergeCell ref="J6:L6"/>
    <mergeCell ref="A8:D8"/>
    <mergeCell ref="J8:L8"/>
    <mergeCell ref="A9:L9"/>
    <mergeCell ref="J10:L10"/>
    <mergeCell ref="J11:L11"/>
    <mergeCell ref="J12:L12"/>
    <mergeCell ref="J13:L13"/>
    <mergeCell ref="A34:D34"/>
    <mergeCell ref="J34:L34"/>
    <mergeCell ref="A35:D35"/>
    <mergeCell ref="J35:L35"/>
    <mergeCell ref="J15:L15"/>
    <mergeCell ref="J29:L29"/>
    <mergeCell ref="J30:L30"/>
    <mergeCell ref="A32:D32"/>
    <mergeCell ref="J32:L32"/>
    <mergeCell ref="A33:D33"/>
    <mergeCell ref="J33:L33"/>
    <mergeCell ref="J16:L16"/>
    <mergeCell ref="J17:L17"/>
    <mergeCell ref="J18:L18"/>
    <mergeCell ref="J19:L19"/>
    <mergeCell ref="J20:L20"/>
    <mergeCell ref="J26:L26"/>
    <mergeCell ref="J27:L27"/>
    <mergeCell ref="J28:L28"/>
    <mergeCell ref="J21:L21"/>
    <mergeCell ref="J22:L22"/>
    <mergeCell ref="J23:L23"/>
    <mergeCell ref="J24:L24"/>
    <mergeCell ref="J25:L25"/>
  </mergeCells>
  <conditionalFormatting sqref="E8">
    <cfRule type="expression" dxfId="11" priority="6">
      <formula>$E$6&gt;$L$2</formula>
    </cfRule>
  </conditionalFormatting>
  <conditionalFormatting sqref="E10">
    <cfRule type="expression" dxfId="10" priority="5">
      <formula>$E$6&gt;$L$2</formula>
    </cfRule>
  </conditionalFormatting>
  <conditionalFormatting sqref="E11:I12">
    <cfRule type="expression" dxfId="9" priority="4">
      <formula>$E$6&gt;$L$2</formula>
    </cfRule>
  </conditionalFormatting>
  <conditionalFormatting sqref="E13:I14">
    <cfRule type="expression" dxfId="8" priority="3">
      <formula>$E$6&gt;$L$2</formula>
    </cfRule>
  </conditionalFormatting>
  <conditionalFormatting sqref="F10:I10">
    <cfRule type="expression" dxfId="7" priority="2">
      <formula>$E$6&gt;$L$2</formula>
    </cfRule>
  </conditionalFormatting>
  <conditionalFormatting sqref="F8:I8">
    <cfRule type="expression" dxfId="6" priority="1">
      <formula>$E$6&gt;$L$2</formula>
    </cfRule>
  </conditionalFormatting>
  <dataValidations count="1">
    <dataValidation type="list" allowBlank="1" showInputMessage="1" showErrorMessage="1" promptTitle="Enter External Resource C1" sqref="A16:A28">
      <formula1>ExternalSourceLookUp</formula1>
    </dataValidation>
  </dataValidations>
  <pageMargins left="0.7" right="0.7" top="0.75" bottom="0.75" header="0.3" footer="0.3"/>
  <pageSetup paperSize="8" orientation="landscape" r:id="rId1"/>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35"/>
  <sheetViews>
    <sheetView view="pageBreakPreview" zoomScaleSheetLayoutView="100" workbookViewId="0">
      <selection sqref="A1:C2"/>
    </sheetView>
  </sheetViews>
  <sheetFormatPr defaultColWidth="9" defaultRowHeight="14.25" x14ac:dyDescent="0.2"/>
  <cols>
    <col min="1" max="1" width="45.625" style="7" customWidth="1"/>
    <col min="2" max="9" width="11.125" style="7" customWidth="1"/>
    <col min="10" max="10" width="10.125" style="7" customWidth="1"/>
    <col min="11" max="11" width="14.625" style="7" customWidth="1"/>
    <col min="12" max="12" width="10.125" style="7" customWidth="1"/>
    <col min="13" max="16384" width="9" style="7"/>
  </cols>
  <sheetData>
    <row r="1" spans="1:14" ht="15" customHeight="1" x14ac:dyDescent="0.2">
      <c r="A1" s="102" t="s">
        <v>387</v>
      </c>
      <c r="B1" s="103"/>
      <c r="C1" s="104"/>
      <c r="D1" s="39" t="s">
        <v>3</v>
      </c>
      <c r="E1" s="108" t="str">
        <f>'Cover Sheet'!B3</f>
        <v>Philippines</v>
      </c>
      <c r="F1" s="109"/>
      <c r="G1" s="110" t="s">
        <v>290</v>
      </c>
      <c r="H1" s="112" t="s">
        <v>9</v>
      </c>
      <c r="I1" s="114" t="s">
        <v>295</v>
      </c>
      <c r="J1" s="115"/>
      <c r="K1" s="116"/>
      <c r="L1" s="40" t="str">
        <f>'Cover Sheet'!D8</f>
        <v>Select year</v>
      </c>
      <c r="M1" s="6"/>
      <c r="N1" s="6"/>
    </row>
    <row r="2" spans="1:14" ht="15" customHeight="1" x14ac:dyDescent="0.2">
      <c r="A2" s="105"/>
      <c r="B2" s="106"/>
      <c r="C2" s="107"/>
      <c r="D2" s="39" t="s">
        <v>1</v>
      </c>
      <c r="E2" s="108" t="str">
        <f>'Cover Sheet'!B5</f>
        <v>USD</v>
      </c>
      <c r="F2" s="109"/>
      <c r="G2" s="111"/>
      <c r="H2" s="113"/>
      <c r="I2" s="114" t="s">
        <v>293</v>
      </c>
      <c r="J2" s="115"/>
      <c r="K2" s="116"/>
      <c r="L2" s="40" t="str">
        <f>'Cover Sheet'!D9</f>
        <v>Select year</v>
      </c>
      <c r="M2" s="6"/>
      <c r="N2" s="6"/>
    </row>
    <row r="3" spans="1:14" ht="15" customHeight="1" x14ac:dyDescent="0.2">
      <c r="A3" s="41"/>
      <c r="B3" s="117" t="s">
        <v>284</v>
      </c>
      <c r="C3" s="118"/>
      <c r="D3" s="118"/>
      <c r="E3" s="117" t="s">
        <v>0</v>
      </c>
      <c r="F3" s="118"/>
      <c r="G3" s="118"/>
      <c r="H3" s="118"/>
      <c r="I3" s="119"/>
      <c r="J3" s="120" t="s">
        <v>279</v>
      </c>
      <c r="K3" s="121"/>
      <c r="L3" s="122"/>
      <c r="M3" s="8"/>
      <c r="N3" s="8"/>
    </row>
    <row r="4" spans="1:14" ht="15" customHeight="1" x14ac:dyDescent="0.2">
      <c r="A4" s="42" t="s">
        <v>277</v>
      </c>
      <c r="B4" s="43" t="str">
        <f>IFERROR(C4-1,"")</f>
        <v/>
      </c>
      <c r="C4" s="43" t="str">
        <f>IFERROR(D4-1,"")</f>
        <v/>
      </c>
      <c r="D4" s="43" t="str">
        <f>IFERROR(L1-1,"")</f>
        <v/>
      </c>
      <c r="E4" s="43" t="str">
        <f>IF(L1="Select year","",L1)</f>
        <v/>
      </c>
      <c r="F4" s="43" t="str">
        <f>IFERROR(E4+1,"")</f>
        <v/>
      </c>
      <c r="G4" s="43" t="str">
        <f>IFERROR(F4+1,"")</f>
        <v/>
      </c>
      <c r="H4" s="43" t="str">
        <f>IFERROR(G4+1,"")</f>
        <v/>
      </c>
      <c r="I4" s="43" t="str">
        <f>IFERROR(H4+1,"")</f>
        <v/>
      </c>
      <c r="J4" s="123"/>
      <c r="K4" s="124"/>
      <c r="L4" s="125"/>
      <c r="M4" s="8"/>
      <c r="N4" s="8"/>
    </row>
    <row r="5" spans="1:14" ht="30" customHeight="1" x14ac:dyDescent="0.2">
      <c r="A5" s="42" t="s">
        <v>344</v>
      </c>
      <c r="B5" s="44" t="str">
        <f>IFERROR(IF('Cover Sheet'!$B$4="January - December","Jan "&amp;B4&amp;" - "&amp;"Dec "&amp;B4,IF('Cover Sheet'!$B$4="April - March","Apr "&amp;B4&amp;" - "&amp;"Mar "&amp;B4+1,IF('Cover Sheet'!$B$4="July - June","Jul "&amp;B4-1&amp;" - "&amp;"Jun "&amp;B4,IF('Cover Sheet'!$B$4="October - September","Oct "&amp;B4-1&amp;" - "&amp;"Sep "&amp;B4,"")))),"")</f>
        <v xml:space="preserve">Jan  - Dec </v>
      </c>
      <c r="C5" s="44" t="str">
        <f>IFERROR(IF('Cover Sheet'!$B$4="January - December","Jan "&amp;C4&amp;" - "&amp;"Dec "&amp;C4,IF('Cover Sheet'!$B$4="April - March","Apr "&amp;C4&amp;" - "&amp;"Mar "&amp;C4+1,IF('Cover Sheet'!$B$4="July - June","Jul "&amp;C4-1&amp;" - "&amp;"Jun "&amp;C4,IF('Cover Sheet'!$B$4="October - September","Oct "&amp;C4-1&amp;" - "&amp;"Sep "&amp;C4,"")))),"")</f>
        <v xml:space="preserve">Jan  - Dec </v>
      </c>
      <c r="D5" s="44" t="str">
        <f>IFERROR(IF('Cover Sheet'!$B$4="January - December","Jan "&amp;D4&amp;" - "&amp;"Dec "&amp;D4,IF('Cover Sheet'!$B$4="April - March","Apr "&amp;D4&amp;" - "&amp;"Mar "&amp;D4+1,IF('Cover Sheet'!$B$4="July - June","Jul "&amp;D4-1&amp;" - "&amp;"Jun "&amp;D4,IF('Cover Sheet'!$B$4="October - September","Oct "&amp;D4-1&amp;" - "&amp;"Sep "&amp;D4,"")))),"")</f>
        <v xml:space="preserve">Jan  - Dec </v>
      </c>
      <c r="E5" s="44" t="str">
        <f>IFERROR(IF('Cover Sheet'!$B$4="January - December","Jan "&amp;E4&amp;" - "&amp;"Dec "&amp;E4,IF('Cover Sheet'!$B$4="April - March","Apr "&amp;E4&amp;" - "&amp;"Mar "&amp;E4+1,IF('Cover Sheet'!$B$4="July - June","Jul "&amp;E4-1&amp;" - "&amp;"Jun "&amp;E4,IF('Cover Sheet'!$B$4="October - September","Oct "&amp;E4-1&amp;" - "&amp;"Sep "&amp;E4,"")))),"")</f>
        <v xml:space="preserve">Jan  - Dec </v>
      </c>
      <c r="F5" s="44" t="str">
        <f>IFERROR(IF('Cover Sheet'!$B$4="January - December","Jan "&amp;F4&amp;" - "&amp;"Dec "&amp;F4,IF('Cover Sheet'!$B$4="April - March","Apr "&amp;F4&amp;" - "&amp;"Mar "&amp;F4+1,IF('Cover Sheet'!$B$4="July - June","Jul "&amp;F4-1&amp;" - "&amp;"Jun "&amp;F4,IF('Cover Sheet'!$B$4="October - September","Oct "&amp;F4-1&amp;" - "&amp;"Sep "&amp;F4,"")))),"")</f>
        <v xml:space="preserve">Jan  - Dec </v>
      </c>
      <c r="G5" s="44" t="str">
        <f>IFERROR(IF('Cover Sheet'!$B$4="January - December","Jan "&amp;G4&amp;" - "&amp;"Dec "&amp;G4,IF('Cover Sheet'!$B$4="April - March","Apr "&amp;G4&amp;" - "&amp;"Mar "&amp;G4+1,IF('Cover Sheet'!$B$4="July - June","Jul "&amp;G4-1&amp;" - "&amp;"Jun "&amp;G4,IF('Cover Sheet'!$B$4="October - September","Oct "&amp;G4-1&amp;" - "&amp;"Sep "&amp;G4,"")))),"")</f>
        <v xml:space="preserve">Jan  - Dec </v>
      </c>
      <c r="H5" s="44" t="str">
        <f>IFERROR(IF('Cover Sheet'!$B$4="January - December","Jan "&amp;H4&amp;" - "&amp;"Dec "&amp;H4,IF('Cover Sheet'!$B$4="April - March","Apr "&amp;H4&amp;" - "&amp;"Mar "&amp;H4+1,IF('Cover Sheet'!$B$4="July - June","Jul "&amp;H4-1&amp;" - "&amp;"Jun "&amp;H4,IF('Cover Sheet'!$B$4="October - September","Oct "&amp;H4-1&amp;" - "&amp;"Sep "&amp;H4,"")))),"")</f>
        <v xml:space="preserve">Jan  - Dec </v>
      </c>
      <c r="I5" s="44" t="str">
        <f>IFERROR(IF('Cover Sheet'!$B$4="January - December","Jan "&amp;I4&amp;" - "&amp;"Dec "&amp;I4,IF('Cover Sheet'!$B$4="April - March","Apr "&amp;I4&amp;" - "&amp;"Mar "&amp;I4+1,IF('Cover Sheet'!$B$4="July - June","Jul "&amp;I4-1&amp;" - "&amp;"Jun "&amp;I4,IF('Cover Sheet'!$B$4="October - September","Oct "&amp;I4-1&amp;" - "&amp;"Sep "&amp;I4,"")))),"")</f>
        <v xml:space="preserve">Jan  - Dec </v>
      </c>
      <c r="J5" s="129"/>
      <c r="K5" s="130"/>
      <c r="L5" s="131"/>
      <c r="M5" s="8"/>
      <c r="N5" s="8"/>
    </row>
    <row r="6" spans="1:14" ht="15" customHeight="1" x14ac:dyDescent="0.2">
      <c r="A6" s="42" t="s">
        <v>401</v>
      </c>
      <c r="B6" s="54"/>
      <c r="C6" s="54"/>
      <c r="D6" s="54"/>
      <c r="E6" s="54"/>
      <c r="F6" s="54"/>
      <c r="G6" s="54"/>
      <c r="H6" s="54"/>
      <c r="I6" s="54"/>
      <c r="J6" s="129" t="s">
        <v>294</v>
      </c>
      <c r="K6" s="130"/>
      <c r="L6" s="131"/>
      <c r="M6" s="8"/>
      <c r="N6" s="8"/>
    </row>
    <row r="7" spans="1:14" ht="3" customHeight="1" x14ac:dyDescent="0.2">
      <c r="A7" s="45"/>
      <c r="B7" s="46"/>
      <c r="C7" s="46"/>
      <c r="D7" s="46"/>
      <c r="E7" s="47"/>
      <c r="F7" s="47"/>
      <c r="G7" s="47"/>
      <c r="H7" s="47"/>
      <c r="I7" s="47"/>
      <c r="J7" s="63"/>
      <c r="K7" s="64"/>
      <c r="L7" s="64"/>
      <c r="M7" s="8"/>
      <c r="N7" s="8"/>
    </row>
    <row r="8" spans="1:14" ht="15" customHeight="1" x14ac:dyDescent="0.2">
      <c r="A8" s="91" t="s">
        <v>327</v>
      </c>
      <c r="B8" s="92"/>
      <c r="C8" s="92"/>
      <c r="D8" s="93"/>
      <c r="E8" s="53"/>
      <c r="F8" s="53"/>
      <c r="G8" s="53"/>
      <c r="H8" s="53"/>
      <c r="I8" s="53"/>
      <c r="J8" s="88"/>
      <c r="K8" s="89"/>
      <c r="L8" s="90"/>
      <c r="M8" s="8"/>
      <c r="N8" s="2"/>
    </row>
    <row r="9" spans="1:14" ht="15" customHeight="1" x14ac:dyDescent="0.2">
      <c r="A9" s="91" t="s">
        <v>289</v>
      </c>
      <c r="B9" s="92"/>
      <c r="C9" s="92"/>
      <c r="D9" s="92"/>
      <c r="E9" s="92"/>
      <c r="F9" s="92"/>
      <c r="G9" s="92"/>
      <c r="H9" s="92"/>
      <c r="I9" s="92"/>
      <c r="J9" s="92"/>
      <c r="K9" s="92"/>
      <c r="L9" s="93"/>
      <c r="M9" s="8"/>
      <c r="N9" s="8"/>
    </row>
    <row r="10" spans="1:14" ht="15" customHeight="1" x14ac:dyDescent="0.2">
      <c r="A10" s="49" t="s">
        <v>345</v>
      </c>
      <c r="B10" s="53"/>
      <c r="C10" s="53"/>
      <c r="D10" s="53"/>
      <c r="E10" s="53"/>
      <c r="F10" s="53"/>
      <c r="G10" s="53"/>
      <c r="H10" s="53"/>
      <c r="I10" s="53"/>
      <c r="J10" s="88"/>
      <c r="K10" s="89"/>
      <c r="L10" s="90"/>
      <c r="M10" s="8"/>
      <c r="N10" s="8"/>
    </row>
    <row r="11" spans="1:14" ht="15" customHeight="1" x14ac:dyDescent="0.2">
      <c r="A11" s="49" t="s">
        <v>346</v>
      </c>
      <c r="B11" s="53"/>
      <c r="C11" s="53"/>
      <c r="D11" s="53"/>
      <c r="E11" s="53"/>
      <c r="F11" s="53"/>
      <c r="G11" s="53"/>
      <c r="H11" s="53"/>
      <c r="I11" s="53"/>
      <c r="J11" s="88"/>
      <c r="K11" s="89"/>
      <c r="L11" s="90"/>
      <c r="M11" s="8"/>
      <c r="N11" s="8"/>
    </row>
    <row r="12" spans="1:14" ht="15" customHeight="1" x14ac:dyDescent="0.2">
      <c r="A12" s="49" t="s">
        <v>291</v>
      </c>
      <c r="B12" s="53"/>
      <c r="C12" s="53"/>
      <c r="D12" s="53"/>
      <c r="E12" s="53"/>
      <c r="F12" s="53"/>
      <c r="G12" s="53"/>
      <c r="H12" s="53"/>
      <c r="I12" s="53"/>
      <c r="J12" s="88"/>
      <c r="K12" s="89"/>
      <c r="L12" s="90"/>
      <c r="M12" s="8"/>
      <c r="N12" s="8"/>
    </row>
    <row r="13" spans="1:14" ht="15" customHeight="1" x14ac:dyDescent="0.2">
      <c r="A13" s="49" t="s">
        <v>292</v>
      </c>
      <c r="B13" s="53"/>
      <c r="C13" s="53"/>
      <c r="D13" s="53"/>
      <c r="E13" s="53"/>
      <c r="F13" s="53"/>
      <c r="G13" s="53"/>
      <c r="H13" s="53"/>
      <c r="I13" s="53"/>
      <c r="J13" s="88"/>
      <c r="K13" s="89"/>
      <c r="L13" s="90"/>
      <c r="M13" s="8"/>
      <c r="N13" s="8"/>
    </row>
    <row r="14" spans="1:14" ht="15" customHeight="1" x14ac:dyDescent="0.2">
      <c r="A14" s="49" t="s">
        <v>343</v>
      </c>
      <c r="B14" s="53"/>
      <c r="C14" s="53"/>
      <c r="D14" s="53"/>
      <c r="E14" s="53"/>
      <c r="F14" s="53"/>
      <c r="G14" s="53"/>
      <c r="H14" s="53"/>
      <c r="I14" s="53"/>
      <c r="J14" s="88"/>
      <c r="K14" s="89"/>
      <c r="L14" s="90"/>
      <c r="M14" s="8"/>
      <c r="N14" s="8"/>
    </row>
    <row r="15" spans="1:14" ht="30" customHeight="1" x14ac:dyDescent="0.2">
      <c r="A15" s="50" t="s">
        <v>285</v>
      </c>
      <c r="B15" s="51">
        <f t="shared" ref="B15:I15" si="0">SUM(B10:B14)</f>
        <v>0</v>
      </c>
      <c r="C15" s="51">
        <f t="shared" si="0"/>
        <v>0</v>
      </c>
      <c r="D15" s="51">
        <f t="shared" si="0"/>
        <v>0</v>
      </c>
      <c r="E15" s="51">
        <f t="shared" si="0"/>
        <v>0</v>
      </c>
      <c r="F15" s="51">
        <f t="shared" si="0"/>
        <v>0</v>
      </c>
      <c r="G15" s="51">
        <f t="shared" si="0"/>
        <v>0</v>
      </c>
      <c r="H15" s="51">
        <f t="shared" si="0"/>
        <v>0</v>
      </c>
      <c r="I15" s="51">
        <f t="shared" si="0"/>
        <v>0</v>
      </c>
      <c r="J15" s="94"/>
      <c r="K15" s="95"/>
      <c r="L15" s="96"/>
      <c r="M15" s="8"/>
      <c r="N15" s="8"/>
    </row>
    <row r="16" spans="1:14" ht="15" customHeight="1" x14ac:dyDescent="0.2">
      <c r="A16" s="55" t="s">
        <v>283</v>
      </c>
      <c r="B16" s="59"/>
      <c r="C16" s="59"/>
      <c r="D16" s="59"/>
      <c r="E16" s="59"/>
      <c r="F16" s="59"/>
      <c r="G16" s="59"/>
      <c r="H16" s="59"/>
      <c r="I16" s="59"/>
      <c r="J16" s="126"/>
      <c r="K16" s="127"/>
      <c r="L16" s="128"/>
      <c r="M16" s="8"/>
      <c r="N16" s="8"/>
    </row>
    <row r="17" spans="1:14" ht="15" customHeight="1" x14ac:dyDescent="0.2">
      <c r="A17" s="55" t="s">
        <v>283</v>
      </c>
      <c r="B17" s="59"/>
      <c r="C17" s="59"/>
      <c r="D17" s="59"/>
      <c r="E17" s="59"/>
      <c r="F17" s="59"/>
      <c r="G17" s="59"/>
      <c r="H17" s="59"/>
      <c r="I17" s="59"/>
      <c r="J17" s="126"/>
      <c r="K17" s="127"/>
      <c r="L17" s="128"/>
      <c r="M17" s="8"/>
      <c r="N17" s="8"/>
    </row>
    <row r="18" spans="1:14" ht="15" customHeight="1" x14ac:dyDescent="0.2">
      <c r="A18" s="55" t="s">
        <v>283</v>
      </c>
      <c r="B18" s="59"/>
      <c r="C18" s="59"/>
      <c r="D18" s="59"/>
      <c r="E18" s="59"/>
      <c r="F18" s="59"/>
      <c r="G18" s="59"/>
      <c r="H18" s="59"/>
      <c r="I18" s="59"/>
      <c r="J18" s="126"/>
      <c r="K18" s="127"/>
      <c r="L18" s="128"/>
      <c r="M18" s="8"/>
      <c r="N18" s="8"/>
    </row>
    <row r="19" spans="1:14" ht="15" customHeight="1" x14ac:dyDescent="0.2">
      <c r="A19" s="55" t="s">
        <v>283</v>
      </c>
      <c r="B19" s="59"/>
      <c r="C19" s="59"/>
      <c r="D19" s="59"/>
      <c r="E19" s="59"/>
      <c r="F19" s="59"/>
      <c r="G19" s="59"/>
      <c r="H19" s="59"/>
      <c r="I19" s="59"/>
      <c r="J19" s="126"/>
      <c r="K19" s="127"/>
      <c r="L19" s="128"/>
      <c r="M19" s="8"/>
      <c r="N19" s="8"/>
    </row>
    <row r="20" spans="1:14" ht="15" customHeight="1" x14ac:dyDescent="0.2">
      <c r="A20" s="55" t="s">
        <v>283</v>
      </c>
      <c r="B20" s="59"/>
      <c r="C20" s="59"/>
      <c r="D20" s="59"/>
      <c r="E20" s="59"/>
      <c r="F20" s="59"/>
      <c r="G20" s="59"/>
      <c r="H20" s="59"/>
      <c r="I20" s="59"/>
      <c r="J20" s="126"/>
      <c r="K20" s="127"/>
      <c r="L20" s="128"/>
      <c r="M20" s="8"/>
      <c r="N20" s="8"/>
    </row>
    <row r="21" spans="1:14" ht="15" customHeight="1" x14ac:dyDescent="0.2">
      <c r="A21" s="55" t="s">
        <v>283</v>
      </c>
      <c r="B21" s="59"/>
      <c r="C21" s="59"/>
      <c r="D21" s="59"/>
      <c r="E21" s="59"/>
      <c r="F21" s="59"/>
      <c r="G21" s="59"/>
      <c r="H21" s="59"/>
      <c r="I21" s="59"/>
      <c r="J21" s="126"/>
      <c r="K21" s="127"/>
      <c r="L21" s="128"/>
      <c r="M21" s="8"/>
      <c r="N21" s="8"/>
    </row>
    <row r="22" spans="1:14" ht="15" customHeight="1" x14ac:dyDescent="0.2">
      <c r="A22" s="55" t="s">
        <v>283</v>
      </c>
      <c r="B22" s="59"/>
      <c r="C22" s="59"/>
      <c r="D22" s="59"/>
      <c r="E22" s="59"/>
      <c r="F22" s="59"/>
      <c r="G22" s="59"/>
      <c r="H22" s="59"/>
      <c r="I22" s="59"/>
      <c r="J22" s="126"/>
      <c r="K22" s="127"/>
      <c r="L22" s="128"/>
      <c r="M22" s="8"/>
      <c r="N22" s="8"/>
    </row>
    <row r="23" spans="1:14" ht="15" customHeight="1" x14ac:dyDescent="0.2">
      <c r="A23" s="55" t="s">
        <v>283</v>
      </c>
      <c r="B23" s="59"/>
      <c r="C23" s="59"/>
      <c r="D23" s="59"/>
      <c r="E23" s="59"/>
      <c r="F23" s="59"/>
      <c r="G23" s="59"/>
      <c r="H23" s="59"/>
      <c r="I23" s="59"/>
      <c r="J23" s="126"/>
      <c r="K23" s="127"/>
      <c r="L23" s="128"/>
      <c r="M23" s="8"/>
      <c r="N23" s="8"/>
    </row>
    <row r="24" spans="1:14" ht="15" customHeight="1" x14ac:dyDescent="0.2">
      <c r="A24" s="55" t="s">
        <v>283</v>
      </c>
      <c r="B24" s="59"/>
      <c r="C24" s="59"/>
      <c r="D24" s="59"/>
      <c r="E24" s="59"/>
      <c r="F24" s="59"/>
      <c r="G24" s="59"/>
      <c r="H24" s="59"/>
      <c r="I24" s="59"/>
      <c r="J24" s="126"/>
      <c r="K24" s="127"/>
      <c r="L24" s="128"/>
      <c r="M24" s="8"/>
      <c r="N24" s="8"/>
    </row>
    <row r="25" spans="1:14" ht="15" customHeight="1" x14ac:dyDescent="0.2">
      <c r="A25" s="55" t="s">
        <v>283</v>
      </c>
      <c r="B25" s="59"/>
      <c r="C25" s="59"/>
      <c r="D25" s="59"/>
      <c r="E25" s="59"/>
      <c r="F25" s="59"/>
      <c r="G25" s="59"/>
      <c r="H25" s="59"/>
      <c r="I25" s="59"/>
      <c r="J25" s="126"/>
      <c r="K25" s="127"/>
      <c r="L25" s="128"/>
      <c r="M25" s="8"/>
      <c r="N25" s="8"/>
    </row>
    <row r="26" spans="1:14" ht="15" customHeight="1" x14ac:dyDescent="0.2">
      <c r="A26" s="55" t="s">
        <v>283</v>
      </c>
      <c r="B26" s="59"/>
      <c r="C26" s="59"/>
      <c r="D26" s="59"/>
      <c r="E26" s="59"/>
      <c r="F26" s="59"/>
      <c r="G26" s="59"/>
      <c r="H26" s="59"/>
      <c r="I26" s="59"/>
      <c r="J26" s="126"/>
      <c r="K26" s="127"/>
      <c r="L26" s="128"/>
      <c r="M26" s="8"/>
      <c r="N26" s="8"/>
    </row>
    <row r="27" spans="1:14" ht="15" customHeight="1" x14ac:dyDescent="0.2">
      <c r="A27" s="55" t="s">
        <v>283</v>
      </c>
      <c r="B27" s="59"/>
      <c r="C27" s="59"/>
      <c r="D27" s="59"/>
      <c r="E27" s="59"/>
      <c r="F27" s="59"/>
      <c r="G27" s="59"/>
      <c r="H27" s="59"/>
      <c r="I27" s="59"/>
      <c r="J27" s="126"/>
      <c r="K27" s="127"/>
      <c r="L27" s="128"/>
      <c r="M27" s="8"/>
      <c r="N27" s="8"/>
    </row>
    <row r="28" spans="1:14" ht="15" customHeight="1" x14ac:dyDescent="0.2">
      <c r="A28" s="55" t="s">
        <v>283</v>
      </c>
      <c r="B28" s="59"/>
      <c r="C28" s="59"/>
      <c r="D28" s="59"/>
      <c r="E28" s="59"/>
      <c r="F28" s="59"/>
      <c r="G28" s="59"/>
      <c r="H28" s="59"/>
      <c r="I28" s="59"/>
      <c r="J28" s="126"/>
      <c r="K28" s="127"/>
      <c r="L28" s="128"/>
      <c r="M28" s="8"/>
      <c r="N28" s="8"/>
    </row>
    <row r="29" spans="1:14" ht="30" customHeight="1" x14ac:dyDescent="0.2">
      <c r="A29" s="50" t="s">
        <v>286</v>
      </c>
      <c r="B29" s="52">
        <f t="shared" ref="B29:I29" si="1">SUM(B16:B28)</f>
        <v>0</v>
      </c>
      <c r="C29" s="52">
        <f t="shared" si="1"/>
        <v>0</v>
      </c>
      <c r="D29" s="52">
        <f t="shared" si="1"/>
        <v>0</v>
      </c>
      <c r="E29" s="52">
        <f t="shared" si="1"/>
        <v>0</v>
      </c>
      <c r="F29" s="52">
        <f t="shared" si="1"/>
        <v>0</v>
      </c>
      <c r="G29" s="52">
        <f t="shared" si="1"/>
        <v>0</v>
      </c>
      <c r="H29" s="52">
        <f t="shared" si="1"/>
        <v>0</v>
      </c>
      <c r="I29" s="52">
        <f t="shared" si="1"/>
        <v>0</v>
      </c>
      <c r="J29" s="94"/>
      <c r="K29" s="95"/>
      <c r="L29" s="96"/>
    </row>
    <row r="30" spans="1:14" ht="45" customHeight="1" x14ac:dyDescent="0.2">
      <c r="A30" s="50" t="s">
        <v>439</v>
      </c>
      <c r="B30" s="53"/>
      <c r="C30" s="53"/>
      <c r="D30" s="53"/>
      <c r="E30" s="53"/>
      <c r="F30" s="53"/>
      <c r="G30" s="53"/>
      <c r="H30" s="53"/>
      <c r="I30" s="53"/>
      <c r="J30" s="126"/>
      <c r="K30" s="127"/>
      <c r="L30" s="128"/>
    </row>
    <row r="31" spans="1:14" ht="3" customHeight="1" x14ac:dyDescent="0.2">
      <c r="A31" s="45"/>
      <c r="B31" s="46"/>
      <c r="C31" s="46"/>
      <c r="D31" s="46"/>
      <c r="E31" s="47"/>
      <c r="F31" s="47"/>
      <c r="G31" s="47"/>
      <c r="H31" s="47"/>
      <c r="I31" s="47"/>
      <c r="J31" s="63"/>
      <c r="K31" s="64"/>
      <c r="L31" s="64"/>
      <c r="M31" s="8"/>
      <c r="N31" s="8"/>
    </row>
    <row r="32" spans="1:14" ht="15" customHeight="1" x14ac:dyDescent="0.2">
      <c r="A32" s="91" t="s">
        <v>328</v>
      </c>
      <c r="B32" s="92"/>
      <c r="C32" s="92"/>
      <c r="D32" s="93"/>
      <c r="E32" s="52">
        <f>SUM(E30+E29+E15)</f>
        <v>0</v>
      </c>
      <c r="F32" s="52">
        <f>SUM(F30+F29+F15)</f>
        <v>0</v>
      </c>
      <c r="G32" s="52">
        <f>SUM(G30+G29+G15)</f>
        <v>0</v>
      </c>
      <c r="H32" s="52">
        <f>SUM(H30+H29+H15)</f>
        <v>0</v>
      </c>
      <c r="I32" s="52">
        <f>SUM(I30+I29+I15)</f>
        <v>0</v>
      </c>
      <c r="J32" s="94"/>
      <c r="K32" s="95"/>
      <c r="L32" s="96"/>
    </row>
    <row r="33" spans="1:14" ht="15" customHeight="1" x14ac:dyDescent="0.2">
      <c r="A33" s="91" t="s">
        <v>329</v>
      </c>
      <c r="B33" s="92"/>
      <c r="C33" s="92"/>
      <c r="D33" s="93"/>
      <c r="E33" s="52">
        <f>+E8-E32</f>
        <v>0</v>
      </c>
      <c r="F33" s="52">
        <f>+F8-F32</f>
        <v>0</v>
      </c>
      <c r="G33" s="52">
        <f>+G8-G32</f>
        <v>0</v>
      </c>
      <c r="H33" s="52">
        <f>+H8-H32</f>
        <v>0</v>
      </c>
      <c r="I33" s="52">
        <f>+I8-I32</f>
        <v>0</v>
      </c>
      <c r="J33" s="94"/>
      <c r="K33" s="95"/>
      <c r="L33" s="96"/>
      <c r="M33" s="8"/>
      <c r="N33" s="8"/>
    </row>
    <row r="34" spans="1:14" ht="15" customHeight="1" x14ac:dyDescent="0.2">
      <c r="A34" s="91" t="s">
        <v>325</v>
      </c>
      <c r="B34" s="92"/>
      <c r="C34" s="92"/>
      <c r="D34" s="93"/>
      <c r="E34" s="59"/>
      <c r="F34" s="59"/>
      <c r="G34" s="59"/>
      <c r="H34" s="59"/>
      <c r="I34" s="59"/>
      <c r="J34" s="126"/>
      <c r="K34" s="127"/>
      <c r="L34" s="128"/>
      <c r="M34" s="8"/>
      <c r="N34" s="2"/>
    </row>
    <row r="35" spans="1:14" ht="15" customHeight="1" x14ac:dyDescent="0.2">
      <c r="A35" s="91" t="s">
        <v>330</v>
      </c>
      <c r="B35" s="92"/>
      <c r="C35" s="92"/>
      <c r="D35" s="93"/>
      <c r="E35" s="52">
        <f>E33-E34</f>
        <v>0</v>
      </c>
      <c r="F35" s="52">
        <f>F33-F34</f>
        <v>0</v>
      </c>
      <c r="G35" s="52">
        <f>G33-G34</f>
        <v>0</v>
      </c>
      <c r="H35" s="52">
        <f>H33-H34</f>
        <v>0</v>
      </c>
      <c r="I35" s="52">
        <f>I33-I34</f>
        <v>0</v>
      </c>
      <c r="J35" s="97"/>
      <c r="K35" s="98"/>
      <c r="L35" s="99"/>
      <c r="M35" s="1"/>
      <c r="N35" s="2"/>
    </row>
  </sheetData>
  <sheetProtection algorithmName="SHA-512" hashValue="NR96h4vnNKaxn9dknsQh47qvGUg5AeJqOAN4Yx59DzWjxdDe30IvZDQ1T40bO+tSb8PCDwNigFc1bD5SGNR/Bg==" saltValue="mBZexQYEeqxZMlwIxLtEYA==" spinCount="100000" sheet="1" objects="1" scenarios="1"/>
  <protectedRanges>
    <protectedRange sqref="B6:L6 E8:L8 B10:L14 A16:L28" name="Range1"/>
  </protectedRanges>
  <mergeCells count="44">
    <mergeCell ref="A1:C2"/>
    <mergeCell ref="E1:F1"/>
    <mergeCell ref="G1:G2"/>
    <mergeCell ref="H1:H2"/>
    <mergeCell ref="I1:K1"/>
    <mergeCell ref="E2:F2"/>
    <mergeCell ref="I2:K2"/>
    <mergeCell ref="J14:L14"/>
    <mergeCell ref="B3:D3"/>
    <mergeCell ref="E3:I3"/>
    <mergeCell ref="J3:L4"/>
    <mergeCell ref="J5:L5"/>
    <mergeCell ref="J6:L6"/>
    <mergeCell ref="A8:D8"/>
    <mergeCell ref="J8:L8"/>
    <mergeCell ref="A9:L9"/>
    <mergeCell ref="J10:L10"/>
    <mergeCell ref="J11:L11"/>
    <mergeCell ref="J12:L12"/>
    <mergeCell ref="J13:L13"/>
    <mergeCell ref="A34:D34"/>
    <mergeCell ref="J34:L34"/>
    <mergeCell ref="A35:D35"/>
    <mergeCell ref="J35:L35"/>
    <mergeCell ref="J15:L15"/>
    <mergeCell ref="J29:L29"/>
    <mergeCell ref="J30:L30"/>
    <mergeCell ref="A32:D32"/>
    <mergeCell ref="J32:L32"/>
    <mergeCell ref="A33:D33"/>
    <mergeCell ref="J33:L33"/>
    <mergeCell ref="J16:L16"/>
    <mergeCell ref="J17:L17"/>
    <mergeCell ref="J18:L18"/>
    <mergeCell ref="J19:L19"/>
    <mergeCell ref="J20:L20"/>
    <mergeCell ref="J26:L26"/>
    <mergeCell ref="J27:L27"/>
    <mergeCell ref="J28:L28"/>
    <mergeCell ref="J21:L21"/>
    <mergeCell ref="J22:L22"/>
    <mergeCell ref="J23:L23"/>
    <mergeCell ref="J24:L24"/>
    <mergeCell ref="J25:L25"/>
  </mergeCells>
  <conditionalFormatting sqref="E8">
    <cfRule type="expression" dxfId="5" priority="6">
      <formula>$E$6&gt;$L$2</formula>
    </cfRule>
  </conditionalFormatting>
  <conditionalFormatting sqref="E10">
    <cfRule type="expression" dxfId="4" priority="5">
      <formula>$E$6&gt;$L$2</formula>
    </cfRule>
  </conditionalFormatting>
  <conditionalFormatting sqref="E11:I12">
    <cfRule type="expression" dxfId="3" priority="4">
      <formula>$E$6&gt;$L$2</formula>
    </cfRule>
  </conditionalFormatting>
  <conditionalFormatting sqref="E13:I14">
    <cfRule type="expression" dxfId="2" priority="3">
      <formula>$E$6&gt;$L$2</formula>
    </cfRule>
  </conditionalFormatting>
  <conditionalFormatting sqref="F10:I10">
    <cfRule type="expression" dxfId="1" priority="2">
      <formula>$E$6&gt;$L$2</formula>
    </cfRule>
  </conditionalFormatting>
  <conditionalFormatting sqref="F8:I8">
    <cfRule type="expression" dxfId="0" priority="1">
      <formula>$E$6&gt;$L$2</formula>
    </cfRule>
  </conditionalFormatting>
  <dataValidations count="7">
    <dataValidation type="decimal" allowBlank="1" showInputMessage="1" showErrorMessage="1" errorTitle="Invalid data is enterd" error="Input Number" sqref="E8:I8">
      <formula1>-1000000000000000</formula1>
      <formula2>1000000000000000</formula2>
    </dataValidation>
    <dataValidation showDropDown="1" showInputMessage="1" showErrorMessage="1" sqref="L1:L2"/>
    <dataValidation type="list" allowBlank="1" showInputMessage="1" showErrorMessage="1" promptTitle="Enter External Resource C1" sqref="A16:A28">
      <formula1>ExternalSourceLookUp</formula1>
    </dataValidation>
    <dataValidation operator="greaterThan" allowBlank="1" showInputMessage="1" showErrorMessage="1" errorTitle="Invalid data is enterd" error="Input Month/Year" sqref="B6:I6"/>
    <dataValidation operator="greaterThan" allowBlank="1" showInputMessage="1" showErrorMessage="1" errorTitle="Invalid data is entered" error="Input Number" sqref="B16:I28"/>
    <dataValidation operator="greaterThan" allowBlank="1" showInputMessage="1" showErrorMessage="1" errorTitle="Invalid data is entered" error="Input Number" sqref="B10:I14"/>
    <dataValidation allowBlank="1" showInputMessage="1" showErrorMessage="1" errorTitle="Invalid data is enterd" error="Input Number" sqref="E34:I34"/>
  </dataValidations>
  <pageMargins left="0.7" right="0.7" top="0.75" bottom="0.75" header="0.3" footer="0.3"/>
  <pageSetup paperSize="8" scale="71" orientation="portrait" r:id="rId1"/>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N20"/>
  <sheetViews>
    <sheetView zoomScale="85" zoomScaleNormal="85" zoomScaleSheetLayoutView="100" zoomScalePageLayoutView="85" workbookViewId="0">
      <selection activeCell="B10" sqref="B10"/>
    </sheetView>
  </sheetViews>
  <sheetFormatPr defaultColWidth="8.625" defaultRowHeight="14.25" x14ac:dyDescent="0.2"/>
  <cols>
    <col min="1" max="1" width="46.625" customWidth="1"/>
    <col min="2" max="11" width="11.125" customWidth="1"/>
    <col min="12" max="12" width="18.625" customWidth="1"/>
  </cols>
  <sheetData>
    <row r="1" spans="1:14" s="7" customFormat="1" ht="15" customHeight="1" x14ac:dyDescent="0.2">
      <c r="A1" s="102" t="s">
        <v>313</v>
      </c>
      <c r="B1" s="103" t="s">
        <v>3</v>
      </c>
      <c r="C1" s="104" t="str">
        <f>'Cover Sheet'!B3</f>
        <v>Philippines</v>
      </c>
      <c r="D1" s="39" t="s">
        <v>3</v>
      </c>
      <c r="E1" s="108" t="str">
        <f>'Cover Sheet'!B3</f>
        <v>Philippines</v>
      </c>
      <c r="F1" s="109" t="s">
        <v>311</v>
      </c>
      <c r="G1" s="110" t="s">
        <v>290</v>
      </c>
      <c r="H1" s="112" t="s">
        <v>383</v>
      </c>
      <c r="I1" s="132" t="s">
        <v>432</v>
      </c>
      <c r="J1" s="133"/>
      <c r="K1" s="134"/>
      <c r="L1" s="138" t="s">
        <v>374</v>
      </c>
      <c r="M1" s="6"/>
      <c r="N1" s="6"/>
    </row>
    <row r="2" spans="1:14" s="7" customFormat="1" ht="15" customHeight="1" x14ac:dyDescent="0.2">
      <c r="A2" s="105"/>
      <c r="B2" s="106" t="s">
        <v>1</v>
      </c>
      <c r="C2" s="107" t="s">
        <v>382</v>
      </c>
      <c r="D2" s="39" t="s">
        <v>1</v>
      </c>
      <c r="E2" s="108" t="str">
        <f>'Cover Sheet'!B5</f>
        <v>USD</v>
      </c>
      <c r="F2" s="109"/>
      <c r="G2" s="111"/>
      <c r="H2" s="113"/>
      <c r="I2" s="135"/>
      <c r="J2" s="136"/>
      <c r="K2" s="137"/>
      <c r="L2" s="139"/>
      <c r="M2" s="6"/>
      <c r="N2" s="6"/>
    </row>
    <row r="3" spans="1:14" s="7" customFormat="1" ht="15" customHeight="1" x14ac:dyDescent="0.2">
      <c r="A3" s="41"/>
      <c r="B3" s="117" t="s">
        <v>284</v>
      </c>
      <c r="C3" s="118"/>
      <c r="D3" s="119"/>
      <c r="E3" s="117" t="s">
        <v>0</v>
      </c>
      <c r="F3" s="118"/>
      <c r="G3" s="118"/>
      <c r="H3" s="118"/>
      <c r="I3" s="119"/>
      <c r="J3" s="120" t="s">
        <v>279</v>
      </c>
      <c r="K3" s="121"/>
      <c r="L3" s="122"/>
      <c r="M3" s="8"/>
      <c r="N3" s="8"/>
    </row>
    <row r="4" spans="1:14" s="7" customFormat="1" ht="15" customHeight="1" x14ac:dyDescent="0.2">
      <c r="A4" s="42" t="s">
        <v>277</v>
      </c>
      <c r="B4" s="43">
        <f>IFERROR(C4-1,"")</f>
        <v>2015</v>
      </c>
      <c r="C4" s="43">
        <f>IFERROR(D4-1,"")</f>
        <v>2016</v>
      </c>
      <c r="D4" s="43">
        <f>IFERROR(E4-1,"")</f>
        <v>2017</v>
      </c>
      <c r="E4" s="43">
        <f>IF(MIN('Cover Sheet'!B8:D8)=0,"",MIN('Cover Sheet'!B8:D8))</f>
        <v>2018</v>
      </c>
      <c r="F4" s="43">
        <f>IFERROR(E4+1,"")</f>
        <v>2019</v>
      </c>
      <c r="G4" s="43">
        <f>IFERROR(F4+1,"")</f>
        <v>2020</v>
      </c>
      <c r="H4" s="43">
        <f>IFERROR(G4+1,"")</f>
        <v>2021</v>
      </c>
      <c r="I4" s="43">
        <f>IFERROR(H4+1,"")</f>
        <v>2022</v>
      </c>
      <c r="J4" s="123"/>
      <c r="K4" s="124"/>
      <c r="L4" s="125"/>
      <c r="M4" s="8"/>
      <c r="N4" s="8"/>
    </row>
    <row r="5" spans="1:14" s="7" customFormat="1" ht="30" customHeight="1" x14ac:dyDescent="0.2">
      <c r="A5" s="42" t="s">
        <v>344</v>
      </c>
      <c r="B5" s="44" t="str">
        <f>IFERROR(IF('Cover Sheet'!$B$4="January - December","Jan "&amp;B4&amp;" - "&amp;"Dec "&amp;B4,IF('Cover Sheet'!$B$4="April - March","Apr "&amp;B4&amp;" - "&amp;"Mar "&amp;B4+1,IF('Cover Sheet'!$B$4="July - June","Jul "&amp;B4-1&amp;" - "&amp;"Jun "&amp;B4,IF('Cover Sheet'!$B$4="October - September","Oct "&amp;B4-1&amp;" - "&amp;"Sep "&amp;B4,"")))),"")</f>
        <v>Jan 2015 - Dec 2015</v>
      </c>
      <c r="C5" s="44" t="str">
        <f>IFERROR(IF('Cover Sheet'!$B$4="January - December","Jan "&amp;C4&amp;" - "&amp;"Dec "&amp;C4,IF('Cover Sheet'!$B$4="April - March","Apr "&amp;C4&amp;" - "&amp;"Mar "&amp;C4+1,IF('Cover Sheet'!$B$4="July - June","Jul "&amp;C4-1&amp;" - "&amp;"Jun "&amp;C4,IF('Cover Sheet'!$B$4="October - September","Oct "&amp;C4-1&amp;" - "&amp;"Sep "&amp;C4,"")))),"")</f>
        <v>Jan 2016 - Dec 2016</v>
      </c>
      <c r="D5" s="44" t="str">
        <f>IFERROR(IF('Cover Sheet'!$B$4="January - December","Jan "&amp;D4&amp;" - "&amp;"Dec "&amp;D4,IF('Cover Sheet'!$B$4="April - March","Apr "&amp;D4&amp;" - "&amp;"Mar "&amp;D4+1,IF('Cover Sheet'!$B$4="July - June","Jul "&amp;D4-1&amp;" - "&amp;"Jun "&amp;D4,IF('Cover Sheet'!$B$4="October - September","Oct "&amp;D4-1&amp;" - "&amp;"Sep "&amp;D4,"")))),"")</f>
        <v>Jan 2017 - Dec 2017</v>
      </c>
      <c r="E5" s="44" t="str">
        <f>IFERROR(IF('Cover Sheet'!$B$4="January - December","Jan "&amp;E4&amp;" - "&amp;"Dec "&amp;E4,IF('Cover Sheet'!$B$4="April - March","Apr "&amp;E4&amp;" - "&amp;"Mar "&amp;E4+1,IF('Cover Sheet'!$B$4="July - June","Jul "&amp;E4-1&amp;" - "&amp;"Jun "&amp;E4,IF('Cover Sheet'!$B$4="October - September","Oct "&amp;E4-1&amp;" - "&amp;"Sep "&amp;E4,"")))),"")</f>
        <v>Jan 2018 - Dec 2018</v>
      </c>
      <c r="F5" s="44" t="str">
        <f>IFERROR(IF('Cover Sheet'!$B$4="January - December","Jan "&amp;F4&amp;" - "&amp;"Dec "&amp;F4,IF('Cover Sheet'!$B$4="April - March","Apr "&amp;F4&amp;" - "&amp;"Mar "&amp;F4+1,IF('Cover Sheet'!$B$4="July - June","Jul "&amp;F4-1&amp;" - "&amp;"Jun "&amp;F4,IF('Cover Sheet'!$B$4="October - September","Oct "&amp;F4-1&amp;" - "&amp;"Sep "&amp;F4,"")))),"")</f>
        <v>Jan 2019 - Dec 2019</v>
      </c>
      <c r="G5" s="44" t="str">
        <f>IFERROR(IF('Cover Sheet'!$B$4="January - December","Jan "&amp;G4&amp;" - "&amp;"Dec "&amp;G4,IF('Cover Sheet'!$B$4="April - March","Apr "&amp;G4&amp;" - "&amp;"Mar "&amp;G4+1,IF('Cover Sheet'!$B$4="July - June","Jul "&amp;G4-1&amp;" - "&amp;"Jun "&amp;G4,IF('Cover Sheet'!$B$4="October - September","Oct "&amp;G4-1&amp;" - "&amp;"Sep "&amp;G4,"")))),"")</f>
        <v>Jan 2020 - Dec 2020</v>
      </c>
      <c r="H5" s="44" t="str">
        <f>IFERROR(IF('Cover Sheet'!$B$4="January - December","Jan "&amp;H4&amp;" - "&amp;"Dec "&amp;H4,IF('Cover Sheet'!$B$4="April - March","Apr "&amp;H4&amp;" - "&amp;"Mar "&amp;H4+1,IF('Cover Sheet'!$B$4="July - June","Jul "&amp;H4-1&amp;" - "&amp;"Jun "&amp;H4,IF('Cover Sheet'!$B$4="October - September","Oct "&amp;H4-1&amp;" - "&amp;"Sep "&amp;H4,"")))),"")</f>
        <v>Jan 2021 - Dec 2021</v>
      </c>
      <c r="I5" s="44" t="str">
        <f>IFERROR(IF('Cover Sheet'!$B$4="January - December","Jan "&amp;I4&amp;" - "&amp;"Dec "&amp;I4,IF('Cover Sheet'!$B$4="April - March","Apr "&amp;I4&amp;" - "&amp;"Mar "&amp;I4+1,IF('Cover Sheet'!$B$4="July - June","Jul "&amp;I4-1&amp;" - "&amp;"Jun "&amp;I4,IF('Cover Sheet'!$B$4="October - September","Oct "&amp;I4-1&amp;" - "&amp;"Sep "&amp;I4,"")))),"")</f>
        <v>Jan 2022 - Dec 2022</v>
      </c>
      <c r="J5" s="129"/>
      <c r="K5" s="130"/>
      <c r="L5" s="131"/>
      <c r="M5" s="8"/>
      <c r="N5" s="8"/>
    </row>
    <row r="6" spans="1:14" s="7" customFormat="1" ht="15" customHeight="1" x14ac:dyDescent="0.2">
      <c r="A6" s="42" t="s">
        <v>401</v>
      </c>
      <c r="B6" s="58">
        <v>47</v>
      </c>
      <c r="C6" s="58">
        <v>47</v>
      </c>
      <c r="D6" s="58">
        <v>47</v>
      </c>
      <c r="E6" s="58">
        <v>49</v>
      </c>
      <c r="F6" s="58">
        <v>49</v>
      </c>
      <c r="G6" s="58">
        <v>49</v>
      </c>
      <c r="H6" s="58">
        <v>49</v>
      </c>
      <c r="I6" s="58">
        <v>49</v>
      </c>
      <c r="J6" s="129"/>
      <c r="K6" s="130"/>
      <c r="L6" s="131"/>
      <c r="M6" s="8"/>
      <c r="N6" s="8"/>
    </row>
    <row r="7" spans="1:14" s="7" customFormat="1" ht="3" customHeight="1" x14ac:dyDescent="0.2">
      <c r="A7" s="45"/>
      <c r="B7" s="46"/>
      <c r="C7" s="46"/>
      <c r="D7" s="46"/>
      <c r="E7" s="47"/>
      <c r="F7" s="47"/>
      <c r="G7" s="47"/>
      <c r="H7" s="47"/>
      <c r="I7" s="47"/>
      <c r="J7" s="63"/>
      <c r="K7" s="64"/>
      <c r="L7" s="64"/>
      <c r="M7" s="8"/>
      <c r="N7" s="8"/>
    </row>
    <row r="8" spans="1:14" ht="15" customHeight="1" x14ac:dyDescent="0.2">
      <c r="A8" s="49" t="s">
        <v>368</v>
      </c>
      <c r="B8" s="75">
        <v>48627491.482901372</v>
      </c>
      <c r="C8" s="75">
        <v>53782005.580088921</v>
      </c>
      <c r="D8" s="75">
        <v>59482898.171578355</v>
      </c>
      <c r="E8" s="75">
        <v>63102857.403162993</v>
      </c>
      <c r="F8" s="75">
        <v>69791760.287898272</v>
      </c>
      <c r="G8" s="75">
        <v>77189686.87841548</v>
      </c>
      <c r="H8" s="75">
        <v>85371793.687527537</v>
      </c>
      <c r="I8" s="75">
        <v>94421203.818405464</v>
      </c>
      <c r="J8" s="140" t="s">
        <v>447</v>
      </c>
      <c r="K8" s="141"/>
      <c r="L8" s="142"/>
    </row>
    <row r="9" spans="1:14" ht="15" customHeight="1" x14ac:dyDescent="0.2">
      <c r="A9" s="49" t="s">
        <v>369</v>
      </c>
      <c r="B9" s="75">
        <v>514932.68603761774</v>
      </c>
      <c r="C9" s="75">
        <v>569515.55075760523</v>
      </c>
      <c r="D9" s="75">
        <v>629884.19913791155</v>
      </c>
      <c r="E9" s="75">
        <v>668217.15182830452</v>
      </c>
      <c r="F9" s="75">
        <v>739048.1699221048</v>
      </c>
      <c r="G9" s="75">
        <v>817387.275933848</v>
      </c>
      <c r="H9" s="75">
        <v>904030.32718283602</v>
      </c>
      <c r="I9" s="75">
        <v>999857.54186421668</v>
      </c>
      <c r="J9" s="140" t="s">
        <v>447</v>
      </c>
      <c r="K9" s="141"/>
      <c r="L9" s="142"/>
    </row>
    <row r="10" spans="1:14" ht="15" customHeight="1" x14ac:dyDescent="0.2">
      <c r="A10" s="49" t="s">
        <v>370</v>
      </c>
      <c r="B10" s="75">
        <v>2330808579.6080418</v>
      </c>
      <c r="C10" s="75">
        <v>2577874289.0464945</v>
      </c>
      <c r="D10" s="75">
        <v>2851128963.6854234</v>
      </c>
      <c r="E10" s="75">
        <v>3024640526.3325658</v>
      </c>
      <c r="F10" s="75">
        <v>3345252422.1238174</v>
      </c>
      <c r="G10" s="75">
        <v>3699849178.8689427</v>
      </c>
      <c r="H10" s="75">
        <v>4092033191.829051</v>
      </c>
      <c r="I10" s="75">
        <v>4525788710.1629295</v>
      </c>
      <c r="J10" s="140" t="s">
        <v>447</v>
      </c>
      <c r="K10" s="141"/>
      <c r="L10" s="142"/>
    </row>
    <row r="11" spans="1:14" ht="15" customHeight="1" x14ac:dyDescent="0.2">
      <c r="A11" s="49" t="s">
        <v>371</v>
      </c>
      <c r="B11" s="75">
        <v>1992675747.6262901</v>
      </c>
      <c r="C11" s="75">
        <v>2239767540.3319502</v>
      </c>
      <c r="D11" s="75">
        <v>2517498715.3331122</v>
      </c>
      <c r="E11" s="75">
        <v>2714171880.2779117</v>
      </c>
      <c r="F11" s="75">
        <v>3050729193.432373</v>
      </c>
      <c r="G11" s="75">
        <v>3429019613.4179878</v>
      </c>
      <c r="H11" s="75">
        <v>3854218045.4818182</v>
      </c>
      <c r="I11" s="75">
        <v>4332141083.1215649</v>
      </c>
      <c r="J11" s="140" t="s">
        <v>447</v>
      </c>
      <c r="K11" s="141"/>
      <c r="L11" s="142"/>
    </row>
    <row r="12" spans="1:14" ht="15" customHeight="1" x14ac:dyDescent="0.2">
      <c r="A12" s="50" t="s">
        <v>372</v>
      </c>
      <c r="B12" s="57">
        <f>SUM(B8:B11)</f>
        <v>4372626751.4032707</v>
      </c>
      <c r="C12" s="57">
        <f t="shared" ref="C12:I12" si="0">SUM(C8:C11)</f>
        <v>4871993350.5092907</v>
      </c>
      <c r="D12" s="57">
        <f t="shared" si="0"/>
        <v>5428740461.3892517</v>
      </c>
      <c r="E12" s="57">
        <f t="shared" si="0"/>
        <v>5802583481.1654682</v>
      </c>
      <c r="F12" s="57">
        <f t="shared" si="0"/>
        <v>6466512424.0140114</v>
      </c>
      <c r="G12" s="57">
        <f t="shared" si="0"/>
        <v>7206875866.4412804</v>
      </c>
      <c r="H12" s="57">
        <f t="shared" si="0"/>
        <v>8032527061.3255796</v>
      </c>
      <c r="I12" s="57">
        <f t="shared" si="0"/>
        <v>8953350854.6447639</v>
      </c>
      <c r="J12" s="144"/>
      <c r="K12" s="100"/>
      <c r="L12" s="101"/>
    </row>
    <row r="13" spans="1:14" ht="15" customHeight="1" x14ac:dyDescent="0.2">
      <c r="A13" s="50" t="s">
        <v>367</v>
      </c>
      <c r="B13" s="76">
        <v>7.8861649008424295E-2</v>
      </c>
      <c r="C13" s="76">
        <v>7.6282126548716342E-2</v>
      </c>
      <c r="D13" s="76">
        <v>0.10208126971062295</v>
      </c>
      <c r="E13" s="76">
        <v>9.0883012514032746E-2</v>
      </c>
      <c r="F13" s="76">
        <v>8.0918447920913669E-2</v>
      </c>
      <c r="G13" s="76">
        <v>7.2051094151398709E-2</v>
      </c>
      <c r="H13" s="76">
        <v>6.4159629413531108E-2</v>
      </c>
      <c r="I13" s="76">
        <v>5.7136201412839406E-2</v>
      </c>
      <c r="J13" s="143"/>
      <c r="K13" s="143"/>
      <c r="L13" s="143"/>
    </row>
    <row r="14" spans="1:14" s="7" customFormat="1" ht="3" customHeight="1" x14ac:dyDescent="0.2">
      <c r="A14" s="45"/>
      <c r="B14" s="46"/>
      <c r="C14" s="46"/>
      <c r="D14" s="46"/>
      <c r="E14" s="47"/>
      <c r="F14" s="47"/>
      <c r="G14" s="47"/>
      <c r="H14" s="47"/>
      <c r="I14" s="47"/>
      <c r="J14" s="63"/>
      <c r="K14" s="64"/>
      <c r="L14" s="64"/>
      <c r="M14" s="8"/>
      <c r="N14" s="8"/>
    </row>
    <row r="15" spans="1:14" ht="30" customHeight="1" x14ac:dyDescent="0.2">
      <c r="A15" s="50" t="s">
        <v>424</v>
      </c>
      <c r="B15" s="53"/>
      <c r="C15" s="53"/>
      <c r="D15" s="53"/>
      <c r="E15" s="53"/>
      <c r="F15" s="53"/>
      <c r="G15" s="53"/>
      <c r="H15" s="53"/>
      <c r="I15" s="53"/>
      <c r="J15" s="143"/>
      <c r="K15" s="143"/>
      <c r="L15" s="143"/>
    </row>
    <row r="19" spans="3:3" x14ac:dyDescent="0.2">
      <c r="C19" s="14"/>
    </row>
    <row r="20" spans="3:3" x14ac:dyDescent="0.2">
      <c r="C20" s="14"/>
    </row>
  </sheetData>
  <sheetProtection algorithmName="SHA-512" hashValue="a7CpqRDFg2t7rOLN7NA2OdTeuKNTRNEHw7KtN/sxO1U4Wc1Gzuq5MnKeHXdYlv0LosIPmqmk+Kniwl7/BY5swA==" saltValue="YXKGOeOpMdb/dCCGayxb8g==" spinCount="100000" sheet="1" objects="1" scenarios="1"/>
  <mergeCells count="19">
    <mergeCell ref="J15:L15"/>
    <mergeCell ref="J11:L11"/>
    <mergeCell ref="J12:L12"/>
    <mergeCell ref="J13:L13"/>
    <mergeCell ref="J9:L9"/>
    <mergeCell ref="J10:L10"/>
    <mergeCell ref="J3:L4"/>
    <mergeCell ref="J6:L6"/>
    <mergeCell ref="J8:L8"/>
    <mergeCell ref="B3:D3"/>
    <mergeCell ref="E3:I3"/>
    <mergeCell ref="J5:L5"/>
    <mergeCell ref="I1:K2"/>
    <mergeCell ref="L1:L2"/>
    <mergeCell ref="E2:F2"/>
    <mergeCell ref="A1:C2"/>
    <mergeCell ref="E1:F1"/>
    <mergeCell ref="G1:G2"/>
    <mergeCell ref="H1:H2"/>
  </mergeCells>
  <dataValidations count="2">
    <dataValidation allowBlank="1" showDropDown="1" showInputMessage="1" showErrorMessage="1" sqref="F1:F2"/>
    <dataValidation type="list" allowBlank="1" showInputMessage="1" showErrorMessage="1" sqref="F1:F2">
      <formula1>DiseaseLookUp</formula1>
    </dataValidation>
  </dataValidations>
  <pageMargins left="0.7" right="0.7" top="0.75" bottom="0.75" header="0.3" footer="0.3"/>
  <pageSetup paperSize="8" scale="47"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 tables'!$B$2:$B$4</xm:f>
          </x14:formula1>
          <xm:sqref>L1:L2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Q25"/>
  <sheetViews>
    <sheetView view="pageBreakPreview" zoomScaleSheetLayoutView="100" workbookViewId="0">
      <selection activeCell="A6" sqref="A6"/>
    </sheetView>
  </sheetViews>
  <sheetFormatPr defaultColWidth="8.625" defaultRowHeight="14.25" x14ac:dyDescent="0.2"/>
  <cols>
    <col min="1" max="1" width="47.25" style="11" customWidth="1"/>
    <col min="2" max="17" width="10.625" customWidth="1"/>
  </cols>
  <sheetData>
    <row r="1" spans="1:17" s="7" customFormat="1" ht="15" customHeight="1" x14ac:dyDescent="0.2">
      <c r="A1" s="102" t="s">
        <v>310</v>
      </c>
      <c r="B1" s="103"/>
      <c r="C1" s="104"/>
      <c r="D1" s="39" t="s">
        <v>3</v>
      </c>
      <c r="E1" s="108" t="str">
        <f>'Cover Sheet'!B3</f>
        <v>Philippines</v>
      </c>
      <c r="F1" s="109"/>
      <c r="G1" s="110" t="s">
        <v>290</v>
      </c>
      <c r="H1" s="112" t="s">
        <v>8</v>
      </c>
      <c r="I1" s="145" t="s">
        <v>295</v>
      </c>
      <c r="J1" s="145"/>
      <c r="K1" s="145"/>
      <c r="L1" s="145"/>
      <c r="M1" s="40" t="str">
        <f>'Cover Sheet'!B8</f>
        <v>Select year</v>
      </c>
      <c r="N1" s="66"/>
      <c r="O1" s="66"/>
      <c r="P1" s="66"/>
      <c r="Q1" s="66"/>
    </row>
    <row r="2" spans="1:17" s="7" customFormat="1" ht="15" customHeight="1" x14ac:dyDescent="0.2">
      <c r="A2" s="105"/>
      <c r="B2" s="106"/>
      <c r="C2" s="107"/>
      <c r="D2" s="39" t="s">
        <v>1</v>
      </c>
      <c r="E2" s="108" t="str">
        <f>'Cover Sheet'!B5</f>
        <v>USD</v>
      </c>
      <c r="F2" s="109"/>
      <c r="G2" s="111"/>
      <c r="H2" s="113"/>
      <c r="I2" s="145" t="s">
        <v>293</v>
      </c>
      <c r="J2" s="145"/>
      <c r="K2" s="145"/>
      <c r="L2" s="145"/>
      <c r="M2" s="40" t="str">
        <f>'Cover Sheet'!B9</f>
        <v>Select year</v>
      </c>
      <c r="N2" s="66"/>
      <c r="O2" s="66"/>
      <c r="P2" s="66"/>
      <c r="Q2" s="66"/>
    </row>
    <row r="3" spans="1:17" s="7" customFormat="1" ht="15" customHeight="1" x14ac:dyDescent="0.2">
      <c r="A3" s="147" t="s">
        <v>297</v>
      </c>
      <c r="B3" s="117" t="s">
        <v>305</v>
      </c>
      <c r="C3" s="118"/>
      <c r="D3" s="118"/>
      <c r="E3" s="119"/>
      <c r="F3" s="117" t="s">
        <v>306</v>
      </c>
      <c r="G3" s="118"/>
      <c r="H3" s="118"/>
      <c r="I3" s="119"/>
      <c r="J3" s="146" t="s">
        <v>307</v>
      </c>
      <c r="K3" s="146"/>
      <c r="L3" s="146"/>
      <c r="M3" s="146"/>
      <c r="N3" s="146" t="s">
        <v>308</v>
      </c>
      <c r="O3" s="146"/>
      <c r="P3" s="146"/>
      <c r="Q3" s="146"/>
    </row>
    <row r="4" spans="1:17" s="7" customFormat="1" ht="15" customHeight="1" x14ac:dyDescent="0.2">
      <c r="A4" s="148"/>
      <c r="B4" s="43" t="str">
        <f>IF(M1="Select year","",M1)</f>
        <v/>
      </c>
      <c r="C4" s="43" t="str">
        <f>IFERROR(B4+1,"")</f>
        <v/>
      </c>
      <c r="D4" s="43" t="str">
        <f>IFERROR(C4+1,"")</f>
        <v/>
      </c>
      <c r="E4" s="43" t="str">
        <f>IFERROR(D4+1,"")</f>
        <v/>
      </c>
      <c r="F4" s="43" t="str">
        <f>B4</f>
        <v/>
      </c>
      <c r="G4" s="43" t="str">
        <f>C4</f>
        <v/>
      </c>
      <c r="H4" s="43" t="str">
        <f>D4</f>
        <v/>
      </c>
      <c r="I4" s="43" t="str">
        <f>E4</f>
        <v/>
      </c>
      <c r="J4" s="67" t="str">
        <f>B4</f>
        <v/>
      </c>
      <c r="K4" s="67" t="str">
        <f>C4</f>
        <v/>
      </c>
      <c r="L4" s="67" t="str">
        <f>D4</f>
        <v/>
      </c>
      <c r="M4" s="67" t="str">
        <f>E4</f>
        <v/>
      </c>
      <c r="N4" s="67" t="str">
        <f>B4</f>
        <v/>
      </c>
      <c r="O4" s="67" t="str">
        <f>C4</f>
        <v/>
      </c>
      <c r="P4" s="67" t="str">
        <f>D4</f>
        <v/>
      </c>
      <c r="Q4" s="67" t="str">
        <f>E4</f>
        <v/>
      </c>
    </row>
    <row r="5" spans="1:17" s="7" customFormat="1" ht="3" customHeight="1" x14ac:dyDescent="0.2">
      <c r="A5" s="45"/>
      <c r="B5" s="46"/>
      <c r="C5" s="46"/>
      <c r="D5" s="46"/>
      <c r="E5" s="47"/>
      <c r="F5" s="47"/>
      <c r="G5" s="47"/>
      <c r="H5" s="47"/>
      <c r="I5" s="47"/>
      <c r="J5" s="47"/>
      <c r="K5" s="48"/>
      <c r="L5" s="48"/>
      <c r="M5" s="48"/>
      <c r="N5" s="48"/>
      <c r="O5" s="48"/>
      <c r="P5" s="48"/>
      <c r="Q5" s="48"/>
    </row>
    <row r="6" spans="1:17" ht="15" customHeight="1" x14ac:dyDescent="0.2">
      <c r="A6" s="68" t="s">
        <v>406</v>
      </c>
      <c r="B6" s="71"/>
      <c r="C6" s="71"/>
      <c r="D6" s="71"/>
      <c r="E6" s="71"/>
      <c r="F6" s="71"/>
      <c r="G6" s="71"/>
      <c r="H6" s="71"/>
      <c r="I6" s="71"/>
      <c r="J6" s="71"/>
      <c r="K6" s="71"/>
      <c r="L6" s="71"/>
      <c r="M6" s="71"/>
      <c r="N6" s="69">
        <f t="shared" ref="N6:N11" si="0">B6-F6-J6</f>
        <v>0</v>
      </c>
      <c r="O6" s="69">
        <f t="shared" ref="O6:O11" si="1">C6-G6-K6</f>
        <v>0</v>
      </c>
      <c r="P6" s="69">
        <f t="shared" ref="P6:P11" si="2">D6-H6-L6</f>
        <v>0</v>
      </c>
      <c r="Q6" s="69">
        <f t="shared" ref="Q6:Q11" si="3">E6-I6-M6</f>
        <v>0</v>
      </c>
    </row>
    <row r="7" spans="1:17" ht="15" customHeight="1" x14ac:dyDescent="0.2">
      <c r="A7" s="68" t="s">
        <v>299</v>
      </c>
      <c r="B7" s="71"/>
      <c r="C7" s="71"/>
      <c r="D7" s="71"/>
      <c r="E7" s="71"/>
      <c r="F7" s="71"/>
      <c r="G7" s="71"/>
      <c r="H7" s="71"/>
      <c r="I7" s="71"/>
      <c r="J7" s="71"/>
      <c r="K7" s="71"/>
      <c r="L7" s="71"/>
      <c r="M7" s="71"/>
      <c r="N7" s="69">
        <f t="shared" si="0"/>
        <v>0</v>
      </c>
      <c r="O7" s="69">
        <f t="shared" si="1"/>
        <v>0</v>
      </c>
      <c r="P7" s="69">
        <f t="shared" si="2"/>
        <v>0</v>
      </c>
      <c r="Q7" s="69">
        <f t="shared" si="3"/>
        <v>0</v>
      </c>
    </row>
    <row r="8" spans="1:17" ht="15" customHeight="1" x14ac:dyDescent="0.2">
      <c r="A8" s="68" t="s">
        <v>298</v>
      </c>
      <c r="B8" s="71"/>
      <c r="C8" s="71"/>
      <c r="D8" s="71"/>
      <c r="E8" s="71"/>
      <c r="F8" s="71"/>
      <c r="G8" s="71"/>
      <c r="H8" s="71"/>
      <c r="I8" s="71"/>
      <c r="J8" s="71"/>
      <c r="K8" s="71"/>
      <c r="L8" s="71"/>
      <c r="M8" s="71"/>
      <c r="N8" s="69">
        <f t="shared" si="0"/>
        <v>0</v>
      </c>
      <c r="O8" s="69">
        <f t="shared" si="1"/>
        <v>0</v>
      </c>
      <c r="P8" s="69">
        <f t="shared" si="2"/>
        <v>0</v>
      </c>
      <c r="Q8" s="69">
        <f t="shared" si="3"/>
        <v>0</v>
      </c>
    </row>
    <row r="9" spans="1:17" ht="15" customHeight="1" x14ac:dyDescent="0.2">
      <c r="A9" s="68" t="s">
        <v>303</v>
      </c>
      <c r="B9" s="71"/>
      <c r="C9" s="71"/>
      <c r="D9" s="71"/>
      <c r="E9" s="71"/>
      <c r="F9" s="71"/>
      <c r="G9" s="71"/>
      <c r="H9" s="71"/>
      <c r="I9" s="71"/>
      <c r="J9" s="71"/>
      <c r="K9" s="71"/>
      <c r="L9" s="71"/>
      <c r="M9" s="71"/>
      <c r="N9" s="69">
        <f t="shared" si="0"/>
        <v>0</v>
      </c>
      <c r="O9" s="69">
        <f t="shared" si="1"/>
        <v>0</v>
      </c>
      <c r="P9" s="69">
        <f t="shared" si="2"/>
        <v>0</v>
      </c>
      <c r="Q9" s="69">
        <f t="shared" si="3"/>
        <v>0</v>
      </c>
    </row>
    <row r="10" spans="1:17" ht="15" customHeight="1" x14ac:dyDescent="0.2">
      <c r="A10" s="68" t="s">
        <v>302</v>
      </c>
      <c r="B10" s="71"/>
      <c r="C10" s="71"/>
      <c r="D10" s="71"/>
      <c r="E10" s="71"/>
      <c r="F10" s="71"/>
      <c r="G10" s="71"/>
      <c r="H10" s="71"/>
      <c r="I10" s="71"/>
      <c r="J10" s="71"/>
      <c r="K10" s="71"/>
      <c r="L10" s="71"/>
      <c r="M10" s="71"/>
      <c r="N10" s="69">
        <f t="shared" si="0"/>
        <v>0</v>
      </c>
      <c r="O10" s="69">
        <f t="shared" si="1"/>
        <v>0</v>
      </c>
      <c r="P10" s="69">
        <f t="shared" si="2"/>
        <v>0</v>
      </c>
      <c r="Q10" s="69">
        <f t="shared" si="3"/>
        <v>0</v>
      </c>
    </row>
    <row r="11" spans="1:17" ht="15" customHeight="1" x14ac:dyDescent="0.2">
      <c r="A11" s="68" t="s">
        <v>301</v>
      </c>
      <c r="B11" s="71"/>
      <c r="C11" s="71"/>
      <c r="D11" s="71"/>
      <c r="E11" s="71"/>
      <c r="F11" s="71"/>
      <c r="G11" s="71"/>
      <c r="H11" s="71"/>
      <c r="I11" s="71"/>
      <c r="J11" s="71"/>
      <c r="K11" s="71"/>
      <c r="L11" s="71"/>
      <c r="M11" s="71"/>
      <c r="N11" s="69">
        <f t="shared" si="0"/>
        <v>0</v>
      </c>
      <c r="O11" s="69">
        <f t="shared" si="1"/>
        <v>0</v>
      </c>
      <c r="P11" s="69">
        <f t="shared" si="2"/>
        <v>0</v>
      </c>
      <c r="Q11" s="69">
        <f t="shared" si="3"/>
        <v>0</v>
      </c>
    </row>
    <row r="12" spans="1:17" ht="15" customHeight="1" x14ac:dyDescent="0.2">
      <c r="A12" s="68" t="s">
        <v>304</v>
      </c>
      <c r="B12" s="71"/>
      <c r="C12" s="71"/>
      <c r="D12" s="71"/>
      <c r="E12" s="71"/>
      <c r="F12" s="71"/>
      <c r="G12" s="71"/>
      <c r="H12" s="71"/>
      <c r="I12" s="71"/>
      <c r="J12" s="71"/>
      <c r="K12" s="71"/>
      <c r="L12" s="71"/>
      <c r="M12" s="71"/>
      <c r="N12" s="69">
        <f t="shared" ref="N12:N20" si="4">B12-F12-J12</f>
        <v>0</v>
      </c>
      <c r="O12" s="69">
        <f t="shared" ref="O12:O20" si="5">C12-G12-K12</f>
        <v>0</v>
      </c>
      <c r="P12" s="69">
        <f t="shared" ref="P12:P20" si="6">D12-H12-L12</f>
        <v>0</v>
      </c>
      <c r="Q12" s="69">
        <f t="shared" ref="Q12:Q20" si="7">E12-I12-M12</f>
        <v>0</v>
      </c>
    </row>
    <row r="13" spans="1:17" ht="15" customHeight="1" x14ac:dyDescent="0.2">
      <c r="A13" s="68" t="s">
        <v>326</v>
      </c>
      <c r="B13" s="71"/>
      <c r="C13" s="71"/>
      <c r="D13" s="71"/>
      <c r="E13" s="71"/>
      <c r="F13" s="71"/>
      <c r="G13" s="71"/>
      <c r="H13" s="71"/>
      <c r="I13" s="71"/>
      <c r="J13" s="71"/>
      <c r="K13" s="71"/>
      <c r="L13" s="71"/>
      <c r="M13" s="71"/>
      <c r="N13" s="69">
        <f t="shared" si="4"/>
        <v>0</v>
      </c>
      <c r="O13" s="69">
        <f t="shared" si="5"/>
        <v>0</v>
      </c>
      <c r="P13" s="69">
        <f t="shared" si="6"/>
        <v>0</v>
      </c>
      <c r="Q13" s="69">
        <f t="shared" si="7"/>
        <v>0</v>
      </c>
    </row>
    <row r="14" spans="1:17" ht="15" customHeight="1" x14ac:dyDescent="0.2">
      <c r="A14" s="68" t="s">
        <v>319</v>
      </c>
      <c r="B14" s="71"/>
      <c r="C14" s="71"/>
      <c r="D14" s="71"/>
      <c r="E14" s="71"/>
      <c r="F14" s="71"/>
      <c r="G14" s="71"/>
      <c r="H14" s="71"/>
      <c r="I14" s="71"/>
      <c r="J14" s="71"/>
      <c r="K14" s="71"/>
      <c r="L14" s="71"/>
      <c r="M14" s="71"/>
      <c r="N14" s="69">
        <f t="shared" si="4"/>
        <v>0</v>
      </c>
      <c r="O14" s="69">
        <f t="shared" si="5"/>
        <v>0</v>
      </c>
      <c r="P14" s="69">
        <f t="shared" si="6"/>
        <v>0</v>
      </c>
      <c r="Q14" s="69">
        <f t="shared" si="7"/>
        <v>0</v>
      </c>
    </row>
    <row r="15" spans="1:17" ht="15" customHeight="1" x14ac:dyDescent="0.2">
      <c r="A15" s="68" t="s">
        <v>321</v>
      </c>
      <c r="B15" s="71"/>
      <c r="C15" s="71"/>
      <c r="D15" s="71"/>
      <c r="E15" s="71"/>
      <c r="F15" s="71"/>
      <c r="G15" s="71"/>
      <c r="H15" s="71"/>
      <c r="I15" s="71"/>
      <c r="J15" s="71"/>
      <c r="K15" s="71"/>
      <c r="L15" s="71"/>
      <c r="M15" s="71"/>
      <c r="N15" s="69">
        <f t="shared" si="4"/>
        <v>0</v>
      </c>
      <c r="O15" s="69">
        <f t="shared" si="5"/>
        <v>0</v>
      </c>
      <c r="P15" s="69">
        <f t="shared" si="6"/>
        <v>0</v>
      </c>
      <c r="Q15" s="69">
        <f t="shared" si="7"/>
        <v>0</v>
      </c>
    </row>
    <row r="16" spans="1:17" ht="15" customHeight="1" x14ac:dyDescent="0.2">
      <c r="A16" s="68" t="s">
        <v>320</v>
      </c>
      <c r="B16" s="71"/>
      <c r="C16" s="71"/>
      <c r="D16" s="71"/>
      <c r="E16" s="71"/>
      <c r="F16" s="71"/>
      <c r="G16" s="71"/>
      <c r="H16" s="71"/>
      <c r="I16" s="71"/>
      <c r="J16" s="71"/>
      <c r="K16" s="71"/>
      <c r="L16" s="71"/>
      <c r="M16" s="71"/>
      <c r="N16" s="69">
        <f t="shared" si="4"/>
        <v>0</v>
      </c>
      <c r="O16" s="69">
        <f t="shared" si="5"/>
        <v>0</v>
      </c>
      <c r="P16" s="69">
        <f t="shared" si="6"/>
        <v>0</v>
      </c>
      <c r="Q16" s="69">
        <f t="shared" si="7"/>
        <v>0</v>
      </c>
    </row>
    <row r="17" spans="1:17" ht="15" customHeight="1" x14ac:dyDescent="0.2">
      <c r="A17" s="68" t="s">
        <v>300</v>
      </c>
      <c r="B17" s="71"/>
      <c r="C17" s="71"/>
      <c r="D17" s="71"/>
      <c r="E17" s="71"/>
      <c r="F17" s="71"/>
      <c r="G17" s="71"/>
      <c r="H17" s="71"/>
      <c r="I17" s="71"/>
      <c r="J17" s="71"/>
      <c r="K17" s="71"/>
      <c r="L17" s="71"/>
      <c r="M17" s="71"/>
      <c r="N17" s="69">
        <f t="shared" si="4"/>
        <v>0</v>
      </c>
      <c r="O17" s="69">
        <f t="shared" si="5"/>
        <v>0</v>
      </c>
      <c r="P17" s="69">
        <f t="shared" si="6"/>
        <v>0</v>
      </c>
      <c r="Q17" s="69">
        <f t="shared" si="7"/>
        <v>0</v>
      </c>
    </row>
    <row r="18" spans="1:17" ht="15" customHeight="1" x14ac:dyDescent="0.2">
      <c r="A18" s="68" t="s">
        <v>375</v>
      </c>
      <c r="B18" s="71"/>
      <c r="C18" s="71"/>
      <c r="D18" s="71"/>
      <c r="E18" s="71"/>
      <c r="F18" s="71"/>
      <c r="G18" s="71"/>
      <c r="H18" s="71"/>
      <c r="I18" s="71"/>
      <c r="J18" s="71"/>
      <c r="K18" s="71"/>
      <c r="L18" s="71"/>
      <c r="M18" s="71"/>
      <c r="N18" s="69">
        <f t="shared" si="4"/>
        <v>0</v>
      </c>
      <c r="O18" s="69">
        <f t="shared" si="5"/>
        <v>0</v>
      </c>
      <c r="P18" s="69">
        <f t="shared" si="6"/>
        <v>0</v>
      </c>
      <c r="Q18" s="69">
        <f t="shared" si="7"/>
        <v>0</v>
      </c>
    </row>
    <row r="19" spans="1:17" ht="15" customHeight="1" x14ac:dyDescent="0.2">
      <c r="A19" s="68" t="s">
        <v>376</v>
      </c>
      <c r="B19" s="71"/>
      <c r="C19" s="71"/>
      <c r="D19" s="71"/>
      <c r="E19" s="71"/>
      <c r="F19" s="71"/>
      <c r="G19" s="71"/>
      <c r="H19" s="71"/>
      <c r="I19" s="71"/>
      <c r="J19" s="71"/>
      <c r="K19" s="71"/>
      <c r="L19" s="71"/>
      <c r="M19" s="71"/>
      <c r="N19" s="69">
        <f t="shared" si="4"/>
        <v>0</v>
      </c>
      <c r="O19" s="69">
        <f t="shared" si="5"/>
        <v>0</v>
      </c>
      <c r="P19" s="69">
        <f t="shared" si="6"/>
        <v>0</v>
      </c>
      <c r="Q19" s="69">
        <f t="shared" si="7"/>
        <v>0</v>
      </c>
    </row>
    <row r="20" spans="1:17" ht="15" customHeight="1" x14ac:dyDescent="0.2">
      <c r="A20" s="68" t="s">
        <v>331</v>
      </c>
      <c r="B20" s="71"/>
      <c r="C20" s="71"/>
      <c r="D20" s="71"/>
      <c r="E20" s="71"/>
      <c r="F20" s="71"/>
      <c r="G20" s="71"/>
      <c r="H20" s="71"/>
      <c r="I20" s="71"/>
      <c r="J20" s="71"/>
      <c r="K20" s="71"/>
      <c r="L20" s="71"/>
      <c r="M20" s="71"/>
      <c r="N20" s="69">
        <f t="shared" si="4"/>
        <v>0</v>
      </c>
      <c r="O20" s="69">
        <f t="shared" si="5"/>
        <v>0</v>
      </c>
      <c r="P20" s="69">
        <f t="shared" si="6"/>
        <v>0</v>
      </c>
      <c r="Q20" s="69">
        <f t="shared" si="7"/>
        <v>0</v>
      </c>
    </row>
    <row r="21" spans="1:17" s="7" customFormat="1" ht="3" customHeight="1" x14ac:dyDescent="0.2">
      <c r="A21" s="45"/>
      <c r="B21" s="46"/>
      <c r="C21" s="46"/>
      <c r="D21" s="46"/>
      <c r="E21" s="47"/>
      <c r="F21" s="47"/>
      <c r="G21" s="47"/>
      <c r="H21" s="47"/>
      <c r="I21" s="47"/>
      <c r="J21" s="47"/>
      <c r="K21" s="48"/>
      <c r="L21" s="48"/>
      <c r="M21" s="48"/>
      <c r="N21" s="48"/>
      <c r="O21" s="48"/>
      <c r="P21" s="48"/>
      <c r="Q21" s="48"/>
    </row>
    <row r="22" spans="1:17" ht="15" customHeight="1" x14ac:dyDescent="0.2">
      <c r="A22" s="68" t="s">
        <v>309</v>
      </c>
      <c r="B22" s="70">
        <f>SUM(B6:B20)</f>
        <v>0</v>
      </c>
      <c r="C22" s="70">
        <f t="shared" ref="C22:Q22" si="8">SUM(C6:C20)</f>
        <v>0</v>
      </c>
      <c r="D22" s="70">
        <f t="shared" si="8"/>
        <v>0</v>
      </c>
      <c r="E22" s="70">
        <f t="shared" si="8"/>
        <v>0</v>
      </c>
      <c r="F22" s="70">
        <f t="shared" si="8"/>
        <v>0</v>
      </c>
      <c r="G22" s="70">
        <f t="shared" si="8"/>
        <v>0</v>
      </c>
      <c r="H22" s="70">
        <f t="shared" si="8"/>
        <v>0</v>
      </c>
      <c r="I22" s="70">
        <f t="shared" si="8"/>
        <v>0</v>
      </c>
      <c r="J22" s="70">
        <f t="shared" si="8"/>
        <v>0</v>
      </c>
      <c r="K22" s="70">
        <f t="shared" si="8"/>
        <v>0</v>
      </c>
      <c r="L22" s="70">
        <f t="shared" si="8"/>
        <v>0</v>
      </c>
      <c r="M22" s="70">
        <f t="shared" si="8"/>
        <v>0</v>
      </c>
      <c r="N22" s="70">
        <f t="shared" si="8"/>
        <v>0</v>
      </c>
      <c r="O22" s="70">
        <f t="shared" si="8"/>
        <v>0</v>
      </c>
      <c r="P22" s="70">
        <f t="shared" si="8"/>
        <v>0</v>
      </c>
      <c r="Q22" s="70">
        <f t="shared" si="8"/>
        <v>0</v>
      </c>
    </row>
    <row r="24" spans="1:17" x14ac:dyDescent="0.2">
      <c r="A24" s="13"/>
    </row>
    <row r="25" spans="1:17" x14ac:dyDescent="0.2">
      <c r="A25" s="13"/>
    </row>
  </sheetData>
  <sheetProtection algorithmName="SHA-512" hashValue="khM8+/Gkv6R2pLmOeGLjMiL/Raa/13RQPFXJi2bW6x3/m/JM2CX9L75UNzXKt9eVdj2ZhRjOhM0WMmkigFcxkg==" saltValue="85DL5bf3X+N/hRmqNQ7IkQ==" spinCount="100000" sheet="1" objects="1" scenarios="1"/>
  <protectedRanges>
    <protectedRange sqref="B6:M21" name="Range1"/>
  </protectedRanges>
  <mergeCells count="12">
    <mergeCell ref="I2:L2"/>
    <mergeCell ref="I1:L1"/>
    <mergeCell ref="N3:Q3"/>
    <mergeCell ref="A3:A4"/>
    <mergeCell ref="E1:F1"/>
    <mergeCell ref="G1:G2"/>
    <mergeCell ref="E2:F2"/>
    <mergeCell ref="A1:C2"/>
    <mergeCell ref="H1:H2"/>
    <mergeCell ref="B3:E3"/>
    <mergeCell ref="F3:I3"/>
    <mergeCell ref="J3:M3"/>
  </mergeCells>
  <pageMargins left="0.7" right="0.7" top="0.75" bottom="0.75" header="0.3" footer="0.3"/>
  <pageSetup paperSize="8" scale="55" orientation="portrait"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25"/>
  <sheetViews>
    <sheetView view="pageBreakPreview" zoomScaleSheetLayoutView="100" workbookViewId="0">
      <selection sqref="A1:C2"/>
    </sheetView>
  </sheetViews>
  <sheetFormatPr defaultColWidth="8.625" defaultRowHeight="14.25" x14ac:dyDescent="0.2"/>
  <cols>
    <col min="1" max="1" width="47.25" style="11" customWidth="1"/>
    <col min="2" max="17" width="10.625" customWidth="1"/>
  </cols>
  <sheetData>
    <row r="1" spans="1:17" s="7" customFormat="1" ht="15" customHeight="1" x14ac:dyDescent="0.2">
      <c r="A1" s="102" t="s">
        <v>310</v>
      </c>
      <c r="B1" s="103"/>
      <c r="C1" s="104"/>
      <c r="D1" s="39" t="s">
        <v>3</v>
      </c>
      <c r="E1" s="108" t="str">
        <f>'Cover Sheet'!B3</f>
        <v>Philippines</v>
      </c>
      <c r="F1" s="109"/>
      <c r="G1" s="110" t="s">
        <v>290</v>
      </c>
      <c r="H1" s="112" t="s">
        <v>8</v>
      </c>
      <c r="I1" s="145" t="s">
        <v>295</v>
      </c>
      <c r="J1" s="145"/>
      <c r="K1" s="145"/>
      <c r="L1" s="145"/>
      <c r="M1" s="40" t="str">
        <f>'Cover Sheet'!B8</f>
        <v>Select year</v>
      </c>
      <c r="N1" s="66"/>
      <c r="O1" s="66"/>
      <c r="P1" s="66"/>
      <c r="Q1" s="66"/>
    </row>
    <row r="2" spans="1:17" s="7" customFormat="1" ht="15" customHeight="1" x14ac:dyDescent="0.2">
      <c r="A2" s="105"/>
      <c r="B2" s="106"/>
      <c r="C2" s="107"/>
      <c r="D2" s="39" t="s">
        <v>1</v>
      </c>
      <c r="E2" s="108" t="str">
        <f>'Cover Sheet'!B5</f>
        <v>USD</v>
      </c>
      <c r="F2" s="109"/>
      <c r="G2" s="111"/>
      <c r="H2" s="113"/>
      <c r="I2" s="145" t="s">
        <v>293</v>
      </c>
      <c r="J2" s="145"/>
      <c r="K2" s="145"/>
      <c r="L2" s="145"/>
      <c r="M2" s="40" t="str">
        <f>'Cover Sheet'!B9</f>
        <v>Select year</v>
      </c>
      <c r="N2" s="66"/>
      <c r="O2" s="66"/>
      <c r="P2" s="66"/>
      <c r="Q2" s="66"/>
    </row>
    <row r="3" spans="1:17" s="7" customFormat="1" ht="15" customHeight="1" x14ac:dyDescent="0.2">
      <c r="A3" s="147" t="s">
        <v>402</v>
      </c>
      <c r="B3" s="117" t="s">
        <v>305</v>
      </c>
      <c r="C3" s="118"/>
      <c r="D3" s="118"/>
      <c r="E3" s="119"/>
      <c r="F3" s="117" t="s">
        <v>306</v>
      </c>
      <c r="G3" s="118"/>
      <c r="H3" s="118"/>
      <c r="I3" s="119"/>
      <c r="J3" s="146" t="s">
        <v>307</v>
      </c>
      <c r="K3" s="146"/>
      <c r="L3" s="146"/>
      <c r="M3" s="146"/>
      <c r="N3" s="146" t="s">
        <v>308</v>
      </c>
      <c r="O3" s="146"/>
      <c r="P3" s="146"/>
      <c r="Q3" s="146"/>
    </row>
    <row r="4" spans="1:17" s="7" customFormat="1" ht="15" customHeight="1" x14ac:dyDescent="0.2">
      <c r="A4" s="148"/>
      <c r="B4" s="43" t="str">
        <f>IF(M1="Select year","",M1)</f>
        <v/>
      </c>
      <c r="C4" s="43" t="str">
        <f>IFERROR(B4+1,"")</f>
        <v/>
      </c>
      <c r="D4" s="43" t="str">
        <f>IFERROR(C4+1,"")</f>
        <v/>
      </c>
      <c r="E4" s="43" t="str">
        <f>IFERROR(D4+1,"")</f>
        <v/>
      </c>
      <c r="F4" s="43" t="str">
        <f>B4</f>
        <v/>
      </c>
      <c r="G4" s="43" t="str">
        <f>C4</f>
        <v/>
      </c>
      <c r="H4" s="43" t="str">
        <f>D4</f>
        <v/>
      </c>
      <c r="I4" s="43" t="str">
        <f>E4</f>
        <v/>
      </c>
      <c r="J4" s="67" t="str">
        <f>B4</f>
        <v/>
      </c>
      <c r="K4" s="67" t="str">
        <f>C4</f>
        <v/>
      </c>
      <c r="L4" s="67" t="str">
        <f>D4</f>
        <v/>
      </c>
      <c r="M4" s="67" t="str">
        <f>E4</f>
        <v/>
      </c>
      <c r="N4" s="67" t="str">
        <f>B4</f>
        <v/>
      </c>
      <c r="O4" s="67" t="str">
        <f>C4</f>
        <v/>
      </c>
      <c r="P4" s="67" t="str">
        <f>D4</f>
        <v/>
      </c>
      <c r="Q4" s="67" t="str">
        <f>E4</f>
        <v/>
      </c>
    </row>
    <row r="5" spans="1:17" s="7" customFormat="1" ht="3" customHeight="1" x14ac:dyDescent="0.2">
      <c r="A5" s="45"/>
      <c r="B5" s="46"/>
      <c r="C5" s="46"/>
      <c r="D5" s="46"/>
      <c r="E5" s="47"/>
      <c r="F5" s="47"/>
      <c r="G5" s="47"/>
      <c r="H5" s="47"/>
      <c r="I5" s="47"/>
      <c r="J5" s="47"/>
      <c r="K5" s="48"/>
      <c r="L5" s="48"/>
      <c r="M5" s="48"/>
      <c r="N5" s="48"/>
      <c r="O5" s="48"/>
      <c r="P5" s="48"/>
      <c r="Q5" s="48"/>
    </row>
    <row r="6" spans="1:17" ht="15" customHeight="1" x14ac:dyDescent="0.2">
      <c r="A6" s="72"/>
      <c r="B6" s="71"/>
      <c r="C6" s="71"/>
      <c r="D6" s="71"/>
      <c r="E6" s="71"/>
      <c r="F6" s="71"/>
      <c r="G6" s="71"/>
      <c r="H6" s="71"/>
      <c r="I6" s="71"/>
      <c r="J6" s="71"/>
      <c r="K6" s="71"/>
      <c r="L6" s="71"/>
      <c r="M6" s="71"/>
      <c r="N6" s="69">
        <f t="shared" ref="N6:Q20" si="0">B6-F6-J6</f>
        <v>0</v>
      </c>
      <c r="O6" s="69">
        <f t="shared" si="0"/>
        <v>0</v>
      </c>
      <c r="P6" s="69">
        <f t="shared" si="0"/>
        <v>0</v>
      </c>
      <c r="Q6" s="69">
        <f t="shared" si="0"/>
        <v>0</v>
      </c>
    </row>
    <row r="7" spans="1:17" ht="15" customHeight="1" x14ac:dyDescent="0.2">
      <c r="A7" s="72"/>
      <c r="B7" s="71"/>
      <c r="C7" s="71"/>
      <c r="D7" s="71"/>
      <c r="E7" s="71"/>
      <c r="F7" s="71"/>
      <c r="G7" s="71"/>
      <c r="H7" s="71"/>
      <c r="I7" s="71"/>
      <c r="J7" s="71"/>
      <c r="K7" s="71"/>
      <c r="L7" s="71"/>
      <c r="M7" s="71"/>
      <c r="N7" s="69">
        <f t="shared" si="0"/>
        <v>0</v>
      </c>
      <c r="O7" s="69">
        <f t="shared" si="0"/>
        <v>0</v>
      </c>
      <c r="P7" s="69">
        <f t="shared" si="0"/>
        <v>0</v>
      </c>
      <c r="Q7" s="69">
        <f t="shared" si="0"/>
        <v>0</v>
      </c>
    </row>
    <row r="8" spans="1:17" ht="15" customHeight="1" x14ac:dyDescent="0.2">
      <c r="A8" s="72"/>
      <c r="B8" s="71"/>
      <c r="C8" s="71"/>
      <c r="D8" s="71"/>
      <c r="E8" s="71"/>
      <c r="F8" s="71"/>
      <c r="G8" s="71"/>
      <c r="H8" s="71"/>
      <c r="I8" s="71"/>
      <c r="J8" s="71"/>
      <c r="K8" s="71"/>
      <c r="L8" s="71"/>
      <c r="M8" s="71"/>
      <c r="N8" s="69">
        <f t="shared" si="0"/>
        <v>0</v>
      </c>
      <c r="O8" s="69">
        <f t="shared" si="0"/>
        <v>0</v>
      </c>
      <c r="P8" s="69">
        <f t="shared" si="0"/>
        <v>0</v>
      </c>
      <c r="Q8" s="69">
        <f t="shared" si="0"/>
        <v>0</v>
      </c>
    </row>
    <row r="9" spans="1:17" ht="15" customHeight="1" x14ac:dyDescent="0.2">
      <c r="A9" s="72"/>
      <c r="B9" s="71"/>
      <c r="C9" s="71"/>
      <c r="D9" s="71"/>
      <c r="E9" s="71"/>
      <c r="F9" s="71"/>
      <c r="G9" s="71"/>
      <c r="H9" s="71"/>
      <c r="I9" s="71"/>
      <c r="J9" s="71"/>
      <c r="K9" s="71"/>
      <c r="L9" s="71"/>
      <c r="M9" s="71"/>
      <c r="N9" s="69">
        <f t="shared" si="0"/>
        <v>0</v>
      </c>
      <c r="O9" s="69">
        <f t="shared" si="0"/>
        <v>0</v>
      </c>
      <c r="P9" s="69">
        <f t="shared" si="0"/>
        <v>0</v>
      </c>
      <c r="Q9" s="69">
        <f t="shared" si="0"/>
        <v>0</v>
      </c>
    </row>
    <row r="10" spans="1:17" ht="15" customHeight="1" x14ac:dyDescent="0.2">
      <c r="A10" s="72"/>
      <c r="B10" s="71"/>
      <c r="C10" s="71"/>
      <c r="D10" s="71"/>
      <c r="E10" s="71"/>
      <c r="F10" s="71"/>
      <c r="G10" s="71"/>
      <c r="H10" s="71"/>
      <c r="I10" s="71"/>
      <c r="J10" s="71"/>
      <c r="K10" s="71"/>
      <c r="L10" s="71"/>
      <c r="M10" s="71"/>
      <c r="N10" s="69">
        <f t="shared" si="0"/>
        <v>0</v>
      </c>
      <c r="O10" s="69">
        <f t="shared" si="0"/>
        <v>0</v>
      </c>
      <c r="P10" s="69">
        <f t="shared" si="0"/>
        <v>0</v>
      </c>
      <c r="Q10" s="69">
        <f t="shared" si="0"/>
        <v>0</v>
      </c>
    </row>
    <row r="11" spans="1:17" ht="15" customHeight="1" x14ac:dyDescent="0.2">
      <c r="A11" s="72"/>
      <c r="B11" s="71"/>
      <c r="C11" s="71"/>
      <c r="D11" s="71"/>
      <c r="E11" s="71"/>
      <c r="F11" s="71"/>
      <c r="G11" s="71"/>
      <c r="H11" s="71"/>
      <c r="I11" s="71"/>
      <c r="J11" s="71"/>
      <c r="K11" s="71"/>
      <c r="L11" s="71"/>
      <c r="M11" s="71"/>
      <c r="N11" s="69">
        <f t="shared" si="0"/>
        <v>0</v>
      </c>
      <c r="O11" s="69">
        <f t="shared" si="0"/>
        <v>0</v>
      </c>
      <c r="P11" s="69">
        <f t="shared" si="0"/>
        <v>0</v>
      </c>
      <c r="Q11" s="69">
        <f t="shared" si="0"/>
        <v>0</v>
      </c>
    </row>
    <row r="12" spans="1:17" ht="15" customHeight="1" x14ac:dyDescent="0.2">
      <c r="A12" s="72"/>
      <c r="B12" s="71"/>
      <c r="C12" s="71"/>
      <c r="D12" s="71"/>
      <c r="E12" s="71"/>
      <c r="F12" s="71"/>
      <c r="G12" s="71"/>
      <c r="H12" s="71"/>
      <c r="I12" s="71"/>
      <c r="J12" s="71"/>
      <c r="K12" s="71"/>
      <c r="L12" s="71"/>
      <c r="M12" s="71"/>
      <c r="N12" s="69">
        <f t="shared" si="0"/>
        <v>0</v>
      </c>
      <c r="O12" s="69">
        <f t="shared" si="0"/>
        <v>0</v>
      </c>
      <c r="P12" s="69">
        <f t="shared" si="0"/>
        <v>0</v>
      </c>
      <c r="Q12" s="69">
        <f t="shared" si="0"/>
        <v>0</v>
      </c>
    </row>
    <row r="13" spans="1:17" ht="15" customHeight="1" x14ac:dyDescent="0.2">
      <c r="A13" s="72"/>
      <c r="B13" s="71"/>
      <c r="C13" s="71"/>
      <c r="D13" s="71"/>
      <c r="E13" s="71"/>
      <c r="F13" s="71"/>
      <c r="G13" s="71"/>
      <c r="H13" s="71"/>
      <c r="I13" s="71"/>
      <c r="J13" s="71"/>
      <c r="K13" s="71"/>
      <c r="L13" s="71"/>
      <c r="M13" s="71"/>
      <c r="N13" s="69">
        <f t="shared" si="0"/>
        <v>0</v>
      </c>
      <c r="O13" s="69">
        <f t="shared" si="0"/>
        <v>0</v>
      </c>
      <c r="P13" s="69">
        <f t="shared" si="0"/>
        <v>0</v>
      </c>
      <c r="Q13" s="69">
        <f t="shared" si="0"/>
        <v>0</v>
      </c>
    </row>
    <row r="14" spans="1:17" ht="15" customHeight="1" x14ac:dyDescent="0.2">
      <c r="A14" s="72"/>
      <c r="B14" s="71"/>
      <c r="C14" s="71"/>
      <c r="D14" s="71"/>
      <c r="E14" s="71"/>
      <c r="F14" s="71"/>
      <c r="G14" s="71"/>
      <c r="H14" s="71"/>
      <c r="I14" s="71"/>
      <c r="J14" s="71"/>
      <c r="K14" s="71"/>
      <c r="L14" s="71"/>
      <c r="M14" s="71"/>
      <c r="N14" s="69">
        <f t="shared" si="0"/>
        <v>0</v>
      </c>
      <c r="O14" s="69">
        <f t="shared" si="0"/>
        <v>0</v>
      </c>
      <c r="P14" s="69">
        <f t="shared" si="0"/>
        <v>0</v>
      </c>
      <c r="Q14" s="69">
        <f t="shared" si="0"/>
        <v>0</v>
      </c>
    </row>
    <row r="15" spans="1:17" ht="15" customHeight="1" x14ac:dyDescent="0.2">
      <c r="A15" s="72"/>
      <c r="B15" s="71"/>
      <c r="C15" s="71"/>
      <c r="D15" s="71"/>
      <c r="E15" s="71"/>
      <c r="F15" s="71"/>
      <c r="G15" s="71"/>
      <c r="H15" s="71"/>
      <c r="I15" s="71"/>
      <c r="J15" s="71"/>
      <c r="K15" s="71"/>
      <c r="L15" s="71"/>
      <c r="M15" s="71"/>
      <c r="N15" s="69">
        <f t="shared" si="0"/>
        <v>0</v>
      </c>
      <c r="O15" s="69">
        <f t="shared" si="0"/>
        <v>0</v>
      </c>
      <c r="P15" s="69">
        <f t="shared" si="0"/>
        <v>0</v>
      </c>
      <c r="Q15" s="69">
        <f t="shared" si="0"/>
        <v>0</v>
      </c>
    </row>
    <row r="16" spans="1:17" ht="15" customHeight="1" x14ac:dyDescent="0.2">
      <c r="A16" s="72"/>
      <c r="B16" s="71"/>
      <c r="C16" s="71"/>
      <c r="D16" s="71"/>
      <c r="E16" s="71"/>
      <c r="F16" s="71"/>
      <c r="G16" s="71"/>
      <c r="H16" s="71"/>
      <c r="I16" s="71"/>
      <c r="J16" s="71"/>
      <c r="K16" s="71"/>
      <c r="L16" s="71"/>
      <c r="M16" s="71"/>
      <c r="N16" s="69">
        <f t="shared" si="0"/>
        <v>0</v>
      </c>
      <c r="O16" s="69">
        <f t="shared" si="0"/>
        <v>0</v>
      </c>
      <c r="P16" s="69">
        <f t="shared" si="0"/>
        <v>0</v>
      </c>
      <c r="Q16" s="69">
        <f t="shared" si="0"/>
        <v>0</v>
      </c>
    </row>
    <row r="17" spans="1:17" ht="15" customHeight="1" x14ac:dyDescent="0.2">
      <c r="A17" s="72"/>
      <c r="B17" s="71"/>
      <c r="C17" s="71"/>
      <c r="D17" s="71"/>
      <c r="E17" s="71"/>
      <c r="F17" s="71"/>
      <c r="G17" s="71"/>
      <c r="H17" s="71"/>
      <c r="I17" s="71"/>
      <c r="J17" s="71"/>
      <c r="K17" s="71"/>
      <c r="L17" s="71"/>
      <c r="M17" s="71"/>
      <c r="N17" s="69">
        <f t="shared" si="0"/>
        <v>0</v>
      </c>
      <c r="O17" s="69">
        <f t="shared" si="0"/>
        <v>0</v>
      </c>
      <c r="P17" s="69">
        <f t="shared" si="0"/>
        <v>0</v>
      </c>
      <c r="Q17" s="69">
        <f t="shared" si="0"/>
        <v>0</v>
      </c>
    </row>
    <row r="18" spans="1:17" ht="15" customHeight="1" x14ac:dyDescent="0.2">
      <c r="A18" s="72"/>
      <c r="B18" s="71"/>
      <c r="C18" s="71"/>
      <c r="D18" s="71"/>
      <c r="E18" s="71"/>
      <c r="F18" s="71"/>
      <c r="G18" s="71"/>
      <c r="H18" s="71"/>
      <c r="I18" s="71"/>
      <c r="J18" s="71"/>
      <c r="K18" s="71"/>
      <c r="L18" s="71"/>
      <c r="M18" s="71"/>
      <c r="N18" s="69">
        <f t="shared" si="0"/>
        <v>0</v>
      </c>
      <c r="O18" s="69">
        <f t="shared" si="0"/>
        <v>0</v>
      </c>
      <c r="P18" s="69">
        <f t="shared" si="0"/>
        <v>0</v>
      </c>
      <c r="Q18" s="69">
        <f t="shared" si="0"/>
        <v>0</v>
      </c>
    </row>
    <row r="19" spans="1:17" ht="15" customHeight="1" x14ac:dyDescent="0.2">
      <c r="A19" s="72"/>
      <c r="B19" s="71"/>
      <c r="C19" s="71"/>
      <c r="D19" s="71"/>
      <c r="E19" s="71"/>
      <c r="F19" s="71"/>
      <c r="G19" s="71"/>
      <c r="H19" s="71"/>
      <c r="I19" s="71"/>
      <c r="J19" s="71"/>
      <c r="K19" s="71"/>
      <c r="L19" s="71"/>
      <c r="M19" s="71"/>
      <c r="N19" s="69">
        <f t="shared" si="0"/>
        <v>0</v>
      </c>
      <c r="O19" s="69">
        <f t="shared" si="0"/>
        <v>0</v>
      </c>
      <c r="P19" s="69">
        <f t="shared" si="0"/>
        <v>0</v>
      </c>
      <c r="Q19" s="69">
        <f t="shared" si="0"/>
        <v>0</v>
      </c>
    </row>
    <row r="20" spans="1:17" ht="15" customHeight="1" x14ac:dyDescent="0.2">
      <c r="A20" s="72"/>
      <c r="B20" s="71"/>
      <c r="C20" s="71"/>
      <c r="D20" s="71"/>
      <c r="E20" s="71"/>
      <c r="F20" s="71"/>
      <c r="G20" s="71"/>
      <c r="H20" s="71"/>
      <c r="I20" s="71"/>
      <c r="J20" s="71"/>
      <c r="K20" s="71"/>
      <c r="L20" s="71"/>
      <c r="M20" s="71"/>
      <c r="N20" s="69">
        <f t="shared" si="0"/>
        <v>0</v>
      </c>
      <c r="O20" s="69">
        <f t="shared" si="0"/>
        <v>0</v>
      </c>
      <c r="P20" s="69">
        <f t="shared" si="0"/>
        <v>0</v>
      </c>
      <c r="Q20" s="69">
        <f t="shared" si="0"/>
        <v>0</v>
      </c>
    </row>
    <row r="21" spans="1:17" s="7" customFormat="1" ht="3" customHeight="1" x14ac:dyDescent="0.2">
      <c r="A21" s="45"/>
      <c r="B21" s="46"/>
      <c r="C21" s="46"/>
      <c r="D21" s="46"/>
      <c r="E21" s="47"/>
      <c r="F21" s="47"/>
      <c r="G21" s="47"/>
      <c r="H21" s="47"/>
      <c r="I21" s="47"/>
      <c r="J21" s="47"/>
      <c r="K21" s="48"/>
      <c r="L21" s="48"/>
      <c r="M21" s="48"/>
      <c r="N21" s="48"/>
      <c r="O21" s="48"/>
      <c r="P21" s="48"/>
      <c r="Q21" s="48"/>
    </row>
    <row r="22" spans="1:17" ht="15" customHeight="1" x14ac:dyDescent="0.2">
      <c r="A22" s="68" t="s">
        <v>309</v>
      </c>
      <c r="B22" s="70">
        <f>SUM(B6:B20)</f>
        <v>0</v>
      </c>
      <c r="C22" s="70">
        <f t="shared" ref="C22:Q22" si="1">SUM(C6:C20)</f>
        <v>0</v>
      </c>
      <c r="D22" s="70">
        <f t="shared" si="1"/>
        <v>0</v>
      </c>
      <c r="E22" s="70">
        <f t="shared" si="1"/>
        <v>0</v>
      </c>
      <c r="F22" s="70">
        <f t="shared" si="1"/>
        <v>0</v>
      </c>
      <c r="G22" s="70">
        <f t="shared" si="1"/>
        <v>0</v>
      </c>
      <c r="H22" s="70">
        <f t="shared" si="1"/>
        <v>0</v>
      </c>
      <c r="I22" s="70">
        <f t="shared" si="1"/>
        <v>0</v>
      </c>
      <c r="J22" s="70">
        <f t="shared" si="1"/>
        <v>0</v>
      </c>
      <c r="K22" s="70">
        <f t="shared" si="1"/>
        <v>0</v>
      </c>
      <c r="L22" s="70">
        <f t="shared" si="1"/>
        <v>0</v>
      </c>
      <c r="M22" s="70">
        <f t="shared" si="1"/>
        <v>0</v>
      </c>
      <c r="N22" s="70">
        <f t="shared" si="1"/>
        <v>0</v>
      </c>
      <c r="O22" s="70">
        <f t="shared" si="1"/>
        <v>0</v>
      </c>
      <c r="P22" s="70">
        <f t="shared" si="1"/>
        <v>0</v>
      </c>
      <c r="Q22" s="70">
        <f t="shared" si="1"/>
        <v>0</v>
      </c>
    </row>
    <row r="24" spans="1:17" x14ac:dyDescent="0.2">
      <c r="A24" s="13"/>
    </row>
    <row r="25" spans="1:17" x14ac:dyDescent="0.2">
      <c r="A25" s="13"/>
    </row>
  </sheetData>
  <sheetProtection algorithmName="SHA-512" hashValue="7e4efleVV5QrS7F64Phpa5biG7RgACuLAUp7fp7CUgFqHjMZVt65Z8c2nhp+Ghp6LeaQOj73sXMGeBhbQUX5Ag==" saltValue="zB6gVjkOQ7m5Zqs9lFsaSQ==" spinCount="100000" sheet="1" objects="1" scenarios="1"/>
  <protectedRanges>
    <protectedRange sqref="B6:M21" name="Range1"/>
  </protectedRanges>
  <mergeCells count="12">
    <mergeCell ref="A1:C2"/>
    <mergeCell ref="E1:F1"/>
    <mergeCell ref="G1:G2"/>
    <mergeCell ref="H1:H2"/>
    <mergeCell ref="I1:L1"/>
    <mergeCell ref="E2:F2"/>
    <mergeCell ref="I2:L2"/>
    <mergeCell ref="A3:A4"/>
    <mergeCell ref="B3:E3"/>
    <mergeCell ref="F3:I3"/>
    <mergeCell ref="J3:M3"/>
    <mergeCell ref="N3:Q3"/>
  </mergeCells>
  <pageMargins left="0.7" right="0.7" top="0.75" bottom="0.75" header="0.3" footer="0.3"/>
  <pageSetup paperSize="8" scale="55"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Q19"/>
  <sheetViews>
    <sheetView view="pageBreakPreview" zoomScaleSheetLayoutView="100" workbookViewId="0">
      <selection activeCell="A10" sqref="A10"/>
    </sheetView>
  </sheetViews>
  <sheetFormatPr defaultColWidth="8.625" defaultRowHeight="14.25" x14ac:dyDescent="0.2"/>
  <cols>
    <col min="1" max="1" width="47.25" style="11" customWidth="1"/>
    <col min="2" max="17" width="10.625" customWidth="1"/>
  </cols>
  <sheetData>
    <row r="1" spans="1:17" s="7" customFormat="1" ht="15" customHeight="1" x14ac:dyDescent="0.2">
      <c r="A1" s="102" t="s">
        <v>310</v>
      </c>
      <c r="B1" s="103"/>
      <c r="C1" s="104"/>
      <c r="D1" s="39" t="s">
        <v>3</v>
      </c>
      <c r="E1" s="108" t="str">
        <f>'Cover Sheet'!B3</f>
        <v>Philippines</v>
      </c>
      <c r="F1" s="109"/>
      <c r="G1" s="110" t="s">
        <v>290</v>
      </c>
      <c r="H1" s="112" t="s">
        <v>278</v>
      </c>
      <c r="I1" s="145" t="s">
        <v>295</v>
      </c>
      <c r="J1" s="145"/>
      <c r="K1" s="145"/>
      <c r="L1" s="145"/>
      <c r="M1" s="40">
        <f>'Cover Sheet'!C8</f>
        <v>2018</v>
      </c>
      <c r="N1" s="66"/>
      <c r="O1" s="66"/>
      <c r="P1" s="66"/>
      <c r="Q1" s="66"/>
    </row>
    <row r="2" spans="1:17" s="7" customFormat="1" ht="15" customHeight="1" x14ac:dyDescent="0.2">
      <c r="A2" s="105"/>
      <c r="B2" s="106"/>
      <c r="C2" s="107"/>
      <c r="D2" s="39" t="s">
        <v>1</v>
      </c>
      <c r="E2" s="108" t="str">
        <f>'Cover Sheet'!B5</f>
        <v>USD</v>
      </c>
      <c r="F2" s="109"/>
      <c r="G2" s="111"/>
      <c r="H2" s="113"/>
      <c r="I2" s="145" t="s">
        <v>293</v>
      </c>
      <c r="J2" s="145"/>
      <c r="K2" s="145"/>
      <c r="L2" s="145"/>
      <c r="M2" s="40">
        <f>'Cover Sheet'!C9</f>
        <v>2020</v>
      </c>
      <c r="N2" s="66"/>
      <c r="O2" s="66"/>
      <c r="P2" s="66"/>
      <c r="Q2" s="66"/>
    </row>
    <row r="3" spans="1:17" s="7" customFormat="1" ht="15" customHeight="1" x14ac:dyDescent="0.2">
      <c r="A3" s="147" t="s">
        <v>297</v>
      </c>
      <c r="B3" s="117" t="s">
        <v>305</v>
      </c>
      <c r="C3" s="118"/>
      <c r="D3" s="118"/>
      <c r="E3" s="119"/>
      <c r="F3" s="117" t="s">
        <v>306</v>
      </c>
      <c r="G3" s="118"/>
      <c r="H3" s="118"/>
      <c r="I3" s="119"/>
      <c r="J3" s="146" t="s">
        <v>307</v>
      </c>
      <c r="K3" s="146"/>
      <c r="L3" s="146"/>
      <c r="M3" s="146"/>
      <c r="N3" s="146" t="s">
        <v>308</v>
      </c>
      <c r="O3" s="146"/>
      <c r="P3" s="146"/>
      <c r="Q3" s="146"/>
    </row>
    <row r="4" spans="1:17" s="7" customFormat="1" ht="15" customHeight="1" x14ac:dyDescent="0.2">
      <c r="A4" s="148"/>
      <c r="B4" s="43">
        <f>IF(M1="Select year","",M1)</f>
        <v>2018</v>
      </c>
      <c r="C4" s="43">
        <f>IFERROR(B4+1,"")</f>
        <v>2019</v>
      </c>
      <c r="D4" s="43">
        <f>IFERROR(C4+1,"")</f>
        <v>2020</v>
      </c>
      <c r="E4" s="43">
        <f>IFERROR(D4+1,"")</f>
        <v>2021</v>
      </c>
      <c r="F4" s="43">
        <f>B4</f>
        <v>2018</v>
      </c>
      <c r="G4" s="43">
        <f>C4</f>
        <v>2019</v>
      </c>
      <c r="H4" s="43">
        <f>D4</f>
        <v>2020</v>
      </c>
      <c r="I4" s="43">
        <f>E4</f>
        <v>2021</v>
      </c>
      <c r="J4" s="67">
        <f>B4</f>
        <v>2018</v>
      </c>
      <c r="K4" s="67">
        <f>C4</f>
        <v>2019</v>
      </c>
      <c r="L4" s="67">
        <f>D4</f>
        <v>2020</v>
      </c>
      <c r="M4" s="67">
        <f>E4</f>
        <v>2021</v>
      </c>
      <c r="N4" s="67">
        <f>B4</f>
        <v>2018</v>
      </c>
      <c r="O4" s="67">
        <f>C4</f>
        <v>2019</v>
      </c>
      <c r="P4" s="67">
        <f>D4</f>
        <v>2020</v>
      </c>
      <c r="Q4" s="67">
        <f>E4</f>
        <v>2021</v>
      </c>
    </row>
    <row r="5" spans="1:17" s="7" customFormat="1" ht="3" customHeight="1" x14ac:dyDescent="0.2">
      <c r="A5" s="45"/>
      <c r="B5" s="46"/>
      <c r="C5" s="46"/>
      <c r="D5" s="46"/>
      <c r="E5" s="47"/>
      <c r="F5" s="47"/>
      <c r="G5" s="47"/>
      <c r="H5" s="47"/>
      <c r="I5" s="47"/>
      <c r="J5" s="47"/>
      <c r="K5" s="48"/>
      <c r="L5" s="48"/>
      <c r="M5" s="48"/>
      <c r="N5" s="48"/>
      <c r="O5" s="48"/>
      <c r="P5" s="48"/>
      <c r="Q5" s="48"/>
    </row>
    <row r="6" spans="1:17" ht="15" customHeight="1" x14ac:dyDescent="0.2">
      <c r="A6" s="68" t="s">
        <v>404</v>
      </c>
      <c r="B6" s="71"/>
      <c r="C6" s="71"/>
      <c r="D6" s="71"/>
      <c r="E6" s="71"/>
      <c r="F6" s="71"/>
      <c r="G6" s="71"/>
      <c r="H6" s="71"/>
      <c r="I6" s="71"/>
      <c r="J6" s="71"/>
      <c r="K6" s="71"/>
      <c r="L6" s="71"/>
      <c r="M6" s="71"/>
      <c r="N6" s="69">
        <f t="shared" ref="N6:Q14" si="0">B6-F6-J6</f>
        <v>0</v>
      </c>
      <c r="O6" s="69">
        <f t="shared" si="0"/>
        <v>0</v>
      </c>
      <c r="P6" s="69">
        <f t="shared" si="0"/>
        <v>0</v>
      </c>
      <c r="Q6" s="69">
        <f t="shared" si="0"/>
        <v>0</v>
      </c>
    </row>
    <row r="7" spans="1:17" ht="15" customHeight="1" x14ac:dyDescent="0.2">
      <c r="A7" s="68" t="s">
        <v>405</v>
      </c>
      <c r="B7" s="71"/>
      <c r="C7" s="71"/>
      <c r="D7" s="71"/>
      <c r="E7" s="71"/>
      <c r="F7" s="71"/>
      <c r="G7" s="71"/>
      <c r="H7" s="71"/>
      <c r="I7" s="71"/>
      <c r="J7" s="71"/>
      <c r="K7" s="71"/>
      <c r="L7" s="71"/>
      <c r="M7" s="71"/>
      <c r="N7" s="69">
        <f t="shared" si="0"/>
        <v>0</v>
      </c>
      <c r="O7" s="69">
        <f t="shared" si="0"/>
        <v>0</v>
      </c>
      <c r="P7" s="69">
        <f t="shared" si="0"/>
        <v>0</v>
      </c>
      <c r="Q7" s="69">
        <f t="shared" si="0"/>
        <v>0</v>
      </c>
    </row>
    <row r="8" spans="1:17" ht="15" customHeight="1" x14ac:dyDescent="0.2">
      <c r="A8" s="68" t="s">
        <v>412</v>
      </c>
      <c r="B8" s="71"/>
      <c r="C8" s="71"/>
      <c r="D8" s="71"/>
      <c r="E8" s="71"/>
      <c r="F8" s="71"/>
      <c r="G8" s="71"/>
      <c r="H8" s="71"/>
      <c r="I8" s="71"/>
      <c r="J8" s="71"/>
      <c r="K8" s="71"/>
      <c r="L8" s="71"/>
      <c r="M8" s="71"/>
      <c r="N8" s="69">
        <f t="shared" si="0"/>
        <v>0</v>
      </c>
      <c r="O8" s="69">
        <f t="shared" si="0"/>
        <v>0</v>
      </c>
      <c r="P8" s="69">
        <f t="shared" si="0"/>
        <v>0</v>
      </c>
      <c r="Q8" s="69">
        <f t="shared" si="0"/>
        <v>0</v>
      </c>
    </row>
    <row r="9" spans="1:17" ht="15" customHeight="1" x14ac:dyDescent="0.2">
      <c r="A9" s="68" t="s">
        <v>413</v>
      </c>
      <c r="B9" s="71"/>
      <c r="C9" s="71"/>
      <c r="D9" s="71"/>
      <c r="E9" s="71"/>
      <c r="F9" s="71"/>
      <c r="G9" s="71"/>
      <c r="H9" s="71"/>
      <c r="I9" s="71"/>
      <c r="J9" s="71"/>
      <c r="K9" s="71"/>
      <c r="L9" s="71"/>
      <c r="M9" s="71"/>
      <c r="N9" s="69">
        <f t="shared" si="0"/>
        <v>0</v>
      </c>
      <c r="O9" s="69">
        <f t="shared" si="0"/>
        <v>0</v>
      </c>
      <c r="P9" s="69">
        <f t="shared" si="0"/>
        <v>0</v>
      </c>
      <c r="Q9" s="69">
        <f t="shared" si="0"/>
        <v>0</v>
      </c>
    </row>
    <row r="10" spans="1:17" ht="15" customHeight="1" x14ac:dyDescent="0.2">
      <c r="A10" s="68" t="s">
        <v>299</v>
      </c>
      <c r="B10" s="71"/>
      <c r="C10" s="71"/>
      <c r="D10" s="71"/>
      <c r="E10" s="71"/>
      <c r="F10" s="71"/>
      <c r="G10" s="71"/>
      <c r="H10" s="71"/>
      <c r="I10" s="71"/>
      <c r="J10" s="71"/>
      <c r="K10" s="71"/>
      <c r="L10" s="71"/>
      <c r="M10" s="71"/>
      <c r="N10" s="69">
        <f t="shared" si="0"/>
        <v>0</v>
      </c>
      <c r="O10" s="69">
        <f t="shared" si="0"/>
        <v>0</v>
      </c>
      <c r="P10" s="69">
        <f t="shared" si="0"/>
        <v>0</v>
      </c>
      <c r="Q10" s="69">
        <f t="shared" si="0"/>
        <v>0</v>
      </c>
    </row>
    <row r="11" spans="1:17" ht="15" customHeight="1" x14ac:dyDescent="0.2">
      <c r="A11" s="68" t="s">
        <v>318</v>
      </c>
      <c r="B11" s="71"/>
      <c r="C11" s="71"/>
      <c r="D11" s="71"/>
      <c r="E11" s="71"/>
      <c r="F11" s="71"/>
      <c r="G11" s="71"/>
      <c r="H11" s="71"/>
      <c r="I11" s="71"/>
      <c r="J11" s="71"/>
      <c r="K11" s="71"/>
      <c r="L11" s="71"/>
      <c r="M11" s="71"/>
      <c r="N11" s="69">
        <f t="shared" si="0"/>
        <v>0</v>
      </c>
      <c r="O11" s="69">
        <f t="shared" si="0"/>
        <v>0</v>
      </c>
      <c r="P11" s="69">
        <f t="shared" si="0"/>
        <v>0</v>
      </c>
      <c r="Q11" s="69">
        <f t="shared" si="0"/>
        <v>0</v>
      </c>
    </row>
    <row r="12" spans="1:17" ht="15" customHeight="1" x14ac:dyDescent="0.2">
      <c r="A12" s="68" t="s">
        <v>375</v>
      </c>
      <c r="B12" s="71"/>
      <c r="C12" s="71"/>
      <c r="D12" s="71"/>
      <c r="E12" s="71"/>
      <c r="F12" s="71"/>
      <c r="G12" s="71"/>
      <c r="H12" s="71"/>
      <c r="I12" s="71"/>
      <c r="J12" s="71"/>
      <c r="K12" s="71"/>
      <c r="L12" s="71"/>
      <c r="M12" s="71"/>
      <c r="N12" s="69">
        <f t="shared" si="0"/>
        <v>0</v>
      </c>
      <c r="O12" s="69">
        <f t="shared" si="0"/>
        <v>0</v>
      </c>
      <c r="P12" s="69">
        <f t="shared" si="0"/>
        <v>0</v>
      </c>
      <c r="Q12" s="69">
        <f t="shared" si="0"/>
        <v>0</v>
      </c>
    </row>
    <row r="13" spans="1:17" ht="15" customHeight="1" x14ac:dyDescent="0.2">
      <c r="A13" s="68" t="s">
        <v>376</v>
      </c>
      <c r="B13" s="71"/>
      <c r="C13" s="71"/>
      <c r="D13" s="71"/>
      <c r="E13" s="71"/>
      <c r="F13" s="71"/>
      <c r="G13" s="71"/>
      <c r="H13" s="71"/>
      <c r="I13" s="71"/>
      <c r="J13" s="71"/>
      <c r="K13" s="71"/>
      <c r="L13" s="71"/>
      <c r="M13" s="71"/>
      <c r="N13" s="69">
        <f t="shared" si="0"/>
        <v>0</v>
      </c>
      <c r="O13" s="69">
        <f t="shared" si="0"/>
        <v>0</v>
      </c>
      <c r="P13" s="69">
        <f t="shared" si="0"/>
        <v>0</v>
      </c>
      <c r="Q13" s="69">
        <f t="shared" si="0"/>
        <v>0</v>
      </c>
    </row>
    <row r="14" spans="1:17" ht="15" customHeight="1" x14ac:dyDescent="0.2">
      <c r="A14" s="68" t="s">
        <v>331</v>
      </c>
      <c r="B14" s="71"/>
      <c r="C14" s="71"/>
      <c r="D14" s="71"/>
      <c r="E14" s="71"/>
      <c r="F14" s="71"/>
      <c r="G14" s="71"/>
      <c r="H14" s="71"/>
      <c r="I14" s="71"/>
      <c r="J14" s="71"/>
      <c r="K14" s="71"/>
      <c r="L14" s="71"/>
      <c r="M14" s="71"/>
      <c r="N14" s="69">
        <f t="shared" si="0"/>
        <v>0</v>
      </c>
      <c r="O14" s="69">
        <f t="shared" si="0"/>
        <v>0</v>
      </c>
      <c r="P14" s="69">
        <f t="shared" si="0"/>
        <v>0</v>
      </c>
      <c r="Q14" s="69">
        <f t="shared" si="0"/>
        <v>0</v>
      </c>
    </row>
    <row r="15" spans="1:17" s="7" customFormat="1" ht="3" customHeight="1" x14ac:dyDescent="0.2">
      <c r="A15" s="45"/>
      <c r="B15" s="46"/>
      <c r="C15" s="46"/>
      <c r="D15" s="46"/>
      <c r="E15" s="47"/>
      <c r="F15" s="47"/>
      <c r="G15" s="47"/>
      <c r="H15" s="47"/>
      <c r="I15" s="47"/>
      <c r="J15" s="47"/>
      <c r="K15" s="48"/>
      <c r="L15" s="48"/>
      <c r="M15" s="48"/>
      <c r="N15" s="48"/>
      <c r="O15" s="48"/>
      <c r="P15" s="48"/>
      <c r="Q15" s="48"/>
    </row>
    <row r="16" spans="1:17" ht="15" customHeight="1" x14ac:dyDescent="0.2">
      <c r="A16" s="68" t="s">
        <v>309</v>
      </c>
      <c r="B16" s="70">
        <f t="shared" ref="B16:Q16" si="1">SUM(B6:B14)</f>
        <v>0</v>
      </c>
      <c r="C16" s="70">
        <f t="shared" si="1"/>
        <v>0</v>
      </c>
      <c r="D16" s="70">
        <f t="shared" si="1"/>
        <v>0</v>
      </c>
      <c r="E16" s="70">
        <f t="shared" si="1"/>
        <v>0</v>
      </c>
      <c r="F16" s="70">
        <f t="shared" si="1"/>
        <v>0</v>
      </c>
      <c r="G16" s="70">
        <f t="shared" si="1"/>
        <v>0</v>
      </c>
      <c r="H16" s="70">
        <f t="shared" si="1"/>
        <v>0</v>
      </c>
      <c r="I16" s="70">
        <f t="shared" si="1"/>
        <v>0</v>
      </c>
      <c r="J16" s="70">
        <f t="shared" si="1"/>
        <v>0</v>
      </c>
      <c r="K16" s="70">
        <f t="shared" si="1"/>
        <v>0</v>
      </c>
      <c r="L16" s="70">
        <f t="shared" si="1"/>
        <v>0</v>
      </c>
      <c r="M16" s="70">
        <f t="shared" si="1"/>
        <v>0</v>
      </c>
      <c r="N16" s="70">
        <f t="shared" si="1"/>
        <v>0</v>
      </c>
      <c r="O16" s="70">
        <f t="shared" si="1"/>
        <v>0</v>
      </c>
      <c r="P16" s="70">
        <f t="shared" si="1"/>
        <v>0</v>
      </c>
      <c r="Q16" s="70">
        <f t="shared" si="1"/>
        <v>0</v>
      </c>
    </row>
    <row r="18" spans="1:1" x14ac:dyDescent="0.2">
      <c r="A18" s="13"/>
    </row>
    <row r="19" spans="1:1" x14ac:dyDescent="0.2">
      <c r="A19" s="13"/>
    </row>
  </sheetData>
  <sheetProtection algorithmName="SHA-512" hashValue="xqmE4YnQrsZJ/G01VZqizO/+ETEUO9sBhF/X/shnHTmTXkvyFgQey4bnjuA+gsk8ypDqyJu7gOEDsD0NyCRLRg==" saltValue="LhSekBoT3VWP1s3VdjOoUQ==" spinCount="100000" sheet="1" objects="1" scenarios="1"/>
  <protectedRanges>
    <protectedRange sqref="B6:M15" name="Range1"/>
  </protectedRanges>
  <mergeCells count="12">
    <mergeCell ref="A1:C2"/>
    <mergeCell ref="E1:F1"/>
    <mergeCell ref="G1:G2"/>
    <mergeCell ref="H1:H2"/>
    <mergeCell ref="I1:L1"/>
    <mergeCell ref="E2:F2"/>
    <mergeCell ref="I2:L2"/>
    <mergeCell ref="A3:A4"/>
    <mergeCell ref="B3:E3"/>
    <mergeCell ref="F3:I3"/>
    <mergeCell ref="J3:M3"/>
    <mergeCell ref="N3:Q3"/>
  </mergeCells>
  <pageMargins left="0.7" right="0.7" top="0.75" bottom="0.75" header="0.3" footer="0.3"/>
  <pageSetup paperSize="8" scale="55" orientation="portrait"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BCBA53402ABCB43BB147A5E0B9BDFED" ma:contentTypeVersion="9" ma:contentTypeDescription="Create a new document." ma:contentTypeScope="" ma:versionID="d6e251d3cbdc13656c831e8e7b4ade19">
  <xsd:schema xmlns:xsd="http://www.w3.org/2001/XMLSchema" xmlns:xs="http://www.w3.org/2001/XMLSchema" xmlns:p="http://schemas.microsoft.com/office/2006/metadata/properties" xmlns:ns2="6a6644d3-f248-4067-83c6-e7eac864ebba" xmlns:ns3="e809b279-1100-4bb0-a551-872a8498fc5a" xmlns:ns4="http://schemas.microsoft.com/sharepoint/v4" targetNamespace="http://schemas.microsoft.com/office/2006/metadata/properties" ma:root="true" ma:fieldsID="062bdc3223b14a50a7c9615e324ccce6" ns2:_="" ns3:_="" ns4:_="">
    <xsd:import namespace="6a6644d3-f248-4067-83c6-e7eac864ebba"/>
    <xsd:import namespace="e809b279-1100-4bb0-a551-872a8498fc5a"/>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6644d3-f248-4067-83c6-e7eac864ebb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809b279-1100-4bb0-a551-872a8498fc5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PersistId xmlns="6a6644d3-f248-4067-83c6-e7eac864ebba" xsi:nil="true"/>
    <_dlc_DocId xmlns="6a6644d3-f248-4067-83c6-e7eac864ebba">NAXEWDDVUNHE-1196408984-5650</_dlc_DocId>
    <_dlc_DocIdUrl xmlns="6a6644d3-f248-4067-83c6-e7eac864ebba">
      <Url>https://tgf.sharepoint.com/sites/ESA2F1/GACE/_layouts/15/DocIdRedir.aspx?ID=NAXEWDDVUNHE-1196408984-5650</Url>
      <Description>NAXEWDDVUNHE-1196408984-5650</Description>
    </_dlc_DocIdUrl>
    <IconOverlay xmlns="http://schemas.microsoft.com/sharepoint/v4" xsi:nil="true"/>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file>

<file path=customXml/itemProps1.xml><?xml version="1.0" encoding="utf-8"?>
<ds:datastoreItem xmlns:ds="http://schemas.openxmlformats.org/officeDocument/2006/customXml" ds:itemID="{342C267A-C937-4D7B-823C-999D4A9F900E}"/>
</file>

<file path=customXml/itemProps2.xml><?xml version="1.0" encoding="utf-8"?>
<ds:datastoreItem xmlns:ds="http://schemas.openxmlformats.org/officeDocument/2006/customXml" ds:itemID="{3DC5DDF0-FC87-4030-BE66-EFC05EA5EE79}">
  <ds:schemaRefs>
    <ds:schemaRef ds:uri="http://schemas.microsoft.com/office/2006/documentManagement/types"/>
    <ds:schemaRef ds:uri="http://purl.org/dc/elements/1.1/"/>
    <ds:schemaRef ds:uri="http://schemas.openxmlformats.org/package/2006/metadata/core-properties"/>
    <ds:schemaRef ds:uri="http://purl.org/dc/dcmitype/"/>
    <ds:schemaRef ds:uri="http://purl.org/dc/terms/"/>
    <ds:schemaRef ds:uri="6a6644d3-f248-4067-83c6-e7eac864ebba"/>
    <ds:schemaRef ds:uri="http://www.w3.org/XML/1998/namespace"/>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4C6306B7-B704-452A-A3B9-B3E42D7F80A9}">
  <ds:schemaRefs>
    <ds:schemaRef ds:uri="http://schemas.microsoft.com/sharepoint/events"/>
  </ds:schemaRefs>
</ds:datastoreItem>
</file>

<file path=customXml/itemProps4.xml><?xml version="1.0" encoding="utf-8"?>
<ds:datastoreItem xmlns:ds="http://schemas.openxmlformats.org/officeDocument/2006/customXml" ds:itemID="{3BB9D636-7CAE-40B4-BF7D-99A44998A63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Guidance</vt:lpstr>
      <vt:lpstr>Cover Sheet</vt:lpstr>
      <vt:lpstr>HIV.Gap.Overview</vt:lpstr>
      <vt:lpstr>TB.Gap.Overview</vt:lpstr>
      <vt:lpstr>Malaria.Gap.Overview</vt:lpstr>
      <vt:lpstr>Government Health Spending</vt:lpstr>
      <vt:lpstr>HIV.Gap.Detail.Module</vt:lpstr>
      <vt:lpstr>HIV.Gap.Detail.NSP</vt:lpstr>
      <vt:lpstr>TB.Gap.Detail.Module</vt:lpstr>
      <vt:lpstr>TB.Gap.Detail.NSP</vt:lpstr>
      <vt:lpstr>Malaria.Gap.Detail.Module</vt:lpstr>
      <vt:lpstr>Malaria.Gap.Detail.NSP</vt:lpstr>
      <vt:lpstr>look-up tables</vt:lpstr>
      <vt:lpstr>CountryLookUp</vt:lpstr>
      <vt:lpstr>CurrencyLookUp</vt:lpstr>
      <vt:lpstr>DiseaseLookUp</vt:lpstr>
      <vt:lpstr>ExternalSourceLookUp</vt:lpstr>
      <vt:lpstr>HIV.Gap.Detail.Module!Print_Area</vt:lpstr>
      <vt:lpstr>HIV.Gap.Overview!Print_Area</vt:lpstr>
      <vt:lpstr>Malaria.Gap.Overview!Print_Area</vt:lpstr>
      <vt:lpstr>TB.Gap.Overview!Print_Area</vt:lpstr>
      <vt:lpstr>ReportingYearLookUp</vt:lpstr>
      <vt:lpstr>UnitLookUp</vt:lpstr>
    </vt:vector>
  </TitlesOfParts>
  <Company>The Global Fund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Dejan Loncar;Korah George</dc:creator>
  <cp:lastModifiedBy>Laura Stocker</cp:lastModifiedBy>
  <cp:lastPrinted>2017-04-20T18:13:31Z</cp:lastPrinted>
  <dcterms:created xsi:type="dcterms:W3CDTF">2012-12-10T15:52:00Z</dcterms:created>
  <dcterms:modified xsi:type="dcterms:W3CDTF">2017-04-21T07:03:50Z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0x0101001BCBA53402ABCB43BB147A5E0B9BDFED</vt:lpwstr>
  </property>
  <property fmtid="{D5CDD505-2E9C-101B-9397-08002B2CF9AE}" pid="3" name="_dlc_DocIdItemGuid">
    <vt:lpwstr>51f97bbb-5b20-426e-9f2e-99f99c3cd3f8</vt:lpwstr>
  </property>
  <property fmtid="{D5CDD505-2E9C-101B-9397-08002B2CF9AE}" pid="4" name="_dlc_DocId">
    <vt:lpwstr>3NAZ7T4E3CZ3-48030287-4652</vt:lpwstr>
  </property>
  <property fmtid="{D5CDD505-2E9C-101B-9397-08002B2CF9AE}" pid="5" name="_dlc_DocIdUrl">
    <vt:lpwstr>https://tgf.sharepoint.com/sites/TSA2F1/CNSS/_layouts/15/DocIdRedir.aspx?ID=3NAZ7T4E3CZ3-48030287-4652, 3NAZ7T4E3CZ3-48030287-4652</vt:lpwstr>
  </property>
  <property fmtid="{D5CDD505-2E9C-101B-9397-08002B2CF9AE}" pid="6" name="URL">
    <vt:lpwstr/>
  </property>
</Properties>
</file>