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2.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autoCompressPictures="0"/>
  <mc:AlternateContent xmlns:mc="http://schemas.openxmlformats.org/markup-compatibility/2006">
    <mc:Choice Requires="x15">
      <x15ac:absPath xmlns:x15ac="http://schemas.microsoft.com/office/spreadsheetml/2010/11/ac" url="C:\Users\Manoj Toshniwal\Downloads\"/>
    </mc:Choice>
  </mc:AlternateContent>
  <workbookProtection workbookAlgorithmName="SHA-512" workbookHashValue="RnN6EiU+yTb98ouSmt6BG84qo8ACNlqls7hyJfQ3VMW43C/IDMJEL5KxYWY3lyg3Rsqh88egJRZyP9FdY6vjRA==" workbookSaltValue="YhHU7bHOZEBGVhHbSNRi3g==" workbookSpinCount="100000" lockStructure="1"/>
  <bookViews>
    <workbookView xWindow="0" yWindow="465" windowWidth="15360" windowHeight="6690" tabRatio="864" firstSheet="6" activeTab="9"/>
  </bookViews>
  <sheets>
    <sheet name="Guidance" sheetId="1" r:id="rId1"/>
    <sheet name="Cover Sheet" sheetId="2" r:id="rId2"/>
    <sheet name="HIV.Gap.Overview" sheetId="3" r:id="rId3"/>
    <sheet name="TB.Gap.Overview" sheetId="14" r:id="rId4"/>
    <sheet name="Malaria.Gap.Overview" sheetId="15" r:id="rId5"/>
    <sheet name="Government Health Spending" sheetId="6" r:id="rId6"/>
    <sheet name="HIV.Gap.Detail.Module" sheetId="7" r:id="rId7"/>
    <sheet name="HIV.Gap.Detail.NSP" sheetId="16" r:id="rId8"/>
    <sheet name="TB.Gap.Detail.Module" sheetId="17" r:id="rId9"/>
    <sheet name="TB.Gap.Detail.NSP" sheetId="18" r:id="rId10"/>
    <sheet name="Malaria.Gap.Detail.Module" sheetId="19" r:id="rId11"/>
    <sheet name="Malaria.Gap.Detail.NSP" sheetId="20" r:id="rId12"/>
    <sheet name="look-up tables" sheetId="13" state="hidden" r:id="rId13"/>
  </sheets>
  <externalReferences>
    <externalReference r:id="rId14"/>
  </externalReferences>
  <definedNames>
    <definedName name="CountryLookUp" localSheetId="0">'[1]look uptables'!$A$2:$A$258</definedName>
    <definedName name="CountryLookUp">'look-up tables'!$A$2:$A$242</definedName>
    <definedName name="CurrencyLookUp" localSheetId="0">'[1]look uptables'!$D$2:$D$4</definedName>
    <definedName name="CurrencyLookUp">'look-up tables'!$E$2:$E$4</definedName>
    <definedName name="DiseaseLookUp" localSheetId="0">'[1]look uptables'!$B$2:$B$5</definedName>
    <definedName name="DiseaseLookUp">'look-up tables'!$C$2:$C$5</definedName>
    <definedName name="ExternalSourceLookUp" localSheetId="0">'[1]look uptables'!$F$2:$F$49</definedName>
    <definedName name="ExternalSourceLookUp">'look-up tables'!$G$2:$G$49</definedName>
    <definedName name="_xlnm.Print_Area" localSheetId="6">HIV.Gap.Detail.Module!$A$1:$Q$22</definedName>
    <definedName name="_xlnm.Print_Area" localSheetId="2">HIV.Gap.Overview!$A$1:$L$35</definedName>
    <definedName name="_xlnm.Print_Area" localSheetId="4">Malaria.Gap.Overview!$A$1:$L$35</definedName>
    <definedName name="_xlnm.Print_Area" localSheetId="3">TB.Gap.Overview!$A$1:$L$35</definedName>
    <definedName name="ReportingCycleLookUp">'look-up tables'!#REF!</definedName>
    <definedName name="ReportingYearLookUp">'look-up tables'!$F$2:$F$7</definedName>
    <definedName name="UnitLookUp">'look-up tables'!$D$2:$D$5</definedName>
    <definedName name="Z_2E73D5FD_AB8C_244C_A78E_42D09AE561A2_.wvu.PrintArea" localSheetId="4" hidden="1">Malaria.Gap.Overview!$A$1:$L$35</definedName>
    <definedName name="Z_2E73D5FD_AB8C_244C_A78E_42D09AE561A2_.wvu.PrintArea" localSheetId="3" hidden="1">TB.Gap.Overview!$A$1:$L$35</definedName>
    <definedName name="Z_41D57372_F726_46B3_96F2_08DF7DCA0F49_.wvu.PrintArea" localSheetId="4" hidden="1">Malaria.Gap.Overview!$A$1:$L$35</definedName>
    <definedName name="Z_41D57372_F726_46B3_96F2_08DF7DCA0F49_.wvu.PrintArea" localSheetId="3" hidden="1">TB.Gap.Overview!$A$1:$L$35</definedName>
    <definedName name="Z_628D8CB9_E385_4117_8E65_BFC0C1783A2B_.wvu.PrintArea" localSheetId="4" hidden="1">Malaria.Gap.Overview!$A$1:$L$35</definedName>
    <definedName name="Z_628D8CB9_E385_4117_8E65_BFC0C1783A2B_.wvu.PrintArea" localSheetId="3" hidden="1">TB.Gap.Overview!$A$1:$L$35</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0" i="6" l="1"/>
  <c r="G10" i="6"/>
  <c r="F10" i="6"/>
  <c r="E12" i="18"/>
  <c r="E11" i="18"/>
  <c r="E10" i="18"/>
  <c r="E9" i="18"/>
  <c r="E8" i="18"/>
  <c r="E7" i="18"/>
  <c r="E6" i="18"/>
  <c r="K11" i="18"/>
  <c r="K8" i="18"/>
  <c r="J11" i="18"/>
  <c r="J8" i="18"/>
  <c r="H8" i="14"/>
  <c r="E4" i="6"/>
  <c r="D4" i="6"/>
  <c r="N10" i="20"/>
  <c r="O10" i="20"/>
  <c r="P10" i="20"/>
  <c r="Q10" i="20"/>
  <c r="N11" i="20"/>
  <c r="O11" i="20"/>
  <c r="P11" i="20"/>
  <c r="Q11" i="20"/>
  <c r="N12" i="20"/>
  <c r="O12" i="20"/>
  <c r="P12" i="20"/>
  <c r="Q12" i="20"/>
  <c r="N13" i="20"/>
  <c r="O13" i="20"/>
  <c r="P13" i="20"/>
  <c r="Q13" i="20"/>
  <c r="N14" i="20"/>
  <c r="O14" i="20"/>
  <c r="P14" i="20"/>
  <c r="Q14" i="20"/>
  <c r="N15" i="20"/>
  <c r="O15" i="20"/>
  <c r="P15" i="20"/>
  <c r="Q15" i="20"/>
  <c r="N16" i="20"/>
  <c r="O16" i="20"/>
  <c r="P16" i="20"/>
  <c r="Q16" i="20"/>
  <c r="N17" i="20"/>
  <c r="O17" i="20"/>
  <c r="P17" i="20"/>
  <c r="Q17" i="20"/>
  <c r="N18" i="20"/>
  <c r="O18" i="20"/>
  <c r="P18" i="20"/>
  <c r="Q18" i="20"/>
  <c r="N19" i="20"/>
  <c r="O19" i="20"/>
  <c r="P19" i="20"/>
  <c r="Q19" i="20"/>
  <c r="N20" i="20"/>
  <c r="O20" i="20"/>
  <c r="P20" i="20"/>
  <c r="Q20" i="20"/>
  <c r="M22" i="20"/>
  <c r="L22" i="20"/>
  <c r="K22" i="20"/>
  <c r="J22" i="20"/>
  <c r="I22" i="20"/>
  <c r="H22" i="20"/>
  <c r="G22" i="20"/>
  <c r="F22" i="20"/>
  <c r="E22" i="20"/>
  <c r="D22" i="20"/>
  <c r="C22" i="20"/>
  <c r="B22" i="20"/>
  <c r="Q9" i="20"/>
  <c r="P9" i="20"/>
  <c r="O9" i="20"/>
  <c r="N9" i="20"/>
  <c r="Q8" i="20"/>
  <c r="P8" i="20"/>
  <c r="O8" i="20"/>
  <c r="N8" i="20"/>
  <c r="Q7" i="20"/>
  <c r="P7" i="20"/>
  <c r="O7" i="20"/>
  <c r="N7" i="20"/>
  <c r="Q6" i="20"/>
  <c r="P6" i="20"/>
  <c r="O6" i="20"/>
  <c r="N6" i="20"/>
  <c r="N22" i="20"/>
  <c r="M2" i="20"/>
  <c r="E2" i="20"/>
  <c r="M1" i="20"/>
  <c r="E1" i="20"/>
  <c r="M2" i="19"/>
  <c r="M1" i="19"/>
  <c r="B4" i="19"/>
  <c r="C4" i="19"/>
  <c r="D4" i="19"/>
  <c r="E4" i="19"/>
  <c r="M16" i="19"/>
  <c r="L16" i="19"/>
  <c r="K16" i="19"/>
  <c r="J16" i="19"/>
  <c r="I16" i="19"/>
  <c r="H16" i="19"/>
  <c r="G16" i="19"/>
  <c r="F16" i="19"/>
  <c r="E16" i="19"/>
  <c r="D16" i="19"/>
  <c r="C16" i="19"/>
  <c r="B16" i="19"/>
  <c r="Q14" i="19"/>
  <c r="P14" i="19"/>
  <c r="O14" i="19"/>
  <c r="N14" i="19"/>
  <c r="Q13" i="19"/>
  <c r="P13" i="19"/>
  <c r="O13" i="19"/>
  <c r="N13" i="19"/>
  <c r="Q12" i="19"/>
  <c r="P12" i="19"/>
  <c r="O12" i="19"/>
  <c r="N12" i="19"/>
  <c r="Q11" i="19"/>
  <c r="P11" i="19"/>
  <c r="O11" i="19"/>
  <c r="N11" i="19"/>
  <c r="Q10" i="19"/>
  <c r="P10" i="19"/>
  <c r="O10" i="19"/>
  <c r="N10" i="19"/>
  <c r="Q9" i="19"/>
  <c r="P9" i="19"/>
  <c r="O9" i="19"/>
  <c r="N9" i="19"/>
  <c r="Q8" i="19"/>
  <c r="P8" i="19"/>
  <c r="O8" i="19"/>
  <c r="N8" i="19"/>
  <c r="Q7" i="19"/>
  <c r="P7" i="19"/>
  <c r="O7" i="19"/>
  <c r="N7" i="19"/>
  <c r="Q6" i="19"/>
  <c r="Q16" i="19"/>
  <c r="P6" i="19"/>
  <c r="P16" i="19"/>
  <c r="O6" i="19"/>
  <c r="O16" i="19"/>
  <c r="N6" i="19"/>
  <c r="E2" i="19"/>
  <c r="E1" i="19"/>
  <c r="N9" i="18"/>
  <c r="O9" i="18"/>
  <c r="P9" i="18"/>
  <c r="Q9" i="18"/>
  <c r="N10" i="18"/>
  <c r="O10" i="18"/>
  <c r="P10" i="18"/>
  <c r="Q10" i="18"/>
  <c r="N11" i="18"/>
  <c r="O11" i="18"/>
  <c r="P11" i="18"/>
  <c r="Q11" i="18"/>
  <c r="N12" i="18"/>
  <c r="O12" i="18"/>
  <c r="P12" i="18"/>
  <c r="Q12" i="18"/>
  <c r="N13" i="18"/>
  <c r="O13" i="18"/>
  <c r="P13" i="18"/>
  <c r="Q13" i="18"/>
  <c r="N14" i="18"/>
  <c r="O14" i="18"/>
  <c r="P14" i="18"/>
  <c r="Q14" i="18"/>
  <c r="M22" i="18"/>
  <c r="L22" i="18"/>
  <c r="K22" i="18"/>
  <c r="J22" i="18"/>
  <c r="I22" i="18"/>
  <c r="H22" i="18"/>
  <c r="G22" i="18"/>
  <c r="F22" i="18"/>
  <c r="E22" i="18"/>
  <c r="D22" i="18"/>
  <c r="C22" i="18"/>
  <c r="B22" i="18"/>
  <c r="Q20" i="18"/>
  <c r="P20" i="18"/>
  <c r="O20" i="18"/>
  <c r="N20" i="18"/>
  <c r="Q19" i="18"/>
  <c r="P19" i="18"/>
  <c r="O19" i="18"/>
  <c r="N19" i="18"/>
  <c r="Q18" i="18"/>
  <c r="P18" i="18"/>
  <c r="O18" i="18"/>
  <c r="N18" i="18"/>
  <c r="Q17" i="18"/>
  <c r="P17" i="18"/>
  <c r="O17" i="18"/>
  <c r="N17" i="18"/>
  <c r="Q16" i="18"/>
  <c r="P16" i="18"/>
  <c r="O16" i="18"/>
  <c r="N16" i="18"/>
  <c r="Q15" i="18"/>
  <c r="P15" i="18"/>
  <c r="O15" i="18"/>
  <c r="N15" i="18"/>
  <c r="Q8" i="18"/>
  <c r="P8" i="18"/>
  <c r="O8" i="18"/>
  <c r="N8" i="18"/>
  <c r="Q7" i="18"/>
  <c r="P7" i="18"/>
  <c r="O7" i="18"/>
  <c r="N7" i="18"/>
  <c r="Q6" i="18"/>
  <c r="P6" i="18"/>
  <c r="O6" i="18"/>
  <c r="N6" i="18"/>
  <c r="M2" i="18"/>
  <c r="E2" i="18"/>
  <c r="M1" i="18"/>
  <c r="B4" i="18"/>
  <c r="E1" i="18"/>
  <c r="M2" i="17"/>
  <c r="M1" i="17"/>
  <c r="B4" i="17"/>
  <c r="C4" i="17"/>
  <c r="M16" i="17"/>
  <c r="L16" i="17"/>
  <c r="K16" i="17"/>
  <c r="J16" i="17"/>
  <c r="I16" i="17"/>
  <c r="H16" i="17"/>
  <c r="G16" i="17"/>
  <c r="F16" i="17"/>
  <c r="E16" i="17"/>
  <c r="D16" i="17"/>
  <c r="C16" i="17"/>
  <c r="B16" i="17"/>
  <c r="Q14" i="17"/>
  <c r="P14" i="17"/>
  <c r="O14" i="17"/>
  <c r="N14" i="17"/>
  <c r="Q13" i="17"/>
  <c r="P13" i="17"/>
  <c r="O13" i="17"/>
  <c r="N13" i="17"/>
  <c r="Q12" i="17"/>
  <c r="P12" i="17"/>
  <c r="O12" i="17"/>
  <c r="N12" i="17"/>
  <c r="Q11" i="17"/>
  <c r="P11" i="17"/>
  <c r="O11" i="17"/>
  <c r="N11" i="17"/>
  <c r="Q10" i="17"/>
  <c r="P10" i="17"/>
  <c r="O10" i="17"/>
  <c r="N10" i="17"/>
  <c r="Q9" i="17"/>
  <c r="P9" i="17"/>
  <c r="O9" i="17"/>
  <c r="N9" i="17"/>
  <c r="Q8" i="17"/>
  <c r="P8" i="17"/>
  <c r="O8" i="17"/>
  <c r="N8" i="17"/>
  <c r="Q7" i="17"/>
  <c r="P7" i="17"/>
  <c r="O7" i="17"/>
  <c r="N7" i="17"/>
  <c r="Q6" i="17"/>
  <c r="Q16" i="17"/>
  <c r="P6" i="17"/>
  <c r="P16" i="17"/>
  <c r="O6" i="17"/>
  <c r="N6" i="17"/>
  <c r="N16" i="17"/>
  <c r="E2" i="17"/>
  <c r="E1" i="17"/>
  <c r="M22" i="16"/>
  <c r="L22" i="16"/>
  <c r="K22" i="16"/>
  <c r="J22" i="16"/>
  <c r="I22" i="16"/>
  <c r="H22" i="16"/>
  <c r="G22" i="16"/>
  <c r="F22" i="16"/>
  <c r="E22" i="16"/>
  <c r="D22" i="16"/>
  <c r="C22" i="16"/>
  <c r="B22" i="16"/>
  <c r="Q20" i="16"/>
  <c r="P20" i="16"/>
  <c r="O20" i="16"/>
  <c r="N20" i="16"/>
  <c r="Q19" i="16"/>
  <c r="P19" i="16"/>
  <c r="O19" i="16"/>
  <c r="N19" i="16"/>
  <c r="Q18" i="16"/>
  <c r="P18" i="16"/>
  <c r="O18" i="16"/>
  <c r="N18" i="16"/>
  <c r="Q17" i="16"/>
  <c r="P17" i="16"/>
  <c r="O17" i="16"/>
  <c r="N17" i="16"/>
  <c r="Q16" i="16"/>
  <c r="P16" i="16"/>
  <c r="O16" i="16"/>
  <c r="N16" i="16"/>
  <c r="Q15" i="16"/>
  <c r="P15" i="16"/>
  <c r="O15" i="16"/>
  <c r="N15" i="16"/>
  <c r="Q14" i="16"/>
  <c r="P14" i="16"/>
  <c r="O14" i="16"/>
  <c r="N14" i="16"/>
  <c r="Q13" i="16"/>
  <c r="P13" i="16"/>
  <c r="O13" i="16"/>
  <c r="N13" i="16"/>
  <c r="Q12" i="16"/>
  <c r="P12" i="16"/>
  <c r="O12" i="16"/>
  <c r="N12" i="16"/>
  <c r="Q11" i="16"/>
  <c r="P11" i="16"/>
  <c r="O11" i="16"/>
  <c r="N11" i="16"/>
  <c r="Q10" i="16"/>
  <c r="P10" i="16"/>
  <c r="O10" i="16"/>
  <c r="N10" i="16"/>
  <c r="Q9" i="16"/>
  <c r="P9" i="16"/>
  <c r="O9" i="16"/>
  <c r="N9" i="16"/>
  <c r="Q8" i="16"/>
  <c r="P8" i="16"/>
  <c r="O8" i="16"/>
  <c r="N8" i="16"/>
  <c r="Q7" i="16"/>
  <c r="P7" i="16"/>
  <c r="O7" i="16"/>
  <c r="N7" i="16"/>
  <c r="Q6" i="16"/>
  <c r="Q22" i="16"/>
  <c r="P6" i="16"/>
  <c r="P22" i="16"/>
  <c r="O6" i="16"/>
  <c r="O22" i="16"/>
  <c r="N6" i="16"/>
  <c r="N22" i="16"/>
  <c r="M2" i="16"/>
  <c r="E2" i="16"/>
  <c r="M1" i="16"/>
  <c r="B4" i="16"/>
  <c r="C4" i="16"/>
  <c r="D4" i="16"/>
  <c r="E4" i="16"/>
  <c r="E1" i="16"/>
  <c r="L2" i="15"/>
  <c r="L1" i="15"/>
  <c r="I29" i="15"/>
  <c r="H29" i="15"/>
  <c r="G29" i="15"/>
  <c r="F29" i="15"/>
  <c r="E29" i="15"/>
  <c r="D29" i="15"/>
  <c r="C29" i="15"/>
  <c r="B29" i="15"/>
  <c r="I15" i="15"/>
  <c r="H15" i="15"/>
  <c r="G15" i="15"/>
  <c r="F15" i="15"/>
  <c r="E15" i="15"/>
  <c r="D15" i="15"/>
  <c r="C15" i="15"/>
  <c r="B15" i="15"/>
  <c r="E2" i="15"/>
  <c r="E1" i="15"/>
  <c r="L2" i="14"/>
  <c r="L1" i="14"/>
  <c r="I29" i="14"/>
  <c r="H29" i="14"/>
  <c r="G29" i="14"/>
  <c r="G32" i="14"/>
  <c r="G33" i="14"/>
  <c r="G35" i="14"/>
  <c r="F29" i="14"/>
  <c r="E29" i="14"/>
  <c r="D29" i="14"/>
  <c r="C29" i="14"/>
  <c r="B29" i="14"/>
  <c r="I15" i="14"/>
  <c r="H15" i="14"/>
  <c r="G15" i="14"/>
  <c r="F15" i="14"/>
  <c r="F32" i="14"/>
  <c r="F33" i="14"/>
  <c r="F35" i="14"/>
  <c r="E15" i="14"/>
  <c r="D15" i="14"/>
  <c r="C15" i="14"/>
  <c r="B15" i="14"/>
  <c r="E2" i="14"/>
  <c r="E1" i="14"/>
  <c r="I32" i="14"/>
  <c r="I33" i="14"/>
  <c r="I35" i="14"/>
  <c r="E32" i="15"/>
  <c r="E33" i="15"/>
  <c r="E35" i="15"/>
  <c r="I32" i="15"/>
  <c r="I33" i="15"/>
  <c r="I35" i="15"/>
  <c r="H32" i="14"/>
  <c r="H33" i="14"/>
  <c r="H35" i="14"/>
  <c r="E32" i="14"/>
  <c r="E33" i="14"/>
  <c r="E35" i="14"/>
  <c r="O16" i="17"/>
  <c r="B4" i="20"/>
  <c r="C4" i="20"/>
  <c r="D4" i="20"/>
  <c r="E4" i="20"/>
  <c r="E4" i="15"/>
  <c r="D4" i="15"/>
  <c r="P22" i="20"/>
  <c r="N16" i="19"/>
  <c r="D4" i="14"/>
  <c r="C4" i="14"/>
  <c r="C5" i="14"/>
  <c r="E4" i="14"/>
  <c r="F4" i="14"/>
  <c r="O22" i="20"/>
  <c r="Q22" i="20"/>
  <c r="O4" i="19"/>
  <c r="K4" i="19"/>
  <c r="G4" i="19"/>
  <c r="F4" i="19"/>
  <c r="J4" i="19"/>
  <c r="N4" i="19"/>
  <c r="P22" i="18"/>
  <c r="O4" i="16"/>
  <c r="K4" i="16"/>
  <c r="G4" i="16"/>
  <c r="F4" i="16"/>
  <c r="J4" i="16"/>
  <c r="N4" i="16"/>
  <c r="F32" i="15"/>
  <c r="F33" i="15"/>
  <c r="F35" i="15"/>
  <c r="G32" i="15"/>
  <c r="G33" i="15"/>
  <c r="G35" i="15"/>
  <c r="H32" i="15"/>
  <c r="H33" i="15"/>
  <c r="H35" i="15"/>
  <c r="C4" i="15"/>
  <c r="D5" i="15"/>
  <c r="F4" i="15"/>
  <c r="E5" i="15"/>
  <c r="D5" i="14"/>
  <c r="J4" i="20"/>
  <c r="N4" i="20"/>
  <c r="F4" i="20"/>
  <c r="G4" i="20"/>
  <c r="O4" i="20"/>
  <c r="K4" i="20"/>
  <c r="P4" i="19"/>
  <c r="L4" i="19"/>
  <c r="H4" i="19"/>
  <c r="P4" i="16"/>
  <c r="L4" i="16"/>
  <c r="H4" i="16"/>
  <c r="G4" i="15"/>
  <c r="F5" i="15"/>
  <c r="B4" i="15"/>
  <c r="B5" i="15"/>
  <c r="C5" i="15"/>
  <c r="P4" i="20"/>
  <c r="L4" i="20"/>
  <c r="H4" i="20"/>
  <c r="Q4" i="19"/>
  <c r="M4" i="19"/>
  <c r="I4" i="19"/>
  <c r="Q4" i="16"/>
  <c r="M4" i="16"/>
  <c r="I4" i="16"/>
  <c r="H4" i="15"/>
  <c r="G5" i="15"/>
  <c r="Q4" i="20"/>
  <c r="M4" i="20"/>
  <c r="I4" i="20"/>
  <c r="I4" i="15"/>
  <c r="I5" i="15"/>
  <c r="H5" i="15"/>
  <c r="E2" i="6"/>
  <c r="E1" i="6"/>
  <c r="Q20" i="7"/>
  <c r="P20" i="7"/>
  <c r="O20" i="7"/>
  <c r="N20" i="7"/>
  <c r="Q19" i="7"/>
  <c r="P19" i="7"/>
  <c r="O19" i="7"/>
  <c r="N19" i="7"/>
  <c r="Q18" i="7"/>
  <c r="P18" i="7"/>
  <c r="O18" i="7"/>
  <c r="N18" i="7"/>
  <c r="Q17" i="7"/>
  <c r="P17" i="7"/>
  <c r="O17" i="7"/>
  <c r="N17" i="7"/>
  <c r="Q16" i="7"/>
  <c r="P16" i="7"/>
  <c r="O16" i="7"/>
  <c r="N16" i="7"/>
  <c r="Q15" i="7"/>
  <c r="P15" i="7"/>
  <c r="O15" i="7"/>
  <c r="N15" i="7"/>
  <c r="Q14" i="7"/>
  <c r="P14" i="7"/>
  <c r="O14" i="7"/>
  <c r="N14" i="7"/>
  <c r="Q13" i="7"/>
  <c r="P13" i="7"/>
  <c r="O13" i="7"/>
  <c r="N13" i="7"/>
  <c r="Q12" i="7"/>
  <c r="P12" i="7"/>
  <c r="O12" i="7"/>
  <c r="N12" i="7"/>
  <c r="M22" i="7"/>
  <c r="L22" i="7"/>
  <c r="K22" i="7"/>
  <c r="J22" i="7"/>
  <c r="I22" i="7"/>
  <c r="H22" i="7"/>
  <c r="G22" i="7"/>
  <c r="F22" i="7"/>
  <c r="E22" i="7"/>
  <c r="D22" i="7"/>
  <c r="C22" i="7"/>
  <c r="B22" i="7"/>
  <c r="I12" i="6"/>
  <c r="H12" i="6"/>
  <c r="G12" i="6"/>
  <c r="F12" i="6"/>
  <c r="E12" i="6"/>
  <c r="D12" i="6"/>
  <c r="C12" i="6"/>
  <c r="B12" i="6"/>
  <c r="E1" i="3"/>
  <c r="F29" i="3"/>
  <c r="G29" i="3"/>
  <c r="H29" i="3"/>
  <c r="I29" i="3"/>
  <c r="E29" i="3"/>
  <c r="C29" i="3"/>
  <c r="D29" i="3"/>
  <c r="B29" i="3"/>
  <c r="B15" i="3"/>
  <c r="E2" i="3"/>
  <c r="C1" i="6"/>
  <c r="M2" i="7"/>
  <c r="M1" i="7"/>
  <c r="E2" i="7"/>
  <c r="E1" i="7"/>
  <c r="L1" i="3"/>
  <c r="L2" i="3"/>
  <c r="Q11" i="7"/>
  <c r="P11" i="7"/>
  <c r="O11" i="7"/>
  <c r="N11" i="7"/>
  <c r="Q10" i="7"/>
  <c r="P10" i="7"/>
  <c r="O10" i="7"/>
  <c r="N10" i="7"/>
  <c r="Q9" i="7"/>
  <c r="P9" i="7"/>
  <c r="O9" i="7"/>
  <c r="N9" i="7"/>
  <c r="Q8" i="7"/>
  <c r="P8" i="7"/>
  <c r="O8" i="7"/>
  <c r="N8" i="7"/>
  <c r="Q7" i="7"/>
  <c r="P7" i="7"/>
  <c r="O7" i="7"/>
  <c r="N7" i="7"/>
  <c r="Q6" i="7"/>
  <c r="P6" i="7"/>
  <c r="O6" i="7"/>
  <c r="N6" i="7"/>
  <c r="I15" i="3"/>
  <c r="H15" i="3"/>
  <c r="H32" i="3"/>
  <c r="H33" i="3"/>
  <c r="H35" i="3"/>
  <c r="G15" i="3"/>
  <c r="F15" i="3"/>
  <c r="E15" i="3"/>
  <c r="D15" i="3"/>
  <c r="C15" i="3"/>
  <c r="G32" i="3"/>
  <c r="G33" i="3"/>
  <c r="G35" i="3"/>
  <c r="O22" i="7"/>
  <c r="Q22" i="7"/>
  <c r="B4" i="7"/>
  <c r="C4" i="7"/>
  <c r="D4" i="7"/>
  <c r="E4" i="7"/>
  <c r="D4" i="3"/>
  <c r="D5" i="3"/>
  <c r="E4" i="3"/>
  <c r="E5" i="3"/>
  <c r="P22" i="7"/>
  <c r="N22" i="7"/>
  <c r="I32" i="3"/>
  <c r="I33" i="3"/>
  <c r="I35" i="3"/>
  <c r="F32" i="3"/>
  <c r="F33" i="3"/>
  <c r="F35" i="3"/>
  <c r="E32" i="3"/>
  <c r="E33" i="3"/>
  <c r="E35" i="3"/>
  <c r="J4" i="7"/>
  <c r="N4" i="7"/>
  <c r="F4" i="3"/>
  <c r="F5" i="3"/>
  <c r="C4" i="3"/>
  <c r="C5" i="3"/>
  <c r="F4" i="7"/>
  <c r="G4" i="7"/>
  <c r="O4" i="7"/>
  <c r="K4" i="7"/>
  <c r="L4" i="7"/>
  <c r="P4" i="7"/>
  <c r="H4" i="7"/>
  <c r="B4" i="3"/>
  <c r="B5" i="3"/>
  <c r="G4" i="3"/>
  <c r="G5" i="3"/>
  <c r="I4" i="7"/>
  <c r="Q4" i="7"/>
  <c r="M4" i="7"/>
  <c r="H4" i="3"/>
  <c r="H5" i="3"/>
  <c r="I4" i="3"/>
  <c r="I5" i="3"/>
  <c r="N22" i="18"/>
  <c r="N4" i="17"/>
  <c r="C4" i="6"/>
  <c r="D5" i="6"/>
  <c r="G4" i="14"/>
  <c r="F5" i="14"/>
  <c r="K4" i="17"/>
  <c r="O4" i="17"/>
  <c r="D4" i="17"/>
  <c r="G4" i="17"/>
  <c r="F4" i="18"/>
  <c r="C4" i="18"/>
  <c r="J4" i="18"/>
  <c r="N4" i="18"/>
  <c r="B4" i="14"/>
  <c r="B5" i="14"/>
  <c r="E5" i="14"/>
  <c r="E5" i="6"/>
  <c r="F4" i="6"/>
  <c r="F4" i="17"/>
  <c r="J4" i="17"/>
  <c r="Q22" i="18"/>
  <c r="O22" i="18"/>
  <c r="F5" i="6"/>
  <c r="G4" i="6"/>
  <c r="L4" i="17"/>
  <c r="H4" i="17"/>
  <c r="E4" i="17"/>
  <c r="P4" i="17"/>
  <c r="G5" i="14"/>
  <c r="H4" i="14"/>
  <c r="O4" i="18"/>
  <c r="D4" i="18"/>
  <c r="K4" i="18"/>
  <c r="G4" i="18"/>
  <c r="B4" i="6"/>
  <c r="B5" i="6"/>
  <c r="C5" i="6"/>
  <c r="P4" i="18"/>
  <c r="L4" i="18"/>
  <c r="E4" i="18"/>
  <c r="H4" i="18"/>
  <c r="H4" i="6"/>
  <c r="G5" i="6"/>
  <c r="H5" i="14"/>
  <c r="I4" i="14"/>
  <c r="I5" i="14"/>
  <c r="Q4" i="17"/>
  <c r="I4" i="17"/>
  <c r="M4" i="17"/>
  <c r="Q4" i="18"/>
  <c r="M4" i="18"/>
  <c r="I4" i="18"/>
  <c r="I4" i="6"/>
  <c r="I5" i="6"/>
  <c r="H5" i="6"/>
</calcChain>
</file>

<file path=xl/sharedStrings.xml><?xml version="1.0" encoding="utf-8"?>
<sst xmlns="http://schemas.openxmlformats.org/spreadsheetml/2006/main" count="696" uniqueCount="457">
  <si>
    <t>Estimated</t>
  </si>
  <si>
    <t>Currency:</t>
  </si>
  <si>
    <t>Country</t>
  </si>
  <si>
    <t>Country:</t>
  </si>
  <si>
    <t xml:space="preserve">Reporting year </t>
  </si>
  <si>
    <t>Disease</t>
  </si>
  <si>
    <t>USD</t>
  </si>
  <si>
    <t>EUR</t>
  </si>
  <si>
    <t>HIV/AIDS</t>
  </si>
  <si>
    <t>Malaria</t>
  </si>
  <si>
    <t>Saint Helena</t>
  </si>
  <si>
    <t>Saint Pierre and Miquelon</t>
  </si>
  <si>
    <t>Hong Kong</t>
  </si>
  <si>
    <t>Macao</t>
  </si>
  <si>
    <t>Aland Islands</t>
  </si>
  <si>
    <t>Guernsey</t>
  </si>
  <si>
    <t>Isle of Man</t>
  </si>
  <si>
    <t>Jersey</t>
  </si>
  <si>
    <t>Norway</t>
  </si>
  <si>
    <t>Svalbard and Jan Mayen Islands</t>
  </si>
  <si>
    <t>Norfolk Island</t>
  </si>
  <si>
    <t>Guam</t>
  </si>
  <si>
    <t>Northern Mariana Islands</t>
  </si>
  <si>
    <t>Pitcairn</t>
  </si>
  <si>
    <t>Taiwan</t>
  </si>
  <si>
    <t>Lutheran World Federation</t>
  </si>
  <si>
    <t>Burundi</t>
  </si>
  <si>
    <t>Comoros</t>
  </si>
  <si>
    <t>Djibouti</t>
  </si>
  <si>
    <t>Eritrea</t>
  </si>
  <si>
    <t>Ethiopia</t>
  </si>
  <si>
    <t>Kenya</t>
  </si>
  <si>
    <t>Madagascar</t>
  </si>
  <si>
    <t>Malawi</t>
  </si>
  <si>
    <t>Mauritius</t>
  </si>
  <si>
    <t>Mayotte</t>
  </si>
  <si>
    <t>Mozambique</t>
  </si>
  <si>
    <t>Réunion</t>
  </si>
  <si>
    <t>Rwanda</t>
  </si>
  <si>
    <t>Seychelles</t>
  </si>
  <si>
    <t>Somalia</t>
  </si>
  <si>
    <t>Uganda</t>
  </si>
  <si>
    <t>Tanzania (United Republic)</t>
  </si>
  <si>
    <t>Zambia</t>
  </si>
  <si>
    <t>Zimbabwe</t>
  </si>
  <si>
    <t>Angola</t>
  </si>
  <si>
    <t>Cameroon</t>
  </si>
  <si>
    <t>Central African Republic</t>
  </si>
  <si>
    <t>Chad</t>
  </si>
  <si>
    <t>Congo</t>
  </si>
  <si>
    <t>Congo (Democratic Republic)</t>
  </si>
  <si>
    <t>Equatorial Guinea</t>
  </si>
  <si>
    <t>Gabon</t>
  </si>
  <si>
    <t>Sao Tome and Principe</t>
  </si>
  <si>
    <t>Algeria</t>
  </si>
  <si>
    <t>Egypt</t>
  </si>
  <si>
    <t>Libyan Arab Jamahiriya</t>
  </si>
  <si>
    <t>Morocco</t>
  </si>
  <si>
    <t>Sudan</t>
  </si>
  <si>
    <t>Tunisia</t>
  </si>
  <si>
    <t>Western Sahara</t>
  </si>
  <si>
    <t>Botswana</t>
  </si>
  <si>
    <t>Lesotho</t>
  </si>
  <si>
    <t>Namibia</t>
  </si>
  <si>
    <t>South Africa</t>
  </si>
  <si>
    <t>Swaziland</t>
  </si>
  <si>
    <t>Benin</t>
  </si>
  <si>
    <t>Burkina Faso</t>
  </si>
  <si>
    <t>Cape Verde</t>
  </si>
  <si>
    <t>Côte d'Ivoire</t>
  </si>
  <si>
    <t>Gambia</t>
  </si>
  <si>
    <t>Ghana</t>
  </si>
  <si>
    <t>Guinea</t>
  </si>
  <si>
    <t>Guinea-Bissau</t>
  </si>
  <si>
    <t>Liberia</t>
  </si>
  <si>
    <t>Mali</t>
  </si>
  <si>
    <t>Mauritania</t>
  </si>
  <si>
    <t>Niger</t>
  </si>
  <si>
    <t>Nigeria</t>
  </si>
  <si>
    <t>Senegal</t>
  </si>
  <si>
    <t>Sierra Leone</t>
  </si>
  <si>
    <t>Togo</t>
  </si>
  <si>
    <t>Belize</t>
  </si>
  <si>
    <t>Costa Rica</t>
  </si>
  <si>
    <t>El Salvador</t>
  </si>
  <si>
    <t>Guatemala</t>
  </si>
  <si>
    <t>Honduras</t>
  </si>
  <si>
    <t>Mexico</t>
  </si>
  <si>
    <t>Nicaragua</t>
  </si>
  <si>
    <t>Panama</t>
  </si>
  <si>
    <t>Bermuda</t>
  </si>
  <si>
    <t>Canada</t>
  </si>
  <si>
    <t>Greenland</t>
  </si>
  <si>
    <t>United States</t>
  </si>
  <si>
    <t>Argentina</t>
  </si>
  <si>
    <t>Bolivia (Plurinational State)</t>
  </si>
  <si>
    <t>Brazil</t>
  </si>
  <si>
    <t>Chile</t>
  </si>
  <si>
    <t>Colombia</t>
  </si>
  <si>
    <t>Ecuador</t>
  </si>
  <si>
    <t>Falkland Islands (Malvinas)</t>
  </si>
  <si>
    <t>French Guiana</t>
  </si>
  <si>
    <t>Guyana</t>
  </si>
  <si>
    <t>Paraguay</t>
  </si>
  <si>
    <t>Peru</t>
  </si>
  <si>
    <t>Suriname</t>
  </si>
  <si>
    <t>Uruguay</t>
  </si>
  <si>
    <t>Venezuela</t>
  </si>
  <si>
    <t>Anguilla</t>
  </si>
  <si>
    <t>Antigua and Barbuda</t>
  </si>
  <si>
    <t>Aruba</t>
  </si>
  <si>
    <t>Bahamas</t>
  </si>
  <si>
    <t>Barbados</t>
  </si>
  <si>
    <t>British Virgin Islands</t>
  </si>
  <si>
    <t>Cayman Islands</t>
  </si>
  <si>
    <t>Cuba</t>
  </si>
  <si>
    <t>Dominica</t>
  </si>
  <si>
    <t>Dominican Republic</t>
  </si>
  <si>
    <t>Grenada</t>
  </si>
  <si>
    <t>Guadeloupe</t>
  </si>
  <si>
    <t>Haiti</t>
  </si>
  <si>
    <t>Jamaica</t>
  </si>
  <si>
    <t>Martinique</t>
  </si>
  <si>
    <t>Montserrat</t>
  </si>
  <si>
    <t>Netherlands Antilles</t>
  </si>
  <si>
    <t>Puerto Rico</t>
  </si>
  <si>
    <t>Saint Kitts and Nevis</t>
  </si>
  <si>
    <t>Saint Lucia</t>
  </si>
  <si>
    <t>Saint Vincent and Grenadines</t>
  </si>
  <si>
    <t>Trinidad and Tobago</t>
  </si>
  <si>
    <t>Turks and Caicos Islands</t>
  </si>
  <si>
    <t>United States Virgin Islands</t>
  </si>
  <si>
    <t>Kazakhstan</t>
  </si>
  <si>
    <t>Kyrgyzstan</t>
  </si>
  <si>
    <t>Tajikistan</t>
  </si>
  <si>
    <t>Turkmenistan</t>
  </si>
  <si>
    <t>Uzbekistan</t>
  </si>
  <si>
    <t>China</t>
  </si>
  <si>
    <t>Korea (Democratic Peoples Republic)</t>
  </si>
  <si>
    <t>Republic of Korea</t>
  </si>
  <si>
    <t>Japan</t>
  </si>
  <si>
    <t>Mongolia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</si>
  <si>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</si>
  <si>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</si>
  <si>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</si>
  <si>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</si>
  <si>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</si>
  <si>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</si>
  <si>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</si>
  <si>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</si>
  <si>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</si>
  <si>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</si>
  <si>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</si>
  <si>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</si>
  <si>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</si>
  <si>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</si>
  <si>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</si>
  <si>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t>
  </si>
  <si>
    <t>Maldives</t>
  </si>
  <si>
    <t>Nepal</t>
  </si>
  <si>
    <t>Pakistan</t>
  </si>
  <si>
    <t>Sri Lanka</t>
  </si>
  <si>
    <t>Armenia</t>
  </si>
  <si>
    <t>Azerbaijan</t>
  </si>
  <si>
    <t>Bahrain</t>
  </si>
  <si>
    <t>Cyprus</t>
  </si>
  <si>
    <t>Georgia</t>
  </si>
  <si>
    <t>Iraq</t>
  </si>
  <si>
    <t>Israel</t>
  </si>
  <si>
    <t>Jordan</t>
  </si>
  <si>
    <t>Kuwait</t>
  </si>
  <si>
    <t>Lebanon</t>
  </si>
  <si>
    <t>West Bank and Gaza</t>
  </si>
  <si>
    <t>Oman</t>
  </si>
  <si>
    <t>Qatar</t>
  </si>
  <si>
    <t>Saudi Arabia</t>
  </si>
  <si>
    <t>Syrian Arab Republic</t>
  </si>
  <si>
    <t>Turkey</t>
  </si>
  <si>
    <t>United Arab Emirates</t>
  </si>
  <si>
    <t>Yemen</t>
  </si>
  <si>
    <t>Belarus</t>
  </si>
  <si>
    <t>Bulgaria</t>
  </si>
  <si>
    <t>Czech Republic</t>
  </si>
  <si>
    <t>Hungary</t>
  </si>
  <si>
    <t>Poland</t>
  </si>
  <si>
    <t>Moldova</t>
  </si>
  <si>
    <t>Romania</t>
  </si>
  <si>
    <t>Russian Federation</t>
  </si>
  <si>
    <t>Slovakia</t>
  </si>
  <si>
    <t>Ukraine</t>
  </si>
  <si>
    <t>Denmark</t>
  </si>
  <si>
    <t>Estonia</t>
  </si>
  <si>
    <t>Faeroe Islands</t>
  </si>
  <si>
    <t>Finland</t>
  </si>
  <si>
    <t>Iceland</t>
  </si>
  <si>
    <t>Ireland</t>
  </si>
  <si>
    <t>Latvia</t>
  </si>
  <si>
    <t>Lithuania</t>
  </si>
  <si>
    <t>Sweden</t>
  </si>
  <si>
    <t>United Kingdom</t>
  </si>
  <si>
    <t>Albania</t>
  </si>
  <si>
    <t>Andorra</t>
  </si>
  <si>
    <t>Bosnia and Herzegovina</t>
  </si>
  <si>
    <t>Croatia</t>
  </si>
  <si>
    <t>Gibraltar</t>
  </si>
  <si>
    <t>Greece</t>
  </si>
  <si>
    <t>Holy See</t>
  </si>
  <si>
    <t>Italy</t>
  </si>
  <si>
    <t>Malta</t>
  </si>
  <si>
    <t>Portugal</t>
  </si>
  <si>
    <t>San Marino</t>
  </si>
  <si>
    <t>ex Serbia-Montenegro</t>
  </si>
  <si>
    <t>Slovenia</t>
  </si>
  <si>
    <t>Spain</t>
  </si>
  <si>
    <t>Macedonia (Former Yugoslav Republic)</t>
  </si>
  <si>
    <t>Austria</t>
  </si>
  <si>
    <t>Belgium</t>
  </si>
  <si>
    <t>France</t>
  </si>
  <si>
    <t>Germany</t>
  </si>
  <si>
    <t>Liechtenstein</t>
  </si>
  <si>
    <t>Luxembourg</t>
  </si>
  <si>
    <t>Monaco</t>
  </si>
  <si>
    <t>Netherlands</t>
  </si>
  <si>
    <t>Switzerland</t>
  </si>
  <si>
    <t>Australia</t>
  </si>
  <si>
    <t>New Zealand</t>
  </si>
  <si>
    <t>Fiji</t>
  </si>
  <si>
    <t>New Caledonia</t>
  </si>
  <si>
    <t>Papua New Guinea</t>
  </si>
  <si>
    <t>Solomon Islands</t>
  </si>
  <si>
    <t>Vanuatu</t>
  </si>
  <si>
    <t>Kiribati</t>
  </si>
  <si>
    <t>Marshall Islands</t>
  </si>
  <si>
    <t>Micronesia (Federated States)</t>
  </si>
  <si>
    <t>Nauru</t>
  </si>
  <si>
    <t>Palau</t>
  </si>
  <si>
    <t>American Samoa</t>
  </si>
  <si>
    <t>Cook Islands</t>
  </si>
  <si>
    <t>French Polynesia</t>
  </si>
  <si>
    <t>Niue</t>
  </si>
  <si>
    <t>Samoa</t>
  </si>
  <si>
    <t>Tokelau</t>
  </si>
  <si>
    <t>Tonga</t>
  </si>
  <si>
    <t>Tuvalu</t>
  </si>
  <si>
    <t>Wallis and Futuna Islands</t>
  </si>
  <si>
    <t>Kosovo</t>
  </si>
  <si>
    <t>Zanzibar</t>
  </si>
  <si>
    <t>Serbia</t>
  </si>
  <si>
    <t>Montenegro</t>
  </si>
  <si>
    <t>South Sudan</t>
  </si>
  <si>
    <t>External source</t>
  </si>
  <si>
    <t>African Development Bank (AFD)</t>
  </si>
  <si>
    <t>Asian Development Bank (ADB)</t>
  </si>
  <si>
    <t xml:space="preserve">Bill and Melinda Gates Foundation </t>
  </si>
  <si>
    <t>Clinton Foundation</t>
  </si>
  <si>
    <t>Economic Community Of West African States (ECOWAS)</t>
  </si>
  <si>
    <t>European Union/European Commsion</t>
  </si>
  <si>
    <t>Food and Agriculture Organization (FAO)</t>
  </si>
  <si>
    <t>International Labor Organization (ILO)</t>
  </si>
  <si>
    <t>International Organization for Migration (IOM)</t>
  </si>
  <si>
    <t>Korea</t>
  </si>
  <si>
    <t xml:space="preserve">Malaria Consortium </t>
  </si>
  <si>
    <t>Medicins Sans Frontiers (MSF)</t>
  </si>
  <si>
    <t>STOP TB Partnership</t>
  </si>
  <si>
    <t>Joint United Nations Programme on HIV/AIDS (UNAIDS)</t>
  </si>
  <si>
    <t>United Nations Development Programme (UNDP)</t>
  </si>
  <si>
    <t>United Nations Population Fund (UNFPA)</t>
  </si>
  <si>
    <t>United Nations High Commissioner for Refugees (UNHCR)</t>
  </si>
  <si>
    <t>The United Nations Children's Fund (UNICEF)</t>
  </si>
  <si>
    <t>United Nations Development Fund for Women (UNIFEM)</t>
  </si>
  <si>
    <t>International Drug Purchase Facility (UNITAID)</t>
  </si>
  <si>
    <t>United States Government (USG)</t>
  </si>
  <si>
    <t xml:space="preserve">Unspecified - not disagregated by sources </t>
  </si>
  <si>
    <t>World Food Programme (WFP)</t>
  </si>
  <si>
    <t>World Health Organization (WHO)</t>
  </si>
  <si>
    <t>World Bank (WB)</t>
  </si>
  <si>
    <t>Currency</t>
  </si>
  <si>
    <t>Fiscal Year</t>
  </si>
  <si>
    <t>TB</t>
  </si>
  <si>
    <t>Data Source / Comments</t>
  </si>
  <si>
    <t>LINE B: Total DOMESTIC resources</t>
  </si>
  <si>
    <t>International Committee of the Red Cross (ICRC)</t>
  </si>
  <si>
    <t>Select</t>
  </si>
  <si>
    <t>Select External Source</t>
  </si>
  <si>
    <t>Current and previous</t>
  </si>
  <si>
    <t>LINE B: Total previous, current and anticipated DOMESTIC resources</t>
  </si>
  <si>
    <r>
      <t>LINE C: Total previous,</t>
    </r>
    <r>
      <rPr>
        <b/>
        <sz val="10"/>
        <color indexed="18"/>
        <rFont val="Arial"/>
        <family val="2"/>
      </rPr>
      <t xml:space="preserve"> current and anticipated EXTERNAL Resources (non-Global Fund)</t>
    </r>
  </si>
  <si>
    <t>Provide the annual amounts needed to fund the National Strategic Plan. The annual amounts should be based on national plans to address the overall disease response.</t>
  </si>
  <si>
    <t>SECTIONS B, C and D: Previous, current and anticipated resources to meet the funding needs of the National Strategic Plan</t>
  </si>
  <si>
    <r>
      <t xml:space="preserve">LINES B, C and D: Previous, </t>
    </r>
    <r>
      <rPr>
        <b/>
        <sz val="10"/>
        <color indexed="18"/>
        <rFont val="Arial"/>
        <family val="2"/>
      </rPr>
      <t>current and anticipated resources to meet the funding needs of the National Strategic Plan</t>
    </r>
  </si>
  <si>
    <t>Component:</t>
  </si>
  <si>
    <t>Domestic source B3: Government revenues</t>
  </si>
  <si>
    <t>Domestic source B4: Social health insurance</t>
  </si>
  <si>
    <t>Fiscal Year in which implementation period ends</t>
  </si>
  <si>
    <t xml:space="preserve"> </t>
  </si>
  <si>
    <t>Fiscal Year in which implementation period starts</t>
  </si>
  <si>
    <t>Enter annual funding requested from the Global Fund, the total of which should be within the country allocation communicated to the country.</t>
  </si>
  <si>
    <t>Module</t>
  </si>
  <si>
    <t>PMTCT</t>
  </si>
  <si>
    <t>TB/HIV</t>
  </si>
  <si>
    <t>Programs to reduce human rights-related barriers to HIV services</t>
  </si>
  <si>
    <t>Programs for people who inject drugs (PWID) and their partners</t>
  </si>
  <si>
    <t>Programs for sex workers and their clients</t>
  </si>
  <si>
    <t xml:space="preserve">Programs for MSM </t>
  </si>
  <si>
    <t>Programs for TGs</t>
  </si>
  <si>
    <t>Funding Need</t>
  </si>
  <si>
    <t>Domestic</t>
  </si>
  <si>
    <t>Non Global Fund External</t>
  </si>
  <si>
    <t>Funding Gap</t>
  </si>
  <si>
    <t>Total</t>
  </si>
  <si>
    <t xml:space="preserve">Detailed Financial Gap </t>
  </si>
  <si>
    <t>Health Sector</t>
  </si>
  <si>
    <t>Health Level</t>
  </si>
  <si>
    <t>Health Sector: Government Health Spending</t>
  </si>
  <si>
    <t>Component</t>
  </si>
  <si>
    <t>Yes</t>
  </si>
  <si>
    <t>HIV</t>
  </si>
  <si>
    <t>Detailed Financial Gap based on:</t>
  </si>
  <si>
    <t>Key Population Programs</t>
  </si>
  <si>
    <t>Male Circumcision</t>
  </si>
  <si>
    <t>Other Prevention Programs</t>
  </si>
  <si>
    <t>Condoms</t>
  </si>
  <si>
    <t>No</t>
  </si>
  <si>
    <t>Global Fund Modules</t>
  </si>
  <si>
    <t>NSP Categories</t>
  </si>
  <si>
    <t>LINE G: Funding request within the country allocation</t>
  </si>
  <si>
    <t xml:space="preserve">Prevention programs for other key and vulnerable populations </t>
  </si>
  <si>
    <t>LINE A: Total Funding needs for the National Strategic Plan (provide annual amounts)</t>
  </si>
  <si>
    <t xml:space="preserve">LINE E: Total anticipated resources (annual amounts) </t>
  </si>
  <si>
    <t>LINE F: Annual anticipated funding gap (Line A-E)</t>
  </si>
  <si>
    <t>LINE H: Total Remaining Funding Gap (annual amounts) (Line F-G)</t>
  </si>
  <si>
    <t>Other</t>
  </si>
  <si>
    <t>Vector Control: LLIN</t>
  </si>
  <si>
    <t>Vector Control: IRS</t>
  </si>
  <si>
    <t>Specific prevention intervention: Intermittent preventive treatment in pregnancy (IPTp)</t>
  </si>
  <si>
    <t>Specific prevention intervention: Seasonal malaria chemoprophylaxis (SMC)</t>
  </si>
  <si>
    <t xml:space="preserve">Enter the annual amounts raised by the government through debt relief proceeds which are earmarked for the national strategic plan in (a) implementation years of the funding request, and (b) previous three years </t>
  </si>
  <si>
    <t xml:space="preserve">Enter the annual amounts provided from government revenues for implementing the national strategic plan in (a) implementation years of the funding request, and (b) previous three years </t>
  </si>
  <si>
    <t xml:space="preserve">Line F automatically calculates the total annual funding gap by deducting annual anticipated resources (Line E) from annual funding need (Line A) for the implementation years of the funding request. </t>
  </si>
  <si>
    <t xml:space="preserve">Enter the annual amounts raised by the government through loans from external sources or private creditors which are earmarked for the national strategic plan in (a) implementation years of the funding request, and (b) previous three years </t>
  </si>
  <si>
    <t>Header: Exchange Rate</t>
  </si>
  <si>
    <t>General Guidance</t>
  </si>
  <si>
    <t>Financial Gap Overview for Disease Programs</t>
  </si>
  <si>
    <t>Domestic source B5: Private sector contributions (national)</t>
  </si>
  <si>
    <t>Fiscal Year (Specified)</t>
  </si>
  <si>
    <t>Domestic source B1: Loans</t>
  </si>
  <si>
    <t>Domestic source B2: Debt relief</t>
  </si>
  <si>
    <t>A. All applicants are required to complete:</t>
  </si>
  <si>
    <t>Select name of applicant country from drop-down menu</t>
  </si>
  <si>
    <t>Select currency (either US Dollar or Euro) in which data is provided. Currency used should be the same as the one used for the funding request to the Global Fund</t>
  </si>
  <si>
    <t>For each component, select 'Yes' if funding is requested from the Global Fund through the current submission. Otherwise, select 'No'</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</si>
  <si>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</si>
  <si>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Enter the annual amounts raised from private sector in the country for implementing the national strategic plan in (a) implementation years of the funding request, and (b) previous three years</t>
  </si>
  <si>
    <t>LINE C: Total EXTERNAL (non-Global Fund)</t>
  </si>
  <si>
    <t>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(non-Global Fund)</t>
  </si>
  <si>
    <t>LINE F: Total Anticipated Funding Gap</t>
  </si>
  <si>
    <t>LINE G: Total Funding Request</t>
  </si>
  <si>
    <t>Overall Health Sector: Government Health Spending</t>
  </si>
  <si>
    <t>Header: Level of Government</t>
  </si>
  <si>
    <t>Using drop down menu indicate whether the reported data on government health spending pertains only to central government entities or includes health spending by sub-national governments as well</t>
  </si>
  <si>
    <t xml:space="preserve">Enter the annual amounts raised by the government through loans from external sources or private creditors for health spending in (a) implementation years of the funding request, and (b) previous four years </t>
  </si>
  <si>
    <t xml:space="preserve">Enter the annual amounts raised by the government through debt relief proceeds for health spending in (a) implementation years of the funding request, and (b) previous three years </t>
  </si>
  <si>
    <t xml:space="preserve">Enter the annual amounts provided from government revenues for health spending in (a) implementation years of the funding request, and (b) previous three years </t>
  </si>
  <si>
    <t xml:space="preserve">Enter the annual amounts provided from social health insurance for health spending in (a) implementation years of the funding request, and (b) previous three years </t>
  </si>
  <si>
    <t>Each cell automatically calculates the total annual amounts of annual government health spending</t>
  </si>
  <si>
    <t>Enter the annual share of health in government expenditure</t>
  </si>
  <si>
    <t>LINE A: Total Funding needs for the National Strategic Plan</t>
  </si>
  <si>
    <t>LINE J: Share of Health in Government Expenditure (in %)</t>
  </si>
  <si>
    <t xml:space="preserve">Domestic source I1: Loans </t>
  </si>
  <si>
    <t>Domestic source I2: Debt Relief</t>
  </si>
  <si>
    <t>Domestic source I3: Government Funding Resources</t>
  </si>
  <si>
    <t>Domestic source I4: Social Health Insurance</t>
  </si>
  <si>
    <t>LINE I: Total Government Health Sector Spending</t>
  </si>
  <si>
    <t>Select Level</t>
  </si>
  <si>
    <t>Central Government</t>
  </si>
  <si>
    <t>RSSH</t>
  </si>
  <si>
    <t>Program Management</t>
  </si>
  <si>
    <t>Detailed financial gap analysis based on Global Fund modules</t>
  </si>
  <si>
    <t>Detailed financial gap analysis based on NSP cost categories</t>
  </si>
  <si>
    <t xml:space="preserve">Enter cost categories used for costing of the National Strategic Plan. Against each cost category, enter the funding need and estimated funding available from domestic and non-Global Fund resources </t>
  </si>
  <si>
    <t>For each component, select the fiscal year corresponding to the start of implementation period of the funding request</t>
  </si>
  <si>
    <t>Cover Sheet</t>
  </si>
  <si>
    <t>Select currency</t>
  </si>
  <si>
    <t>Health sector</t>
  </si>
  <si>
    <t>Please read the Instructions sheet carefully before completing this form</t>
  </si>
  <si>
    <t>Select country</t>
  </si>
  <si>
    <t>Select category</t>
  </si>
  <si>
    <t>Financial Gap Overview Table</t>
  </si>
  <si>
    <r>
      <rPr>
        <b/>
        <sz val="10"/>
        <rFont val="Arial"/>
        <family val="2"/>
      </rPr>
      <t>B.</t>
    </r>
    <r>
      <rPr>
        <sz val="10"/>
        <rFont val="Arial"/>
        <family val="2"/>
      </rPr>
      <t xml:space="preserve"> </t>
    </r>
    <r>
      <rPr>
        <b/>
        <sz val="10"/>
        <rFont val="Arial"/>
        <family val="2"/>
      </rPr>
      <t>All High Impact countries of Global Fund portfolio and Upper Middle Income countries</t>
    </r>
    <r>
      <rPr>
        <sz val="10"/>
        <rFont val="Arial"/>
        <family val="2"/>
      </rPr>
      <t xml:space="preserve"> should additionally complete the worksheet for detailed financial gap for disease component(s) that are accessing funding through the current submission. Other applicants are also encouraged to provide this information. The objective is to obtain an indicative picture of available funding and gaps in key program areas. Applicants can opt to either use Global Fund modules or their own National Strategy Plan (NSP) cost categories as the basis for assessing gaps.</t>
    </r>
  </si>
  <si>
    <r>
      <rPr>
        <b/>
        <sz val="10"/>
        <rFont val="Arial"/>
        <family val="2"/>
      </rPr>
      <t>C. Data Sources</t>
    </r>
    <r>
      <rPr>
        <sz val="10"/>
        <rFont val="Arial"/>
        <family val="2"/>
      </rPr>
      <t>: Indicate source(s) of data along with comments on basis of estimates (if relevant) in the corresponding cell of the last column. The relevant source documents for data and should be submitted along with the funding request.</t>
    </r>
  </si>
  <si>
    <t>Section B: Previous, Current and Anticipated Domestic Resources</t>
  </si>
  <si>
    <r>
      <t>Enter the annual amounts provided from</t>
    </r>
    <r>
      <rPr>
        <b/>
        <sz val="10"/>
        <rFont val="Arial"/>
        <family val="2"/>
      </rPr>
      <t xml:space="preserve"> </t>
    </r>
    <r>
      <rPr>
        <sz val="10"/>
        <rFont val="Arial"/>
        <family val="2"/>
      </rPr>
      <t>social health insurance mechanisms for implementing the national strategic plan in (a) implementation years of the funding request, and (b) previous three years</t>
    </r>
  </si>
  <si>
    <t>Section C: Previous, Current and Anticipated External Resources (non-Global Fund)</t>
  </si>
  <si>
    <t xml:space="preserve">Section D: Previous, Current and Anticipated External Resources (Global Fund)  </t>
  </si>
  <si>
    <t>Enter funding need and estimated funding available from domestic and non-Global Fund resources for each applicable module. See modular approach handbook for definitions of what is included under each Global Fund module. In addition to Global Fund modules, a 'program management' and 'other' categories are provided to capture relevant contributions and gaps</t>
  </si>
  <si>
    <r>
      <rPr>
        <b/>
        <sz val="10"/>
        <color rgb="FFFF0000"/>
        <rFont val="Arial"/>
        <family val="2"/>
      </rPr>
      <t>(1)</t>
    </r>
    <r>
      <rPr>
        <sz val="10"/>
        <rFont val="Arial"/>
        <family val="2"/>
      </rPr>
      <t xml:space="preserve"> The </t>
    </r>
    <r>
      <rPr>
        <b/>
        <sz val="10"/>
        <rFont val="Arial"/>
        <family val="2"/>
      </rPr>
      <t>'Financial Gap Overview' worksheet</t>
    </r>
    <r>
      <rPr>
        <sz val="10"/>
        <rFont val="Arial"/>
        <family val="2"/>
      </rPr>
      <t xml:space="preserve"> for all disease components for which funding is/will be requested from the Global Fund. If different components are accessing funding in separate 'funding waves' and commitments for the components coming later are not yet finalized, they can be updated along with subsequent submissions. However, ensure that budgeted amounts from domestic resources for year of submission and actual expenditures of previous years are entered for the component(s) for which funding will be requested at a later date.</t>
    </r>
  </si>
  <si>
    <r>
      <rPr>
        <b/>
        <sz val="10"/>
        <color rgb="FFFF0000"/>
        <rFont val="Arial"/>
        <family val="2"/>
      </rPr>
      <t>(2)</t>
    </r>
    <r>
      <rPr>
        <sz val="10"/>
        <rFont val="Arial"/>
        <family val="2"/>
      </rPr>
      <t xml:space="preserve"> The '</t>
    </r>
    <r>
      <rPr>
        <b/>
        <sz val="10"/>
        <rFont val="Arial"/>
        <family val="2"/>
      </rPr>
      <t>Government Health' Spending worksheet.</t>
    </r>
    <r>
      <rPr>
        <sz val="10"/>
        <rFont val="Arial"/>
        <family val="2"/>
      </rPr>
      <t xml:space="preserve"> Specific government commitments for strengthening health systems provided to access the co-financing incentive (if applicable) should be captured in relevant cells within this worksheet.</t>
    </r>
  </si>
  <si>
    <t>LINE D: Total EXTERNAL (Global Fund)</t>
  </si>
  <si>
    <t>SECTION A: Total Funding needs for the National Strategic Plan</t>
  </si>
  <si>
    <t>Line E calculates automatically the total annual amounts of planned resources for the national strategic plan (Line B+C+D) for the implementation years of the funding request.</t>
  </si>
  <si>
    <t>Each cell automatically calculates the total annual amounts of domestic resources (Lines B1-B5).</t>
  </si>
  <si>
    <t>Exchange Rate (Local currency units per USD or EUR)</t>
  </si>
  <si>
    <t>NSP cost categories</t>
  </si>
  <si>
    <t>NSP Cost categories</t>
  </si>
  <si>
    <t>TB Care and Prevention: Case Detection and Diagnosis</t>
  </si>
  <si>
    <t>TB Care and Prevention: Treatment</t>
  </si>
  <si>
    <t>Treatment, care and support - ART</t>
  </si>
  <si>
    <t>Select disease</t>
  </si>
  <si>
    <t>Select year</t>
  </si>
  <si>
    <t>Enter total annual amounts of all existing same-component Global Fund grants (a) available in the fiscal year of the next implementation period, but is not included in the funding request, if applicable, and (b) previous three years. Report actual expenditure for past years and approved budgets for current and subsequent years. Each cell in Line D automatically calculates the total annual amounts from Global Fund</t>
  </si>
  <si>
    <t xml:space="preserve">Line H automatically calculates the total remaining funding gap by deducting the annual Global Fund request (Line G) from the anticipated funding gap (Line F) for the implementation years of the funding request. </t>
  </si>
  <si>
    <t>Enter annual HSS investments by government that are specifically committed to access the 'willingness-to-pay' component of the 2014-16 allocation and/or the 'co-financing incentive' of the 2017-19 allocation that has been agreed with the Global Fund Secretariat during Country Dialogue</t>
  </si>
  <si>
    <t>MDR-TB: Case Detection and Diagnosis</t>
  </si>
  <si>
    <t>MDR-TB: Treatment</t>
  </si>
  <si>
    <t>Case management - Diagnosis</t>
  </si>
  <si>
    <t>Case management - Treatment</t>
  </si>
  <si>
    <t>Enter annual exchange rate used to convert local currency to reporting currency (local currency units per US Dollar/Euro)</t>
  </si>
  <si>
    <t>Fiscal Cycle</t>
  </si>
  <si>
    <t>Select fiscal cycle</t>
  </si>
  <si>
    <t>January - December</t>
  </si>
  <si>
    <t>April - March</t>
  </si>
  <si>
    <t>July - June</t>
  </si>
  <si>
    <t>October - September</t>
  </si>
  <si>
    <t>Select the country's fiscal cycle from drop-down menu</t>
  </si>
  <si>
    <t>LINE K: Total Government Commitments for Health Systems Strengthening to Access Co-Financing Incentive</t>
  </si>
  <si>
    <t>LINE I: Total Government Health Spending</t>
  </si>
  <si>
    <t>LINE K: Total Government Commitments for Health Systems Strengthening</t>
  </si>
  <si>
    <t xml:space="preserve">Domestic source B1: Loans </t>
  </si>
  <si>
    <t xml:space="preserve">Domestic source B2: Debt relief </t>
  </si>
  <si>
    <t>Domestic source B3: Government funding resources</t>
  </si>
  <si>
    <t>Domestic source B4: Social Health Insurance</t>
  </si>
  <si>
    <t>Domestic source I1: Loans</t>
  </si>
  <si>
    <t>The data on government health spending pertains to:</t>
  </si>
  <si>
    <t>Central and Subnational Government</t>
  </si>
  <si>
    <t>Current funding request pertains to a program:</t>
  </si>
  <si>
    <t>For each component, select the fiscal year corresponding to the end of implementation period of the funding request</t>
  </si>
  <si>
    <t>Current funding request pertains to a program</t>
  </si>
  <si>
    <t xml:space="preserve">LINE E: Total Anticipated Resources </t>
  </si>
  <si>
    <t xml:space="preserve">LINE H: Total Remaining Funding Gap </t>
  </si>
  <si>
    <t>LINE D: Total previous, current and anticipated Global Fund resources from existing grants (excluding amounts included in the funding request)</t>
  </si>
  <si>
    <t>NSP till FY 2019-20; and for 2020-21 increase by 10% over previous year</t>
  </si>
  <si>
    <t>Diagnostics</t>
  </si>
  <si>
    <t>Drugs</t>
  </si>
  <si>
    <t>PPM</t>
  </si>
  <si>
    <t>HR</t>
  </si>
  <si>
    <t>Patient social &amp; nutritional support and Honorarium</t>
  </si>
  <si>
    <t>Supervision &amp; Monitoring</t>
  </si>
  <si>
    <t>Others (ACSM, Training, Printing, Research &amp; Studies, Treatment adherence)</t>
  </si>
  <si>
    <t>All amounts are in Million USD</t>
  </si>
  <si>
    <t>Urban TB control (THALI), Drug resistant TB, Shorter treatment regimens, Advocacy for the Call to Action for a TB-free India, Innovations in TB control (99DOTS),  TB/HIV (3i project),  Pediatric TB (through GeneXpert),  The Tibet Fund, National Family Health Survey, Partnerships (Tata Trusts) and Operations Research; From USAID India office by email</t>
  </si>
  <si>
    <t>(committed amounts) Private Sector engagement pilots, diagnostics, ICT (eNikshay development), Adherence support, Tehnical Assistance, Monitoring, Learning and Evaluation</t>
  </si>
  <si>
    <t xml:space="preserve">Figures of expenditure / allocation as per the division/GF. </t>
  </si>
  <si>
    <t>As per the funding request proposal.</t>
  </si>
  <si>
    <t>These are annual expenditure allocation figures from the country's budget. Numerator is budget figures for Ministry of Health &amp; Family Welfare, AIDS Control &amp; AYUSH. Denominator is budget figures for all the ministries. Source: http://indiabudget.nic.in. Percentage for the coming years is based on the assumption of 10% increase in expenditure on heatlh although the approved health policy has provisions for an allocation upto an extent of 2.5% of GDP.  Figures of 2% and 3% would not be commenturate to GDP as the denominator is not the GDP but expenditure for all the minitries.</t>
  </si>
  <si>
    <t>Figures are taken from the budgetary estimates under demand for grant; Figures for 2014, 2015 and 2016 are actual expenditure booked under the plan and does not include the advances given through the non-plan budget; For FY 2017-18, the budgetary estimates of 112.12 M USD (740 crores) includes domestic resources of 53.79 M USD (355 crores), WB allocation is 21.97 M USD (145 crores) and GF component is 36.36 M USD (240 crores). The revenue budget of 166.67 M USD (1100 crores) includes the GF component of 93.64 (=130.00 -36.36) M USD) (618 Crores INR) and Domestic component of 73.03 M USD (482 crores INR). Thus the domestic component is 148.79 M USD including WB component 21.97 M USD and GF component of 130 M USD. Figures for years 2018 onwards are assumptions.</t>
  </si>
  <si>
    <t xml:space="preserve"> Figures till 2016 are expenditure figures including advances and for the year 2017, it is the allocation figures. </t>
  </si>
  <si>
    <t>These are annual expenditure / allocation figures from the country's budget. Website: http://indiabudget.nic.in. Government of India, Ministry of Health has  approved a new health policy which envisages increased expenditure on health to the tune of  2.5% of GDP. In view of it we have taken the figures for the coming years with an assumption that there will be 10% annual increase in expenditure on 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</si>
</sst>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00_);_(* \(#,##0.00\);_(* &quot;-&quot;??_);_(@_)"/>
  </numFmts>
  <fonts count="73" x14ac:knownFonts="1">
    <font>
      <sz val="11"/>
      <color theme="1"/>
      <name val="Arial"/>
      <family val="2"/>
    </font>
    <font>
      <sz val="11"/>
      <color theme="1"/>
      <name val="Calibri"/>
      <family val="2"/>
      <scheme val="minor"/>
    </font>
    <font>
      <sz val="10"/>
      <name val="Arial"/>
      <family val="2"/>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color indexed="18"/>
      <name val="Arial"/>
      <family val="2"/>
    </font>
    <font>
      <b/>
      <sz val="12"/>
      <name val="Arial"/>
      <family val="2"/>
    </font>
    <font>
      <sz val="12"/>
      <name val="Arial"/>
      <family val="2"/>
    </font>
    <font>
      <i/>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name val="Arial"/>
      <family val="2"/>
    </font>
    <font>
      <i/>
      <sz val="8"/>
      <name val="Arial"/>
      <family val="2"/>
    </font>
    <font>
      <b/>
      <sz val="8"/>
      <color theme="1"/>
      <name val="Arial"/>
      <family val="2"/>
    </font>
    <font>
      <sz val="8"/>
      <color theme="1"/>
      <name val="Arial"/>
      <family val="2"/>
    </font>
    <font>
      <sz val="8"/>
      <color theme="1" tint="0.499984740745262"/>
      <name val="Arial"/>
      <family val="2"/>
    </font>
    <font>
      <sz val="8"/>
      <name val="Arial"/>
      <family val="2"/>
    </font>
    <font>
      <b/>
      <i/>
      <sz val="10"/>
      <name val="Arial"/>
      <family val="2"/>
    </font>
    <font>
      <b/>
      <sz val="10"/>
      <name val="Arial"/>
      <family val="2"/>
    </font>
    <font>
      <sz val="9"/>
      <color theme="1"/>
      <name val="Arial"/>
      <family val="2"/>
    </font>
    <font>
      <sz val="11"/>
      <color indexed="9"/>
      <name val="Arial"/>
      <family val="2"/>
    </font>
    <font>
      <b/>
      <sz val="11"/>
      <color indexed="9"/>
      <name val="Arial"/>
      <family val="2"/>
    </font>
    <font>
      <b/>
      <sz val="11"/>
      <color rgb="FFC00000"/>
      <name val="Arial"/>
      <family val="2"/>
    </font>
    <font>
      <sz val="11"/>
      <color indexed="16"/>
      <name val="Arial"/>
      <family val="2"/>
    </font>
    <font>
      <b/>
      <i/>
      <sz val="8"/>
      <name val="Arial"/>
      <family val="2"/>
    </font>
    <font>
      <b/>
      <sz val="11"/>
      <color theme="3"/>
      <name val="Arial"/>
      <family val="2"/>
    </font>
    <font>
      <sz val="9"/>
      <color rgb="FFFF0000"/>
      <name val="Arial"/>
      <family val="2"/>
    </font>
    <font>
      <i/>
      <sz val="11"/>
      <color indexed="16"/>
      <name val="Arial"/>
      <family val="2"/>
    </font>
    <font>
      <b/>
      <i/>
      <sz val="10"/>
      <color theme="0" tint="-0.499984740745262"/>
      <name val="Arial"/>
      <family val="2"/>
    </font>
    <font>
      <sz val="11"/>
      <color theme="1"/>
      <name val="Arial"/>
      <family val="2"/>
    </font>
    <font>
      <sz val="11"/>
      <name val="Arial"/>
      <family val="2"/>
    </font>
    <font>
      <b/>
      <sz val="11"/>
      <name val="Arial"/>
      <family val="2"/>
    </font>
    <font>
      <b/>
      <sz val="10"/>
      <color rgb="FF000080"/>
      <name val="Arial"/>
      <family val="2"/>
    </font>
    <font>
      <sz val="10"/>
      <color theme="1"/>
      <name val="Arial"/>
      <family val="2"/>
    </font>
    <font>
      <b/>
      <sz val="11"/>
      <color rgb="FF000080"/>
      <name val="Arial"/>
      <family val="2"/>
    </font>
    <font>
      <b/>
      <sz val="10"/>
      <color rgb="FFFF0000"/>
      <name val="Arial"/>
      <family val="2"/>
    </font>
    <font>
      <b/>
      <i/>
      <sz val="9"/>
      <color theme="0" tint="-0.499984740745262"/>
      <name val="Arial"/>
      <family val="2"/>
    </font>
    <font>
      <b/>
      <sz val="9"/>
      <color indexed="18"/>
      <name val="Arial"/>
      <family val="2"/>
    </font>
    <font>
      <sz val="9"/>
      <name val="Arial"/>
      <family val="2"/>
    </font>
    <font>
      <sz val="10"/>
      <color rgb="FF000000"/>
      <name val="Arial"/>
      <family val="2"/>
    </font>
    <font>
      <b/>
      <sz val="9"/>
      <color rgb="FF000080"/>
      <name val="Arial"/>
      <family val="2"/>
    </font>
  </fonts>
  <fills count="58">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6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rgb="FFDCE6F1"/>
        <bgColor rgb="FF000000"/>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108">
    <xf numFmtId="0" fontId="0" fillId="0" borderId="0"/>
    <xf numFmtId="0" fontId="25" fillId="19" borderId="0" applyNumberFormat="0" applyBorder="0" applyAlignment="0" applyProtection="0"/>
    <xf numFmtId="0" fontId="25" fillId="19" borderId="0" applyNumberFormat="0" applyBorder="0" applyAlignment="0" applyProtection="0"/>
    <xf numFmtId="0" fontId="3" fillId="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3" fillId="4"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3" fillId="6"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3" fillId="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3" fillId="7"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3" fillId="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3" fillId="9"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3" fillId="10"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3" fillId="11"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3" fillId="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3" fillId="8"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3" fillId="4" borderId="0" applyNumberFormat="0" applyBorder="0" applyAlignment="0" applyProtection="0"/>
    <xf numFmtId="0" fontId="26" fillId="31" borderId="0" applyNumberFormat="0" applyBorder="0" applyAlignment="0" applyProtection="0"/>
    <xf numFmtId="0" fontId="5" fillId="12" borderId="0" applyNumberFormat="0" applyBorder="0" applyAlignment="0" applyProtection="0"/>
    <xf numFmtId="0" fontId="26" fillId="32" borderId="0" applyNumberFormat="0" applyBorder="0" applyAlignment="0" applyProtection="0"/>
    <xf numFmtId="0" fontId="5" fillId="10" borderId="0" applyNumberFormat="0" applyBorder="0" applyAlignment="0" applyProtection="0"/>
    <xf numFmtId="0" fontId="26" fillId="33" borderId="0" applyNumberFormat="0" applyBorder="0" applyAlignment="0" applyProtection="0"/>
    <xf numFmtId="0" fontId="5" fillId="11" borderId="0" applyNumberFormat="0" applyBorder="0" applyAlignment="0" applyProtection="0"/>
    <xf numFmtId="0" fontId="26" fillId="34" borderId="0" applyNumberFormat="0" applyBorder="0" applyAlignment="0" applyProtection="0"/>
    <xf numFmtId="0" fontId="5" fillId="9" borderId="0" applyNumberFormat="0" applyBorder="0" applyAlignment="0" applyProtection="0"/>
    <xf numFmtId="0" fontId="26" fillId="35" borderId="0" applyNumberFormat="0" applyBorder="0" applyAlignment="0" applyProtection="0"/>
    <xf numFmtId="0" fontId="5" fillId="12" borderId="0" applyNumberFormat="0" applyBorder="0" applyAlignment="0" applyProtection="0"/>
    <xf numFmtId="0" fontId="26" fillId="36" borderId="0" applyNumberFormat="0" applyBorder="0" applyAlignment="0" applyProtection="0"/>
    <xf numFmtId="0" fontId="5" fillId="4" borderId="0" applyNumberFormat="0" applyBorder="0" applyAlignment="0" applyProtection="0"/>
    <xf numFmtId="0" fontId="26" fillId="37" borderId="0" applyNumberFormat="0" applyBorder="0" applyAlignment="0" applyProtection="0"/>
    <xf numFmtId="0" fontId="5" fillId="12" borderId="0" applyNumberFormat="0" applyBorder="0" applyAlignment="0" applyProtection="0"/>
    <xf numFmtId="0" fontId="26" fillId="38" borderId="0" applyNumberFormat="0" applyBorder="0" applyAlignment="0" applyProtection="0"/>
    <xf numFmtId="0" fontId="5" fillId="13" borderId="0" applyNumberFormat="0" applyBorder="0" applyAlignment="0" applyProtection="0"/>
    <xf numFmtId="0" fontId="26" fillId="39" borderId="0" applyNumberFormat="0" applyBorder="0" applyAlignment="0" applyProtection="0"/>
    <xf numFmtId="0" fontId="5" fillId="14" borderId="0" applyNumberFormat="0" applyBorder="0" applyAlignment="0" applyProtection="0"/>
    <xf numFmtId="0" fontId="26" fillId="40" borderId="0" applyNumberFormat="0" applyBorder="0" applyAlignment="0" applyProtection="0"/>
    <xf numFmtId="0" fontId="5" fillId="15" borderId="0" applyNumberFormat="0" applyBorder="0" applyAlignment="0" applyProtection="0"/>
    <xf numFmtId="0" fontId="26" fillId="41" borderId="0" applyNumberFormat="0" applyBorder="0" applyAlignment="0" applyProtection="0"/>
    <xf numFmtId="0" fontId="5" fillId="12" borderId="0" applyNumberFormat="0" applyBorder="0" applyAlignment="0" applyProtection="0"/>
    <xf numFmtId="0" fontId="26" fillId="42" borderId="0" applyNumberFormat="0" applyBorder="0" applyAlignment="0" applyProtection="0"/>
    <xf numFmtId="0" fontId="5" fillId="16" borderId="0" applyNumberFormat="0" applyBorder="0" applyAlignment="0" applyProtection="0"/>
    <xf numFmtId="0" fontId="27" fillId="43" borderId="0" applyNumberFormat="0" applyBorder="0" applyAlignment="0" applyProtection="0"/>
    <xf numFmtId="0" fontId="6" fillId="3" borderId="0" applyNumberFormat="0" applyBorder="0" applyAlignment="0" applyProtection="0"/>
    <xf numFmtId="0" fontId="28" fillId="44" borderId="24" applyNumberFormat="0" applyAlignment="0" applyProtection="0"/>
    <xf numFmtId="0" fontId="7" fillId="2" borderId="1" applyNumberFormat="0" applyAlignment="0" applyProtection="0"/>
    <xf numFmtId="0" fontId="29" fillId="45" borderId="25" applyNumberFormat="0" applyAlignment="0" applyProtection="0"/>
    <xf numFmtId="0" fontId="8" fillId="17" borderId="2" applyNumberFormat="0" applyAlignment="0" applyProtection="0"/>
    <xf numFmtId="164"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31" fillId="46" borderId="0" applyNumberFormat="0" applyBorder="0" applyAlignment="0" applyProtection="0"/>
    <xf numFmtId="0" fontId="10" fillId="5" borderId="0" applyNumberFormat="0" applyBorder="0" applyAlignment="0" applyProtection="0"/>
    <xf numFmtId="0" fontId="32" fillId="0" borderId="26" applyNumberFormat="0" applyFill="0" applyAlignment="0" applyProtection="0"/>
    <xf numFmtId="0" fontId="11" fillId="0" borderId="3" applyNumberFormat="0" applyFill="0" applyAlignment="0" applyProtection="0"/>
    <xf numFmtId="0" fontId="33" fillId="0" borderId="27" applyNumberFormat="0" applyFill="0" applyAlignment="0" applyProtection="0"/>
    <xf numFmtId="0" fontId="12" fillId="0" borderId="4" applyNumberFormat="0" applyFill="0" applyAlignment="0" applyProtection="0"/>
    <xf numFmtId="0" fontId="34" fillId="0" borderId="28" applyNumberFormat="0" applyFill="0" applyAlignment="0" applyProtection="0"/>
    <xf numFmtId="0" fontId="13"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xf numFmtId="0" fontId="35" fillId="0" borderId="0" applyNumberFormat="0" applyFill="0" applyBorder="0" applyAlignment="0" applyProtection="0"/>
    <xf numFmtId="0" fontId="36" fillId="47" borderId="24" applyNumberFormat="0" applyAlignment="0" applyProtection="0"/>
    <xf numFmtId="0" fontId="14" fillId="4" borderId="1" applyNumberFormat="0" applyAlignment="0" applyProtection="0"/>
    <xf numFmtId="0" fontId="37" fillId="0" borderId="29" applyNumberFormat="0" applyFill="0" applyAlignment="0" applyProtection="0"/>
    <xf numFmtId="0" fontId="15" fillId="0" borderId="6" applyNumberFormat="0" applyFill="0" applyAlignment="0" applyProtection="0"/>
    <xf numFmtId="0" fontId="38" fillId="48" borderId="0" applyNumberFormat="0" applyBorder="0" applyAlignment="0" applyProtection="0"/>
    <xf numFmtId="0" fontId="16" fillId="11" borderId="0" applyNumberFormat="0" applyBorder="0" applyAlignment="0" applyProtection="0"/>
    <xf numFmtId="0" fontId="4" fillId="0" borderId="0"/>
    <xf numFmtId="0" fontId="25" fillId="0" borderId="0"/>
    <xf numFmtId="0" fontId="2" fillId="0" borderId="0"/>
    <xf numFmtId="0" fontId="4" fillId="0" borderId="0"/>
    <xf numFmtId="0" fontId="25" fillId="49" borderId="30" applyNumberFormat="0" applyFont="0" applyAlignment="0" applyProtection="0"/>
    <xf numFmtId="0" fontId="25" fillId="49" borderId="30" applyNumberFormat="0" applyFont="0" applyAlignment="0" applyProtection="0"/>
    <xf numFmtId="0" fontId="4" fillId="6" borderId="7" applyNumberFormat="0" applyFont="0" applyAlignment="0" applyProtection="0"/>
    <xf numFmtId="0" fontId="39" fillId="44" borderId="31" applyNumberFormat="0" applyAlignment="0" applyProtection="0"/>
    <xf numFmtId="0" fontId="17" fillId="2" borderId="8" applyNumberFormat="0" applyAlignment="0" applyProtection="0"/>
    <xf numFmtId="9" fontId="4" fillId="0" borderId="0" applyFont="0" applyFill="0" applyBorder="0" applyAlignment="0" applyProtection="0"/>
    <xf numFmtId="0" fontId="40" fillId="0" borderId="0" applyNumberFormat="0" applyFill="0" applyBorder="0" applyAlignment="0" applyProtection="0"/>
    <xf numFmtId="0" fontId="18" fillId="0" borderId="0" applyNumberFormat="0" applyFill="0" applyBorder="0" applyAlignment="0" applyProtection="0"/>
    <xf numFmtId="0" fontId="41" fillId="0" borderId="32" applyNumberFormat="0" applyFill="0" applyAlignment="0" applyProtection="0"/>
    <xf numFmtId="0" fontId="19" fillId="0" borderId="9" applyNumberFormat="0" applyFill="0" applyAlignment="0" applyProtection="0"/>
    <xf numFmtId="0" fontId="42" fillId="0" borderId="0" applyNumberFormat="0" applyFill="0" applyBorder="0" applyAlignment="0" applyProtection="0"/>
    <xf numFmtId="0" fontId="20" fillId="0" borderId="0" applyNumberFormat="0" applyFill="0" applyBorder="0" applyAlignment="0" applyProtection="0"/>
    <xf numFmtId="0" fontId="2" fillId="0" borderId="0"/>
    <xf numFmtId="9" fontId="61" fillId="0" borderId="0" applyFont="0" applyFill="0" applyBorder="0" applyAlignment="0" applyProtection="0"/>
    <xf numFmtId="0" fontId="1" fillId="0" borderId="0"/>
  </cellStyleXfs>
  <cellXfs count="150">
    <xf numFmtId="0" fontId="0" fillId="0" borderId="0" xfId="0"/>
    <xf numFmtId="0" fontId="4" fillId="0" borderId="0" xfId="91" applyFont="1" applyProtection="1"/>
    <xf numFmtId="0" fontId="4" fillId="0" borderId="0" xfId="91" applyFont="1" applyFill="1" applyProtection="1"/>
    <xf numFmtId="0" fontId="45" fillId="0" borderId="0" xfId="0" applyFont="1"/>
    <xf numFmtId="0" fontId="46" fillId="0" borderId="0" xfId="0" applyFont="1"/>
    <xf numFmtId="0" fontId="46" fillId="0" borderId="0" xfId="0" applyFont="1" applyAlignment="1">
      <alignment horizontal="left"/>
    </xf>
    <xf numFmtId="0" fontId="23" fillId="0" borderId="0" xfId="91" applyFont="1" applyProtection="1"/>
    <xf numFmtId="0" fontId="0" fillId="0" borderId="0" xfId="0" applyProtection="1"/>
    <xf numFmtId="0" fontId="2" fillId="0" borderId="0" xfId="91" applyProtection="1"/>
    <xf numFmtId="0" fontId="47" fillId="0" borderId="0" xfId="0" applyFont="1"/>
    <xf numFmtId="0" fontId="46" fillId="0" borderId="0" xfId="0" applyFont="1" applyAlignment="1">
      <alignment horizontal="center"/>
    </xf>
    <xf numFmtId="0" fontId="51" fillId="0" borderId="0" xfId="0" applyFont="1"/>
    <xf numFmtId="0" fontId="57" fillId="0" borderId="0" xfId="0" applyFont="1"/>
    <xf numFmtId="0" fontId="58" fillId="0" borderId="0" xfId="0" applyFont="1"/>
    <xf numFmtId="9" fontId="0" fillId="0" borderId="0" xfId="106" applyFont="1"/>
    <xf numFmtId="0" fontId="21" fillId="52" borderId="12" xfId="91" applyFont="1" applyFill="1" applyBorder="1" applyAlignment="1" applyProtection="1">
      <alignment horizontal="center" vertical="center" wrapText="1"/>
    </xf>
    <xf numFmtId="0" fontId="21" fillId="52" borderId="12" xfId="91" applyFont="1" applyFill="1" applyBorder="1" applyAlignment="1" applyProtection="1">
      <alignment horizontal="left" vertical="center" wrapText="1"/>
    </xf>
    <xf numFmtId="0" fontId="64" fillId="52" borderId="10" xfId="0" applyFont="1" applyFill="1" applyBorder="1" applyAlignment="1">
      <alignment horizontal="left" vertical="center" wrapText="1"/>
    </xf>
    <xf numFmtId="0" fontId="64" fillId="52" borderId="10" xfId="0" applyFont="1" applyFill="1" applyBorder="1" applyAlignment="1">
      <alignment horizontal="left" vertical="center"/>
    </xf>
    <xf numFmtId="0" fontId="2" fillId="50" borderId="23" xfId="91" applyFont="1" applyFill="1" applyBorder="1" applyAlignment="1">
      <alignment horizontal="left" vertical="center" wrapText="1"/>
    </xf>
    <xf numFmtId="0" fontId="50" fillId="50" borderId="13" xfId="91" applyFont="1" applyFill="1" applyBorder="1" applyAlignment="1">
      <alignment vertical="center" wrapText="1"/>
    </xf>
    <xf numFmtId="0" fontId="2" fillId="50" borderId="14" xfId="91" applyFont="1" applyFill="1" applyBorder="1" applyAlignment="1">
      <alignment vertical="center" wrapText="1"/>
    </xf>
    <xf numFmtId="0" fontId="2" fillId="50" borderId="15" xfId="91" applyFont="1" applyFill="1" applyBorder="1" applyAlignment="1">
      <alignment vertical="center" wrapText="1"/>
    </xf>
    <xf numFmtId="0" fontId="65" fillId="0" borderId="33" xfId="0" applyFont="1" applyBorder="1" applyAlignment="1">
      <alignment vertical="center"/>
    </xf>
    <xf numFmtId="0" fontId="65" fillId="0" borderId="33" xfId="0" applyFont="1" applyBorder="1" applyAlignment="1">
      <alignment vertical="center" wrapText="1"/>
    </xf>
    <xf numFmtId="0" fontId="2" fillId="0" borderId="33" xfId="0" applyFont="1" applyFill="1" applyBorder="1" applyAlignment="1">
      <alignment vertical="center" wrapText="1"/>
    </xf>
    <xf numFmtId="0" fontId="65" fillId="0" borderId="33" xfId="0" applyFont="1" applyFill="1" applyBorder="1" applyAlignment="1">
      <alignment vertical="center" wrapText="1"/>
    </xf>
    <xf numFmtId="0" fontId="0" fillId="0" borderId="0" xfId="0" applyAlignment="1">
      <alignment vertical="center"/>
    </xf>
    <xf numFmtId="0" fontId="0" fillId="0" borderId="0" xfId="0" applyBorder="1"/>
    <xf numFmtId="3" fontId="64" fillId="52" borderId="18" xfId="105" applyNumberFormat="1" applyFont="1" applyFill="1" applyBorder="1" applyAlignment="1">
      <alignment horizontal="left" vertical="center" wrapText="1"/>
    </xf>
    <xf numFmtId="0" fontId="64" fillId="52" borderId="18" xfId="0" applyFont="1" applyFill="1" applyBorder="1" applyAlignment="1">
      <alignment horizontal="left" vertical="center" wrapText="1"/>
    </xf>
    <xf numFmtId="0" fontId="52" fillId="55" borderId="0" xfId="0" applyFont="1" applyFill="1" applyBorder="1" applyAlignment="1" applyProtection="1">
      <alignment horizontal="left"/>
    </xf>
    <xf numFmtId="0" fontId="53" fillId="0" borderId="0" xfId="0" applyFont="1" applyFill="1" applyBorder="1" applyAlignment="1" applyProtection="1">
      <alignment horizontal="center"/>
    </xf>
    <xf numFmtId="0" fontId="52" fillId="0" borderId="0" xfId="0" applyFont="1" applyFill="1" applyBorder="1" applyAlignment="1" applyProtection="1"/>
    <xf numFmtId="0" fontId="54" fillId="0" borderId="0" xfId="0" applyFont="1" applyFill="1" applyBorder="1" applyAlignment="1" applyProtection="1"/>
    <xf numFmtId="0" fontId="59" fillId="0" borderId="0" xfId="0" applyFont="1" applyBorder="1" applyAlignment="1" applyProtection="1">
      <alignment vertical="center"/>
    </xf>
    <xf numFmtId="0" fontId="55" fillId="0" borderId="0" xfId="0" applyFont="1" applyBorder="1" applyAlignment="1" applyProtection="1">
      <alignment vertical="center"/>
    </xf>
    <xf numFmtId="0" fontId="0" fillId="0" borderId="12" xfId="0" applyFill="1" applyBorder="1" applyAlignment="1" applyProtection="1">
      <alignment horizontal="center" vertical="center"/>
      <protection locked="0"/>
    </xf>
    <xf numFmtId="0" fontId="0" fillId="0" borderId="12" xfId="0" applyFill="1" applyBorder="1" applyAlignment="1" applyProtection="1">
      <alignment vertical="center"/>
      <protection locked="0"/>
    </xf>
    <xf numFmtId="0" fontId="43" fillId="51" borderId="12" xfId="91" applyFont="1" applyFill="1" applyBorder="1" applyAlignment="1" applyProtection="1">
      <alignment horizontal="center" vertical="center" wrapText="1"/>
      <protection hidden="1"/>
    </xf>
    <xf numFmtId="0" fontId="56" fillId="0" borderId="12" xfId="91" applyFont="1" applyFill="1" applyBorder="1" applyAlignment="1" applyProtection="1">
      <alignment horizontal="center" vertical="center" wrapText="1"/>
      <protection hidden="1"/>
    </xf>
    <xf numFmtId="0" fontId="44" fillId="52" borderId="13" xfId="91" applyFont="1" applyFill="1" applyBorder="1" applyAlignment="1" applyProtection="1">
      <alignment horizontal="left" vertical="top" wrapText="1"/>
      <protection hidden="1"/>
    </xf>
    <xf numFmtId="0" fontId="24" fillId="52" borderId="13" xfId="91" applyFont="1" applyFill="1" applyBorder="1" applyAlignment="1" applyProtection="1">
      <alignment horizontal="left" vertical="center" wrapText="1"/>
      <protection hidden="1"/>
    </xf>
    <xf numFmtId="0" fontId="21" fillId="52" borderId="12" xfId="91" applyFont="1" applyFill="1" applyBorder="1" applyAlignment="1" applyProtection="1">
      <alignment horizontal="center" vertical="center" wrapText="1"/>
      <protection hidden="1"/>
    </xf>
    <xf numFmtId="0" fontId="60" fillId="0" borderId="12" xfId="91" applyFont="1" applyFill="1" applyBorder="1" applyAlignment="1" applyProtection="1">
      <alignment horizontal="center" vertical="center" wrapText="1"/>
      <protection hidden="1"/>
    </xf>
    <xf numFmtId="0" fontId="4" fillId="18" borderId="20" xfId="91" applyFont="1" applyFill="1" applyBorder="1" applyAlignment="1" applyProtection="1">
      <alignment vertical="center" wrapText="1"/>
      <protection hidden="1"/>
    </xf>
    <xf numFmtId="0" fontId="4" fillId="18" borderId="16" xfId="91" applyFont="1" applyFill="1" applyBorder="1" applyAlignment="1" applyProtection="1">
      <alignment vertical="center" wrapText="1"/>
      <protection hidden="1"/>
    </xf>
    <xf numFmtId="0" fontId="4" fillId="18" borderId="10" xfId="91" applyFont="1" applyFill="1" applyBorder="1" applyAlignment="1" applyProtection="1">
      <alignment vertical="center" wrapText="1"/>
      <protection hidden="1"/>
    </xf>
    <xf numFmtId="0" fontId="4" fillId="18" borderId="11" xfId="91" applyFont="1" applyFill="1" applyBorder="1" applyAlignment="1" applyProtection="1">
      <alignment vertical="center" wrapText="1"/>
      <protection hidden="1"/>
    </xf>
    <xf numFmtId="0" fontId="68" fillId="0" borderId="12" xfId="91" applyFont="1" applyFill="1" applyBorder="1" applyAlignment="1" applyProtection="1">
      <alignment horizontal="left" vertical="center" wrapText="1"/>
      <protection hidden="1"/>
    </xf>
    <xf numFmtId="0" fontId="21" fillId="52" borderId="12" xfId="91" applyFont="1" applyFill="1" applyBorder="1" applyAlignment="1" applyProtection="1">
      <alignment horizontal="left" vertical="center" wrapText="1"/>
      <protection hidden="1"/>
    </xf>
    <xf numFmtId="3" fontId="4" fillId="51" borderId="12" xfId="91" applyNumberFormat="1" applyFont="1" applyFill="1" applyBorder="1" applyAlignment="1" applyProtection="1">
      <alignment horizontal="center" vertical="center"/>
      <protection hidden="1"/>
    </xf>
    <xf numFmtId="3" fontId="4" fillId="51" borderId="12" xfId="91" applyNumberFormat="1" applyFont="1" applyFill="1" applyBorder="1" applyAlignment="1" applyProtection="1">
      <alignment horizontal="center" vertical="center" wrapText="1"/>
      <protection hidden="1"/>
    </xf>
    <xf numFmtId="3" fontId="4" fillId="0" borderId="12" xfId="91" applyNumberFormat="1" applyFont="1" applyFill="1" applyBorder="1" applyAlignment="1" applyProtection="1">
      <alignment horizontal="center" vertical="center" wrapText="1"/>
      <protection locked="0" hidden="1"/>
    </xf>
    <xf numFmtId="4" fontId="49" fillId="0" borderId="12" xfId="91" applyNumberFormat="1" applyFont="1" applyFill="1" applyBorder="1" applyAlignment="1" applyProtection="1">
      <alignment horizontal="center" vertical="center" wrapText="1"/>
      <protection locked="0" hidden="1"/>
    </xf>
    <xf numFmtId="0" fontId="68" fillId="50" borderId="15" xfId="91" applyFont="1" applyFill="1" applyBorder="1" applyAlignment="1" applyProtection="1">
      <alignment horizontal="left" vertical="center" wrapText="1"/>
      <protection locked="0" hidden="1"/>
    </xf>
    <xf numFmtId="3" fontId="2" fillId="0" borderId="12" xfId="91" applyNumberFormat="1" applyFont="1" applyFill="1" applyBorder="1" applyAlignment="1" applyProtection="1">
      <alignment horizontal="center" vertical="center" wrapText="1"/>
      <protection locked="0" hidden="1"/>
    </xf>
    <xf numFmtId="3" fontId="2" fillId="51" borderId="13" xfId="91" applyNumberFormat="1" applyFont="1" applyFill="1" applyBorder="1" applyAlignment="1" applyProtection="1">
      <alignment horizontal="center" vertical="center" wrapText="1"/>
      <protection hidden="1"/>
    </xf>
    <xf numFmtId="2" fontId="49" fillId="0" borderId="12" xfId="91" applyNumberFormat="1" applyFont="1" applyFill="1" applyBorder="1" applyAlignment="1" applyProtection="1">
      <alignment horizontal="center" vertical="center" wrapText="1"/>
      <protection locked="0" hidden="1"/>
    </xf>
    <xf numFmtId="3" fontId="65" fillId="0" borderId="15" xfId="0" applyNumberFormat="1" applyFont="1" applyBorder="1" applyAlignment="1" applyProtection="1">
      <alignment horizontal="center" vertical="center"/>
      <protection locked="0" hidden="1"/>
    </xf>
    <xf numFmtId="0" fontId="71" fillId="0" borderId="12" xfId="0" applyFont="1" applyFill="1" applyBorder="1" applyAlignment="1" applyProtection="1">
      <alignment vertical="center"/>
      <protection locked="0" hidden="1"/>
    </xf>
    <xf numFmtId="0" fontId="70" fillId="18" borderId="10" xfId="91" applyFont="1" applyFill="1" applyBorder="1" applyAlignment="1" applyProtection="1">
      <alignment vertical="center" wrapText="1"/>
      <protection hidden="1"/>
    </xf>
    <xf numFmtId="0" fontId="70" fillId="18" borderId="11" xfId="91" applyFont="1" applyFill="1" applyBorder="1" applyAlignment="1" applyProtection="1">
      <alignment vertical="center" wrapText="1"/>
      <protection hidden="1"/>
    </xf>
    <xf numFmtId="0" fontId="70" fillId="18" borderId="10" xfId="91" applyFont="1" applyFill="1" applyBorder="1" applyAlignment="1" applyProtection="1">
      <alignment horizontal="center" vertical="center" wrapText="1"/>
      <protection hidden="1"/>
    </xf>
    <xf numFmtId="0" fontId="70" fillId="18" borderId="11" xfId="91" applyFont="1" applyFill="1" applyBorder="1" applyAlignment="1" applyProtection="1">
      <alignment horizontal="center" vertical="center" wrapText="1"/>
      <protection hidden="1"/>
    </xf>
    <xf numFmtId="3" fontId="71" fillId="0" borderId="12" xfId="0" applyNumberFormat="1" applyFont="1" applyFill="1" applyBorder="1" applyAlignment="1" applyProtection="1">
      <alignment vertical="center"/>
      <protection locked="0" hidden="1"/>
    </xf>
    <xf numFmtId="0" fontId="0" fillId="0" borderId="0" xfId="0" applyProtection="1">
      <protection hidden="1"/>
    </xf>
    <xf numFmtId="0" fontId="21" fillId="52" borderId="33" xfId="91" applyFont="1" applyFill="1" applyBorder="1" applyAlignment="1" applyProtection="1">
      <alignment horizontal="center" vertical="center" wrapText="1"/>
      <protection hidden="1"/>
    </xf>
    <xf numFmtId="0" fontId="69" fillId="52" borderId="12" xfId="91" applyFont="1" applyFill="1" applyBorder="1" applyAlignment="1" applyProtection="1">
      <alignment horizontal="left" vertical="center" wrapText="1"/>
      <protection hidden="1"/>
    </xf>
    <xf numFmtId="3" fontId="65" fillId="51" borderId="12" xfId="0" applyNumberFormat="1" applyFont="1" applyFill="1" applyBorder="1" applyAlignment="1" applyProtection="1">
      <alignment horizontal="center" vertical="center"/>
      <protection hidden="1"/>
    </xf>
    <xf numFmtId="3" fontId="2" fillId="51" borderId="33" xfId="91" applyNumberFormat="1" applyFont="1" applyFill="1" applyBorder="1" applyAlignment="1" applyProtection="1">
      <alignment horizontal="center" vertical="center" wrapText="1"/>
      <protection hidden="1"/>
    </xf>
    <xf numFmtId="3" fontId="65" fillId="0" borderId="12" xfId="0" applyNumberFormat="1" applyFont="1" applyFill="1" applyBorder="1" applyAlignment="1" applyProtection="1">
      <alignment horizontal="center" vertical="center"/>
      <protection locked="0" hidden="1"/>
    </xf>
    <xf numFmtId="0" fontId="69" fillId="52" borderId="12" xfId="91" applyFont="1" applyFill="1" applyBorder="1" applyAlignment="1" applyProtection="1">
      <alignment horizontal="left" vertical="center" wrapText="1"/>
      <protection locked="0" hidden="1"/>
    </xf>
    <xf numFmtId="0" fontId="69" fillId="52" borderId="33" xfId="91" applyFont="1" applyFill="1" applyBorder="1" applyAlignment="1" applyProtection="1">
      <alignment horizontal="left" vertical="center" wrapText="1"/>
      <protection locked="0" hidden="1"/>
    </xf>
    <xf numFmtId="3" fontId="65" fillId="0" borderId="33" xfId="0" applyNumberFormat="1" applyFont="1" applyFill="1" applyBorder="1" applyAlignment="1" applyProtection="1">
      <alignment horizontal="center" vertical="center"/>
      <protection locked="0" hidden="1"/>
    </xf>
    <xf numFmtId="9" fontId="4" fillId="0" borderId="12" xfId="91" applyNumberFormat="1" applyFont="1" applyFill="1" applyBorder="1" applyAlignment="1" applyProtection="1">
      <alignment horizontal="center" vertical="center" wrapText="1"/>
      <protection locked="0" hidden="1"/>
    </xf>
    <xf numFmtId="0" fontId="72" fillId="57" borderId="33" xfId="91" applyFont="1" applyFill="1" applyBorder="1" applyAlignment="1" applyProtection="1">
      <alignment horizontal="left" vertical="center" wrapText="1"/>
      <protection locked="0" hidden="1"/>
    </xf>
    <xf numFmtId="3" fontId="71" fillId="0" borderId="33" xfId="0" applyNumberFormat="1" applyFont="1" applyFill="1" applyBorder="1" applyAlignment="1" applyProtection="1">
      <alignment horizontal="right" vertical="center"/>
      <protection locked="0" hidden="1"/>
    </xf>
    <xf numFmtId="0" fontId="0" fillId="0" borderId="33" xfId="0" applyBorder="1" applyAlignment="1" applyProtection="1">
      <alignment vertical="center"/>
      <protection locked="0"/>
    </xf>
    <xf numFmtId="4" fontId="2" fillId="0" borderId="33" xfId="91" applyNumberFormat="1" applyFont="1" applyFill="1" applyBorder="1" applyAlignment="1" applyProtection="1">
      <alignment horizontal="center" vertical="center" wrapText="1"/>
      <protection locked="0" hidden="1"/>
    </xf>
    <xf numFmtId="3" fontId="2" fillId="0" borderId="33" xfId="91" applyNumberFormat="1" applyFont="1" applyFill="1" applyBorder="1" applyAlignment="1" applyProtection="1">
      <alignment horizontal="center" vertical="center" wrapText="1"/>
      <protection locked="0" hidden="1"/>
    </xf>
    <xf numFmtId="3" fontId="63" fillId="51" borderId="12" xfId="105" applyNumberFormat="1" applyFont="1" applyFill="1" applyBorder="1" applyAlignment="1">
      <alignment horizontal="center" vertical="center" wrapText="1"/>
    </xf>
    <xf numFmtId="3" fontId="50" fillId="56" borderId="33" xfId="105" applyNumberFormat="1" applyFont="1" applyFill="1" applyBorder="1" applyAlignment="1">
      <alignment horizontal="left" vertical="center" wrapText="1"/>
    </xf>
    <xf numFmtId="0" fontId="66" fillId="52" borderId="19" xfId="91" applyFont="1" applyFill="1" applyBorder="1" applyAlignment="1">
      <alignment horizontal="left" vertical="center" wrapText="1"/>
    </xf>
    <xf numFmtId="0" fontId="66" fillId="52" borderId="14" xfId="91" applyFont="1" applyFill="1" applyBorder="1" applyAlignment="1">
      <alignment horizontal="left" vertical="center" wrapText="1"/>
    </xf>
    <xf numFmtId="0" fontId="66" fillId="52" borderId="20" xfId="91" applyFont="1" applyFill="1" applyBorder="1" applyAlignment="1">
      <alignment horizontal="left" vertical="center" wrapText="1"/>
    </xf>
    <xf numFmtId="3" fontId="21" fillId="54" borderId="12" xfId="105" applyNumberFormat="1" applyFont="1" applyFill="1" applyBorder="1" applyAlignment="1">
      <alignment horizontal="left" vertical="center" wrapText="1"/>
    </xf>
    <xf numFmtId="0" fontId="54" fillId="53" borderId="33" xfId="0" applyFont="1" applyFill="1" applyBorder="1" applyAlignment="1" applyProtection="1">
      <alignment horizontal="center"/>
    </xf>
    <xf numFmtId="0" fontId="62" fillId="0" borderId="18" xfId="0" applyFont="1" applyFill="1" applyBorder="1" applyAlignment="1" applyProtection="1">
      <alignment horizontal="center" vertical="center"/>
      <protection locked="0"/>
    </xf>
    <xf numFmtId="0" fontId="62" fillId="0" borderId="11" xfId="0" applyFont="1" applyFill="1" applyBorder="1" applyAlignment="1" applyProtection="1">
      <alignment horizontal="center" vertical="center"/>
      <protection locked="0"/>
    </xf>
    <xf numFmtId="0" fontId="0" fillId="0" borderId="12" xfId="0" applyFill="1" applyBorder="1" applyAlignment="1" applyProtection="1">
      <alignment horizontal="center" vertical="center"/>
      <protection locked="0"/>
    </xf>
    <xf numFmtId="0" fontId="21" fillId="52" borderId="18" xfId="91" applyFont="1" applyFill="1" applyBorder="1" applyAlignment="1" applyProtection="1">
      <alignment horizontal="left" vertical="center" wrapText="1"/>
      <protection hidden="1"/>
    </xf>
    <xf numFmtId="0" fontId="21" fillId="52" borderId="10" xfId="91" applyFont="1" applyFill="1" applyBorder="1" applyAlignment="1" applyProtection="1">
      <alignment horizontal="left" vertical="center" wrapText="1"/>
      <protection hidden="1"/>
    </xf>
    <xf numFmtId="0" fontId="21" fillId="52" borderId="11" xfId="91" applyFont="1" applyFill="1" applyBorder="1" applyAlignment="1" applyProtection="1">
      <alignment horizontal="left" vertical="center" wrapText="1"/>
      <protection hidden="1"/>
    </xf>
    <xf numFmtId="49" fontId="70" fillId="0" borderId="18" xfId="91" applyNumberFormat="1" applyFont="1" applyFill="1" applyBorder="1" applyAlignment="1" applyProtection="1">
      <alignment horizontal="center" vertical="center" wrapText="1"/>
      <protection locked="0" hidden="1"/>
    </xf>
    <xf numFmtId="49" fontId="70" fillId="0" borderId="10" xfId="91" applyNumberFormat="1" applyFont="1" applyFill="1" applyBorder="1" applyAlignment="1" applyProtection="1">
      <alignment horizontal="center" vertical="center" wrapText="1"/>
      <protection locked="0" hidden="1"/>
    </xf>
    <xf numFmtId="49" fontId="70" fillId="0" borderId="11" xfId="91" applyNumberFormat="1" applyFont="1" applyFill="1" applyBorder="1" applyAlignment="1" applyProtection="1">
      <alignment horizontal="center" vertical="center" wrapText="1"/>
      <protection locked="0" hidden="1"/>
    </xf>
    <xf numFmtId="0" fontId="22" fillId="51" borderId="19" xfId="91" applyFont="1" applyFill="1" applyBorder="1" applyAlignment="1" applyProtection="1">
      <alignment horizontal="left" vertical="center" wrapText="1"/>
      <protection hidden="1"/>
    </xf>
    <xf numFmtId="0" fontId="22" fillId="51" borderId="21" xfId="91" applyFont="1" applyFill="1" applyBorder="1" applyAlignment="1" applyProtection="1">
      <alignment horizontal="left" vertical="center" wrapText="1"/>
      <protection hidden="1"/>
    </xf>
    <xf numFmtId="0" fontId="22" fillId="51" borderId="22" xfId="91" applyFont="1" applyFill="1" applyBorder="1" applyAlignment="1" applyProtection="1">
      <alignment horizontal="left" vertical="center" wrapText="1"/>
      <protection hidden="1"/>
    </xf>
    <xf numFmtId="0" fontId="22" fillId="51" borderId="20" xfId="91" applyFont="1" applyFill="1" applyBorder="1" applyAlignment="1" applyProtection="1">
      <alignment horizontal="left" vertical="center" wrapText="1"/>
      <protection hidden="1"/>
    </xf>
    <xf numFmtId="0" fontId="22" fillId="51" borderId="16" xfId="91" applyFont="1" applyFill="1" applyBorder="1" applyAlignment="1" applyProtection="1">
      <alignment horizontal="left" vertical="center" wrapText="1"/>
      <protection hidden="1"/>
    </xf>
    <xf numFmtId="0" fontId="22" fillId="51" borderId="17" xfId="91" applyFont="1" applyFill="1" applyBorder="1" applyAlignment="1" applyProtection="1">
      <alignment horizontal="left" vertical="center" wrapText="1"/>
      <protection hidden="1"/>
    </xf>
    <xf numFmtId="0" fontId="56" fillId="0" borderId="18" xfId="91" applyFont="1" applyFill="1" applyBorder="1" applyAlignment="1" applyProtection="1">
      <alignment horizontal="center" vertical="center" wrapText="1"/>
      <protection hidden="1"/>
    </xf>
    <xf numFmtId="0" fontId="56" fillId="0" borderId="11" xfId="91" applyFont="1" applyFill="1" applyBorder="1" applyAlignment="1" applyProtection="1">
      <alignment horizontal="center" vertical="center" wrapText="1"/>
      <protection hidden="1"/>
    </xf>
    <xf numFmtId="0" fontId="43" fillId="51" borderId="13" xfId="91" applyFont="1" applyFill="1" applyBorder="1" applyAlignment="1" applyProtection="1">
      <alignment horizontal="center" vertical="center" wrapText="1"/>
      <protection hidden="1"/>
    </xf>
    <xf numFmtId="0" fontId="43" fillId="51" borderId="15" xfId="91" applyFont="1" applyFill="1" applyBorder="1" applyAlignment="1" applyProtection="1">
      <alignment horizontal="center" vertical="center" wrapText="1"/>
      <protection hidden="1"/>
    </xf>
    <xf numFmtId="0" fontId="56" fillId="0" borderId="14" xfId="91" applyFont="1" applyFill="1" applyBorder="1" applyAlignment="1" applyProtection="1">
      <alignment horizontal="center" vertical="center" wrapText="1"/>
      <protection hidden="1"/>
    </xf>
    <xf numFmtId="0" fontId="56" fillId="0" borderId="15" xfId="91" applyFont="1" applyFill="1" applyBorder="1" applyAlignment="1" applyProtection="1">
      <alignment horizontal="center" vertical="center" wrapText="1"/>
      <protection hidden="1"/>
    </xf>
    <xf numFmtId="0" fontId="43" fillId="51" borderId="18" xfId="91" applyFont="1" applyFill="1" applyBorder="1" applyAlignment="1" applyProtection="1">
      <alignment horizontal="left" vertical="center" wrapText="1"/>
      <protection hidden="1"/>
    </xf>
    <xf numFmtId="0" fontId="43" fillId="51" borderId="10" xfId="91" applyFont="1" applyFill="1" applyBorder="1" applyAlignment="1" applyProtection="1">
      <alignment horizontal="left" vertical="center" wrapText="1"/>
      <protection hidden="1"/>
    </xf>
    <xf numFmtId="0" fontId="43" fillId="51" borderId="11" xfId="91" applyFont="1" applyFill="1" applyBorder="1" applyAlignment="1" applyProtection="1">
      <alignment horizontal="left" vertical="center" wrapText="1"/>
      <protection hidden="1"/>
    </xf>
    <xf numFmtId="0" fontId="21" fillId="52" borderId="18" xfId="91" applyFont="1" applyFill="1" applyBorder="1" applyAlignment="1" applyProtection="1">
      <alignment horizontal="center" vertical="center" wrapText="1"/>
      <protection hidden="1"/>
    </xf>
    <xf numFmtId="0" fontId="21" fillId="52" borderId="10" xfId="91" applyFont="1" applyFill="1" applyBorder="1" applyAlignment="1" applyProtection="1">
      <alignment horizontal="center" vertical="center" wrapText="1"/>
      <protection hidden="1"/>
    </xf>
    <xf numFmtId="0" fontId="21" fillId="52" borderId="11" xfId="91" applyFont="1" applyFill="1" applyBorder="1" applyAlignment="1" applyProtection="1">
      <alignment horizontal="center" vertical="center" wrapText="1"/>
      <protection hidden="1"/>
    </xf>
    <xf numFmtId="0" fontId="21" fillId="52" borderId="19" xfId="91" applyFont="1" applyFill="1" applyBorder="1" applyAlignment="1" applyProtection="1">
      <alignment horizontal="center" vertical="center" wrapText="1"/>
      <protection hidden="1"/>
    </xf>
    <xf numFmtId="0" fontId="21" fillId="52" borderId="21" xfId="91" applyFont="1" applyFill="1" applyBorder="1" applyAlignment="1" applyProtection="1">
      <alignment horizontal="center" vertical="center" wrapText="1"/>
      <protection hidden="1"/>
    </xf>
    <xf numFmtId="0" fontId="21" fillId="52" borderId="22" xfId="91" applyFont="1" applyFill="1" applyBorder="1" applyAlignment="1" applyProtection="1">
      <alignment horizontal="center" vertical="center" wrapText="1"/>
      <protection hidden="1"/>
    </xf>
    <xf numFmtId="0" fontId="21" fillId="52" borderId="20" xfId="91" applyFont="1" applyFill="1" applyBorder="1" applyAlignment="1" applyProtection="1">
      <alignment horizontal="center" vertical="center" wrapText="1"/>
      <protection hidden="1"/>
    </xf>
    <xf numFmtId="0" fontId="21" fillId="52" borderId="16" xfId="91" applyFont="1" applyFill="1" applyBorder="1" applyAlignment="1" applyProtection="1">
      <alignment horizontal="center" vertical="center" wrapText="1"/>
      <protection hidden="1"/>
    </xf>
    <xf numFmtId="0" fontId="21" fillId="52" borderId="17" xfId="91" applyFont="1" applyFill="1" applyBorder="1" applyAlignment="1" applyProtection="1">
      <alignment horizontal="center" vertical="center" wrapText="1"/>
      <protection hidden="1"/>
    </xf>
    <xf numFmtId="49" fontId="69" fillId="52" borderId="18" xfId="91" applyNumberFormat="1" applyFont="1" applyFill="1" applyBorder="1" applyAlignment="1" applyProtection="1">
      <alignment horizontal="center" vertical="center" wrapText="1"/>
      <protection hidden="1"/>
    </xf>
    <xf numFmtId="49" fontId="69" fillId="52" borderId="10" xfId="91" applyNumberFormat="1" applyFont="1" applyFill="1" applyBorder="1" applyAlignment="1" applyProtection="1">
      <alignment horizontal="center" vertical="center" wrapText="1"/>
      <protection hidden="1"/>
    </xf>
    <xf numFmtId="49" fontId="69" fillId="52" borderId="11" xfId="91" applyNumberFormat="1" applyFont="1" applyFill="1" applyBorder="1" applyAlignment="1" applyProtection="1">
      <alignment horizontal="center" vertical="center" wrapText="1"/>
      <protection hidden="1"/>
    </xf>
    <xf numFmtId="49" fontId="70" fillId="52" borderId="18" xfId="91" applyNumberFormat="1" applyFont="1" applyFill="1" applyBorder="1" applyAlignment="1" applyProtection="1">
      <alignment horizontal="center" vertical="center" wrapText="1"/>
      <protection hidden="1"/>
    </xf>
    <xf numFmtId="49" fontId="70" fillId="52" borderId="10" xfId="91" applyNumberFormat="1" applyFont="1" applyFill="1" applyBorder="1" applyAlignment="1" applyProtection="1">
      <alignment horizontal="center" vertical="center" wrapText="1"/>
      <protection hidden="1"/>
    </xf>
    <xf numFmtId="49" fontId="70" fillId="52" borderId="11" xfId="91" applyNumberFormat="1" applyFont="1" applyFill="1" applyBorder="1" applyAlignment="1" applyProtection="1">
      <alignment horizontal="center" vertical="center" wrapText="1"/>
      <protection hidden="1"/>
    </xf>
    <xf numFmtId="49" fontId="51" fillId="52" borderId="10" xfId="0" applyNumberFormat="1" applyFont="1" applyFill="1" applyBorder="1" applyAlignment="1" applyProtection="1">
      <alignment horizontal="center" vertical="center" wrapText="1"/>
      <protection hidden="1"/>
    </xf>
    <xf numFmtId="49" fontId="51" fillId="52" borderId="11" xfId="0" applyNumberFormat="1" applyFont="1" applyFill="1" applyBorder="1" applyAlignment="1" applyProtection="1">
      <alignment horizontal="center" vertical="center" wrapText="1"/>
      <protection hidden="1"/>
    </xf>
    <xf numFmtId="49" fontId="51" fillId="50" borderId="18" xfId="0" applyNumberFormat="1" applyFont="1" applyFill="1" applyBorder="1" applyAlignment="1" applyProtection="1">
      <alignment horizontal="center" vertical="center" wrapText="1"/>
      <protection locked="0" hidden="1"/>
    </xf>
    <xf numFmtId="49" fontId="51" fillId="50" borderId="10" xfId="0" applyNumberFormat="1" applyFont="1" applyFill="1" applyBorder="1" applyAlignment="1" applyProtection="1">
      <alignment horizontal="center" vertical="center" wrapText="1"/>
      <protection locked="0" hidden="1"/>
    </xf>
    <xf numFmtId="49" fontId="51" fillId="50" borderId="11" xfId="0" applyNumberFormat="1" applyFont="1" applyFill="1" applyBorder="1" applyAlignment="1" applyProtection="1">
      <alignment horizontal="center" vertical="center" wrapText="1"/>
      <protection locked="0" hidden="1"/>
    </xf>
    <xf numFmtId="49" fontId="51" fillId="0" borderId="18" xfId="0" applyNumberFormat="1" applyFont="1" applyFill="1" applyBorder="1" applyAlignment="1" applyProtection="1">
      <alignment horizontal="center" vertical="center" wrapText="1"/>
      <protection locked="0" hidden="1"/>
    </xf>
    <xf numFmtId="49" fontId="51" fillId="0" borderId="10" xfId="0" applyNumberFormat="1" applyFont="1" applyFill="1" applyBorder="1" applyAlignment="1" applyProtection="1">
      <alignment horizontal="center" vertical="center" wrapText="1"/>
      <protection locked="0" hidden="1"/>
    </xf>
    <xf numFmtId="49" fontId="51" fillId="0" borderId="11" xfId="0" applyNumberFormat="1" applyFont="1" applyFill="1" applyBorder="1" applyAlignment="1" applyProtection="1">
      <alignment horizontal="center" vertical="center" wrapText="1"/>
      <protection locked="0" hidden="1"/>
    </xf>
    <xf numFmtId="0" fontId="51" fillId="0" borderId="12" xfId="0" applyFont="1" applyFill="1" applyBorder="1" applyAlignment="1" applyProtection="1">
      <alignment horizontal="center" vertical="center"/>
      <protection locked="0" hidden="1"/>
    </xf>
    <xf numFmtId="49" fontId="51" fillId="52" borderId="18" xfId="0" applyNumberFormat="1" applyFont="1" applyFill="1" applyBorder="1" applyAlignment="1" applyProtection="1">
      <alignment horizontal="center" vertical="center" wrapText="1"/>
      <protection hidden="1"/>
    </xf>
    <xf numFmtId="0" fontId="70" fillId="0" borderId="33" xfId="0" applyFont="1" applyFill="1" applyBorder="1" applyAlignment="1" applyProtection="1">
      <alignment horizontal="center" vertical="center" wrapText="1"/>
      <protection locked="0" hidden="1"/>
    </xf>
    <xf numFmtId="0" fontId="43" fillId="51" borderId="19" xfId="91" applyFont="1" applyFill="1" applyBorder="1" applyAlignment="1" applyProtection="1">
      <alignment horizontal="center" vertical="center" wrapText="1"/>
      <protection hidden="1"/>
    </xf>
    <xf numFmtId="0" fontId="43" fillId="51" borderId="21" xfId="91" applyFont="1" applyFill="1" applyBorder="1" applyAlignment="1" applyProtection="1">
      <alignment horizontal="center" vertical="center" wrapText="1"/>
      <protection hidden="1"/>
    </xf>
    <xf numFmtId="0" fontId="43" fillId="51" borderId="22" xfId="91" applyFont="1" applyFill="1" applyBorder="1" applyAlignment="1" applyProtection="1">
      <alignment horizontal="center" vertical="center" wrapText="1"/>
      <protection hidden="1"/>
    </xf>
    <xf numFmtId="0" fontId="43" fillId="51" borderId="20" xfId="91" applyFont="1" applyFill="1" applyBorder="1" applyAlignment="1" applyProtection="1">
      <alignment horizontal="center" vertical="center" wrapText="1"/>
      <protection hidden="1"/>
    </xf>
    <xf numFmtId="0" fontId="43" fillId="51" borderId="16" xfId="91" applyFont="1" applyFill="1" applyBorder="1" applyAlignment="1" applyProtection="1">
      <alignment horizontal="center" vertical="center" wrapText="1"/>
      <protection hidden="1"/>
    </xf>
    <xf numFmtId="0" fontId="43" fillId="51" borderId="17" xfId="91" applyFont="1" applyFill="1" applyBorder="1" applyAlignment="1" applyProtection="1">
      <alignment horizontal="center" vertical="center" wrapText="1"/>
      <protection hidden="1"/>
    </xf>
    <xf numFmtId="0" fontId="56" fillId="53" borderId="13" xfId="91" applyFont="1" applyFill="1" applyBorder="1" applyAlignment="1" applyProtection="1">
      <alignment horizontal="center" vertical="center" wrapText="1"/>
      <protection locked="0" hidden="1"/>
    </xf>
    <xf numFmtId="0" fontId="56" fillId="53" borderId="15" xfId="91" applyFont="1" applyFill="1" applyBorder="1" applyAlignment="1" applyProtection="1">
      <alignment horizontal="center" vertical="center" wrapText="1"/>
      <protection locked="0" hidden="1"/>
    </xf>
    <xf numFmtId="0" fontId="43" fillId="51" borderId="33" xfId="91" applyFont="1" applyFill="1" applyBorder="1" applyAlignment="1" applyProtection="1">
      <alignment horizontal="center" vertical="center" wrapText="1"/>
      <protection hidden="1"/>
    </xf>
    <xf numFmtId="0" fontId="21" fillId="52" borderId="33" xfId="91" applyFont="1" applyFill="1" applyBorder="1" applyAlignment="1" applyProtection="1">
      <alignment horizontal="center" vertical="center" wrapText="1"/>
      <protection hidden="1"/>
    </xf>
    <xf numFmtId="0" fontId="24" fillId="52" borderId="13" xfId="91" applyFont="1" applyFill="1" applyBorder="1" applyAlignment="1" applyProtection="1">
      <alignment horizontal="left" vertical="center" wrapText="1"/>
      <protection hidden="1"/>
    </xf>
    <xf numFmtId="0" fontId="24" fillId="52" borderId="15" xfId="91" applyFont="1" applyFill="1" applyBorder="1" applyAlignment="1" applyProtection="1">
      <alignment horizontal="left" vertical="center" wrapText="1"/>
      <protection hidden="1"/>
    </xf>
  </cellXfs>
  <cellStyles count="108">
    <cellStyle name="20% - Accent1 2" xfId="1"/>
    <cellStyle name="20% - Accent1 2 2" xfId="2"/>
    <cellStyle name="20% - Accent1 3" xfId="3"/>
    <cellStyle name="20% - Accent2 2" xfId="4"/>
    <cellStyle name="20% - Accent2 2 2" xfId="5"/>
    <cellStyle name="20% - Accent2 3" xfId="6"/>
    <cellStyle name="20% - Accent3 2" xfId="7"/>
    <cellStyle name="20% - Accent3 2 2" xfId="8"/>
    <cellStyle name="20% - Accent3 3" xfId="9"/>
    <cellStyle name="20% - Accent4 2" xfId="10"/>
    <cellStyle name="20% - Accent4 2 2" xfId="11"/>
    <cellStyle name="20% - Accent4 3" xfId="12"/>
    <cellStyle name="20% - Accent5 2" xfId="13"/>
    <cellStyle name="20% - Accent5 2 2" xfId="14"/>
    <cellStyle name="20% - Accent5 3" xfId="15"/>
    <cellStyle name="20% - Accent6 2" xfId="16"/>
    <cellStyle name="20% - Accent6 2 2" xfId="17"/>
    <cellStyle name="20% - Accent6 3" xfId="18"/>
    <cellStyle name="40% - Accent1 2" xfId="19"/>
    <cellStyle name="40% - Accent1 2 2" xfId="20"/>
    <cellStyle name="40% - Accent1 3" xfId="21"/>
    <cellStyle name="40% - Accent2 2" xfId="22"/>
    <cellStyle name="40% - Accent2 2 2" xfId="23"/>
    <cellStyle name="40% - Accent2 3" xfId="24"/>
    <cellStyle name="40% - Accent3 2" xfId="25"/>
    <cellStyle name="40% - Accent3 2 2" xfId="26"/>
    <cellStyle name="40% - Accent3 3" xfId="27"/>
    <cellStyle name="40% - Accent4 2" xfId="28"/>
    <cellStyle name="40% - Accent4 2 2" xfId="29"/>
    <cellStyle name="40% - Accent4 3" xfId="30"/>
    <cellStyle name="40% - Accent5 2" xfId="31"/>
    <cellStyle name="40% - Accent5 2 2" xfId="32"/>
    <cellStyle name="40% - Accent5 3" xfId="33"/>
    <cellStyle name="40% - Accent6 2" xfId="34"/>
    <cellStyle name="40% - Accent6 2 2" xfId="35"/>
    <cellStyle name="40% - Accent6 3" xfId="36"/>
    <cellStyle name="60% - Accent1 2" xfId="37"/>
    <cellStyle name="60% - Accent1 3" xfId="38"/>
    <cellStyle name="60% - Accent2 2" xfId="39"/>
    <cellStyle name="60% - Accent2 3" xfId="40"/>
    <cellStyle name="60% - Accent3 2" xfId="41"/>
    <cellStyle name="60% - Accent3 3" xfId="42"/>
    <cellStyle name="60% - Accent4 2" xfId="43"/>
    <cellStyle name="60% - Accent4 3" xfId="44"/>
    <cellStyle name="60% - Accent5 2" xfId="45"/>
    <cellStyle name="60% - Accent5 3" xfId="46"/>
    <cellStyle name="60% - Accent6 2" xfId="47"/>
    <cellStyle name="60% - Accent6 3" xfId="48"/>
    <cellStyle name="Accent1 2" xfId="49"/>
    <cellStyle name="Accent1 3" xfId="50"/>
    <cellStyle name="Accent2 2" xfId="51"/>
    <cellStyle name="Accent2 3" xfId="52"/>
    <cellStyle name="Accent3 2" xfId="53"/>
    <cellStyle name="Accent3 3" xfId="54"/>
    <cellStyle name="Accent4 2" xfId="55"/>
    <cellStyle name="Accent4 3" xfId="56"/>
    <cellStyle name="Accent5 2" xfId="57"/>
    <cellStyle name="Accent5 3" xfId="58"/>
    <cellStyle name="Accent6 2" xfId="59"/>
    <cellStyle name="Accent6 3" xfId="60"/>
    <cellStyle name="Bad 2" xfId="61"/>
    <cellStyle name="Bad 3" xfId="62"/>
    <cellStyle name="Calculation 2" xfId="63"/>
    <cellStyle name="Calculation 3" xfId="64"/>
    <cellStyle name="Check Cell 2" xfId="65"/>
    <cellStyle name="Check Cell 3" xfId="66"/>
    <cellStyle name="Comma 2" xfId="67"/>
    <cellStyle name="Comma 2 2" xfId="68"/>
    <cellStyle name="Comma 3" xfId="69"/>
    <cellStyle name="Explanatory Text 2" xfId="70"/>
    <cellStyle name="Explanatory Text 3" xfId="71"/>
    <cellStyle name="Good 2" xfId="72"/>
    <cellStyle name="Good 3" xfId="73"/>
    <cellStyle name="Heading 1 2" xfId="74"/>
    <cellStyle name="Heading 1 3" xfId="75"/>
    <cellStyle name="Heading 2 2" xfId="76"/>
    <cellStyle name="Heading 2 3" xfId="77"/>
    <cellStyle name="Heading 3 2" xfId="78"/>
    <cellStyle name="Heading 3 3" xfId="79"/>
    <cellStyle name="Heading 4 2" xfId="80"/>
    <cellStyle name="Heading 4 3" xfId="81"/>
    <cellStyle name="Hyperlink 2" xfId="82"/>
    <cellStyle name="Input 2" xfId="83"/>
    <cellStyle name="Input 3" xfId="84"/>
    <cellStyle name="Linked Cell 2" xfId="85"/>
    <cellStyle name="Linked Cell 3" xfId="86"/>
    <cellStyle name="Neutral 2" xfId="87"/>
    <cellStyle name="Neutral 3" xfId="88"/>
    <cellStyle name="Normal" xfId="0" builtinId="0"/>
    <cellStyle name="Normal 2" xfId="89"/>
    <cellStyle name="Normal 2 2" xfId="105"/>
    <cellStyle name="Normal 3" xfId="90"/>
    <cellStyle name="Normal 4" xfId="91"/>
    <cellStyle name="Normal 4 2" xfId="92"/>
    <cellStyle name="Normal 5" xfId="107"/>
    <cellStyle name="Note 2" xfId="93"/>
    <cellStyle name="Note 2 2" xfId="94"/>
    <cellStyle name="Note 3" xfId="95"/>
    <cellStyle name="Output 2" xfId="96"/>
    <cellStyle name="Output 3" xfId="97"/>
    <cellStyle name="Percent" xfId="106" builtinId="5"/>
    <cellStyle name="Percent 2" xfId="98"/>
    <cellStyle name="Title 2" xfId="99"/>
    <cellStyle name="Title 3" xfId="100"/>
    <cellStyle name="Total 2" xfId="101"/>
    <cellStyle name="Total 3" xfId="102"/>
    <cellStyle name="Warning Text 2" xfId="103"/>
    <cellStyle name="Warning Text 3" xfId="104"/>
  </cellStyles>
  <dxfs count="2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theme="5" tint="0.59996337778862885"/>
        </patternFill>
      </fill>
    </dxf>
  </dxfs>
  <tableStyles count="0" defaultTableStyle="TableStyleMedium2" defaultPivotStyle="PivotStyleLight16"/>
  <colors>
    <mruColors>
      <color rgb="FFFFFFCC"/>
      <color rgb="FFF8FDBB"/>
      <color rgb="FFF4FC8E"/>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absolute">
    <xdr:from>
      <xdr:col>0</xdr:col>
      <xdr:colOff>9525</xdr:colOff>
      <xdr:row>0</xdr:row>
      <xdr:rowOff>0</xdr:rowOff>
    </xdr:from>
    <xdr:to>
      <xdr:col>0</xdr:col>
      <xdr:colOff>2607014</xdr:colOff>
      <xdr:row>1</xdr:row>
      <xdr:rowOff>9525</xdr:rowOff>
    </xdr:to>
    <xdr:pic>
      <xdr:nvPicPr>
        <xdr:cNvPr id="2" name="Picture 1" descr="Color-White-w-Transparent-Background"/>
        <xdr:cNvPicPr>
          <a:picLocks noChangeAspect="1" noChangeArrowheads="1"/>
        </xdr:cNvPicPr>
      </xdr:nvPicPr>
      <xdr:blipFill>
        <a:blip xmlns:r="http://schemas.openxmlformats.org/officeDocument/2006/relationships" r:embed="rId1" cstate="print"/>
        <a:srcRect/>
        <a:stretch>
          <a:fillRect/>
        </a:stretch>
      </xdr:blipFill>
      <xdr:spPr bwMode="auto">
        <a:xfrm>
          <a:off x="9525" y="0"/>
          <a:ext cx="2597489"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7169" name="ExtSource1" hidden="1">
          <a:extLst>
            <a:ext uri="{63B3BB69-23CF-44E3-9099-C40C66FF867C}">
              <a14:compatExt xmlns:a14="http://schemas.microsoft.com/office/drawing/2010/main" spid="_x0000_s7169"/>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0" name="ExtSource2" hidden="1">
          <a:extLst>
            <a:ext uri="{63B3BB69-23CF-44E3-9099-C40C66FF867C}">
              <a14:compatExt xmlns:a14="http://schemas.microsoft.com/office/drawing/2010/main" spid="_x0000_s717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1" name="ExtSource3" hidden="1">
          <a:extLst>
            <a:ext uri="{63B3BB69-23CF-44E3-9099-C40C66FF867C}">
              <a14:compatExt xmlns:a14="http://schemas.microsoft.com/office/drawing/2010/main" spid="_x0000_s7171"/>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2" name="ExtSource4" hidden="1">
          <a:extLst>
            <a:ext uri="{63B3BB69-23CF-44E3-9099-C40C66FF867C}">
              <a14:compatExt xmlns:a14="http://schemas.microsoft.com/office/drawing/2010/main" spid="_x0000_s7172"/>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3" name="ExtSource5" hidden="1">
          <a:extLst>
            <a:ext uri="{63B3BB69-23CF-44E3-9099-C40C66FF867C}">
              <a14:compatExt xmlns:a14="http://schemas.microsoft.com/office/drawing/2010/main" spid="_x0000_s7173"/>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4" name="ExtSource6" hidden="1">
          <a:extLst>
            <a:ext uri="{63B3BB69-23CF-44E3-9099-C40C66FF867C}">
              <a14:compatExt xmlns:a14="http://schemas.microsoft.com/office/drawing/2010/main" spid="_x0000_s7174"/>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5" name="ExtSource7" hidden="1">
          <a:extLst>
            <a:ext uri="{63B3BB69-23CF-44E3-9099-C40C66FF867C}">
              <a14:compatExt xmlns:a14="http://schemas.microsoft.com/office/drawing/2010/main" spid="_x0000_s7175"/>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6" name="ExtSource8" hidden="1">
          <a:extLst>
            <a:ext uri="{63B3BB69-23CF-44E3-9099-C40C66FF867C}">
              <a14:compatExt xmlns:a14="http://schemas.microsoft.com/office/drawing/2010/main" spid="_x0000_s7176"/>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7" name="ExtSource9" hidden="1">
          <a:extLst>
            <a:ext uri="{63B3BB69-23CF-44E3-9099-C40C66FF867C}">
              <a14:compatExt xmlns:a14="http://schemas.microsoft.com/office/drawing/2010/main" spid="_x0000_s7177"/>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8" name="ExtSource10" hidden="1">
          <a:extLst>
            <a:ext uri="{63B3BB69-23CF-44E3-9099-C40C66FF867C}">
              <a14:compatExt xmlns:a14="http://schemas.microsoft.com/office/drawing/2010/main" spid="_x0000_s7178"/>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9" name="ExtSource11" hidden="1">
          <a:extLst>
            <a:ext uri="{63B3BB69-23CF-44E3-9099-C40C66FF867C}">
              <a14:compatExt xmlns:a14="http://schemas.microsoft.com/office/drawing/2010/main" spid="_x0000_s7179"/>
            </a:ext>
          </a:extLst>
        </xdr:cNvPr>
        <xdr:cNvSpPr/>
      </xdr:nvSpPr>
      <xdr:spPr>
        <a:xfrm>
          <a:off x="0" y="0"/>
          <a:ext cx="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7180" name="ExtSource12" hidden="1">
          <a:extLst>
            <a:ext uri="{63B3BB69-23CF-44E3-9099-C40C66FF867C}">
              <a14:compatExt xmlns:a14="http://schemas.microsoft.com/office/drawing/2010/main" spid="_x0000_s7180"/>
            </a:ext>
          </a:extLst>
        </xdr:cNvPr>
        <xdr:cNvSpPr/>
      </xdr:nvSpPr>
      <xdr:spPr>
        <a:xfrm>
          <a:off x="0" y="0"/>
          <a:ext cx="0" cy="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2" name="ExtSource12"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4357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3" name="ExtSource11" hidden="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4" name="ExtSource10" hidden="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5" name="ExtSource9" hidden="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6" name="ExtSource8" hidden="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7" name="ExtSource7" hidden="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8" name="ExtSource6" hidden="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9" name="ExtSource5" hidden="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0" name="ExtSource4" hidden="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1" name="ExtSource3" hidden="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2" name="ExtSource2" hidden="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3" name="ExtSource1" hidden="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Lst>
        </xdr:cNvPr>
        <xdr:cNvSpPr/>
      </xdr:nvSpPr>
      <xdr:spPr>
        <a:xfrm>
          <a:off x="0" y="30861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Lst>
        </xdr:cNvPr>
        <xdr:cNvSpPr/>
      </xdr:nvSpPr>
      <xdr:spPr>
        <a:xfrm>
          <a:off x="0" y="55626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Lst>
        </xdr:cNvPr>
        <xdr:cNvSpPr/>
      </xdr:nvSpPr>
      <xdr:spPr>
        <a:xfrm>
          <a:off x="0" y="30861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Lst>
        </xdr:cNvPr>
        <xdr:cNvSpPr/>
      </xdr:nvSpPr>
      <xdr:spPr>
        <a:xfrm>
          <a:off x="0" y="55626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other%20broken_Link%20completeFunding%20Landscape%20Template_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e description"/>
      <sheetName val="Cover Sheet"/>
      <sheetName val="HIV. Gap Overview "/>
      <sheetName val="TB. Gap Overview"/>
      <sheetName val="Malaria. Gap.Overview"/>
      <sheetName val="HIV.Gap.Detail.GF.Mod."/>
      <sheetName val="HIV Gap.Detail.NSP"/>
      <sheetName val="TB.Gap.Detail.GF.Mod"/>
      <sheetName val="TB.Gap.Detail.NSP"/>
      <sheetName val="Malaria.Gap.Detail.GF.Mod"/>
      <sheetName val="Malaria.Gap.Detail.NSP"/>
      <sheetName val="look uptables"/>
      <sheetName val="Health Sector"/>
    </sheetNames>
    <sheetDataSet>
      <sheetData sheetId="0"/>
      <sheetData sheetId="1"/>
      <sheetData sheetId="2"/>
      <sheetData sheetId="3"/>
      <sheetData sheetId="4"/>
      <sheetData sheetId="5"/>
      <sheetData sheetId="6"/>
      <sheetData sheetId="7"/>
      <sheetData sheetId="8"/>
      <sheetData sheetId="9"/>
      <sheetData sheetId="10"/>
      <sheetData sheetId="11">
        <row r="2">
          <cell r="A2" t="str">
            <v>Select Country</v>
          </cell>
          <cell r="B2" t="str">
            <v>Select Disease</v>
          </cell>
          <cell r="D2" t="str">
            <v>Select Currency</v>
          </cell>
          <cell r="F2" t="str">
            <v>Select External Source</v>
          </cell>
        </row>
        <row r="3">
          <cell r="A3" t="str">
            <v>Afghanistan</v>
          </cell>
          <cell r="B3" t="str">
            <v>HIV/AIDS</v>
          </cell>
          <cell r="D3" t="str">
            <v>USD</v>
          </cell>
          <cell r="F3" t="str">
            <v>African Development Bank (AFD)</v>
          </cell>
        </row>
        <row r="4">
          <cell r="A4" t="str">
            <v>Aland Islands</v>
          </cell>
          <cell r="B4" t="str">
            <v>TB</v>
          </cell>
          <cell r="D4" t="str">
            <v>EUR</v>
          </cell>
          <cell r="F4" t="str">
            <v>Asian Development Bank (ADB)</v>
          </cell>
        </row>
        <row r="5">
          <cell r="A5" t="str">
            <v>Albania</v>
          </cell>
          <cell r="B5" t="str">
            <v>Malaria</v>
          </cell>
          <cell r="F5" t="str">
            <v>Australia</v>
          </cell>
        </row>
        <row r="6">
          <cell r="A6" t="str">
            <v>Algeria</v>
          </cell>
          <cell r="F6" t="str">
            <v xml:space="preserve">Bill and Melinda Gates Foundation </v>
          </cell>
        </row>
        <row r="7">
          <cell r="A7" t="str">
            <v>American Samoa</v>
          </cell>
          <cell r="F7" t="str">
            <v>Belgium</v>
          </cell>
        </row>
        <row r="8">
          <cell r="A8" t="str">
            <v>Andorra</v>
          </cell>
          <cell r="F8" t="str">
            <v>Brazil</v>
          </cell>
        </row>
        <row r="9">
          <cell r="A9" t="str">
            <v>Angola</v>
          </cell>
          <cell r="F9" t="str">
            <v>Canada</v>
          </cell>
        </row>
        <row r="10">
          <cell r="A10" t="str">
            <v>Anguilla</v>
          </cell>
          <cell r="F10" t="str">
            <v>China</v>
          </cell>
        </row>
        <row r="11">
          <cell r="A11" t="str">
            <v>Antigua and Barbuda</v>
          </cell>
          <cell r="F11" t="str">
            <v>Clinton Foundation</v>
          </cell>
        </row>
        <row r="12">
          <cell r="A12" t="str">
            <v>Argentina</v>
          </cell>
          <cell r="F12" t="str">
            <v>Denmark</v>
          </cell>
        </row>
        <row r="13">
          <cell r="A13" t="str">
            <v>Armenia</v>
          </cell>
          <cell r="F13" t="str">
            <v>Economic Community Of West African States (ECOWAS)</v>
          </cell>
        </row>
        <row r="14">
          <cell r="A14" t="str">
            <v>Aruba</v>
          </cell>
          <cell r="F14" t="str">
            <v>European Union/European Commsion</v>
          </cell>
        </row>
        <row r="15">
          <cell r="A15" t="str">
            <v>Australia</v>
          </cell>
          <cell r="F15" t="str">
            <v>Food and Agriculture Organization (FAO)</v>
          </cell>
        </row>
        <row r="16">
          <cell r="A16" t="str">
            <v>Austria</v>
          </cell>
          <cell r="F16" t="str">
            <v>Finland</v>
          </cell>
        </row>
        <row r="17">
          <cell r="A17" t="str">
            <v>Azerbaijan</v>
          </cell>
          <cell r="F17" t="str">
            <v>France</v>
          </cell>
        </row>
        <row r="18">
          <cell r="A18" t="str">
            <v>Bahamas</v>
          </cell>
          <cell r="F18" t="str">
            <v>Germany</v>
          </cell>
        </row>
        <row r="19">
          <cell r="A19" t="str">
            <v>Bahrain</v>
          </cell>
          <cell r="F19" t="str">
            <v>International Committee of the Red Cross (ICRC)</v>
          </cell>
        </row>
        <row r="20">
          <cell r="A20" t="str">
            <v>Bangladesh</v>
          </cell>
          <cell r="F20" t="str">
            <v>International Labor Organization (ILO)</v>
          </cell>
        </row>
        <row r="21">
          <cell r="A21" t="str">
            <v>Barbados</v>
          </cell>
          <cell r="F21" t="str">
            <v>International Organization for Migration (IOM)</v>
          </cell>
        </row>
        <row r="22">
          <cell r="A22" t="str">
            <v>Belarus</v>
          </cell>
          <cell r="F22" t="str">
            <v>Ireland</v>
          </cell>
        </row>
        <row r="23">
          <cell r="A23" t="str">
            <v>Belgium</v>
          </cell>
          <cell r="F23" t="str">
            <v>Italy</v>
          </cell>
        </row>
        <row r="24">
          <cell r="A24" t="str">
            <v>Belize</v>
          </cell>
          <cell r="F24" t="str">
            <v>Japan</v>
          </cell>
        </row>
        <row r="25">
          <cell r="A25" t="str">
            <v>Benin</v>
          </cell>
          <cell r="F25" t="str">
            <v>Korea</v>
          </cell>
        </row>
        <row r="26">
          <cell r="A26" t="str">
            <v>Bermuda</v>
          </cell>
          <cell r="F26" t="str">
            <v>Luxembourg</v>
          </cell>
        </row>
        <row r="27">
          <cell r="A27" t="str">
            <v>Bhutan</v>
          </cell>
          <cell r="F27" t="str">
            <v xml:space="preserve">Malaria Consortium </v>
          </cell>
        </row>
        <row r="28">
          <cell r="A28" t="str">
            <v>Bolivia (Plurinational State)</v>
          </cell>
          <cell r="F28" t="str">
            <v>Medicins Sans Frontiers (MSF)</v>
          </cell>
        </row>
        <row r="29">
          <cell r="A29" t="str">
            <v>Bosnia and Herzegovina</v>
          </cell>
          <cell r="F29" t="str">
            <v>Monaco</v>
          </cell>
        </row>
        <row r="30">
          <cell r="A30" t="str">
            <v>Botswana</v>
          </cell>
          <cell r="F30" t="str">
            <v>Netherlands</v>
          </cell>
        </row>
        <row r="31">
          <cell r="A31" t="str">
            <v>Brazil</v>
          </cell>
          <cell r="F31" t="str">
            <v>Norway</v>
          </cell>
        </row>
        <row r="32">
          <cell r="A32" t="str">
            <v>British Virgin Islands</v>
          </cell>
          <cell r="F32" t="str">
            <v>Portugal</v>
          </cell>
        </row>
        <row r="33">
          <cell r="A33" t="str">
            <v>Brunei Darussalam</v>
          </cell>
          <cell r="F33" t="str">
            <v>Spain</v>
          </cell>
        </row>
        <row r="34">
          <cell r="A34" t="str">
            <v>Bulgaria</v>
          </cell>
          <cell r="F34" t="str">
            <v>STOP TB Partnership</v>
          </cell>
        </row>
        <row r="35">
          <cell r="A35" t="str">
            <v>Burkina Faso</v>
          </cell>
          <cell r="F35" t="str">
            <v>Sweden</v>
          </cell>
        </row>
        <row r="36">
          <cell r="A36" t="str">
            <v>Burundi</v>
          </cell>
          <cell r="F36" t="str">
            <v>Switzerland</v>
          </cell>
        </row>
        <row r="37">
          <cell r="A37" t="str">
            <v>Cambodia</v>
          </cell>
          <cell r="F37" t="str">
            <v>Joint United Nations Programme on HIV/AIDS (UNAIDS)</v>
          </cell>
        </row>
        <row r="38">
          <cell r="A38" t="str">
            <v>Cameroon</v>
          </cell>
          <cell r="F38" t="str">
            <v>United Nations Development Programme (UNDP)</v>
          </cell>
        </row>
        <row r="39">
          <cell r="A39" t="str">
            <v>Canada</v>
          </cell>
          <cell r="F39" t="str">
            <v>United Nations Population Fund (UNFPA)</v>
          </cell>
        </row>
        <row r="40">
          <cell r="A40" t="str">
            <v>Cape Verde</v>
          </cell>
          <cell r="F40" t="str">
            <v>United Nations High Commissioner for Refugees (UNHCR)</v>
          </cell>
        </row>
        <row r="41">
          <cell r="A41" t="str">
            <v>Cayman Islands</v>
          </cell>
          <cell r="F41" t="str">
            <v>The United Nations Children's Fund (UNICEF)</v>
          </cell>
        </row>
        <row r="42">
          <cell r="A42" t="str">
            <v>Central African Republic</v>
          </cell>
          <cell r="F42" t="str">
            <v>United Nations Development Fund for Women (UNIFEM)</v>
          </cell>
        </row>
        <row r="43">
          <cell r="A43" t="str">
            <v>Chad</v>
          </cell>
          <cell r="F43" t="str">
            <v>International Drug Purchase Facility (UNITAID)</v>
          </cell>
        </row>
        <row r="44">
          <cell r="A44" t="str">
            <v>Chile</v>
          </cell>
          <cell r="F44" t="str">
            <v>United Kingdom</v>
          </cell>
        </row>
        <row r="45">
          <cell r="A45" t="str">
            <v>China</v>
          </cell>
          <cell r="F45" t="str">
            <v>United States Government (USG)</v>
          </cell>
        </row>
        <row r="46">
          <cell r="A46" t="str">
            <v>Colombia</v>
          </cell>
          <cell r="F46" t="str">
            <v>World Food Programme (WFP)</v>
          </cell>
        </row>
        <row r="47">
          <cell r="A47" t="str">
            <v>Comoros</v>
          </cell>
          <cell r="F47" t="str">
            <v>World Health Organization (WHO)</v>
          </cell>
        </row>
        <row r="48">
          <cell r="A48" t="str">
            <v>Congo</v>
          </cell>
          <cell r="F48" t="str">
            <v>World Bank (WB)</v>
          </cell>
        </row>
        <row r="49">
          <cell r="A49" t="str">
            <v>Congo (Democratic Republic)</v>
          </cell>
          <cell r="F49" t="str">
            <v xml:space="preserve">Unspecified - not disagregated by sources </v>
          </cell>
        </row>
        <row r="50">
          <cell r="A50" t="str">
            <v>Cook Islands</v>
          </cell>
        </row>
        <row r="51">
          <cell r="A51" t="str">
            <v>Costa Rica</v>
          </cell>
        </row>
        <row r="52">
          <cell r="A52" t="str">
            <v>Côte d'Ivoire</v>
          </cell>
        </row>
        <row r="53">
          <cell r="A53" t="str">
            <v>Croatia</v>
          </cell>
        </row>
        <row r="54">
          <cell r="A54" t="str">
            <v>Cuba</v>
          </cell>
        </row>
        <row r="55">
          <cell r="A55" t="str">
            <v>Cyprus</v>
          </cell>
        </row>
        <row r="56">
          <cell r="A56" t="str">
            <v>Czech Republic</v>
          </cell>
        </row>
        <row r="57">
          <cell r="A57" t="str">
            <v>Denmark</v>
          </cell>
        </row>
        <row r="58">
          <cell r="A58" t="str">
            <v>Djibouti</v>
          </cell>
        </row>
        <row r="59">
          <cell r="A59" t="str">
            <v>Dominica</v>
          </cell>
        </row>
        <row r="60">
          <cell r="A60" t="str">
            <v>Dominican Republic</v>
          </cell>
        </row>
        <row r="61">
          <cell r="A61" t="str">
            <v>Ecuador</v>
          </cell>
        </row>
        <row r="62">
          <cell r="A62" t="str">
            <v>Egypt</v>
          </cell>
        </row>
        <row r="63">
          <cell r="A63" t="str">
            <v>El Salvador</v>
          </cell>
        </row>
        <row r="64">
          <cell r="A64" t="str">
            <v>Equatorial Guinea</v>
          </cell>
        </row>
        <row r="65">
          <cell r="A65" t="str">
            <v>Eritrea</v>
          </cell>
        </row>
        <row r="66">
          <cell r="A66" t="str">
            <v>Estonia</v>
          </cell>
        </row>
        <row r="67">
          <cell r="A67" t="str">
            <v>Ethiopia</v>
          </cell>
        </row>
        <row r="68">
          <cell r="A68" t="str">
            <v>ex Serbia-Montenegro</v>
          </cell>
        </row>
        <row r="69">
          <cell r="A69" t="str">
            <v>Faeroe Islands</v>
          </cell>
        </row>
        <row r="70">
          <cell r="A70" t="str">
            <v>Falkland Islands (Malvinas)</v>
          </cell>
        </row>
        <row r="71">
          <cell r="A71" t="str">
            <v>Fiji</v>
          </cell>
        </row>
        <row r="72">
          <cell r="A72" t="str">
            <v>Finland</v>
          </cell>
        </row>
        <row r="73">
          <cell r="A73" t="str">
            <v>France</v>
          </cell>
        </row>
        <row r="74">
          <cell r="A74" t="str">
            <v>French Guiana</v>
          </cell>
        </row>
        <row r="75">
          <cell r="A75" t="str">
            <v>French Polynesia</v>
          </cell>
        </row>
        <row r="76">
          <cell r="A76" t="str">
            <v>Gabon</v>
          </cell>
        </row>
        <row r="77">
          <cell r="A77" t="str">
            <v>Gambia</v>
          </cell>
        </row>
        <row r="78">
          <cell r="A78" t="str">
            <v>Georgia</v>
          </cell>
        </row>
        <row r="79">
          <cell r="A79" t="str">
            <v>Germany</v>
          </cell>
        </row>
        <row r="80">
          <cell r="A80" t="str">
            <v>Ghana</v>
          </cell>
        </row>
        <row r="81">
          <cell r="A81" t="str">
            <v>Gibraltar</v>
          </cell>
        </row>
        <row r="82">
          <cell r="A82" t="str">
            <v>Greece</v>
          </cell>
        </row>
        <row r="83">
          <cell r="A83" t="str">
            <v>Greenland</v>
          </cell>
        </row>
        <row r="84">
          <cell r="A84" t="str">
            <v>Grenada</v>
          </cell>
        </row>
        <row r="85">
          <cell r="A85" t="str">
            <v>Guadeloupe</v>
          </cell>
        </row>
        <row r="86">
          <cell r="A86" t="str">
            <v>Guam</v>
          </cell>
        </row>
        <row r="87">
          <cell r="A87" t="str">
            <v>Guatemala</v>
          </cell>
        </row>
        <row r="88">
          <cell r="A88" t="str">
            <v>Guernsey</v>
          </cell>
        </row>
        <row r="89">
          <cell r="A89" t="str">
            <v>Guinea</v>
          </cell>
        </row>
        <row r="90">
          <cell r="A90" t="str">
            <v>Guinea-Bissau</v>
          </cell>
        </row>
        <row r="91">
          <cell r="A91" t="str">
            <v>Guyana</v>
          </cell>
        </row>
        <row r="92">
          <cell r="A92" t="str">
            <v>Haiti</v>
          </cell>
        </row>
        <row r="93">
          <cell r="A93" t="str">
            <v>Holy See</v>
          </cell>
        </row>
        <row r="94">
          <cell r="A94" t="str">
            <v>Honduras</v>
          </cell>
        </row>
        <row r="95">
          <cell r="A95" t="str">
            <v>Hong Kong</v>
          </cell>
        </row>
        <row r="96">
          <cell r="A96" t="str">
            <v>Hungary</v>
          </cell>
        </row>
        <row r="97">
          <cell r="A97" t="str">
            <v>Iceland</v>
          </cell>
        </row>
        <row r="98">
          <cell r="A98" t="str">
            <v>India</v>
          </cell>
        </row>
        <row r="99">
          <cell r="A99" t="str">
            <v>Indonesia</v>
          </cell>
        </row>
        <row r="100">
          <cell r="A100" t="str">
            <v>Iran (Islamic Republic)</v>
          </cell>
        </row>
        <row r="101">
          <cell r="A101" t="str">
            <v>Iraq</v>
          </cell>
        </row>
        <row r="102">
          <cell r="A102" t="str">
            <v>Ireland</v>
          </cell>
        </row>
        <row r="103">
          <cell r="A103" t="str">
            <v>Isle of Man</v>
          </cell>
        </row>
        <row r="104">
          <cell r="A104" t="str">
            <v>Israel</v>
          </cell>
        </row>
        <row r="105">
          <cell r="A105" t="str">
            <v>Italy</v>
          </cell>
        </row>
        <row r="106">
          <cell r="A106" t="str">
            <v>Jamaica</v>
          </cell>
        </row>
        <row r="107">
          <cell r="A107" t="str">
            <v>Japan</v>
          </cell>
        </row>
        <row r="108">
          <cell r="A108" t="str">
            <v>Jersey</v>
          </cell>
        </row>
        <row r="109">
          <cell r="A109" t="str">
            <v>Jordan</v>
          </cell>
        </row>
        <row r="110">
          <cell r="A110" t="str">
            <v>Kazakhstan</v>
          </cell>
        </row>
        <row r="111">
          <cell r="A111" t="str">
            <v>Kenya</v>
          </cell>
        </row>
        <row r="112">
          <cell r="A112" t="str">
            <v>Kiribati</v>
          </cell>
        </row>
        <row r="113">
          <cell r="A113" t="str">
            <v>Korea (Democratic Peoples Republic)</v>
          </cell>
        </row>
        <row r="114">
          <cell r="A114" t="str">
            <v>Kosovo</v>
          </cell>
        </row>
        <row r="115">
          <cell r="A115" t="str">
            <v>Kuwait</v>
          </cell>
        </row>
        <row r="116">
          <cell r="A116" t="str">
            <v>Kyrgyzstan</v>
          </cell>
        </row>
        <row r="117">
          <cell r="A117" t="str">
            <v>Lao (Peoples Democratic Republic)</v>
          </cell>
        </row>
        <row r="118">
          <cell r="A118" t="str">
            <v>Latvia</v>
          </cell>
        </row>
        <row r="119">
          <cell r="A119" t="str">
            <v>Lebanon</v>
          </cell>
        </row>
        <row r="120">
          <cell r="A120" t="str">
            <v>Lesotho</v>
          </cell>
        </row>
        <row r="121">
          <cell r="A121" t="str">
            <v>Liberia</v>
          </cell>
        </row>
        <row r="122">
          <cell r="A122" t="str">
            <v>Libyan Arab Jamahiriya</v>
          </cell>
        </row>
        <row r="123">
          <cell r="A123" t="str">
            <v>Liechtenstein</v>
          </cell>
        </row>
        <row r="124">
          <cell r="A124" t="str">
            <v>Lithuania</v>
          </cell>
        </row>
        <row r="125">
          <cell r="A125" t="str">
            <v>Lutheran World Federation</v>
          </cell>
        </row>
        <row r="126">
          <cell r="A126" t="str">
            <v>Luxembourg</v>
          </cell>
        </row>
        <row r="127">
          <cell r="A127" t="str">
            <v>Macao</v>
          </cell>
        </row>
        <row r="128">
          <cell r="A128" t="str">
            <v>Macedonia (Former Yugoslav Republic)</v>
          </cell>
        </row>
        <row r="129">
          <cell r="A129" t="str">
            <v>Madagascar</v>
          </cell>
        </row>
        <row r="130">
          <cell r="A130" t="str">
            <v>Malawi</v>
          </cell>
        </row>
        <row r="131">
          <cell r="A131" t="str">
            <v>Malaysia</v>
          </cell>
        </row>
        <row r="132">
          <cell r="A132" t="str">
            <v>Maldives</v>
          </cell>
        </row>
        <row r="133">
          <cell r="A133" t="str">
            <v>Mali</v>
          </cell>
        </row>
        <row r="134">
          <cell r="A134" t="str">
            <v>Malta</v>
          </cell>
        </row>
        <row r="135">
          <cell r="A135" t="str">
            <v>Marshall Islands</v>
          </cell>
        </row>
        <row r="136">
          <cell r="A136" t="str">
            <v>Martinique</v>
          </cell>
        </row>
        <row r="137">
          <cell r="A137" t="str">
            <v>Mauritania</v>
          </cell>
        </row>
        <row r="138">
          <cell r="A138" t="str">
            <v>Mauritius</v>
          </cell>
        </row>
        <row r="139">
          <cell r="A139" t="str">
            <v>Mayotte</v>
          </cell>
        </row>
        <row r="140">
          <cell r="A140" t="str">
            <v>Mexico</v>
          </cell>
        </row>
        <row r="141">
          <cell r="A141" t="str">
            <v>Micronesia (Federated States)</v>
          </cell>
        </row>
        <row r="142">
          <cell r="A142" t="str">
            <v>Moldova</v>
          </cell>
        </row>
        <row r="143">
          <cell r="A143" t="str">
            <v>Monaco</v>
          </cell>
        </row>
        <row r="144">
          <cell r="A144" t="str">
            <v>Mongolia</v>
          </cell>
        </row>
        <row r="145">
          <cell r="A145" t="str">
            <v>Montenegro</v>
          </cell>
        </row>
        <row r="146">
          <cell r="A146" t="str">
            <v>Montserrat</v>
          </cell>
        </row>
        <row r="147">
          <cell r="A147" t="str">
            <v>Morocco</v>
          </cell>
        </row>
        <row r="148">
          <cell r="A148" t="str">
            <v>Mozambique</v>
          </cell>
        </row>
        <row r="149">
          <cell r="A149" t="str">
            <v>Multicountry Africa (RMCC)</v>
          </cell>
        </row>
        <row r="150">
          <cell r="A150" t="str">
            <v>Multicountry Africa (SADC)</v>
          </cell>
        </row>
        <row r="151">
          <cell r="A151" t="str">
            <v>Multicountry Africa (West Africa Corridor Program)</v>
          </cell>
        </row>
        <row r="152">
          <cell r="A152" t="str">
            <v>Multicountry Americas (Andean)</v>
          </cell>
        </row>
        <row r="153">
          <cell r="A153" t="str">
            <v>Multicountry Americas (CARICOM / PANCAP)</v>
          </cell>
        </row>
        <row r="154">
          <cell r="A154" t="str">
            <v>Multicountry Americas (COPRECOS)</v>
          </cell>
        </row>
        <row r="155">
          <cell r="A155" t="str">
            <v>Multicountry Americas (CRN+)</v>
          </cell>
        </row>
        <row r="156">
          <cell r="A156" t="str">
            <v>Multicountry Americas (Meso)</v>
          </cell>
        </row>
        <row r="157">
          <cell r="A157" t="str">
            <v>Multicountry Americas (OECS)</v>
          </cell>
        </row>
        <row r="158">
          <cell r="A158" t="str">
            <v>Multicountry Americas (REDCA+)</v>
          </cell>
        </row>
        <row r="159">
          <cell r="A159" t="str">
            <v>Multicountry Americas (REDTRASEX)</v>
          </cell>
        </row>
        <row r="160">
          <cell r="A160" t="str">
            <v>Multicountry East Asia And Pacific (APN+)</v>
          </cell>
        </row>
        <row r="161">
          <cell r="A161" t="str">
            <v>Multicountry East Asia And Pacific (ISEAN-HIVOS)</v>
          </cell>
        </row>
        <row r="162">
          <cell r="A162" t="str">
            <v>Multicountry Middle East - North Africa (MENAHRA)</v>
          </cell>
        </row>
        <row r="163">
          <cell r="A163" t="str">
            <v>Multicountry South Asia</v>
          </cell>
        </row>
        <row r="164">
          <cell r="A164" t="str">
            <v>Multicountry Western Pacific</v>
          </cell>
        </row>
        <row r="165">
          <cell r="A165" t="str">
            <v>Myanmar</v>
          </cell>
        </row>
        <row r="166">
          <cell r="A166" t="str">
            <v>Namibia</v>
          </cell>
        </row>
        <row r="167">
          <cell r="A167" t="str">
            <v>Nauru</v>
          </cell>
        </row>
        <row r="168">
          <cell r="A168" t="str">
            <v>Nepal</v>
          </cell>
        </row>
        <row r="169">
          <cell r="A169" t="str">
            <v>Netherlands</v>
          </cell>
        </row>
        <row r="170">
          <cell r="A170" t="str">
            <v>Netherlands Antilles</v>
          </cell>
        </row>
        <row r="171">
          <cell r="A171" t="str">
            <v>New Caledonia</v>
          </cell>
        </row>
        <row r="172">
          <cell r="A172" t="str">
            <v>New Zealand</v>
          </cell>
        </row>
        <row r="173">
          <cell r="A173" t="str">
            <v>Nicaragua</v>
          </cell>
        </row>
        <row r="174">
          <cell r="A174" t="str">
            <v>Niger</v>
          </cell>
        </row>
        <row r="175">
          <cell r="A175" t="str">
            <v>Nigeria</v>
          </cell>
        </row>
        <row r="176">
          <cell r="A176" t="str">
            <v>Niue</v>
          </cell>
        </row>
        <row r="177">
          <cell r="A177" t="str">
            <v>Norfolk Island</v>
          </cell>
        </row>
        <row r="178">
          <cell r="A178" t="str">
            <v>Northern Mariana Islands</v>
          </cell>
        </row>
        <row r="179">
          <cell r="A179" t="str">
            <v>Norway</v>
          </cell>
        </row>
        <row r="180">
          <cell r="A180" t="str">
            <v>Oman</v>
          </cell>
        </row>
        <row r="181">
          <cell r="A181" t="str">
            <v>Pakistan</v>
          </cell>
        </row>
        <row r="182">
          <cell r="A182" t="str">
            <v>Palau</v>
          </cell>
        </row>
        <row r="183">
          <cell r="A183" t="str">
            <v>Panama</v>
          </cell>
        </row>
        <row r="184">
          <cell r="A184" t="str">
            <v>Papua New Guinea</v>
          </cell>
        </row>
        <row r="185">
          <cell r="A185" t="str">
            <v>Paraguay</v>
          </cell>
        </row>
        <row r="186">
          <cell r="A186" t="str">
            <v>Peru</v>
          </cell>
        </row>
        <row r="187">
          <cell r="A187" t="str">
            <v>Philippines</v>
          </cell>
        </row>
        <row r="188">
          <cell r="A188" t="str">
            <v>Pitcairn</v>
          </cell>
        </row>
        <row r="189">
          <cell r="A189" t="str">
            <v>Poland</v>
          </cell>
        </row>
        <row r="190">
          <cell r="A190" t="str">
            <v>Portugal</v>
          </cell>
        </row>
        <row r="191">
          <cell r="A191" t="str">
            <v>Puerto Rico</v>
          </cell>
        </row>
        <row r="192">
          <cell r="A192" t="str">
            <v>Qatar</v>
          </cell>
        </row>
        <row r="193">
          <cell r="A193" t="str">
            <v>Republic of Korea</v>
          </cell>
        </row>
        <row r="194">
          <cell r="A194" t="str">
            <v>Réunion</v>
          </cell>
        </row>
        <row r="195">
          <cell r="A195" t="str">
            <v>Romania</v>
          </cell>
        </row>
        <row r="196">
          <cell r="A196" t="str">
            <v>Russian Federation</v>
          </cell>
        </row>
        <row r="197">
          <cell r="A197" t="str">
            <v>Rwanda</v>
          </cell>
        </row>
        <row r="198">
          <cell r="A198" t="str">
            <v>Saint Helena</v>
          </cell>
        </row>
        <row r="199">
          <cell r="A199" t="str">
            <v>Saint Kitts and Nevis</v>
          </cell>
        </row>
        <row r="200">
          <cell r="A200" t="str">
            <v>Saint Lucia</v>
          </cell>
        </row>
        <row r="201">
          <cell r="A201" t="str">
            <v>Saint Pierre and Miquelon</v>
          </cell>
        </row>
        <row r="202">
          <cell r="A202" t="str">
            <v>Saint Vincent and Grenadines</v>
          </cell>
        </row>
        <row r="203">
          <cell r="A203" t="str">
            <v>Samoa</v>
          </cell>
        </row>
        <row r="204">
          <cell r="A204" t="str">
            <v>San Marino</v>
          </cell>
        </row>
        <row r="205">
          <cell r="A205" t="str">
            <v>Sao Tome and Principe</v>
          </cell>
        </row>
        <row r="206">
          <cell r="A206" t="str">
            <v>Saudi Arabia</v>
          </cell>
        </row>
        <row r="207">
          <cell r="A207" t="str">
            <v>Senegal</v>
          </cell>
        </row>
        <row r="208">
          <cell r="A208" t="str">
            <v>Serbia</v>
          </cell>
        </row>
        <row r="209">
          <cell r="A209" t="str">
            <v>Seychelles</v>
          </cell>
        </row>
        <row r="210">
          <cell r="A210" t="str">
            <v>Sierra Leone</v>
          </cell>
        </row>
        <row r="211">
          <cell r="A211" t="str">
            <v>Singapore</v>
          </cell>
        </row>
        <row r="212">
          <cell r="A212" t="str">
            <v>Slovakia</v>
          </cell>
        </row>
        <row r="213">
          <cell r="A213" t="str">
            <v>Slovenia</v>
          </cell>
        </row>
        <row r="214">
          <cell r="A214" t="str">
            <v>Solomon Islands</v>
          </cell>
        </row>
        <row r="215">
          <cell r="A215" t="str">
            <v>Somalia</v>
          </cell>
        </row>
        <row r="216">
          <cell r="A216" t="str">
            <v>South Africa</v>
          </cell>
        </row>
        <row r="217">
          <cell r="A217" t="str">
            <v>South Sudan</v>
          </cell>
        </row>
        <row r="218">
          <cell r="A218" t="str">
            <v>Spain</v>
          </cell>
        </row>
        <row r="219">
          <cell r="A219" t="str">
            <v>Sri Lanka</v>
          </cell>
        </row>
        <row r="220">
          <cell r="A220" t="str">
            <v>Sudan</v>
          </cell>
        </row>
        <row r="221">
          <cell r="A221" t="str">
            <v>Suriname</v>
          </cell>
        </row>
        <row r="222">
          <cell r="A222" t="str">
            <v>Svalbard and Jan Mayen Islands</v>
          </cell>
        </row>
        <row r="223">
          <cell r="A223" t="str">
            <v>Swaziland</v>
          </cell>
        </row>
        <row r="224">
          <cell r="A224" t="str">
            <v>Sweden</v>
          </cell>
        </row>
        <row r="225">
          <cell r="A225" t="str">
            <v>Switzerland</v>
          </cell>
        </row>
        <row r="226">
          <cell r="A226" t="str">
            <v>Syrian Arab Republic</v>
          </cell>
        </row>
        <row r="227">
          <cell r="A227" t="str">
            <v>Taiwan</v>
          </cell>
        </row>
        <row r="228">
          <cell r="A228" t="str">
            <v>Tajikistan</v>
          </cell>
        </row>
        <row r="229">
          <cell r="A229" t="str">
            <v>Tanzania (United Republic)</v>
          </cell>
        </row>
        <row r="230">
          <cell r="A230" t="str">
            <v>Thailand</v>
          </cell>
        </row>
        <row r="231">
          <cell r="A231" t="str">
            <v>Timor-Leste</v>
          </cell>
        </row>
        <row r="232">
          <cell r="A232" t="str">
            <v>Togo</v>
          </cell>
        </row>
        <row r="233">
          <cell r="A233" t="str">
            <v>Tokelau</v>
          </cell>
        </row>
        <row r="234">
          <cell r="A234" t="str">
            <v>Tonga</v>
          </cell>
        </row>
        <row r="235">
          <cell r="A235" t="str">
            <v>Trinidad and Tobago</v>
          </cell>
        </row>
        <row r="236">
          <cell r="A236" t="str">
            <v>Tunisia</v>
          </cell>
        </row>
        <row r="237">
          <cell r="A237" t="str">
            <v>Turkey</v>
          </cell>
        </row>
        <row r="238">
          <cell r="A238" t="str">
            <v>Turkmenistan</v>
          </cell>
        </row>
        <row r="239">
          <cell r="A239" t="str">
            <v>Turks and Caicos Islands</v>
          </cell>
        </row>
        <row r="240">
          <cell r="A240" t="str">
            <v>Tuvalu</v>
          </cell>
        </row>
        <row r="241">
          <cell r="A241" t="str">
            <v>Uganda</v>
          </cell>
        </row>
        <row r="242">
          <cell r="A242" t="str">
            <v>Ukraine</v>
          </cell>
        </row>
        <row r="243">
          <cell r="A243" t="str">
            <v>United Arab Emirates</v>
          </cell>
        </row>
        <row r="244">
          <cell r="A244" t="str">
            <v>United Kingdom</v>
          </cell>
        </row>
        <row r="245">
          <cell r="A245" t="str">
            <v>United States</v>
          </cell>
        </row>
        <row r="246">
          <cell r="A246" t="str">
            <v>United States Virgin Islands</v>
          </cell>
        </row>
        <row r="247">
          <cell r="A247" t="str">
            <v>Uruguay</v>
          </cell>
        </row>
        <row r="248">
          <cell r="A248" t="str">
            <v>Uzbekistan</v>
          </cell>
        </row>
        <row r="249">
          <cell r="A249" t="str">
            <v>Vanuatu</v>
          </cell>
        </row>
        <row r="250">
          <cell r="A250" t="str">
            <v>Venezuela</v>
          </cell>
        </row>
        <row r="251">
          <cell r="A251" t="str">
            <v>Viet Nam</v>
          </cell>
        </row>
        <row r="252">
          <cell r="A252" t="str">
            <v>Wallis and Futuna Islands</v>
          </cell>
        </row>
        <row r="253">
          <cell r="A253" t="str">
            <v>West Bank and Gaza</v>
          </cell>
        </row>
        <row r="254">
          <cell r="A254" t="str">
            <v>Western Sahara</v>
          </cell>
        </row>
        <row r="255">
          <cell r="A255" t="str">
            <v>Yemen</v>
          </cell>
        </row>
        <row r="256">
          <cell r="A256" t="str">
            <v>Zambia</v>
          </cell>
        </row>
        <row r="257">
          <cell r="A257" t="str">
            <v>Zanzibar</v>
          </cell>
        </row>
        <row r="258">
          <cell r="A258" t="str">
            <v>Zimbabwe</v>
          </cell>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46"/>
  <sheetViews>
    <sheetView view="pageBreakPreview" topLeftCell="B33" zoomScale="140" zoomScaleSheetLayoutView="140" workbookViewId="0">
      <selection activeCell="B39" sqref="B39"/>
    </sheetView>
  </sheetViews>
  <sheetFormatPr defaultColWidth="8.625" defaultRowHeight="14.25" x14ac:dyDescent="0.2"/>
  <cols>
    <col min="1" max="1" width="36" customWidth="1"/>
    <col min="2" max="2" width="107" style="28" customWidth="1"/>
    <col min="3" max="3" width="34.875" customWidth="1"/>
  </cols>
  <sheetData>
    <row r="1" spans="1:2" ht="15" customHeight="1" x14ac:dyDescent="0.2">
      <c r="A1" s="83" t="s">
        <v>341</v>
      </c>
      <c r="B1" s="20" t="s">
        <v>347</v>
      </c>
    </row>
    <row r="2" spans="1:2" ht="60" customHeight="1" x14ac:dyDescent="0.2">
      <c r="A2" s="84"/>
      <c r="B2" s="19" t="s">
        <v>395</v>
      </c>
    </row>
    <row r="3" spans="1:2" ht="30" customHeight="1" x14ac:dyDescent="0.2">
      <c r="A3" s="84"/>
      <c r="B3" s="19" t="s">
        <v>396</v>
      </c>
    </row>
    <row r="4" spans="1:2" ht="60" customHeight="1" x14ac:dyDescent="0.2">
      <c r="A4" s="84"/>
      <c r="B4" s="21" t="s">
        <v>388</v>
      </c>
    </row>
    <row r="5" spans="1:2" ht="30" customHeight="1" x14ac:dyDescent="0.2">
      <c r="A5" s="85"/>
      <c r="B5" s="22" t="s">
        <v>389</v>
      </c>
    </row>
    <row r="6" spans="1:2" ht="15" customHeight="1" x14ac:dyDescent="0.2">
      <c r="A6" s="81" t="s">
        <v>381</v>
      </c>
      <c r="B6" s="81"/>
    </row>
    <row r="7" spans="1:2" ht="15" customHeight="1" x14ac:dyDescent="0.2">
      <c r="A7" s="17" t="s">
        <v>2</v>
      </c>
      <c r="B7" s="23" t="s">
        <v>348</v>
      </c>
    </row>
    <row r="8" spans="1:2" ht="15" customHeight="1" x14ac:dyDescent="0.2">
      <c r="A8" s="18" t="s">
        <v>417</v>
      </c>
      <c r="B8" s="23" t="s">
        <v>423</v>
      </c>
    </row>
    <row r="9" spans="1:2" ht="30" customHeight="1" x14ac:dyDescent="0.2">
      <c r="A9" s="17" t="s">
        <v>276</v>
      </c>
      <c r="B9" s="24" t="s">
        <v>349</v>
      </c>
    </row>
    <row r="10" spans="1:2" ht="30" customHeight="1" x14ac:dyDescent="0.2">
      <c r="A10" s="17" t="s">
        <v>295</v>
      </c>
      <c r="B10" s="23" t="s">
        <v>380</v>
      </c>
    </row>
    <row r="11" spans="1:2" ht="30" customHeight="1" x14ac:dyDescent="0.2">
      <c r="A11" s="17" t="s">
        <v>293</v>
      </c>
      <c r="B11" s="23" t="s">
        <v>435</v>
      </c>
    </row>
    <row r="12" spans="1:2" ht="30" customHeight="1" x14ac:dyDescent="0.2">
      <c r="A12" s="16" t="s">
        <v>436</v>
      </c>
      <c r="B12" s="23" t="s">
        <v>350</v>
      </c>
    </row>
    <row r="13" spans="1:2" ht="30" customHeight="1" x14ac:dyDescent="0.2">
      <c r="A13" s="17" t="s">
        <v>317</v>
      </c>
      <c r="B13" s="24" t="s">
        <v>351</v>
      </c>
    </row>
    <row r="14" spans="1:2" ht="15" customHeight="1" x14ac:dyDescent="0.2">
      <c r="A14" s="81" t="s">
        <v>342</v>
      </c>
      <c r="B14" s="81"/>
    </row>
    <row r="15" spans="1:2" ht="15" customHeight="1" x14ac:dyDescent="0.2">
      <c r="A15" s="29" t="s">
        <v>340</v>
      </c>
      <c r="B15" s="25" t="s">
        <v>416</v>
      </c>
    </row>
    <row r="16" spans="1:2" ht="15" customHeight="1" x14ac:dyDescent="0.2">
      <c r="A16" s="82" t="s">
        <v>398</v>
      </c>
      <c r="B16" s="82"/>
    </row>
    <row r="17" spans="1:2" ht="30" customHeight="1" x14ac:dyDescent="0.2">
      <c r="A17" s="30" t="s">
        <v>366</v>
      </c>
      <c r="B17" s="25" t="s">
        <v>287</v>
      </c>
    </row>
    <row r="18" spans="1:2" ht="15" customHeight="1" x14ac:dyDescent="0.2">
      <c r="A18" s="82" t="s">
        <v>288</v>
      </c>
      <c r="B18" s="82"/>
    </row>
    <row r="19" spans="1:2" ht="15" customHeight="1" x14ac:dyDescent="0.2">
      <c r="A19" s="86" t="s">
        <v>390</v>
      </c>
      <c r="B19" s="86"/>
    </row>
    <row r="20" spans="1:2" ht="30" customHeight="1" x14ac:dyDescent="0.2">
      <c r="A20" s="29" t="s">
        <v>427</v>
      </c>
      <c r="B20" s="25" t="s">
        <v>339</v>
      </c>
    </row>
    <row r="21" spans="1:2" ht="30" customHeight="1" x14ac:dyDescent="0.2">
      <c r="A21" s="29" t="s">
        <v>428</v>
      </c>
      <c r="B21" s="26" t="s">
        <v>336</v>
      </c>
    </row>
    <row r="22" spans="1:2" ht="30" customHeight="1" x14ac:dyDescent="0.2">
      <c r="A22" s="29" t="s">
        <v>429</v>
      </c>
      <c r="B22" s="26" t="s">
        <v>337</v>
      </c>
    </row>
    <row r="23" spans="1:2" ht="30" customHeight="1" x14ac:dyDescent="0.2">
      <c r="A23" s="29" t="s">
        <v>430</v>
      </c>
      <c r="B23" s="25" t="s">
        <v>391</v>
      </c>
    </row>
    <row r="24" spans="1:2" ht="30" customHeight="1" x14ac:dyDescent="0.2">
      <c r="A24" s="29" t="s">
        <v>343</v>
      </c>
      <c r="B24" s="25" t="s">
        <v>352</v>
      </c>
    </row>
    <row r="25" spans="1:2" ht="15" customHeight="1" x14ac:dyDescent="0.2">
      <c r="A25" s="29" t="s">
        <v>280</v>
      </c>
      <c r="B25" s="25" t="s">
        <v>400</v>
      </c>
    </row>
    <row r="26" spans="1:2" ht="15" customHeight="1" x14ac:dyDescent="0.2">
      <c r="A26" s="86" t="s">
        <v>392</v>
      </c>
      <c r="B26" s="86"/>
    </row>
    <row r="27" spans="1:2" ht="45" customHeight="1" x14ac:dyDescent="0.2">
      <c r="A27" s="29" t="s">
        <v>353</v>
      </c>
      <c r="B27" s="25" t="s">
        <v>354</v>
      </c>
    </row>
    <row r="28" spans="1:2" ht="15" customHeight="1" x14ac:dyDescent="0.2">
      <c r="A28" s="86" t="s">
        <v>393</v>
      </c>
      <c r="B28" s="86"/>
    </row>
    <row r="29" spans="1:2" ht="45" customHeight="1" x14ac:dyDescent="0.2">
      <c r="A29" s="29" t="s">
        <v>397</v>
      </c>
      <c r="B29" s="25" t="s">
        <v>409</v>
      </c>
    </row>
    <row r="30" spans="1:2" ht="30" customHeight="1" x14ac:dyDescent="0.2">
      <c r="A30" s="29" t="s">
        <v>437</v>
      </c>
      <c r="B30" s="25" t="s">
        <v>399</v>
      </c>
    </row>
    <row r="31" spans="1:2" ht="30" customHeight="1" x14ac:dyDescent="0.2">
      <c r="A31" s="29" t="s">
        <v>355</v>
      </c>
      <c r="B31" s="26" t="s">
        <v>338</v>
      </c>
    </row>
    <row r="32" spans="1:2" ht="15" customHeight="1" x14ac:dyDescent="0.2">
      <c r="A32" s="29" t="s">
        <v>356</v>
      </c>
      <c r="B32" s="25" t="s">
        <v>296</v>
      </c>
    </row>
    <row r="33" spans="1:2" s="27" customFormat="1" ht="30" customHeight="1" x14ac:dyDescent="0.2">
      <c r="A33" s="29" t="s">
        <v>438</v>
      </c>
      <c r="B33" s="26" t="s">
        <v>410</v>
      </c>
    </row>
    <row r="34" spans="1:2" ht="15" customHeight="1" x14ac:dyDescent="0.2">
      <c r="A34" s="81" t="s">
        <v>357</v>
      </c>
      <c r="B34" s="81"/>
    </row>
    <row r="35" spans="1:2" ht="30" customHeight="1" x14ac:dyDescent="0.2">
      <c r="A35" s="29" t="s">
        <v>358</v>
      </c>
      <c r="B35" s="25" t="s">
        <v>359</v>
      </c>
    </row>
    <row r="36" spans="1:2" ht="15" customHeight="1" x14ac:dyDescent="0.2">
      <c r="A36" s="29" t="s">
        <v>340</v>
      </c>
      <c r="B36" s="25" t="s">
        <v>416</v>
      </c>
    </row>
    <row r="37" spans="1:2" ht="30" customHeight="1" x14ac:dyDescent="0.2">
      <c r="A37" s="29" t="s">
        <v>431</v>
      </c>
      <c r="B37" s="26" t="s">
        <v>360</v>
      </c>
    </row>
    <row r="38" spans="1:2" ht="30" customHeight="1" x14ac:dyDescent="0.2">
      <c r="A38" s="29" t="s">
        <v>369</v>
      </c>
      <c r="B38" s="26" t="s">
        <v>361</v>
      </c>
    </row>
    <row r="39" spans="1:2" ht="30" customHeight="1" x14ac:dyDescent="0.2">
      <c r="A39" s="29" t="s">
        <v>370</v>
      </c>
      <c r="B39" s="26" t="s">
        <v>362</v>
      </c>
    </row>
    <row r="40" spans="1:2" s="27" customFormat="1" ht="30" customHeight="1" x14ac:dyDescent="0.2">
      <c r="A40" s="29" t="s">
        <v>371</v>
      </c>
      <c r="B40" s="26" t="s">
        <v>363</v>
      </c>
    </row>
    <row r="41" spans="1:2" ht="15" customHeight="1" x14ac:dyDescent="0.2">
      <c r="A41" s="29" t="s">
        <v>425</v>
      </c>
      <c r="B41" s="26" t="s">
        <v>364</v>
      </c>
    </row>
    <row r="42" spans="1:2" ht="30" customHeight="1" x14ac:dyDescent="0.2">
      <c r="A42" s="29" t="s">
        <v>367</v>
      </c>
      <c r="B42" s="26" t="s">
        <v>365</v>
      </c>
    </row>
    <row r="43" spans="1:2" ht="30" customHeight="1" x14ac:dyDescent="0.2">
      <c r="A43" s="29" t="s">
        <v>426</v>
      </c>
      <c r="B43" s="26" t="s">
        <v>411</v>
      </c>
    </row>
    <row r="44" spans="1:2" ht="15" x14ac:dyDescent="0.2">
      <c r="A44" s="81" t="s">
        <v>310</v>
      </c>
      <c r="B44" s="81"/>
    </row>
    <row r="45" spans="1:2" ht="45" customHeight="1" x14ac:dyDescent="0.2">
      <c r="A45" s="29" t="s">
        <v>377</v>
      </c>
      <c r="B45" s="26" t="s">
        <v>394</v>
      </c>
    </row>
    <row r="46" spans="1:2" ht="30" customHeight="1" x14ac:dyDescent="0.2">
      <c r="A46" s="29" t="s">
        <v>378</v>
      </c>
      <c r="B46" s="26" t="s">
        <v>379</v>
      </c>
    </row>
  </sheetData>
  <sheetProtection algorithmName="SHA-512" hashValue="Uw73/89tkEZ/UG/y10UB52WcsmmbJK5ZSnNyc7eKFuX9mZV6ou/Md38nkHxjrMUu582zKS+pr0Ey7CUPJs/WDA==" saltValue="Z3jvXqbo/F94vn0OnNwRSg==" spinCount="100000" sheet="1" objects="1" scenarios="1"/>
  <mergeCells count="10">
    <mergeCell ref="A14:B14"/>
    <mergeCell ref="A16:B16"/>
    <mergeCell ref="A1:A5"/>
    <mergeCell ref="A6:B6"/>
    <mergeCell ref="A44:B44"/>
    <mergeCell ref="A34:B34"/>
    <mergeCell ref="A26:B26"/>
    <mergeCell ref="A28:B28"/>
    <mergeCell ref="A18:B18"/>
    <mergeCell ref="A19:B19"/>
  </mergeCells>
  <dataValidations count="1">
    <dataValidation type="textLength" allowBlank="1" showInputMessage="1" showErrorMessage="1" sqref="B6 B14:B15 B17:B44">
      <formula1>0</formula1>
      <formula2>10000</formula2>
    </dataValidation>
  </dataValidations>
  <pageMargins left="0.7" right="0.7" top="0.75" bottom="0.75" header="0.3" footer="0.3"/>
  <pageSetup paperSize="8"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Q25"/>
  <sheetViews>
    <sheetView tabSelected="1" view="pageBreakPreview" topLeftCell="F1" zoomScaleSheetLayoutView="100" workbookViewId="0">
      <selection activeCell="J3" sqref="J3:M3"/>
    </sheetView>
  </sheetViews>
  <sheetFormatPr defaultColWidth="8.625" defaultRowHeight="14.25" x14ac:dyDescent="0.2"/>
  <cols>
    <col min="1" max="1" width="47.5" style="11" customWidth="1"/>
    <col min="2" max="17" width="10.625" customWidth="1"/>
  </cols>
  <sheetData>
    <row r="1" spans="1:17" s="7" customFormat="1" ht="15" customHeight="1" x14ac:dyDescent="0.2">
      <c r="A1" s="97" t="s">
        <v>310</v>
      </c>
      <c r="B1" s="98"/>
      <c r="C1" s="99"/>
      <c r="D1" s="39" t="s">
        <v>3</v>
      </c>
      <c r="E1" s="103" t="str">
        <f>'Cover Sheet'!B3</f>
        <v>India</v>
      </c>
      <c r="F1" s="104"/>
      <c r="G1" s="105" t="s">
        <v>290</v>
      </c>
      <c r="H1" s="107" t="s">
        <v>278</v>
      </c>
      <c r="I1" s="146" t="s">
        <v>295</v>
      </c>
      <c r="J1" s="146"/>
      <c r="K1" s="146"/>
      <c r="L1" s="146"/>
      <c r="M1" s="40">
        <f>'Cover Sheet'!C8</f>
        <v>2017</v>
      </c>
      <c r="N1" s="66"/>
      <c r="O1" s="66"/>
      <c r="P1" s="66"/>
      <c r="Q1" s="66"/>
    </row>
    <row r="2" spans="1:17" s="7" customFormat="1" ht="15" customHeight="1" x14ac:dyDescent="0.2">
      <c r="A2" s="100"/>
      <c r="B2" s="101"/>
      <c r="C2" s="102"/>
      <c r="D2" s="39" t="s">
        <v>1</v>
      </c>
      <c r="E2" s="103" t="str">
        <f>'Cover Sheet'!B5</f>
        <v>USD</v>
      </c>
      <c r="F2" s="104"/>
      <c r="G2" s="106"/>
      <c r="H2" s="108"/>
      <c r="I2" s="146" t="s">
        <v>293</v>
      </c>
      <c r="J2" s="146"/>
      <c r="K2" s="146"/>
      <c r="L2" s="146"/>
      <c r="M2" s="40">
        <f>'Cover Sheet'!C9</f>
        <v>2020</v>
      </c>
      <c r="N2" s="66"/>
      <c r="O2" s="66"/>
      <c r="P2" s="66"/>
      <c r="Q2" s="66"/>
    </row>
    <row r="3" spans="1:17" s="7" customFormat="1" ht="15" customHeight="1" x14ac:dyDescent="0.2">
      <c r="A3" s="148" t="s">
        <v>403</v>
      </c>
      <c r="B3" s="112" t="s">
        <v>305</v>
      </c>
      <c r="C3" s="113"/>
      <c r="D3" s="113"/>
      <c r="E3" s="114"/>
      <c r="F3" s="112" t="s">
        <v>306</v>
      </c>
      <c r="G3" s="113"/>
      <c r="H3" s="113"/>
      <c r="I3" s="114"/>
      <c r="J3" s="147" t="s">
        <v>307</v>
      </c>
      <c r="K3" s="147"/>
      <c r="L3" s="147"/>
      <c r="M3" s="147"/>
      <c r="N3" s="147" t="s">
        <v>308</v>
      </c>
      <c r="O3" s="147"/>
      <c r="P3" s="147"/>
      <c r="Q3" s="147"/>
    </row>
    <row r="4" spans="1:17" s="7" customFormat="1" ht="15" customHeight="1" x14ac:dyDescent="0.2">
      <c r="A4" s="149"/>
      <c r="B4" s="43">
        <f>IF(M1="Select year","",M1)</f>
        <v>2017</v>
      </c>
      <c r="C4" s="43">
        <f>IFERROR(B4+1,"")</f>
        <v>2018</v>
      </c>
      <c r="D4" s="43">
        <f>IFERROR(C4+1,"")</f>
        <v>2019</v>
      </c>
      <c r="E4" s="43">
        <f>IFERROR(D4+1,"")</f>
        <v>2020</v>
      </c>
      <c r="F4" s="43">
        <f>B4</f>
        <v>2017</v>
      </c>
      <c r="G4" s="43">
        <f>C4</f>
        <v>2018</v>
      </c>
      <c r="H4" s="43">
        <f>D4</f>
        <v>2019</v>
      </c>
      <c r="I4" s="43">
        <f>E4</f>
        <v>2020</v>
      </c>
      <c r="J4" s="67">
        <f>B4</f>
        <v>2017</v>
      </c>
      <c r="K4" s="67">
        <f>C4</f>
        <v>2018</v>
      </c>
      <c r="L4" s="67">
        <f>D4</f>
        <v>2019</v>
      </c>
      <c r="M4" s="67">
        <f>E4</f>
        <v>2020</v>
      </c>
      <c r="N4" s="67">
        <f>B4</f>
        <v>2017</v>
      </c>
      <c r="O4" s="67">
        <f>C4</f>
        <v>2018</v>
      </c>
      <c r="P4" s="67">
        <f>D4</f>
        <v>2019</v>
      </c>
      <c r="Q4" s="67">
        <f>E4</f>
        <v>2020</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76" t="s">
        <v>441</v>
      </c>
      <c r="B6" s="77">
        <v>69.048000000000002</v>
      </c>
      <c r="C6" s="77">
        <v>132.79942878787878</v>
      </c>
      <c r="D6" s="77">
        <v>174.34156310606059</v>
      </c>
      <c r="E6" s="71">
        <f t="shared" ref="E6:E12" si="0">D6*1.1</f>
        <v>191.77571941666667</v>
      </c>
      <c r="F6" s="74">
        <v>22.714400000000001</v>
      </c>
      <c r="G6" s="74">
        <v>45.428800000000003</v>
      </c>
      <c r="H6" s="74">
        <v>51.971680000000006</v>
      </c>
      <c r="I6" s="74">
        <v>58.168848000000011</v>
      </c>
      <c r="J6" s="71"/>
      <c r="K6" s="71"/>
      <c r="L6" s="71"/>
      <c r="M6" s="71"/>
      <c r="N6" s="69">
        <f t="shared" ref="N6:Q20" si="1">B6-F6-J6</f>
        <v>46.333600000000004</v>
      </c>
      <c r="O6" s="69">
        <f t="shared" si="1"/>
        <v>87.370628787878786</v>
      </c>
      <c r="P6" s="69">
        <f t="shared" si="1"/>
        <v>122.36988310606058</v>
      </c>
      <c r="Q6" s="69">
        <f t="shared" si="1"/>
        <v>133.60687141666665</v>
      </c>
    </row>
    <row r="7" spans="1:17" ht="15" customHeight="1" x14ac:dyDescent="0.2">
      <c r="A7" s="76" t="s">
        <v>442</v>
      </c>
      <c r="B7" s="77">
        <v>133.96487568771212</v>
      </c>
      <c r="C7" s="77">
        <v>153.01760874790912</v>
      </c>
      <c r="D7" s="77">
        <v>195.72082722775116</v>
      </c>
      <c r="E7" s="71">
        <f t="shared" si="0"/>
        <v>215.29290995052628</v>
      </c>
      <c r="F7" s="74">
        <v>46.887706490699237</v>
      </c>
      <c r="G7" s="74">
        <v>93.775412981398475</v>
      </c>
      <c r="H7" s="74">
        <v>103.15295427953833</v>
      </c>
      <c r="I7" s="74">
        <v>113.46824970749218</v>
      </c>
      <c r="J7" s="71"/>
      <c r="K7" s="71"/>
      <c r="L7" s="71"/>
      <c r="M7" s="71"/>
      <c r="N7" s="69">
        <f t="shared" si="1"/>
        <v>87.077169197012893</v>
      </c>
      <c r="O7" s="69">
        <f t="shared" si="1"/>
        <v>59.242195766510648</v>
      </c>
      <c r="P7" s="69">
        <f t="shared" si="1"/>
        <v>92.567872948212823</v>
      </c>
      <c r="Q7" s="69">
        <f t="shared" si="1"/>
        <v>101.8246602430341</v>
      </c>
    </row>
    <row r="8" spans="1:17" ht="15" customHeight="1" x14ac:dyDescent="0.2">
      <c r="A8" s="76" t="s">
        <v>443</v>
      </c>
      <c r="B8" s="77">
        <v>42.424757575757575</v>
      </c>
      <c r="C8" s="77">
        <v>57.864177272727275</v>
      </c>
      <c r="D8" s="77">
        <v>67.439204318181822</v>
      </c>
      <c r="E8" s="71">
        <f t="shared" si="0"/>
        <v>74.183124750000005</v>
      </c>
      <c r="F8" s="74">
        <v>8.4849515151515149</v>
      </c>
      <c r="G8" s="74">
        <v>9.3334466666666671</v>
      </c>
      <c r="H8" s="74">
        <v>10.266791333333334</v>
      </c>
      <c r="I8" s="74">
        <v>11.293470466666669</v>
      </c>
      <c r="J8" s="71">
        <f>4.8562/2</f>
        <v>2.4281000000000001</v>
      </c>
      <c r="K8" s="71">
        <f>2.2476/2</f>
        <v>1.1237999999999999</v>
      </c>
      <c r="L8" s="71"/>
      <c r="M8" s="71"/>
      <c r="N8" s="69">
        <f t="shared" si="1"/>
        <v>31.511706060606059</v>
      </c>
      <c r="O8" s="69">
        <f t="shared" si="1"/>
        <v>47.406930606060605</v>
      </c>
      <c r="P8" s="69">
        <f t="shared" si="1"/>
        <v>57.172412984848492</v>
      </c>
      <c r="Q8" s="69">
        <f t="shared" si="1"/>
        <v>62.889654283333336</v>
      </c>
    </row>
    <row r="9" spans="1:17" ht="15" customHeight="1" x14ac:dyDescent="0.2">
      <c r="A9" s="76" t="s">
        <v>444</v>
      </c>
      <c r="B9" s="77">
        <v>80.167954545454535</v>
      </c>
      <c r="C9" s="77">
        <v>84.176352272727257</v>
      </c>
      <c r="D9" s="77">
        <v>88.385169886363641</v>
      </c>
      <c r="E9" s="71">
        <f t="shared" si="0"/>
        <v>97.223686875000013</v>
      </c>
      <c r="F9" s="74">
        <v>44</v>
      </c>
      <c r="G9" s="74">
        <v>46.2</v>
      </c>
      <c r="H9" s="74">
        <v>48.510000000000005</v>
      </c>
      <c r="I9" s="74">
        <v>50.935500000000005</v>
      </c>
      <c r="J9" s="74"/>
      <c r="K9" s="74"/>
      <c r="L9" s="74"/>
      <c r="M9" s="74"/>
      <c r="N9" s="69">
        <f t="shared" ref="N9:N14" si="2">B9-F9-J9</f>
        <v>36.167954545454535</v>
      </c>
      <c r="O9" s="69">
        <f t="shared" ref="O9:O14" si="3">C9-G9-K9</f>
        <v>37.976352272727254</v>
      </c>
      <c r="P9" s="69">
        <f t="shared" ref="P9:P14" si="4">D9-H9-L9</f>
        <v>39.875169886363636</v>
      </c>
      <c r="Q9" s="69">
        <f t="shared" ref="Q9:Q14" si="5">E9-I9-M9</f>
        <v>46.288186875000008</v>
      </c>
    </row>
    <row r="10" spans="1:17" ht="15" customHeight="1" x14ac:dyDescent="0.2">
      <c r="A10" s="76" t="s">
        <v>445</v>
      </c>
      <c r="B10" s="77">
        <v>102.62580077369438</v>
      </c>
      <c r="C10" s="77">
        <v>144.70156227272727</v>
      </c>
      <c r="D10" s="77">
        <v>188.76774581223543</v>
      </c>
      <c r="E10" s="71">
        <f t="shared" si="0"/>
        <v>207.644520393459</v>
      </c>
      <c r="F10" s="74">
        <v>12</v>
      </c>
      <c r="G10" s="74">
        <v>13.200000000000001</v>
      </c>
      <c r="H10" s="74">
        <v>14.520000000000003</v>
      </c>
      <c r="I10" s="74">
        <v>15.972000000000005</v>
      </c>
      <c r="J10" s="74"/>
      <c r="K10" s="74"/>
      <c r="L10" s="74"/>
      <c r="M10" s="74"/>
      <c r="N10" s="69">
        <f t="shared" si="2"/>
        <v>90.62580077369438</v>
      </c>
      <c r="O10" s="69">
        <f t="shared" si="3"/>
        <v>131.50156227272728</v>
      </c>
      <c r="P10" s="69">
        <f t="shared" si="4"/>
        <v>174.24774581223542</v>
      </c>
      <c r="Q10" s="69">
        <f t="shared" si="5"/>
        <v>191.672520393459</v>
      </c>
    </row>
    <row r="11" spans="1:17" ht="15" customHeight="1" x14ac:dyDescent="0.2">
      <c r="A11" s="76" t="s">
        <v>446</v>
      </c>
      <c r="B11" s="77">
        <v>27.74548484848485</v>
      </c>
      <c r="C11" s="77">
        <v>30.951698484848489</v>
      </c>
      <c r="D11" s="77">
        <v>33.354586439393941</v>
      </c>
      <c r="E11" s="71">
        <f t="shared" si="0"/>
        <v>36.690045083333338</v>
      </c>
      <c r="F11" s="74">
        <v>10</v>
      </c>
      <c r="G11" s="74">
        <v>11</v>
      </c>
      <c r="H11" s="74">
        <v>12.100000000000001</v>
      </c>
      <c r="I11" s="74">
        <v>13.310000000000002</v>
      </c>
      <c r="J11" s="74">
        <f>J8</f>
        <v>2.4281000000000001</v>
      </c>
      <c r="K11" s="74">
        <f>K8</f>
        <v>1.1237999999999999</v>
      </c>
      <c r="L11" s="74"/>
      <c r="M11" s="74"/>
      <c r="N11" s="69">
        <f t="shared" si="2"/>
        <v>15.317384848484849</v>
      </c>
      <c r="O11" s="69">
        <f t="shared" si="3"/>
        <v>18.82789848484849</v>
      </c>
      <c r="P11" s="69">
        <f t="shared" si="4"/>
        <v>21.25458643939394</v>
      </c>
      <c r="Q11" s="69">
        <f t="shared" si="5"/>
        <v>23.380045083333336</v>
      </c>
    </row>
    <row r="12" spans="1:17" ht="15" customHeight="1" x14ac:dyDescent="0.2">
      <c r="A12" s="76" t="s">
        <v>447</v>
      </c>
      <c r="B12" s="77">
        <v>19.11484696969697</v>
      </c>
      <c r="C12" s="77">
        <v>20.070589318181824</v>
      </c>
      <c r="D12" s="77">
        <v>21.074118784090913</v>
      </c>
      <c r="E12" s="71">
        <f t="shared" si="0"/>
        <v>23.181530662500005</v>
      </c>
      <c r="F12" s="74">
        <v>4.7787117424242425</v>
      </c>
      <c r="G12" s="74">
        <v>5.2565829166666669</v>
      </c>
      <c r="H12" s="74">
        <v>5.7822412083333337</v>
      </c>
      <c r="I12" s="74">
        <v>6.3604653291666677</v>
      </c>
      <c r="J12" s="74"/>
      <c r="K12" s="74"/>
      <c r="L12" s="74"/>
      <c r="M12" s="74"/>
      <c r="N12" s="69">
        <f t="shared" si="2"/>
        <v>14.336135227272727</v>
      </c>
      <c r="O12" s="69">
        <f t="shared" si="3"/>
        <v>14.814006401515158</v>
      </c>
      <c r="P12" s="69">
        <f t="shared" si="4"/>
        <v>15.29187757575758</v>
      </c>
      <c r="Q12" s="69">
        <f t="shared" si="5"/>
        <v>16.821065333333337</v>
      </c>
    </row>
    <row r="13" spans="1:17" ht="15" customHeight="1" x14ac:dyDescent="0.2">
      <c r="A13" s="73"/>
      <c r="B13" s="74"/>
      <c r="C13" s="74"/>
      <c r="D13" s="74"/>
      <c r="E13" s="74"/>
      <c r="F13" s="74"/>
      <c r="G13" s="74"/>
      <c r="H13" s="74"/>
      <c r="I13" s="74"/>
      <c r="J13" s="74"/>
      <c r="K13" s="74"/>
      <c r="L13" s="74"/>
      <c r="M13" s="74"/>
      <c r="N13" s="69">
        <f t="shared" si="2"/>
        <v>0</v>
      </c>
      <c r="O13" s="69">
        <f t="shared" si="3"/>
        <v>0</v>
      </c>
      <c r="P13" s="69">
        <f t="shared" si="4"/>
        <v>0</v>
      </c>
      <c r="Q13" s="69">
        <f t="shared" si="5"/>
        <v>0</v>
      </c>
    </row>
    <row r="14" spans="1:17" ht="15" customHeight="1" x14ac:dyDescent="0.2">
      <c r="A14" s="73"/>
      <c r="B14" s="74"/>
      <c r="C14" s="74"/>
      <c r="D14" s="74"/>
      <c r="E14" s="74"/>
      <c r="F14" s="74"/>
      <c r="G14" s="74"/>
      <c r="H14" s="74"/>
      <c r="I14" s="74"/>
      <c r="J14" s="74"/>
      <c r="K14" s="74"/>
      <c r="L14" s="74"/>
      <c r="M14" s="74"/>
      <c r="N14" s="69">
        <f t="shared" si="2"/>
        <v>0</v>
      </c>
      <c r="O14" s="69">
        <f t="shared" si="3"/>
        <v>0</v>
      </c>
      <c r="P14" s="69">
        <f t="shared" si="4"/>
        <v>0</v>
      </c>
      <c r="Q14" s="69">
        <f t="shared" si="5"/>
        <v>0</v>
      </c>
    </row>
    <row r="15" spans="1:17" ht="15" customHeight="1" x14ac:dyDescent="0.2">
      <c r="A15" s="72"/>
      <c r="B15" s="71"/>
      <c r="C15" s="71"/>
      <c r="D15" s="71"/>
      <c r="E15" s="71"/>
      <c r="F15" s="71"/>
      <c r="G15" s="71"/>
      <c r="H15" s="71"/>
      <c r="I15" s="71"/>
      <c r="J15" s="71"/>
      <c r="K15" s="71"/>
      <c r="L15" s="71"/>
      <c r="M15" s="71"/>
      <c r="N15" s="69">
        <f t="shared" si="1"/>
        <v>0</v>
      </c>
      <c r="O15" s="69">
        <f t="shared" si="1"/>
        <v>0</v>
      </c>
      <c r="P15" s="69">
        <f t="shared" si="1"/>
        <v>0</v>
      </c>
      <c r="Q15" s="69">
        <f t="shared" si="1"/>
        <v>0</v>
      </c>
    </row>
    <row r="16" spans="1:17" ht="15" customHeight="1" x14ac:dyDescent="0.2">
      <c r="A16" s="72"/>
      <c r="B16" s="71"/>
      <c r="C16" s="71"/>
      <c r="D16" s="71"/>
      <c r="E16" s="71"/>
      <c r="F16" s="71"/>
      <c r="G16" s="71"/>
      <c r="H16" s="71"/>
      <c r="I16" s="71"/>
      <c r="J16" s="71"/>
      <c r="K16" s="71"/>
      <c r="L16" s="71"/>
      <c r="M16" s="71"/>
      <c r="N16" s="69">
        <f t="shared" si="1"/>
        <v>0</v>
      </c>
      <c r="O16" s="69">
        <f t="shared" si="1"/>
        <v>0</v>
      </c>
      <c r="P16" s="69">
        <f t="shared" si="1"/>
        <v>0</v>
      </c>
      <c r="Q16" s="69">
        <f t="shared" si="1"/>
        <v>0</v>
      </c>
    </row>
    <row r="17" spans="1:17" ht="15" customHeight="1" x14ac:dyDescent="0.2">
      <c r="A17" s="72"/>
      <c r="B17" s="71"/>
      <c r="C17" s="71"/>
      <c r="D17" s="71"/>
      <c r="E17" s="71"/>
      <c r="F17" s="71"/>
      <c r="G17" s="71"/>
      <c r="H17" s="71"/>
      <c r="I17" s="71"/>
      <c r="J17" s="71"/>
      <c r="K17" s="71"/>
      <c r="L17" s="71"/>
      <c r="M17" s="71"/>
      <c r="N17" s="69">
        <f t="shared" si="1"/>
        <v>0</v>
      </c>
      <c r="O17" s="69">
        <f t="shared" si="1"/>
        <v>0</v>
      </c>
      <c r="P17" s="69">
        <f t="shared" si="1"/>
        <v>0</v>
      </c>
      <c r="Q17" s="69">
        <f t="shared" si="1"/>
        <v>0</v>
      </c>
    </row>
    <row r="18" spans="1:17" ht="15" customHeight="1" x14ac:dyDescent="0.2">
      <c r="A18" s="72"/>
      <c r="B18" s="71"/>
      <c r="C18" s="71"/>
      <c r="D18" s="71"/>
      <c r="E18" s="71"/>
      <c r="F18" s="71"/>
      <c r="G18" s="71"/>
      <c r="H18" s="71"/>
      <c r="I18" s="71"/>
      <c r="J18" s="71"/>
      <c r="K18" s="71"/>
      <c r="L18" s="71"/>
      <c r="M18" s="71"/>
      <c r="N18" s="69">
        <f t="shared" si="1"/>
        <v>0</v>
      </c>
      <c r="O18" s="69">
        <f t="shared" si="1"/>
        <v>0</v>
      </c>
      <c r="P18" s="69">
        <f t="shared" si="1"/>
        <v>0</v>
      </c>
      <c r="Q18" s="69">
        <f t="shared" si="1"/>
        <v>0</v>
      </c>
    </row>
    <row r="19" spans="1:17" ht="15" customHeight="1" x14ac:dyDescent="0.2">
      <c r="A19" s="72"/>
      <c r="B19" s="71"/>
      <c r="C19" s="71"/>
      <c r="D19" s="71"/>
      <c r="E19" s="71"/>
      <c r="F19" s="71"/>
      <c r="G19" s="71"/>
      <c r="H19" s="71"/>
      <c r="I19" s="71"/>
      <c r="J19" s="71"/>
      <c r="K19" s="71"/>
      <c r="L19" s="71"/>
      <c r="M19" s="71"/>
      <c r="N19" s="69">
        <f t="shared" si="1"/>
        <v>0</v>
      </c>
      <c r="O19" s="69">
        <f t="shared" si="1"/>
        <v>0</v>
      </c>
      <c r="P19" s="69">
        <f t="shared" si="1"/>
        <v>0</v>
      </c>
      <c r="Q19" s="69">
        <f t="shared" si="1"/>
        <v>0</v>
      </c>
    </row>
    <row r="20" spans="1:17" ht="15" customHeight="1" x14ac:dyDescent="0.2">
      <c r="A20" s="72"/>
      <c r="B20" s="71"/>
      <c r="C20" s="71"/>
      <c r="D20" s="71"/>
      <c r="E20" s="71"/>
      <c r="F20" s="71"/>
      <c r="G20" s="71"/>
      <c r="H20" s="71"/>
      <c r="I20" s="71"/>
      <c r="J20" s="71"/>
      <c r="K20" s="71"/>
      <c r="L20" s="71"/>
      <c r="M20" s="71"/>
      <c r="N20" s="69">
        <f t="shared" si="1"/>
        <v>0</v>
      </c>
      <c r="O20" s="69">
        <f t="shared" si="1"/>
        <v>0</v>
      </c>
      <c r="P20" s="69">
        <f t="shared" si="1"/>
        <v>0</v>
      </c>
      <c r="Q20" s="69">
        <f t="shared" si="1"/>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8" t="s">
        <v>309</v>
      </c>
      <c r="B22" s="70">
        <f t="shared" ref="B22:Q22" si="6">SUM(B6:B20)</f>
        <v>475.09172040080045</v>
      </c>
      <c r="C22" s="70">
        <f t="shared" si="6"/>
        <v>623.58141715700015</v>
      </c>
      <c r="D22" s="70">
        <f t="shared" si="6"/>
        <v>769.08321557407771</v>
      </c>
      <c r="E22" s="70">
        <f t="shared" si="6"/>
        <v>845.9915371314853</v>
      </c>
      <c r="F22" s="70">
        <f t="shared" si="6"/>
        <v>148.865769748275</v>
      </c>
      <c r="G22" s="70">
        <f t="shared" si="6"/>
        <v>224.19424256473184</v>
      </c>
      <c r="H22" s="70">
        <f t="shared" si="6"/>
        <v>246.30366682120501</v>
      </c>
      <c r="I22" s="70">
        <f t="shared" si="6"/>
        <v>269.50853350332557</v>
      </c>
      <c r="J22" s="70">
        <f t="shared" si="6"/>
        <v>4.8562000000000003</v>
      </c>
      <c r="K22" s="70">
        <f t="shared" si="6"/>
        <v>2.2475999999999998</v>
      </c>
      <c r="L22" s="70">
        <f t="shared" si="6"/>
        <v>0</v>
      </c>
      <c r="M22" s="70">
        <f t="shared" si="6"/>
        <v>0</v>
      </c>
      <c r="N22" s="70">
        <f t="shared" si="6"/>
        <v>321.36975065252545</v>
      </c>
      <c r="O22" s="70">
        <f t="shared" si="6"/>
        <v>397.13957459226816</v>
      </c>
      <c r="P22" s="70">
        <f t="shared" si="6"/>
        <v>522.77954875287242</v>
      </c>
      <c r="Q22" s="70">
        <f t="shared" si="6"/>
        <v>576.48300362815974</v>
      </c>
    </row>
    <row r="24" spans="1:17" x14ac:dyDescent="0.2">
      <c r="A24" s="13"/>
    </row>
    <row r="25" spans="1:17" x14ac:dyDescent="0.2">
      <c r="A25" s="13"/>
    </row>
  </sheetData>
  <sheetProtection algorithmName="SHA-512" hashValue="WjKvlO0CiOcqj4E7VERAvVAiK0ASP4nwqZ4p+aRy86hxXbzFNI6IWnjYWQh6LWArkxY6FbXg7zDZrGmp8ZBQog==" saltValue="o9igpxSSWK/SoPCwCaUynQ==" spinCount="100000" sheet="1" objects="1" scenarios="1"/>
  <protectedRanges>
    <protectedRange sqref="B6:M21"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19"/>
  <sheetViews>
    <sheetView view="pageBreakPreview" zoomScaleSheetLayoutView="100" workbookViewId="0">
      <selection activeCell="A8" sqref="A8"/>
    </sheetView>
  </sheetViews>
  <sheetFormatPr defaultColWidth="8.625" defaultRowHeight="14.25" x14ac:dyDescent="0.2"/>
  <cols>
    <col min="1" max="1" width="47.5" style="11" customWidth="1"/>
    <col min="2" max="17" width="10.625" customWidth="1"/>
  </cols>
  <sheetData>
    <row r="1" spans="1:17" s="7" customFormat="1" ht="15" customHeight="1" x14ac:dyDescent="0.2">
      <c r="A1" s="97" t="s">
        <v>310</v>
      </c>
      <c r="B1" s="98"/>
      <c r="C1" s="99"/>
      <c r="D1" s="39" t="s">
        <v>3</v>
      </c>
      <c r="E1" s="103" t="str">
        <f>'Cover Sheet'!B3</f>
        <v>India</v>
      </c>
      <c r="F1" s="104"/>
      <c r="G1" s="105" t="s">
        <v>290</v>
      </c>
      <c r="H1" s="107" t="s">
        <v>9</v>
      </c>
      <c r="I1" s="146" t="s">
        <v>295</v>
      </c>
      <c r="J1" s="146"/>
      <c r="K1" s="146"/>
      <c r="L1" s="146"/>
      <c r="M1" s="40" t="str">
        <f>'Cover Sheet'!D8</f>
        <v>Select year</v>
      </c>
      <c r="N1" s="66"/>
      <c r="O1" s="66"/>
      <c r="P1" s="66"/>
      <c r="Q1" s="66"/>
    </row>
    <row r="2" spans="1:17" s="7" customFormat="1" ht="15" customHeight="1" x14ac:dyDescent="0.2">
      <c r="A2" s="100"/>
      <c r="B2" s="101"/>
      <c r="C2" s="102"/>
      <c r="D2" s="39" t="s">
        <v>1</v>
      </c>
      <c r="E2" s="103" t="str">
        <f>'Cover Sheet'!B5</f>
        <v>USD</v>
      </c>
      <c r="F2" s="104"/>
      <c r="G2" s="106"/>
      <c r="H2" s="108"/>
      <c r="I2" s="146" t="s">
        <v>293</v>
      </c>
      <c r="J2" s="146"/>
      <c r="K2" s="146"/>
      <c r="L2" s="146"/>
      <c r="M2" s="40" t="str">
        <f>'Cover Sheet'!D9</f>
        <v>Select year</v>
      </c>
      <c r="N2" s="66"/>
      <c r="O2" s="66"/>
      <c r="P2" s="66"/>
      <c r="Q2" s="66"/>
    </row>
    <row r="3" spans="1:17" s="7" customFormat="1" ht="15" customHeight="1" x14ac:dyDescent="0.2">
      <c r="A3" s="148" t="s">
        <v>297</v>
      </c>
      <c r="B3" s="112" t="s">
        <v>305</v>
      </c>
      <c r="C3" s="113"/>
      <c r="D3" s="113"/>
      <c r="E3" s="114"/>
      <c r="F3" s="112" t="s">
        <v>306</v>
      </c>
      <c r="G3" s="113"/>
      <c r="H3" s="113"/>
      <c r="I3" s="114"/>
      <c r="J3" s="147" t="s">
        <v>307</v>
      </c>
      <c r="K3" s="147"/>
      <c r="L3" s="147"/>
      <c r="M3" s="147"/>
      <c r="N3" s="147" t="s">
        <v>308</v>
      </c>
      <c r="O3" s="147"/>
      <c r="P3" s="147"/>
      <c r="Q3" s="147"/>
    </row>
    <row r="4" spans="1:17" s="7" customFormat="1" ht="15" customHeight="1" x14ac:dyDescent="0.2">
      <c r="A4" s="149"/>
      <c r="B4" s="43" t="str">
        <f>IF(M1="Select year","",M1)</f>
        <v/>
      </c>
      <c r="C4" s="43" t="str">
        <f>IFERROR(B4+1,"")</f>
        <v/>
      </c>
      <c r="D4" s="43" t="str">
        <f>IFERROR(C4+1,"")</f>
        <v/>
      </c>
      <c r="E4" s="43" t="str">
        <f>IFERROR(D4+1,"")</f>
        <v/>
      </c>
      <c r="F4" s="43" t="str">
        <f>B4</f>
        <v/>
      </c>
      <c r="G4" s="43" t="str">
        <f>C4</f>
        <v/>
      </c>
      <c r="H4" s="43" t="str">
        <f>D4</f>
        <v/>
      </c>
      <c r="I4" s="43" t="str">
        <f>E4</f>
        <v/>
      </c>
      <c r="J4" s="67" t="str">
        <f>B4</f>
        <v/>
      </c>
      <c r="K4" s="67" t="str">
        <f>C4</f>
        <v/>
      </c>
      <c r="L4" s="67" t="str">
        <f>D4</f>
        <v/>
      </c>
      <c r="M4" s="67" t="str">
        <f>E4</f>
        <v/>
      </c>
      <c r="N4" s="67" t="str">
        <f>B4</f>
        <v/>
      </c>
      <c r="O4" s="67" t="str">
        <f>C4</f>
        <v/>
      </c>
      <c r="P4" s="67" t="str">
        <f>D4</f>
        <v/>
      </c>
      <c r="Q4" s="67" t="str">
        <f>E4</f>
        <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68" t="s">
        <v>332</v>
      </c>
      <c r="B6" s="71"/>
      <c r="C6" s="71"/>
      <c r="D6" s="71"/>
      <c r="E6" s="71"/>
      <c r="F6" s="71"/>
      <c r="G6" s="71"/>
      <c r="H6" s="71"/>
      <c r="I6" s="71"/>
      <c r="J6" s="71"/>
      <c r="K6" s="71"/>
      <c r="L6" s="71"/>
      <c r="M6" s="71"/>
      <c r="N6" s="69">
        <f t="shared" ref="N6:Q14" si="0">B6-F6-J6</f>
        <v>0</v>
      </c>
      <c r="O6" s="69">
        <f t="shared" si="0"/>
        <v>0</v>
      </c>
      <c r="P6" s="69">
        <f t="shared" si="0"/>
        <v>0</v>
      </c>
      <c r="Q6" s="69">
        <f t="shared" si="0"/>
        <v>0</v>
      </c>
    </row>
    <row r="7" spans="1:17" ht="15" customHeight="1" x14ac:dyDescent="0.2">
      <c r="A7" s="68" t="s">
        <v>333</v>
      </c>
      <c r="B7" s="71"/>
      <c r="C7" s="71"/>
      <c r="D7" s="71"/>
      <c r="E7" s="71"/>
      <c r="F7" s="71"/>
      <c r="G7" s="71"/>
      <c r="H7" s="71"/>
      <c r="I7" s="71"/>
      <c r="J7" s="71"/>
      <c r="K7" s="71"/>
      <c r="L7" s="71"/>
      <c r="M7" s="71"/>
      <c r="N7" s="69">
        <f t="shared" si="0"/>
        <v>0</v>
      </c>
      <c r="O7" s="69">
        <f t="shared" si="0"/>
        <v>0</v>
      </c>
      <c r="P7" s="69">
        <f t="shared" si="0"/>
        <v>0</v>
      </c>
      <c r="Q7" s="69">
        <f t="shared" si="0"/>
        <v>0</v>
      </c>
    </row>
    <row r="8" spans="1:17" ht="15" customHeight="1" x14ac:dyDescent="0.2">
      <c r="A8" s="68" t="s">
        <v>414</v>
      </c>
      <c r="B8" s="71"/>
      <c r="C8" s="71"/>
      <c r="D8" s="71"/>
      <c r="E8" s="71"/>
      <c r="F8" s="71"/>
      <c r="G8" s="71"/>
      <c r="H8" s="71"/>
      <c r="I8" s="71"/>
      <c r="J8" s="71"/>
      <c r="K8" s="71"/>
      <c r="L8" s="71"/>
      <c r="M8" s="71"/>
      <c r="N8" s="69">
        <f t="shared" si="0"/>
        <v>0</v>
      </c>
      <c r="O8" s="69">
        <f t="shared" si="0"/>
        <v>0</v>
      </c>
      <c r="P8" s="69">
        <f t="shared" si="0"/>
        <v>0</v>
      </c>
      <c r="Q8" s="69">
        <f t="shared" si="0"/>
        <v>0</v>
      </c>
    </row>
    <row r="9" spans="1:17" ht="15" customHeight="1" x14ac:dyDescent="0.2">
      <c r="A9" s="68" t="s">
        <v>415</v>
      </c>
      <c r="B9" s="71"/>
      <c r="C9" s="71"/>
      <c r="D9" s="71"/>
      <c r="E9" s="71"/>
      <c r="F9" s="71"/>
      <c r="G9" s="71"/>
      <c r="H9" s="71"/>
      <c r="I9" s="71"/>
      <c r="J9" s="71"/>
      <c r="K9" s="71"/>
      <c r="L9" s="71"/>
      <c r="M9" s="71"/>
      <c r="N9" s="69">
        <f t="shared" si="0"/>
        <v>0</v>
      </c>
      <c r="O9" s="69">
        <f t="shared" si="0"/>
        <v>0</v>
      </c>
      <c r="P9" s="69">
        <f t="shared" si="0"/>
        <v>0</v>
      </c>
      <c r="Q9" s="69">
        <f t="shared" si="0"/>
        <v>0</v>
      </c>
    </row>
    <row r="10" spans="1:17" ht="30" customHeight="1" x14ac:dyDescent="0.2">
      <c r="A10" s="68" t="s">
        <v>334</v>
      </c>
      <c r="B10" s="71"/>
      <c r="C10" s="71"/>
      <c r="D10" s="71"/>
      <c r="E10" s="71"/>
      <c r="F10" s="71"/>
      <c r="G10" s="71"/>
      <c r="H10" s="71"/>
      <c r="I10" s="71"/>
      <c r="J10" s="71"/>
      <c r="K10" s="71"/>
      <c r="L10" s="71"/>
      <c r="M10" s="71"/>
      <c r="N10" s="69">
        <f t="shared" si="0"/>
        <v>0</v>
      </c>
      <c r="O10" s="69">
        <f t="shared" si="0"/>
        <v>0</v>
      </c>
      <c r="P10" s="69">
        <f t="shared" si="0"/>
        <v>0</v>
      </c>
      <c r="Q10" s="69">
        <f t="shared" si="0"/>
        <v>0</v>
      </c>
    </row>
    <row r="11" spans="1:17" ht="30" customHeight="1" x14ac:dyDescent="0.2">
      <c r="A11" s="68" t="s">
        <v>335</v>
      </c>
      <c r="B11" s="71"/>
      <c r="C11" s="71"/>
      <c r="D11" s="71"/>
      <c r="E11" s="71"/>
      <c r="F11" s="71"/>
      <c r="G11" s="71"/>
      <c r="H11" s="71"/>
      <c r="I11" s="71"/>
      <c r="J11" s="71"/>
      <c r="K11" s="71"/>
      <c r="L11" s="71"/>
      <c r="M11" s="71"/>
      <c r="N11" s="69">
        <f t="shared" si="0"/>
        <v>0</v>
      </c>
      <c r="O11" s="69">
        <f t="shared" si="0"/>
        <v>0</v>
      </c>
      <c r="P11" s="69">
        <f t="shared" si="0"/>
        <v>0</v>
      </c>
      <c r="Q11" s="69">
        <f t="shared" si="0"/>
        <v>0</v>
      </c>
    </row>
    <row r="12" spans="1:17" ht="15" customHeight="1" x14ac:dyDescent="0.2">
      <c r="A12" s="68" t="s">
        <v>375</v>
      </c>
      <c r="B12" s="71"/>
      <c r="C12" s="71"/>
      <c r="D12" s="71"/>
      <c r="E12" s="71"/>
      <c r="F12" s="71"/>
      <c r="G12" s="71"/>
      <c r="H12" s="71"/>
      <c r="I12" s="71"/>
      <c r="J12" s="71"/>
      <c r="K12" s="71"/>
      <c r="L12" s="71"/>
      <c r="M12" s="71"/>
      <c r="N12" s="69">
        <f t="shared" si="0"/>
        <v>0</v>
      </c>
      <c r="O12" s="69">
        <f t="shared" si="0"/>
        <v>0</v>
      </c>
      <c r="P12" s="69">
        <f t="shared" si="0"/>
        <v>0</v>
      </c>
      <c r="Q12" s="69">
        <f t="shared" si="0"/>
        <v>0</v>
      </c>
    </row>
    <row r="13" spans="1:17" ht="15" customHeight="1" x14ac:dyDescent="0.2">
      <c r="A13" s="68" t="s">
        <v>376</v>
      </c>
      <c r="B13" s="71"/>
      <c r="C13" s="71"/>
      <c r="D13" s="71"/>
      <c r="E13" s="71"/>
      <c r="F13" s="71"/>
      <c r="G13" s="71"/>
      <c r="H13" s="71"/>
      <c r="I13" s="71"/>
      <c r="J13" s="71"/>
      <c r="K13" s="71"/>
      <c r="L13" s="71"/>
      <c r="M13" s="71"/>
      <c r="N13" s="69">
        <f t="shared" si="0"/>
        <v>0</v>
      </c>
      <c r="O13" s="69">
        <f t="shared" si="0"/>
        <v>0</v>
      </c>
      <c r="P13" s="69">
        <f t="shared" si="0"/>
        <v>0</v>
      </c>
      <c r="Q13" s="69">
        <f t="shared" si="0"/>
        <v>0</v>
      </c>
    </row>
    <row r="14" spans="1:17" ht="15" customHeight="1" x14ac:dyDescent="0.2">
      <c r="A14" s="68" t="s">
        <v>331</v>
      </c>
      <c r="B14" s="71"/>
      <c r="C14" s="71"/>
      <c r="D14" s="71"/>
      <c r="E14" s="71"/>
      <c r="F14" s="71"/>
      <c r="G14" s="71"/>
      <c r="H14" s="71"/>
      <c r="I14" s="71"/>
      <c r="J14" s="71"/>
      <c r="K14" s="71"/>
      <c r="L14" s="71"/>
      <c r="M14" s="71"/>
      <c r="N14" s="69">
        <f t="shared" si="0"/>
        <v>0</v>
      </c>
      <c r="O14" s="69">
        <f t="shared" si="0"/>
        <v>0</v>
      </c>
      <c r="P14" s="69">
        <f t="shared" si="0"/>
        <v>0</v>
      </c>
      <c r="Q14" s="69">
        <f t="shared" si="0"/>
        <v>0</v>
      </c>
    </row>
    <row r="15" spans="1:17" s="7" customFormat="1" ht="3" customHeight="1" x14ac:dyDescent="0.2">
      <c r="A15" s="45"/>
      <c r="B15" s="46"/>
      <c r="C15" s="46"/>
      <c r="D15" s="46"/>
      <c r="E15" s="47"/>
      <c r="F15" s="47"/>
      <c r="G15" s="47"/>
      <c r="H15" s="47"/>
      <c r="I15" s="47"/>
      <c r="J15" s="47"/>
      <c r="K15" s="48"/>
      <c r="L15" s="48"/>
      <c r="M15" s="48"/>
      <c r="N15" s="48"/>
      <c r="O15" s="48"/>
      <c r="P15" s="48"/>
      <c r="Q15" s="48"/>
    </row>
    <row r="16" spans="1:17" ht="15" customHeight="1" x14ac:dyDescent="0.2">
      <c r="A16" s="68" t="s">
        <v>309</v>
      </c>
      <c r="B16" s="70">
        <f t="shared" ref="B16:Q16" si="1">SUM(B6:B14)</f>
        <v>0</v>
      </c>
      <c r="C16" s="70">
        <f t="shared" si="1"/>
        <v>0</v>
      </c>
      <c r="D16" s="70">
        <f t="shared" si="1"/>
        <v>0</v>
      </c>
      <c r="E16" s="70">
        <f t="shared" si="1"/>
        <v>0</v>
      </c>
      <c r="F16" s="70">
        <f t="shared" si="1"/>
        <v>0</v>
      </c>
      <c r="G16" s="70">
        <f t="shared" si="1"/>
        <v>0</v>
      </c>
      <c r="H16" s="70">
        <f t="shared" si="1"/>
        <v>0</v>
      </c>
      <c r="I16" s="70">
        <f t="shared" si="1"/>
        <v>0</v>
      </c>
      <c r="J16" s="70">
        <f t="shared" si="1"/>
        <v>0</v>
      </c>
      <c r="K16" s="70">
        <f t="shared" si="1"/>
        <v>0</v>
      </c>
      <c r="L16" s="70">
        <f t="shared" si="1"/>
        <v>0</v>
      </c>
      <c r="M16" s="70">
        <f t="shared" si="1"/>
        <v>0</v>
      </c>
      <c r="N16" s="70">
        <f t="shared" si="1"/>
        <v>0</v>
      </c>
      <c r="O16" s="70">
        <f t="shared" si="1"/>
        <v>0</v>
      </c>
      <c r="P16" s="70">
        <f t="shared" si="1"/>
        <v>0</v>
      </c>
      <c r="Q16" s="70">
        <f t="shared" si="1"/>
        <v>0</v>
      </c>
    </row>
    <row r="18" spans="1:1" x14ac:dyDescent="0.2">
      <c r="A18" s="13"/>
    </row>
    <row r="19" spans="1:1" x14ac:dyDescent="0.2">
      <c r="A19" s="13"/>
    </row>
  </sheetData>
  <sheetProtection algorithmName="SHA-512" hashValue="pZUUuE+UNHfrlivUtypnEeZxn+q400v1TlDxkpEvKcgfilzYVTNHHk2plYRp06lV1yyGysPaiAs39isbkEepBg==" saltValue="J5w3ROPVIaxXiYpWv5MZzQ==" spinCount="100000" sheet="1" objects="1" scenarios="1"/>
  <protectedRanges>
    <protectedRange sqref="B6:M15"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Q25"/>
  <sheetViews>
    <sheetView view="pageBreakPreview" zoomScaleSheetLayoutView="100" workbookViewId="0">
      <selection activeCell="A6" sqref="A6"/>
    </sheetView>
  </sheetViews>
  <sheetFormatPr defaultColWidth="8.625" defaultRowHeight="14.25" x14ac:dyDescent="0.2"/>
  <cols>
    <col min="1" max="1" width="47.5" style="11" customWidth="1"/>
    <col min="2" max="17" width="10.625" customWidth="1"/>
  </cols>
  <sheetData>
    <row r="1" spans="1:17" s="7" customFormat="1" ht="15" customHeight="1" x14ac:dyDescent="0.2">
      <c r="A1" s="97" t="s">
        <v>310</v>
      </c>
      <c r="B1" s="98"/>
      <c r="C1" s="99"/>
      <c r="D1" s="39" t="s">
        <v>3</v>
      </c>
      <c r="E1" s="103" t="str">
        <f>'Cover Sheet'!B3</f>
        <v>India</v>
      </c>
      <c r="F1" s="104"/>
      <c r="G1" s="105" t="s">
        <v>290</v>
      </c>
      <c r="H1" s="107" t="s">
        <v>9</v>
      </c>
      <c r="I1" s="146" t="s">
        <v>295</v>
      </c>
      <c r="J1" s="146"/>
      <c r="K1" s="146"/>
      <c r="L1" s="146"/>
      <c r="M1" s="40" t="str">
        <f>'Cover Sheet'!D8</f>
        <v>Select year</v>
      </c>
      <c r="N1" s="66"/>
      <c r="O1" s="66"/>
      <c r="P1" s="66"/>
      <c r="Q1" s="66"/>
    </row>
    <row r="2" spans="1:17" s="7" customFormat="1" ht="15" customHeight="1" x14ac:dyDescent="0.2">
      <c r="A2" s="100"/>
      <c r="B2" s="101"/>
      <c r="C2" s="102"/>
      <c r="D2" s="39" t="s">
        <v>1</v>
      </c>
      <c r="E2" s="103" t="str">
        <f>'Cover Sheet'!B5</f>
        <v>USD</v>
      </c>
      <c r="F2" s="104"/>
      <c r="G2" s="106"/>
      <c r="H2" s="108"/>
      <c r="I2" s="146" t="s">
        <v>293</v>
      </c>
      <c r="J2" s="146"/>
      <c r="K2" s="146"/>
      <c r="L2" s="146"/>
      <c r="M2" s="40" t="str">
        <f>'Cover Sheet'!D9</f>
        <v>Select year</v>
      </c>
      <c r="N2" s="66"/>
      <c r="O2" s="66"/>
      <c r="P2" s="66"/>
      <c r="Q2" s="66"/>
    </row>
    <row r="3" spans="1:17" s="7" customFormat="1" ht="15" customHeight="1" x14ac:dyDescent="0.2">
      <c r="A3" s="148" t="s">
        <v>403</v>
      </c>
      <c r="B3" s="112" t="s">
        <v>305</v>
      </c>
      <c r="C3" s="113"/>
      <c r="D3" s="113"/>
      <c r="E3" s="114"/>
      <c r="F3" s="112" t="s">
        <v>306</v>
      </c>
      <c r="G3" s="113"/>
      <c r="H3" s="113"/>
      <c r="I3" s="114"/>
      <c r="J3" s="147" t="s">
        <v>307</v>
      </c>
      <c r="K3" s="147"/>
      <c r="L3" s="147"/>
      <c r="M3" s="147"/>
      <c r="N3" s="147" t="s">
        <v>308</v>
      </c>
      <c r="O3" s="147"/>
      <c r="P3" s="147"/>
      <c r="Q3" s="147"/>
    </row>
    <row r="4" spans="1:17" s="7" customFormat="1" ht="15" customHeight="1" x14ac:dyDescent="0.2">
      <c r="A4" s="149"/>
      <c r="B4" s="43" t="str">
        <f>IF(M1="Select year","",M1)</f>
        <v/>
      </c>
      <c r="C4" s="43" t="str">
        <f>IFERROR(B4+1,"")</f>
        <v/>
      </c>
      <c r="D4" s="43" t="str">
        <f>IFERROR(C4+1,"")</f>
        <v/>
      </c>
      <c r="E4" s="43" t="str">
        <f>IFERROR(D4+1,"")</f>
        <v/>
      </c>
      <c r="F4" s="43" t="str">
        <f>B4</f>
        <v/>
      </c>
      <c r="G4" s="43" t="str">
        <f>C4</f>
        <v/>
      </c>
      <c r="H4" s="43" t="str">
        <f>D4</f>
        <v/>
      </c>
      <c r="I4" s="43" t="str">
        <f>E4</f>
        <v/>
      </c>
      <c r="J4" s="67" t="str">
        <f>B4</f>
        <v/>
      </c>
      <c r="K4" s="67" t="str">
        <f>C4</f>
        <v/>
      </c>
      <c r="L4" s="67" t="str">
        <f>D4</f>
        <v/>
      </c>
      <c r="M4" s="67" t="str">
        <f>E4</f>
        <v/>
      </c>
      <c r="N4" s="67" t="str">
        <f>B4</f>
        <v/>
      </c>
      <c r="O4" s="67" t="str">
        <f>C4</f>
        <v/>
      </c>
      <c r="P4" s="67" t="str">
        <f>D4</f>
        <v/>
      </c>
      <c r="Q4" s="67" t="str">
        <f>E4</f>
        <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72"/>
      <c r="B6" s="71"/>
      <c r="C6" s="71"/>
      <c r="D6" s="71"/>
      <c r="E6" s="71"/>
      <c r="F6" s="71"/>
      <c r="G6" s="71"/>
      <c r="H6" s="71"/>
      <c r="I6" s="71"/>
      <c r="J6" s="71"/>
      <c r="K6" s="71"/>
      <c r="L6" s="71"/>
      <c r="M6" s="71"/>
      <c r="N6" s="69">
        <f t="shared" ref="N6:Q9" si="0">B6-F6-J6</f>
        <v>0</v>
      </c>
      <c r="O6" s="69">
        <f t="shared" si="0"/>
        <v>0</v>
      </c>
      <c r="P6" s="69">
        <f t="shared" si="0"/>
        <v>0</v>
      </c>
      <c r="Q6" s="69">
        <f t="shared" si="0"/>
        <v>0</v>
      </c>
    </row>
    <row r="7" spans="1:17" ht="15" customHeight="1" x14ac:dyDescent="0.2">
      <c r="A7" s="72"/>
      <c r="B7" s="71"/>
      <c r="C7" s="71"/>
      <c r="D7" s="71"/>
      <c r="E7" s="71"/>
      <c r="F7" s="71"/>
      <c r="G7" s="71"/>
      <c r="H7" s="71"/>
      <c r="I7" s="71"/>
      <c r="J7" s="71"/>
      <c r="K7" s="71"/>
      <c r="L7" s="71"/>
      <c r="M7" s="71"/>
      <c r="N7" s="69">
        <f t="shared" si="0"/>
        <v>0</v>
      </c>
      <c r="O7" s="69">
        <f t="shared" si="0"/>
        <v>0</v>
      </c>
      <c r="P7" s="69">
        <f t="shared" si="0"/>
        <v>0</v>
      </c>
      <c r="Q7" s="69">
        <f t="shared" si="0"/>
        <v>0</v>
      </c>
    </row>
    <row r="8" spans="1:17" ht="15" customHeight="1" x14ac:dyDescent="0.2">
      <c r="A8" s="72"/>
      <c r="B8" s="71"/>
      <c r="C8" s="71"/>
      <c r="D8" s="71"/>
      <c r="E8" s="71"/>
      <c r="F8" s="71"/>
      <c r="G8" s="71"/>
      <c r="H8" s="71"/>
      <c r="I8" s="71"/>
      <c r="J8" s="71"/>
      <c r="K8" s="71"/>
      <c r="L8" s="71"/>
      <c r="M8" s="71"/>
      <c r="N8" s="69">
        <f t="shared" si="0"/>
        <v>0</v>
      </c>
      <c r="O8" s="69">
        <f t="shared" si="0"/>
        <v>0</v>
      </c>
      <c r="P8" s="69">
        <f t="shared" si="0"/>
        <v>0</v>
      </c>
      <c r="Q8" s="69">
        <f t="shared" si="0"/>
        <v>0</v>
      </c>
    </row>
    <row r="9" spans="1:17" ht="15" customHeight="1" x14ac:dyDescent="0.2">
      <c r="A9" s="72"/>
      <c r="B9" s="71"/>
      <c r="C9" s="71"/>
      <c r="D9" s="71"/>
      <c r="E9" s="71"/>
      <c r="F9" s="71"/>
      <c r="G9" s="71"/>
      <c r="H9" s="71"/>
      <c r="I9" s="71"/>
      <c r="J9" s="71"/>
      <c r="K9" s="71"/>
      <c r="L9" s="71"/>
      <c r="M9" s="71"/>
      <c r="N9" s="69">
        <f t="shared" si="0"/>
        <v>0</v>
      </c>
      <c r="O9" s="69">
        <f t="shared" si="0"/>
        <v>0</v>
      </c>
      <c r="P9" s="69">
        <f t="shared" si="0"/>
        <v>0</v>
      </c>
      <c r="Q9" s="69">
        <f t="shared" si="0"/>
        <v>0</v>
      </c>
    </row>
    <row r="10" spans="1:17" ht="15" customHeight="1" x14ac:dyDescent="0.2">
      <c r="A10" s="73"/>
      <c r="B10" s="74"/>
      <c r="C10" s="74"/>
      <c r="D10" s="74"/>
      <c r="E10" s="74"/>
      <c r="F10" s="74"/>
      <c r="G10" s="74"/>
      <c r="H10" s="74"/>
      <c r="I10" s="74"/>
      <c r="J10" s="74"/>
      <c r="K10" s="74"/>
      <c r="L10" s="74"/>
      <c r="M10" s="74"/>
      <c r="N10" s="69">
        <f t="shared" ref="N10:N20" si="1">B10-F10-J10</f>
        <v>0</v>
      </c>
      <c r="O10" s="69">
        <f t="shared" ref="O10:O20" si="2">C10-G10-K10</f>
        <v>0</v>
      </c>
      <c r="P10" s="69">
        <f t="shared" ref="P10:P20" si="3">D10-H10-L10</f>
        <v>0</v>
      </c>
      <c r="Q10" s="69">
        <f t="shared" ref="Q10:Q20" si="4">E10-I10-M10</f>
        <v>0</v>
      </c>
    </row>
    <row r="11" spans="1:17" ht="15" customHeight="1" x14ac:dyDescent="0.2">
      <c r="A11" s="73"/>
      <c r="B11" s="74"/>
      <c r="C11" s="74"/>
      <c r="D11" s="74"/>
      <c r="E11" s="74"/>
      <c r="F11" s="74"/>
      <c r="G11" s="74"/>
      <c r="H11" s="74"/>
      <c r="I11" s="74"/>
      <c r="J11" s="74"/>
      <c r="K11" s="74"/>
      <c r="L11" s="74"/>
      <c r="M11" s="74"/>
      <c r="N11" s="69">
        <f t="shared" si="1"/>
        <v>0</v>
      </c>
      <c r="O11" s="69">
        <f t="shared" si="2"/>
        <v>0</v>
      </c>
      <c r="P11" s="69">
        <f t="shared" si="3"/>
        <v>0</v>
      </c>
      <c r="Q11" s="69">
        <f t="shared" si="4"/>
        <v>0</v>
      </c>
    </row>
    <row r="12" spans="1:17" ht="15" customHeight="1" x14ac:dyDescent="0.2">
      <c r="A12" s="73"/>
      <c r="B12" s="74"/>
      <c r="C12" s="74"/>
      <c r="D12" s="74"/>
      <c r="E12" s="74"/>
      <c r="F12" s="74"/>
      <c r="G12" s="74"/>
      <c r="H12" s="74"/>
      <c r="I12" s="74"/>
      <c r="J12" s="74"/>
      <c r="K12" s="74"/>
      <c r="L12" s="74"/>
      <c r="M12" s="74"/>
      <c r="N12" s="69">
        <f t="shared" si="1"/>
        <v>0</v>
      </c>
      <c r="O12" s="69">
        <f t="shared" si="2"/>
        <v>0</v>
      </c>
      <c r="P12" s="69">
        <f t="shared" si="3"/>
        <v>0</v>
      </c>
      <c r="Q12" s="69">
        <f t="shared" si="4"/>
        <v>0</v>
      </c>
    </row>
    <row r="13" spans="1:17" ht="15" customHeight="1" x14ac:dyDescent="0.2">
      <c r="A13" s="73"/>
      <c r="B13" s="74"/>
      <c r="C13" s="74"/>
      <c r="D13" s="74"/>
      <c r="E13" s="74"/>
      <c r="F13" s="74"/>
      <c r="G13" s="74"/>
      <c r="H13" s="74"/>
      <c r="I13" s="74"/>
      <c r="J13" s="74"/>
      <c r="K13" s="74"/>
      <c r="L13" s="74"/>
      <c r="M13" s="74"/>
      <c r="N13" s="69">
        <f t="shared" si="1"/>
        <v>0</v>
      </c>
      <c r="O13" s="69">
        <f t="shared" si="2"/>
        <v>0</v>
      </c>
      <c r="P13" s="69">
        <f t="shared" si="3"/>
        <v>0</v>
      </c>
      <c r="Q13" s="69">
        <f t="shared" si="4"/>
        <v>0</v>
      </c>
    </row>
    <row r="14" spans="1:17" ht="15" customHeight="1" x14ac:dyDescent="0.2">
      <c r="A14" s="73"/>
      <c r="B14" s="74"/>
      <c r="C14" s="74"/>
      <c r="D14" s="74"/>
      <c r="E14" s="74"/>
      <c r="F14" s="74"/>
      <c r="G14" s="74"/>
      <c r="H14" s="74"/>
      <c r="I14" s="74"/>
      <c r="J14" s="74"/>
      <c r="K14" s="74"/>
      <c r="L14" s="74"/>
      <c r="M14" s="74"/>
      <c r="N14" s="69">
        <f t="shared" si="1"/>
        <v>0</v>
      </c>
      <c r="O14" s="69">
        <f t="shared" si="2"/>
        <v>0</v>
      </c>
      <c r="P14" s="69">
        <f t="shared" si="3"/>
        <v>0</v>
      </c>
      <c r="Q14" s="69">
        <f t="shared" si="4"/>
        <v>0</v>
      </c>
    </row>
    <row r="15" spans="1:17" ht="15" customHeight="1" x14ac:dyDescent="0.2">
      <c r="A15" s="72"/>
      <c r="B15" s="71"/>
      <c r="C15" s="71"/>
      <c r="D15" s="71"/>
      <c r="E15" s="71"/>
      <c r="F15" s="71"/>
      <c r="G15" s="71"/>
      <c r="H15" s="71"/>
      <c r="I15" s="71"/>
      <c r="J15" s="71"/>
      <c r="K15" s="71"/>
      <c r="L15" s="71"/>
      <c r="M15" s="71"/>
      <c r="N15" s="69">
        <f t="shared" si="1"/>
        <v>0</v>
      </c>
      <c r="O15" s="69">
        <f t="shared" si="2"/>
        <v>0</v>
      </c>
      <c r="P15" s="69">
        <f t="shared" si="3"/>
        <v>0</v>
      </c>
      <c r="Q15" s="69">
        <f t="shared" si="4"/>
        <v>0</v>
      </c>
    </row>
    <row r="16" spans="1:17" ht="15" customHeight="1" x14ac:dyDescent="0.2">
      <c r="A16" s="72"/>
      <c r="B16" s="71"/>
      <c r="C16" s="71"/>
      <c r="D16" s="71"/>
      <c r="E16" s="71"/>
      <c r="F16" s="71"/>
      <c r="G16" s="71"/>
      <c r="H16" s="71"/>
      <c r="I16" s="71"/>
      <c r="J16" s="71"/>
      <c r="K16" s="71"/>
      <c r="L16" s="71"/>
      <c r="M16" s="71"/>
      <c r="N16" s="69">
        <f t="shared" si="1"/>
        <v>0</v>
      </c>
      <c r="O16" s="69">
        <f t="shared" si="2"/>
        <v>0</v>
      </c>
      <c r="P16" s="69">
        <f t="shared" si="3"/>
        <v>0</v>
      </c>
      <c r="Q16" s="69">
        <f t="shared" si="4"/>
        <v>0</v>
      </c>
    </row>
    <row r="17" spans="1:17" ht="15" customHeight="1" x14ac:dyDescent="0.2">
      <c r="A17" s="72"/>
      <c r="B17" s="71"/>
      <c r="C17" s="71"/>
      <c r="D17" s="71"/>
      <c r="E17" s="71"/>
      <c r="F17" s="71"/>
      <c r="G17" s="71"/>
      <c r="H17" s="71"/>
      <c r="I17" s="71"/>
      <c r="J17" s="71"/>
      <c r="K17" s="71"/>
      <c r="L17" s="71"/>
      <c r="M17" s="71"/>
      <c r="N17" s="69">
        <f t="shared" si="1"/>
        <v>0</v>
      </c>
      <c r="O17" s="69">
        <f t="shared" si="2"/>
        <v>0</v>
      </c>
      <c r="P17" s="69">
        <f t="shared" si="3"/>
        <v>0</v>
      </c>
      <c r="Q17" s="69">
        <f t="shared" si="4"/>
        <v>0</v>
      </c>
    </row>
    <row r="18" spans="1:17" ht="15" customHeight="1" x14ac:dyDescent="0.2">
      <c r="A18" s="72"/>
      <c r="B18" s="71"/>
      <c r="C18" s="71"/>
      <c r="D18" s="71"/>
      <c r="E18" s="71"/>
      <c r="F18" s="71"/>
      <c r="G18" s="71"/>
      <c r="H18" s="71"/>
      <c r="I18" s="71"/>
      <c r="J18" s="71"/>
      <c r="K18" s="71"/>
      <c r="L18" s="71"/>
      <c r="M18" s="71"/>
      <c r="N18" s="69">
        <f t="shared" si="1"/>
        <v>0</v>
      </c>
      <c r="O18" s="69">
        <f t="shared" si="2"/>
        <v>0</v>
      </c>
      <c r="P18" s="69">
        <f t="shared" si="3"/>
        <v>0</v>
      </c>
      <c r="Q18" s="69">
        <f t="shared" si="4"/>
        <v>0</v>
      </c>
    </row>
    <row r="19" spans="1:17" ht="15" customHeight="1" x14ac:dyDescent="0.2">
      <c r="A19" s="73"/>
      <c r="B19" s="74"/>
      <c r="C19" s="74"/>
      <c r="D19" s="74"/>
      <c r="E19" s="74"/>
      <c r="F19" s="74"/>
      <c r="G19" s="74"/>
      <c r="H19" s="74"/>
      <c r="I19" s="74"/>
      <c r="J19" s="74"/>
      <c r="K19" s="74"/>
      <c r="L19" s="74"/>
      <c r="M19" s="74"/>
      <c r="N19" s="69">
        <f t="shared" si="1"/>
        <v>0</v>
      </c>
      <c r="O19" s="69">
        <f t="shared" si="2"/>
        <v>0</v>
      </c>
      <c r="P19" s="69">
        <f t="shared" si="3"/>
        <v>0</v>
      </c>
      <c r="Q19" s="69">
        <f t="shared" si="4"/>
        <v>0</v>
      </c>
    </row>
    <row r="20" spans="1:17" ht="15" customHeight="1" x14ac:dyDescent="0.2">
      <c r="A20" s="72"/>
      <c r="B20" s="71"/>
      <c r="C20" s="71"/>
      <c r="D20" s="71"/>
      <c r="E20" s="71"/>
      <c r="F20" s="71"/>
      <c r="G20" s="71"/>
      <c r="H20" s="71"/>
      <c r="I20" s="71"/>
      <c r="J20" s="71"/>
      <c r="K20" s="71"/>
      <c r="L20" s="71"/>
      <c r="M20" s="71"/>
      <c r="N20" s="69">
        <f t="shared" si="1"/>
        <v>0</v>
      </c>
      <c r="O20" s="69">
        <f t="shared" si="2"/>
        <v>0</v>
      </c>
      <c r="P20" s="69">
        <f t="shared" si="3"/>
        <v>0</v>
      </c>
      <c r="Q20" s="69">
        <f t="shared" si="4"/>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8" t="s">
        <v>309</v>
      </c>
      <c r="B22" s="70">
        <f t="shared" ref="B22:Q22" si="5">SUM(B6:B20)</f>
        <v>0</v>
      </c>
      <c r="C22" s="70">
        <f t="shared" si="5"/>
        <v>0</v>
      </c>
      <c r="D22" s="70">
        <f t="shared" si="5"/>
        <v>0</v>
      </c>
      <c r="E22" s="70">
        <f t="shared" si="5"/>
        <v>0</v>
      </c>
      <c r="F22" s="70">
        <f t="shared" si="5"/>
        <v>0</v>
      </c>
      <c r="G22" s="70">
        <f t="shared" si="5"/>
        <v>0</v>
      </c>
      <c r="H22" s="70">
        <f t="shared" si="5"/>
        <v>0</v>
      </c>
      <c r="I22" s="70">
        <f t="shared" si="5"/>
        <v>0</v>
      </c>
      <c r="J22" s="70">
        <f t="shared" si="5"/>
        <v>0</v>
      </c>
      <c r="K22" s="70">
        <f t="shared" si="5"/>
        <v>0</v>
      </c>
      <c r="L22" s="70">
        <f t="shared" si="5"/>
        <v>0</v>
      </c>
      <c r="M22" s="70">
        <f t="shared" si="5"/>
        <v>0</v>
      </c>
      <c r="N22" s="70">
        <f t="shared" si="5"/>
        <v>0</v>
      </c>
      <c r="O22" s="70">
        <f t="shared" si="5"/>
        <v>0</v>
      </c>
      <c r="P22" s="70">
        <f t="shared" si="5"/>
        <v>0</v>
      </c>
      <c r="Q22" s="70">
        <f t="shared" si="5"/>
        <v>0</v>
      </c>
    </row>
    <row r="24" spans="1:17" x14ac:dyDescent="0.2">
      <c r="A24" s="13"/>
    </row>
    <row r="25" spans="1:17" x14ac:dyDescent="0.2">
      <c r="A25" s="13"/>
    </row>
  </sheetData>
  <sheetProtection algorithmName="SHA-512" hashValue="Od0LHRruKW4jyYnPM30lGrEXWdLFXpGglJavJGPdlZjGAT0JWq165fjo4WYZcvMM7PqNnSrIouMfSpLpn53Pgg==" saltValue="XyhiHdCEMBhm5g4vcfPG1Q==" spinCount="100000" sheet="1" objects="1" scenarios="1"/>
  <protectedRanges>
    <protectedRange sqref="B6:M21"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242"/>
  <sheetViews>
    <sheetView workbookViewId="0">
      <selection activeCell="A3" sqref="A3"/>
    </sheetView>
  </sheetViews>
  <sheetFormatPr defaultColWidth="9" defaultRowHeight="11.25" x14ac:dyDescent="0.2"/>
  <cols>
    <col min="1" max="1" width="38.625" style="4" bestFit="1" customWidth="1"/>
    <col min="2" max="2" width="38.625" style="4" customWidth="1"/>
    <col min="3" max="3" width="11.5" style="4" customWidth="1"/>
    <col min="4" max="4" width="12.5" style="4" customWidth="1"/>
    <col min="5" max="5" width="10.125" style="4" customWidth="1"/>
    <col min="6" max="6" width="13.125" style="4" bestFit="1" customWidth="1"/>
    <col min="7" max="7" width="48.125" style="4" customWidth="1"/>
    <col min="8" max="16384" width="9" style="4"/>
  </cols>
  <sheetData>
    <row r="1" spans="1:7" x14ac:dyDescent="0.2">
      <c r="A1" s="3" t="s">
        <v>2</v>
      </c>
      <c r="B1" s="3" t="s">
        <v>312</v>
      </c>
      <c r="C1" s="3" t="s">
        <v>5</v>
      </c>
      <c r="D1" s="3"/>
      <c r="E1" s="3" t="s">
        <v>276</v>
      </c>
      <c r="F1" s="3" t="s">
        <v>4</v>
      </c>
      <c r="G1" s="3" t="s">
        <v>250</v>
      </c>
    </row>
    <row r="2" spans="1:7" s="9" customFormat="1" x14ac:dyDescent="0.2">
      <c r="A2" s="9" t="s">
        <v>385</v>
      </c>
      <c r="B2" s="9" t="s">
        <v>373</v>
      </c>
      <c r="C2" s="9" t="s">
        <v>407</v>
      </c>
      <c r="E2" s="9" t="s">
        <v>382</v>
      </c>
      <c r="F2" s="9" t="s">
        <v>408</v>
      </c>
      <c r="G2" s="9" t="s">
        <v>283</v>
      </c>
    </row>
    <row r="3" spans="1:7" x14ac:dyDescent="0.2">
      <c r="A3" s="4" t="s">
        <v>153</v>
      </c>
      <c r="B3" s="4" t="s">
        <v>374</v>
      </c>
      <c r="C3" s="4" t="s">
        <v>8</v>
      </c>
      <c r="E3" s="4" t="s">
        <v>6</v>
      </c>
      <c r="F3" s="10">
        <v>2016</v>
      </c>
      <c r="G3" s="4" t="s">
        <v>251</v>
      </c>
    </row>
    <row r="4" spans="1:7" x14ac:dyDescent="0.2">
      <c r="A4" s="4" t="s">
        <v>14</v>
      </c>
      <c r="B4" s="4" t="s">
        <v>433</v>
      </c>
      <c r="C4" s="4" t="s">
        <v>278</v>
      </c>
      <c r="E4" s="4" t="s">
        <v>7</v>
      </c>
      <c r="F4" s="10">
        <v>2017</v>
      </c>
      <c r="G4" s="4" t="s">
        <v>252</v>
      </c>
    </row>
    <row r="5" spans="1:7" x14ac:dyDescent="0.2">
      <c r="A5" s="4" t="s">
        <v>200</v>
      </c>
      <c r="B5" s="9"/>
      <c r="C5" s="4" t="s">
        <v>9</v>
      </c>
      <c r="F5" s="10">
        <v>2018</v>
      </c>
      <c r="G5" s="4" t="s">
        <v>224</v>
      </c>
    </row>
    <row r="6" spans="1:7" x14ac:dyDescent="0.2">
      <c r="A6" s="4" t="s">
        <v>54</v>
      </c>
      <c r="B6" s="3"/>
      <c r="F6" s="10">
        <v>2019</v>
      </c>
      <c r="G6" s="4" t="s">
        <v>253</v>
      </c>
    </row>
    <row r="7" spans="1:7" x14ac:dyDescent="0.2">
      <c r="A7" s="4" t="s">
        <v>236</v>
      </c>
      <c r="B7" s="9"/>
      <c r="F7" s="10">
        <v>2020</v>
      </c>
      <c r="G7" s="4" t="s">
        <v>216</v>
      </c>
    </row>
    <row r="8" spans="1:7" x14ac:dyDescent="0.2">
      <c r="A8" s="4" t="s">
        <v>201</v>
      </c>
      <c r="F8" s="10">
        <v>2021</v>
      </c>
      <c r="G8" s="4" t="s">
        <v>96</v>
      </c>
    </row>
    <row r="9" spans="1:7" x14ac:dyDescent="0.2">
      <c r="A9" s="4" t="s">
        <v>45</v>
      </c>
      <c r="F9" s="10">
        <v>2022</v>
      </c>
      <c r="G9" s="4" t="s">
        <v>91</v>
      </c>
    </row>
    <row r="10" spans="1:7" x14ac:dyDescent="0.2">
      <c r="A10" s="4" t="s">
        <v>108</v>
      </c>
      <c r="C10" s="9" t="s">
        <v>282</v>
      </c>
      <c r="G10" s="4" t="s">
        <v>137</v>
      </c>
    </row>
    <row r="11" spans="1:7" x14ac:dyDescent="0.2">
      <c r="A11" s="4" t="s">
        <v>109</v>
      </c>
      <c r="C11" s="4" t="s">
        <v>315</v>
      </c>
      <c r="G11" s="4" t="s">
        <v>254</v>
      </c>
    </row>
    <row r="12" spans="1:7" x14ac:dyDescent="0.2">
      <c r="A12" s="4" t="s">
        <v>94</v>
      </c>
      <c r="C12" s="4" t="s">
        <v>322</v>
      </c>
      <c r="G12" s="4" t="s">
        <v>190</v>
      </c>
    </row>
    <row r="13" spans="1:7" x14ac:dyDescent="0.2">
      <c r="A13" s="4" t="s">
        <v>162</v>
      </c>
      <c r="G13" s="4" t="s">
        <v>255</v>
      </c>
    </row>
    <row r="14" spans="1:7" x14ac:dyDescent="0.2">
      <c r="A14" s="4" t="s">
        <v>110</v>
      </c>
      <c r="C14" s="3" t="s">
        <v>418</v>
      </c>
      <c r="F14" s="4" t="s">
        <v>386</v>
      </c>
      <c r="G14" s="4" t="s">
        <v>256</v>
      </c>
    </row>
    <row r="15" spans="1:7" x14ac:dyDescent="0.2">
      <c r="A15" s="4" t="s">
        <v>224</v>
      </c>
      <c r="C15" s="4" t="s">
        <v>419</v>
      </c>
      <c r="F15" s="4" t="s">
        <v>323</v>
      </c>
      <c r="G15" s="4" t="s">
        <v>257</v>
      </c>
    </row>
    <row r="16" spans="1:7" x14ac:dyDescent="0.2">
      <c r="A16" s="4" t="s">
        <v>215</v>
      </c>
      <c r="C16" s="4" t="s">
        <v>420</v>
      </c>
      <c r="F16" s="4" t="s">
        <v>324</v>
      </c>
      <c r="G16" s="4" t="s">
        <v>193</v>
      </c>
    </row>
    <row r="17" spans="1:7" x14ac:dyDescent="0.2">
      <c r="A17" s="4" t="s">
        <v>163</v>
      </c>
      <c r="C17" s="4" t="s">
        <v>421</v>
      </c>
      <c r="G17" s="4" t="s">
        <v>217</v>
      </c>
    </row>
    <row r="18" spans="1:7" x14ac:dyDescent="0.2">
      <c r="A18" s="4" t="s">
        <v>111</v>
      </c>
      <c r="C18" s="4" t="s">
        <v>422</v>
      </c>
      <c r="G18" s="4" t="s">
        <v>218</v>
      </c>
    </row>
    <row r="19" spans="1:7" x14ac:dyDescent="0.2">
      <c r="A19" s="4" t="s">
        <v>164</v>
      </c>
      <c r="G19" s="4" t="s">
        <v>281</v>
      </c>
    </row>
    <row r="20" spans="1:7" x14ac:dyDescent="0.2">
      <c r="A20" s="4" t="s">
        <v>154</v>
      </c>
      <c r="G20" s="4" t="s">
        <v>258</v>
      </c>
    </row>
    <row r="21" spans="1:7" x14ac:dyDescent="0.2">
      <c r="A21" s="4" t="s">
        <v>112</v>
      </c>
      <c r="G21" s="4" t="s">
        <v>259</v>
      </c>
    </row>
    <row r="22" spans="1:7" x14ac:dyDescent="0.2">
      <c r="A22" s="4" t="s">
        <v>180</v>
      </c>
      <c r="G22" s="4" t="s">
        <v>195</v>
      </c>
    </row>
    <row r="23" spans="1:7" x14ac:dyDescent="0.2">
      <c r="A23" s="4" t="s">
        <v>216</v>
      </c>
      <c r="G23" s="4" t="s">
        <v>207</v>
      </c>
    </row>
    <row r="24" spans="1:7" x14ac:dyDescent="0.2">
      <c r="A24" s="4" t="s">
        <v>82</v>
      </c>
      <c r="G24" s="5" t="s">
        <v>140</v>
      </c>
    </row>
    <row r="25" spans="1:7" x14ac:dyDescent="0.2">
      <c r="A25" s="4" t="s">
        <v>66</v>
      </c>
      <c r="G25" s="4" t="s">
        <v>260</v>
      </c>
    </row>
    <row r="26" spans="1:7" x14ac:dyDescent="0.2">
      <c r="A26" s="4" t="s">
        <v>90</v>
      </c>
      <c r="G26" s="4" t="s">
        <v>220</v>
      </c>
    </row>
    <row r="27" spans="1:7" x14ac:dyDescent="0.2">
      <c r="A27" s="4" t="s">
        <v>155</v>
      </c>
      <c r="G27" s="4" t="s">
        <v>261</v>
      </c>
    </row>
    <row r="28" spans="1:7" x14ac:dyDescent="0.2">
      <c r="A28" s="4" t="s">
        <v>95</v>
      </c>
      <c r="G28" s="4" t="s">
        <v>262</v>
      </c>
    </row>
    <row r="29" spans="1:7" x14ac:dyDescent="0.2">
      <c r="A29" s="4" t="s">
        <v>202</v>
      </c>
      <c r="G29" s="4" t="s">
        <v>221</v>
      </c>
    </row>
    <row r="30" spans="1:7" x14ac:dyDescent="0.2">
      <c r="A30" s="4" t="s">
        <v>61</v>
      </c>
      <c r="G30" s="4" t="s">
        <v>222</v>
      </c>
    </row>
    <row r="31" spans="1:7" x14ac:dyDescent="0.2">
      <c r="A31" s="4" t="s">
        <v>96</v>
      </c>
      <c r="G31" s="4" t="s">
        <v>18</v>
      </c>
    </row>
    <row r="32" spans="1:7" x14ac:dyDescent="0.2">
      <c r="A32" s="4" t="s">
        <v>113</v>
      </c>
      <c r="G32" s="4" t="s">
        <v>209</v>
      </c>
    </row>
    <row r="33" spans="1:7" x14ac:dyDescent="0.2">
      <c r="A33" s="4" t="s">
        <v>142</v>
      </c>
      <c r="G33" s="4" t="s">
        <v>213</v>
      </c>
    </row>
    <row r="34" spans="1:7" x14ac:dyDescent="0.2">
      <c r="A34" s="4" t="s">
        <v>181</v>
      </c>
      <c r="G34" s="4" t="s">
        <v>263</v>
      </c>
    </row>
    <row r="35" spans="1:7" x14ac:dyDescent="0.2">
      <c r="A35" s="4" t="s">
        <v>67</v>
      </c>
      <c r="G35" s="4" t="s">
        <v>198</v>
      </c>
    </row>
    <row r="36" spans="1:7" x14ac:dyDescent="0.2">
      <c r="A36" s="4" t="s">
        <v>26</v>
      </c>
      <c r="G36" s="4" t="s">
        <v>223</v>
      </c>
    </row>
    <row r="37" spans="1:7" x14ac:dyDescent="0.2">
      <c r="A37" s="4" t="s">
        <v>143</v>
      </c>
      <c r="G37" s="4" t="s">
        <v>264</v>
      </c>
    </row>
    <row r="38" spans="1:7" x14ac:dyDescent="0.2">
      <c r="A38" s="4" t="s">
        <v>46</v>
      </c>
      <c r="G38" s="4" t="s">
        <v>265</v>
      </c>
    </row>
    <row r="39" spans="1:7" x14ac:dyDescent="0.2">
      <c r="A39" s="4" t="s">
        <v>91</v>
      </c>
      <c r="G39" s="4" t="s">
        <v>266</v>
      </c>
    </row>
    <row r="40" spans="1:7" x14ac:dyDescent="0.2">
      <c r="A40" s="4" t="s">
        <v>68</v>
      </c>
      <c r="G40" s="4" t="s">
        <v>267</v>
      </c>
    </row>
    <row r="41" spans="1:7" x14ac:dyDescent="0.2">
      <c r="A41" s="4" t="s">
        <v>114</v>
      </c>
      <c r="G41" s="4" t="s">
        <v>268</v>
      </c>
    </row>
    <row r="42" spans="1:7" x14ac:dyDescent="0.2">
      <c r="A42" s="4" t="s">
        <v>47</v>
      </c>
      <c r="G42" s="4" t="s">
        <v>269</v>
      </c>
    </row>
    <row r="43" spans="1:7" x14ac:dyDescent="0.2">
      <c r="A43" s="4" t="s">
        <v>48</v>
      </c>
      <c r="G43" s="4" t="s">
        <v>270</v>
      </c>
    </row>
    <row r="44" spans="1:7" x14ac:dyDescent="0.2">
      <c r="A44" s="4" t="s">
        <v>97</v>
      </c>
      <c r="G44" s="4" t="s">
        <v>199</v>
      </c>
    </row>
    <row r="45" spans="1:7" x14ac:dyDescent="0.2">
      <c r="A45" s="4" t="s">
        <v>137</v>
      </c>
      <c r="G45" s="4" t="s">
        <v>271</v>
      </c>
    </row>
    <row r="46" spans="1:7" x14ac:dyDescent="0.2">
      <c r="A46" s="4" t="s">
        <v>98</v>
      </c>
      <c r="G46" s="4" t="s">
        <v>273</v>
      </c>
    </row>
    <row r="47" spans="1:7" x14ac:dyDescent="0.2">
      <c r="A47" s="4" t="s">
        <v>27</v>
      </c>
      <c r="G47" s="4" t="s">
        <v>274</v>
      </c>
    </row>
    <row r="48" spans="1:7" x14ac:dyDescent="0.2">
      <c r="A48" s="4" t="s">
        <v>49</v>
      </c>
      <c r="G48" s="4" t="s">
        <v>275</v>
      </c>
    </row>
    <row r="49" spans="1:7" x14ac:dyDescent="0.2">
      <c r="A49" s="4" t="s">
        <v>50</v>
      </c>
      <c r="G49" s="4" t="s">
        <v>272</v>
      </c>
    </row>
    <row r="50" spans="1:7" x14ac:dyDescent="0.2">
      <c r="A50" s="4" t="s">
        <v>237</v>
      </c>
    </row>
    <row r="51" spans="1:7" x14ac:dyDescent="0.2">
      <c r="A51" s="4" t="s">
        <v>83</v>
      </c>
    </row>
    <row r="52" spans="1:7" x14ac:dyDescent="0.2">
      <c r="A52" s="4" t="s">
        <v>69</v>
      </c>
    </row>
    <row r="53" spans="1:7" x14ac:dyDescent="0.2">
      <c r="A53" s="4" t="s">
        <v>203</v>
      </c>
    </row>
    <row r="54" spans="1:7" x14ac:dyDescent="0.2">
      <c r="A54" s="4" t="s">
        <v>115</v>
      </c>
    </row>
    <row r="55" spans="1:7" x14ac:dyDescent="0.2">
      <c r="A55" s="4" t="s">
        <v>165</v>
      </c>
    </row>
    <row r="56" spans="1:7" x14ac:dyDescent="0.2">
      <c r="A56" s="4" t="s">
        <v>182</v>
      </c>
    </row>
    <row r="57" spans="1:7" x14ac:dyDescent="0.2">
      <c r="A57" s="4" t="s">
        <v>190</v>
      </c>
    </row>
    <row r="58" spans="1:7" x14ac:dyDescent="0.2">
      <c r="A58" s="4" t="s">
        <v>28</v>
      </c>
    </row>
    <row r="59" spans="1:7" x14ac:dyDescent="0.2">
      <c r="A59" s="4" t="s">
        <v>116</v>
      </c>
    </row>
    <row r="60" spans="1:7" x14ac:dyDescent="0.2">
      <c r="A60" s="4" t="s">
        <v>117</v>
      </c>
    </row>
    <row r="61" spans="1:7" x14ac:dyDescent="0.2">
      <c r="A61" s="4" t="s">
        <v>99</v>
      </c>
    </row>
    <row r="62" spans="1:7" x14ac:dyDescent="0.2">
      <c r="A62" s="4" t="s">
        <v>55</v>
      </c>
    </row>
    <row r="63" spans="1:7" x14ac:dyDescent="0.2">
      <c r="A63" s="4" t="s">
        <v>84</v>
      </c>
    </row>
    <row r="64" spans="1:7" x14ac:dyDescent="0.2">
      <c r="A64" s="4" t="s">
        <v>51</v>
      </c>
    </row>
    <row r="65" spans="1:1" x14ac:dyDescent="0.2">
      <c r="A65" s="4" t="s">
        <v>29</v>
      </c>
    </row>
    <row r="66" spans="1:1" x14ac:dyDescent="0.2">
      <c r="A66" s="4" t="s">
        <v>191</v>
      </c>
    </row>
    <row r="67" spans="1:1" x14ac:dyDescent="0.2">
      <c r="A67" s="4" t="s">
        <v>30</v>
      </c>
    </row>
    <row r="68" spans="1:1" x14ac:dyDescent="0.2">
      <c r="A68" s="4" t="s">
        <v>211</v>
      </c>
    </row>
    <row r="69" spans="1:1" x14ac:dyDescent="0.2">
      <c r="A69" s="4" t="s">
        <v>192</v>
      </c>
    </row>
    <row r="70" spans="1:1" x14ac:dyDescent="0.2">
      <c r="A70" s="4" t="s">
        <v>100</v>
      </c>
    </row>
    <row r="71" spans="1:1" x14ac:dyDescent="0.2">
      <c r="A71" s="4" t="s">
        <v>226</v>
      </c>
    </row>
    <row r="72" spans="1:1" x14ac:dyDescent="0.2">
      <c r="A72" s="4" t="s">
        <v>193</v>
      </c>
    </row>
    <row r="73" spans="1:1" x14ac:dyDescent="0.2">
      <c r="A73" s="4" t="s">
        <v>217</v>
      </c>
    </row>
    <row r="74" spans="1:1" x14ac:dyDescent="0.2">
      <c r="A74" s="4" t="s">
        <v>101</v>
      </c>
    </row>
    <row r="75" spans="1:1" x14ac:dyDescent="0.2">
      <c r="A75" s="4" t="s">
        <v>238</v>
      </c>
    </row>
    <row r="76" spans="1:1" x14ac:dyDescent="0.2">
      <c r="A76" s="4" t="s">
        <v>52</v>
      </c>
    </row>
    <row r="77" spans="1:1" x14ac:dyDescent="0.2">
      <c r="A77" s="4" t="s">
        <v>70</v>
      </c>
    </row>
    <row r="78" spans="1:1" x14ac:dyDescent="0.2">
      <c r="A78" s="4" t="s">
        <v>166</v>
      </c>
    </row>
    <row r="79" spans="1:1" x14ac:dyDescent="0.2">
      <c r="A79" s="4" t="s">
        <v>218</v>
      </c>
    </row>
    <row r="80" spans="1:1" x14ac:dyDescent="0.2">
      <c r="A80" s="4" t="s">
        <v>71</v>
      </c>
    </row>
    <row r="81" spans="1:1" x14ac:dyDescent="0.2">
      <c r="A81" s="4" t="s">
        <v>204</v>
      </c>
    </row>
    <row r="82" spans="1:1" x14ac:dyDescent="0.2">
      <c r="A82" s="4" t="s">
        <v>205</v>
      </c>
    </row>
    <row r="83" spans="1:1" x14ac:dyDescent="0.2">
      <c r="A83" s="4" t="s">
        <v>92</v>
      </c>
    </row>
    <row r="84" spans="1:1" x14ac:dyDescent="0.2">
      <c r="A84" s="4" t="s">
        <v>118</v>
      </c>
    </row>
    <row r="85" spans="1:1" x14ac:dyDescent="0.2">
      <c r="A85" s="4" t="s">
        <v>119</v>
      </c>
    </row>
    <row r="86" spans="1:1" x14ac:dyDescent="0.2">
      <c r="A86" s="4" t="s">
        <v>21</v>
      </c>
    </row>
    <row r="87" spans="1:1" x14ac:dyDescent="0.2">
      <c r="A87" s="4" t="s">
        <v>85</v>
      </c>
    </row>
    <row r="88" spans="1:1" x14ac:dyDescent="0.2">
      <c r="A88" s="4" t="s">
        <v>15</v>
      </c>
    </row>
    <row r="89" spans="1:1" x14ac:dyDescent="0.2">
      <c r="A89" s="4" t="s">
        <v>72</v>
      </c>
    </row>
    <row r="90" spans="1:1" x14ac:dyDescent="0.2">
      <c r="A90" s="4" t="s">
        <v>73</v>
      </c>
    </row>
    <row r="91" spans="1:1" x14ac:dyDescent="0.2">
      <c r="A91" s="4" t="s">
        <v>102</v>
      </c>
    </row>
    <row r="92" spans="1:1" x14ac:dyDescent="0.2">
      <c r="A92" s="4" t="s">
        <v>120</v>
      </c>
    </row>
    <row r="93" spans="1:1" x14ac:dyDescent="0.2">
      <c r="A93" s="4" t="s">
        <v>206</v>
      </c>
    </row>
    <row r="94" spans="1:1" x14ac:dyDescent="0.2">
      <c r="A94" s="4" t="s">
        <v>86</v>
      </c>
    </row>
    <row r="95" spans="1:1" x14ac:dyDescent="0.2">
      <c r="A95" s="4" t="s">
        <v>12</v>
      </c>
    </row>
    <row r="96" spans="1:1" x14ac:dyDescent="0.2">
      <c r="A96" s="4" t="s">
        <v>183</v>
      </c>
    </row>
    <row r="97" spans="1:1" x14ac:dyDescent="0.2">
      <c r="A97" s="4" t="s">
        <v>194</v>
      </c>
    </row>
    <row r="98" spans="1:1" x14ac:dyDescent="0.2">
      <c r="A98" s="4" t="s">
        <v>156</v>
      </c>
    </row>
    <row r="99" spans="1:1" x14ac:dyDescent="0.2">
      <c r="A99" s="4" t="s">
        <v>144</v>
      </c>
    </row>
    <row r="100" spans="1:1" x14ac:dyDescent="0.2">
      <c r="A100" s="4" t="s">
        <v>157</v>
      </c>
    </row>
    <row r="101" spans="1:1" x14ac:dyDescent="0.2">
      <c r="A101" s="4" t="s">
        <v>167</v>
      </c>
    </row>
    <row r="102" spans="1:1" x14ac:dyDescent="0.2">
      <c r="A102" s="4" t="s">
        <v>195</v>
      </c>
    </row>
    <row r="103" spans="1:1" x14ac:dyDescent="0.2">
      <c r="A103" s="4" t="s">
        <v>16</v>
      </c>
    </row>
    <row r="104" spans="1:1" x14ac:dyDescent="0.2">
      <c r="A104" s="4" t="s">
        <v>168</v>
      </c>
    </row>
    <row r="105" spans="1:1" x14ac:dyDescent="0.2">
      <c r="A105" s="4" t="s">
        <v>207</v>
      </c>
    </row>
    <row r="106" spans="1:1" x14ac:dyDescent="0.2">
      <c r="A106" s="4" t="s">
        <v>121</v>
      </c>
    </row>
    <row r="107" spans="1:1" x14ac:dyDescent="0.2">
      <c r="A107" s="4" t="s">
        <v>140</v>
      </c>
    </row>
    <row r="108" spans="1:1" x14ac:dyDescent="0.2">
      <c r="A108" s="4" t="s">
        <v>17</v>
      </c>
    </row>
    <row r="109" spans="1:1" x14ac:dyDescent="0.2">
      <c r="A109" s="4" t="s">
        <v>169</v>
      </c>
    </row>
    <row r="110" spans="1:1" x14ac:dyDescent="0.2">
      <c r="A110" s="4" t="s">
        <v>132</v>
      </c>
    </row>
    <row r="111" spans="1:1" x14ac:dyDescent="0.2">
      <c r="A111" s="4" t="s">
        <v>31</v>
      </c>
    </row>
    <row r="112" spans="1:1" x14ac:dyDescent="0.2">
      <c r="A112" s="4" t="s">
        <v>231</v>
      </c>
    </row>
    <row r="113" spans="1:1" x14ac:dyDescent="0.2">
      <c r="A113" s="4" t="s">
        <v>138</v>
      </c>
    </row>
    <row r="114" spans="1:1" x14ac:dyDescent="0.2">
      <c r="A114" s="4" t="s">
        <v>245</v>
      </c>
    </row>
    <row r="115" spans="1:1" x14ac:dyDescent="0.2">
      <c r="A115" s="4" t="s">
        <v>170</v>
      </c>
    </row>
    <row r="116" spans="1:1" x14ac:dyDescent="0.2">
      <c r="A116" s="4" t="s">
        <v>133</v>
      </c>
    </row>
    <row r="117" spans="1:1" x14ac:dyDescent="0.2">
      <c r="A117" s="4" t="s">
        <v>145</v>
      </c>
    </row>
    <row r="118" spans="1:1" x14ac:dyDescent="0.2">
      <c r="A118" s="4" t="s">
        <v>196</v>
      </c>
    </row>
    <row r="119" spans="1:1" x14ac:dyDescent="0.2">
      <c r="A119" s="4" t="s">
        <v>171</v>
      </c>
    </row>
    <row r="120" spans="1:1" x14ac:dyDescent="0.2">
      <c r="A120" s="4" t="s">
        <v>62</v>
      </c>
    </row>
    <row r="121" spans="1:1" x14ac:dyDescent="0.2">
      <c r="A121" s="4" t="s">
        <v>74</v>
      </c>
    </row>
    <row r="122" spans="1:1" x14ac:dyDescent="0.2">
      <c r="A122" s="4" t="s">
        <v>56</v>
      </c>
    </row>
    <row r="123" spans="1:1" x14ac:dyDescent="0.2">
      <c r="A123" s="4" t="s">
        <v>219</v>
      </c>
    </row>
    <row r="124" spans="1:1" x14ac:dyDescent="0.2">
      <c r="A124" s="4" t="s">
        <v>197</v>
      </c>
    </row>
    <row r="125" spans="1:1" x14ac:dyDescent="0.2">
      <c r="A125" s="4" t="s">
        <v>25</v>
      </c>
    </row>
    <row r="126" spans="1:1" x14ac:dyDescent="0.2">
      <c r="A126" s="4" t="s">
        <v>220</v>
      </c>
    </row>
    <row r="127" spans="1:1" x14ac:dyDescent="0.2">
      <c r="A127" s="4" t="s">
        <v>13</v>
      </c>
    </row>
    <row r="128" spans="1:1" x14ac:dyDescent="0.2">
      <c r="A128" s="4" t="s">
        <v>214</v>
      </c>
    </row>
    <row r="129" spans="1:1" x14ac:dyDescent="0.2">
      <c r="A129" s="4" t="s">
        <v>32</v>
      </c>
    </row>
    <row r="130" spans="1:1" x14ac:dyDescent="0.2">
      <c r="A130" s="4" t="s">
        <v>33</v>
      </c>
    </row>
    <row r="131" spans="1:1" x14ac:dyDescent="0.2">
      <c r="A131" s="4" t="s">
        <v>146</v>
      </c>
    </row>
    <row r="132" spans="1:1" x14ac:dyDescent="0.2">
      <c r="A132" s="4" t="s">
        <v>158</v>
      </c>
    </row>
    <row r="133" spans="1:1" x14ac:dyDescent="0.2">
      <c r="A133" s="4" t="s">
        <v>75</v>
      </c>
    </row>
    <row r="134" spans="1:1" x14ac:dyDescent="0.2">
      <c r="A134" s="4" t="s">
        <v>208</v>
      </c>
    </row>
    <row r="135" spans="1:1" x14ac:dyDescent="0.2">
      <c r="A135" s="4" t="s">
        <v>232</v>
      </c>
    </row>
    <row r="136" spans="1:1" x14ac:dyDescent="0.2">
      <c r="A136" s="4" t="s">
        <v>122</v>
      </c>
    </row>
    <row r="137" spans="1:1" x14ac:dyDescent="0.2">
      <c r="A137" s="4" t="s">
        <v>76</v>
      </c>
    </row>
    <row r="138" spans="1:1" x14ac:dyDescent="0.2">
      <c r="A138" s="4" t="s">
        <v>34</v>
      </c>
    </row>
    <row r="139" spans="1:1" x14ac:dyDescent="0.2">
      <c r="A139" s="4" t="s">
        <v>35</v>
      </c>
    </row>
    <row r="140" spans="1:1" x14ac:dyDescent="0.2">
      <c r="A140" s="4" t="s">
        <v>87</v>
      </c>
    </row>
    <row r="141" spans="1:1" x14ac:dyDescent="0.2">
      <c r="A141" s="4" t="s">
        <v>233</v>
      </c>
    </row>
    <row r="142" spans="1:1" x14ac:dyDescent="0.2">
      <c r="A142" s="4" t="s">
        <v>185</v>
      </c>
    </row>
    <row r="143" spans="1:1" x14ac:dyDescent="0.2">
      <c r="A143" s="4" t="s">
        <v>221</v>
      </c>
    </row>
    <row r="144" spans="1:1" x14ac:dyDescent="0.2">
      <c r="A144" s="4" t="s">
        <v>141</v>
      </c>
    </row>
    <row r="145" spans="1:1" x14ac:dyDescent="0.2">
      <c r="A145" s="4" t="s">
        <v>248</v>
      </c>
    </row>
    <row r="146" spans="1:1" x14ac:dyDescent="0.2">
      <c r="A146" s="4" t="s">
        <v>123</v>
      </c>
    </row>
    <row r="147" spans="1:1" x14ac:dyDescent="0.2">
      <c r="A147" s="4" t="s">
        <v>57</v>
      </c>
    </row>
    <row r="148" spans="1:1" x14ac:dyDescent="0.2">
      <c r="A148" s="4" t="s">
        <v>36</v>
      </c>
    </row>
    <row r="149" spans="1:1" x14ac:dyDescent="0.2">
      <c r="A149" s="4" t="s">
        <v>147</v>
      </c>
    </row>
    <row r="150" spans="1:1" x14ac:dyDescent="0.2">
      <c r="A150" s="4" t="s">
        <v>63</v>
      </c>
    </row>
    <row r="151" spans="1:1" x14ac:dyDescent="0.2">
      <c r="A151" s="4" t="s">
        <v>234</v>
      </c>
    </row>
    <row r="152" spans="1:1" x14ac:dyDescent="0.2">
      <c r="A152" s="4" t="s">
        <v>159</v>
      </c>
    </row>
    <row r="153" spans="1:1" x14ac:dyDescent="0.2">
      <c r="A153" s="4" t="s">
        <v>222</v>
      </c>
    </row>
    <row r="154" spans="1:1" x14ac:dyDescent="0.2">
      <c r="A154" s="4" t="s">
        <v>124</v>
      </c>
    </row>
    <row r="155" spans="1:1" x14ac:dyDescent="0.2">
      <c r="A155" s="4" t="s">
        <v>227</v>
      </c>
    </row>
    <row r="156" spans="1:1" x14ac:dyDescent="0.2">
      <c r="A156" s="4" t="s">
        <v>225</v>
      </c>
    </row>
    <row r="157" spans="1:1" x14ac:dyDescent="0.2">
      <c r="A157" s="4" t="s">
        <v>88</v>
      </c>
    </row>
    <row r="158" spans="1:1" x14ac:dyDescent="0.2">
      <c r="A158" s="4" t="s">
        <v>77</v>
      </c>
    </row>
    <row r="159" spans="1:1" x14ac:dyDescent="0.2">
      <c r="A159" s="4" t="s">
        <v>78</v>
      </c>
    </row>
    <row r="160" spans="1:1" x14ac:dyDescent="0.2">
      <c r="A160" s="4" t="s">
        <v>239</v>
      </c>
    </row>
    <row r="161" spans="1:1" x14ac:dyDescent="0.2">
      <c r="A161" s="4" t="s">
        <v>20</v>
      </c>
    </row>
    <row r="162" spans="1:1" x14ac:dyDescent="0.2">
      <c r="A162" s="4" t="s">
        <v>22</v>
      </c>
    </row>
    <row r="163" spans="1:1" x14ac:dyDescent="0.2">
      <c r="A163" s="4" t="s">
        <v>18</v>
      </c>
    </row>
    <row r="164" spans="1:1" x14ac:dyDescent="0.2">
      <c r="A164" s="4" t="s">
        <v>173</v>
      </c>
    </row>
    <row r="165" spans="1:1" x14ac:dyDescent="0.2">
      <c r="A165" s="4" t="s">
        <v>160</v>
      </c>
    </row>
    <row r="166" spans="1:1" x14ac:dyDescent="0.2">
      <c r="A166" s="4" t="s">
        <v>235</v>
      </c>
    </row>
    <row r="167" spans="1:1" x14ac:dyDescent="0.2">
      <c r="A167" s="4" t="s">
        <v>89</v>
      </c>
    </row>
    <row r="168" spans="1:1" x14ac:dyDescent="0.2">
      <c r="A168" s="4" t="s">
        <v>228</v>
      </c>
    </row>
    <row r="169" spans="1:1" x14ac:dyDescent="0.2">
      <c r="A169" s="4" t="s">
        <v>103</v>
      </c>
    </row>
    <row r="170" spans="1:1" x14ac:dyDescent="0.2">
      <c r="A170" s="4" t="s">
        <v>104</v>
      </c>
    </row>
    <row r="171" spans="1:1" x14ac:dyDescent="0.2">
      <c r="A171" s="4" t="s">
        <v>148</v>
      </c>
    </row>
    <row r="172" spans="1:1" x14ac:dyDescent="0.2">
      <c r="A172" s="4" t="s">
        <v>23</v>
      </c>
    </row>
    <row r="173" spans="1:1" x14ac:dyDescent="0.2">
      <c r="A173" s="4" t="s">
        <v>184</v>
      </c>
    </row>
    <row r="174" spans="1:1" x14ac:dyDescent="0.2">
      <c r="A174" s="4" t="s">
        <v>209</v>
      </c>
    </row>
    <row r="175" spans="1:1" x14ac:dyDescent="0.2">
      <c r="A175" s="4" t="s">
        <v>125</v>
      </c>
    </row>
    <row r="176" spans="1:1" x14ac:dyDescent="0.2">
      <c r="A176" s="4" t="s">
        <v>174</v>
      </c>
    </row>
    <row r="177" spans="1:1" x14ac:dyDescent="0.2">
      <c r="A177" s="4" t="s">
        <v>139</v>
      </c>
    </row>
    <row r="178" spans="1:1" x14ac:dyDescent="0.2">
      <c r="A178" s="4" t="s">
        <v>37</v>
      </c>
    </row>
    <row r="179" spans="1:1" x14ac:dyDescent="0.2">
      <c r="A179" s="4" t="s">
        <v>186</v>
      </c>
    </row>
    <row r="180" spans="1:1" x14ac:dyDescent="0.2">
      <c r="A180" s="4" t="s">
        <v>187</v>
      </c>
    </row>
    <row r="181" spans="1:1" x14ac:dyDescent="0.2">
      <c r="A181" s="4" t="s">
        <v>38</v>
      </c>
    </row>
    <row r="182" spans="1:1" x14ac:dyDescent="0.2">
      <c r="A182" s="4" t="s">
        <v>10</v>
      </c>
    </row>
    <row r="183" spans="1:1" x14ac:dyDescent="0.2">
      <c r="A183" s="4" t="s">
        <v>126</v>
      </c>
    </row>
    <row r="184" spans="1:1" x14ac:dyDescent="0.2">
      <c r="A184" s="4" t="s">
        <v>127</v>
      </c>
    </row>
    <row r="185" spans="1:1" x14ac:dyDescent="0.2">
      <c r="A185" s="4" t="s">
        <v>11</v>
      </c>
    </row>
    <row r="186" spans="1:1" x14ac:dyDescent="0.2">
      <c r="A186" s="4" t="s">
        <v>128</v>
      </c>
    </row>
    <row r="187" spans="1:1" x14ac:dyDescent="0.2">
      <c r="A187" s="4" t="s">
        <v>240</v>
      </c>
    </row>
    <row r="188" spans="1:1" x14ac:dyDescent="0.2">
      <c r="A188" s="4" t="s">
        <v>210</v>
      </c>
    </row>
    <row r="189" spans="1:1" x14ac:dyDescent="0.2">
      <c r="A189" s="4" t="s">
        <v>53</v>
      </c>
    </row>
    <row r="190" spans="1:1" x14ac:dyDescent="0.2">
      <c r="A190" s="4" t="s">
        <v>175</v>
      </c>
    </row>
    <row r="191" spans="1:1" x14ac:dyDescent="0.2">
      <c r="A191" s="4" t="s">
        <v>79</v>
      </c>
    </row>
    <row r="192" spans="1:1" x14ac:dyDescent="0.2">
      <c r="A192" s="4" t="s">
        <v>247</v>
      </c>
    </row>
    <row r="193" spans="1:1" x14ac:dyDescent="0.2">
      <c r="A193" s="4" t="s">
        <v>39</v>
      </c>
    </row>
    <row r="194" spans="1:1" x14ac:dyDescent="0.2">
      <c r="A194" s="4" t="s">
        <v>80</v>
      </c>
    </row>
    <row r="195" spans="1:1" x14ac:dyDescent="0.2">
      <c r="A195" s="4" t="s">
        <v>149</v>
      </c>
    </row>
    <row r="196" spans="1:1" x14ac:dyDescent="0.2">
      <c r="A196" s="4" t="s">
        <v>188</v>
      </c>
    </row>
    <row r="197" spans="1:1" x14ac:dyDescent="0.2">
      <c r="A197" s="4" t="s">
        <v>212</v>
      </c>
    </row>
    <row r="198" spans="1:1" x14ac:dyDescent="0.2">
      <c r="A198" s="4" t="s">
        <v>229</v>
      </c>
    </row>
    <row r="199" spans="1:1" x14ac:dyDescent="0.2">
      <c r="A199" s="4" t="s">
        <v>40</v>
      </c>
    </row>
    <row r="200" spans="1:1" x14ac:dyDescent="0.2">
      <c r="A200" s="4" t="s">
        <v>64</v>
      </c>
    </row>
    <row r="201" spans="1:1" x14ac:dyDescent="0.2">
      <c r="A201" s="4" t="s">
        <v>249</v>
      </c>
    </row>
    <row r="202" spans="1:1" x14ac:dyDescent="0.2">
      <c r="A202" s="4" t="s">
        <v>213</v>
      </c>
    </row>
    <row r="203" spans="1:1" x14ac:dyDescent="0.2">
      <c r="A203" s="4" t="s">
        <v>161</v>
      </c>
    </row>
    <row r="204" spans="1:1" x14ac:dyDescent="0.2">
      <c r="A204" s="4" t="s">
        <v>58</v>
      </c>
    </row>
    <row r="205" spans="1:1" x14ac:dyDescent="0.2">
      <c r="A205" s="4" t="s">
        <v>105</v>
      </c>
    </row>
    <row r="206" spans="1:1" x14ac:dyDescent="0.2">
      <c r="A206" s="4" t="s">
        <v>19</v>
      </c>
    </row>
    <row r="207" spans="1:1" x14ac:dyDescent="0.2">
      <c r="A207" s="4" t="s">
        <v>65</v>
      </c>
    </row>
    <row r="208" spans="1:1" x14ac:dyDescent="0.2">
      <c r="A208" s="4" t="s">
        <v>198</v>
      </c>
    </row>
    <row r="209" spans="1:1" x14ac:dyDescent="0.2">
      <c r="A209" s="4" t="s">
        <v>223</v>
      </c>
    </row>
    <row r="210" spans="1:1" x14ac:dyDescent="0.2">
      <c r="A210" s="4" t="s">
        <v>176</v>
      </c>
    </row>
    <row r="211" spans="1:1" x14ac:dyDescent="0.2">
      <c r="A211" s="4" t="s">
        <v>24</v>
      </c>
    </row>
    <row r="212" spans="1:1" x14ac:dyDescent="0.2">
      <c r="A212" s="4" t="s">
        <v>134</v>
      </c>
    </row>
    <row r="213" spans="1:1" x14ac:dyDescent="0.2">
      <c r="A213" s="4" t="s">
        <v>42</v>
      </c>
    </row>
    <row r="214" spans="1:1" x14ac:dyDescent="0.2">
      <c r="A214" s="4" t="s">
        <v>150</v>
      </c>
    </row>
    <row r="215" spans="1:1" x14ac:dyDescent="0.2">
      <c r="A215" s="4" t="s">
        <v>151</v>
      </c>
    </row>
    <row r="216" spans="1:1" x14ac:dyDescent="0.2">
      <c r="A216" s="4" t="s">
        <v>81</v>
      </c>
    </row>
    <row r="217" spans="1:1" x14ac:dyDescent="0.2">
      <c r="A217" s="4" t="s">
        <v>241</v>
      </c>
    </row>
    <row r="218" spans="1:1" x14ac:dyDescent="0.2">
      <c r="A218" s="4" t="s">
        <v>242</v>
      </c>
    </row>
    <row r="219" spans="1:1" x14ac:dyDescent="0.2">
      <c r="A219" s="4" t="s">
        <v>129</v>
      </c>
    </row>
    <row r="220" spans="1:1" x14ac:dyDescent="0.2">
      <c r="A220" s="4" t="s">
        <v>59</v>
      </c>
    </row>
    <row r="221" spans="1:1" x14ac:dyDescent="0.2">
      <c r="A221" s="4" t="s">
        <v>177</v>
      </c>
    </row>
    <row r="222" spans="1:1" x14ac:dyDescent="0.2">
      <c r="A222" s="4" t="s">
        <v>135</v>
      </c>
    </row>
    <row r="223" spans="1:1" x14ac:dyDescent="0.2">
      <c r="A223" s="4" t="s">
        <v>130</v>
      </c>
    </row>
    <row r="224" spans="1:1" x14ac:dyDescent="0.2">
      <c r="A224" s="4" t="s">
        <v>243</v>
      </c>
    </row>
    <row r="225" spans="1:1" x14ac:dyDescent="0.2">
      <c r="A225" s="4" t="s">
        <v>41</v>
      </c>
    </row>
    <row r="226" spans="1:1" x14ac:dyDescent="0.2">
      <c r="A226" s="4" t="s">
        <v>189</v>
      </c>
    </row>
    <row r="227" spans="1:1" x14ac:dyDescent="0.2">
      <c r="A227" s="4" t="s">
        <v>178</v>
      </c>
    </row>
    <row r="228" spans="1:1" x14ac:dyDescent="0.2">
      <c r="A228" s="4" t="s">
        <v>199</v>
      </c>
    </row>
    <row r="229" spans="1:1" x14ac:dyDescent="0.2">
      <c r="A229" s="4" t="s">
        <v>93</v>
      </c>
    </row>
    <row r="230" spans="1:1" x14ac:dyDescent="0.2">
      <c r="A230" s="4" t="s">
        <v>131</v>
      </c>
    </row>
    <row r="231" spans="1:1" x14ac:dyDescent="0.2">
      <c r="A231" s="4" t="s">
        <v>106</v>
      </c>
    </row>
    <row r="232" spans="1:1" x14ac:dyDescent="0.2">
      <c r="A232" s="4" t="s">
        <v>136</v>
      </c>
    </row>
    <row r="233" spans="1:1" x14ac:dyDescent="0.2">
      <c r="A233" s="4" t="s">
        <v>230</v>
      </c>
    </row>
    <row r="234" spans="1:1" x14ac:dyDescent="0.2">
      <c r="A234" s="4" t="s">
        <v>107</v>
      </c>
    </row>
    <row r="235" spans="1:1" x14ac:dyDescent="0.2">
      <c r="A235" s="4" t="s">
        <v>152</v>
      </c>
    </row>
    <row r="236" spans="1:1" x14ac:dyDescent="0.2">
      <c r="A236" s="4" t="s">
        <v>244</v>
      </c>
    </row>
    <row r="237" spans="1:1" x14ac:dyDescent="0.2">
      <c r="A237" s="4" t="s">
        <v>172</v>
      </c>
    </row>
    <row r="238" spans="1:1" x14ac:dyDescent="0.2">
      <c r="A238" s="4" t="s">
        <v>60</v>
      </c>
    </row>
    <row r="239" spans="1:1" x14ac:dyDescent="0.2">
      <c r="A239" s="4" t="s">
        <v>179</v>
      </c>
    </row>
    <row r="240" spans="1:1" x14ac:dyDescent="0.2">
      <c r="A240" s="4" t="s">
        <v>43</v>
      </c>
    </row>
    <row r="241" spans="1:1" x14ac:dyDescent="0.2">
      <c r="A241" s="4" t="s">
        <v>246</v>
      </c>
    </row>
    <row r="242" spans="1:1" x14ac:dyDescent="0.2">
      <c r="A242" s="4" t="s">
        <v>44</v>
      </c>
    </row>
  </sheetData>
  <sheetProtection selectLockedCells="1" selectUnlockedCells="1"/>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12"/>
  <sheetViews>
    <sheetView zoomScale="120" zoomScaleNormal="120" zoomScalePageLayoutView="120" workbookViewId="0">
      <selection activeCell="A15" sqref="A15"/>
    </sheetView>
  </sheetViews>
  <sheetFormatPr defaultColWidth="8.625" defaultRowHeight="14.25" x14ac:dyDescent="0.2"/>
  <cols>
    <col min="1" max="1" width="40.875" customWidth="1"/>
    <col min="2" max="4" width="14.625" customWidth="1"/>
  </cols>
  <sheetData>
    <row r="1" spans="1:4" ht="50.1" customHeight="1" x14ac:dyDescent="0.25">
      <c r="A1" s="31"/>
      <c r="B1" s="32"/>
      <c r="C1" s="33"/>
      <c r="D1" s="33"/>
    </row>
    <row r="2" spans="1:4" ht="15" customHeight="1" x14ac:dyDescent="0.25">
      <c r="A2" s="87" t="s">
        <v>384</v>
      </c>
      <c r="B2" s="87"/>
      <c r="C2" s="87"/>
      <c r="D2" s="34"/>
    </row>
    <row r="3" spans="1:4" ht="15" customHeight="1" x14ac:dyDescent="0.2">
      <c r="A3" s="16" t="s">
        <v>2</v>
      </c>
      <c r="B3" s="88" t="s">
        <v>156</v>
      </c>
      <c r="C3" s="89"/>
      <c r="D3" s="35"/>
    </row>
    <row r="4" spans="1:4" ht="15" customHeight="1" x14ac:dyDescent="0.2">
      <c r="A4" s="16" t="s">
        <v>417</v>
      </c>
      <c r="B4" s="90" t="s">
        <v>420</v>
      </c>
      <c r="C4" s="90"/>
      <c r="D4" s="36"/>
    </row>
    <row r="5" spans="1:4" ht="15" customHeight="1" x14ac:dyDescent="0.2">
      <c r="A5" s="16" t="s">
        <v>276</v>
      </c>
      <c r="B5" s="88" t="s">
        <v>6</v>
      </c>
      <c r="C5" s="89"/>
      <c r="D5" s="35"/>
    </row>
    <row r="6" spans="1:4" ht="15" customHeight="1" x14ac:dyDescent="0.2">
      <c r="A6" s="7"/>
      <c r="B6" s="7"/>
      <c r="C6" s="7"/>
      <c r="D6" s="7"/>
    </row>
    <row r="7" spans="1:4" ht="15" customHeight="1" x14ac:dyDescent="0.2">
      <c r="A7" s="16" t="s">
        <v>314</v>
      </c>
      <c r="B7" s="15" t="s">
        <v>316</v>
      </c>
      <c r="C7" s="15" t="s">
        <v>278</v>
      </c>
      <c r="D7" s="15" t="s">
        <v>9</v>
      </c>
    </row>
    <row r="8" spans="1:4" ht="15" customHeight="1" x14ac:dyDescent="0.2">
      <c r="A8" s="16" t="s">
        <v>295</v>
      </c>
      <c r="B8" s="37" t="s">
        <v>408</v>
      </c>
      <c r="C8" s="37">
        <v>2017</v>
      </c>
      <c r="D8" s="37" t="s">
        <v>408</v>
      </c>
    </row>
    <row r="9" spans="1:4" ht="15" customHeight="1" x14ac:dyDescent="0.2">
      <c r="A9" s="16" t="s">
        <v>293</v>
      </c>
      <c r="B9" s="37" t="s">
        <v>408</v>
      </c>
      <c r="C9" s="37">
        <v>2020</v>
      </c>
      <c r="D9" s="37" t="s">
        <v>408</v>
      </c>
    </row>
    <row r="10" spans="1:4" ht="15" customHeight="1" x14ac:dyDescent="0.2">
      <c r="A10" s="16" t="s">
        <v>434</v>
      </c>
      <c r="B10" s="37" t="s">
        <v>282</v>
      </c>
      <c r="C10" s="37" t="s">
        <v>315</v>
      </c>
      <c r="D10" s="37" t="s">
        <v>282</v>
      </c>
    </row>
    <row r="11" spans="1:4" ht="15" customHeight="1" x14ac:dyDescent="0.2">
      <c r="A11" s="16" t="s">
        <v>317</v>
      </c>
      <c r="B11" s="37" t="s">
        <v>386</v>
      </c>
      <c r="C11" s="37" t="s">
        <v>324</v>
      </c>
      <c r="D11" s="38" t="s">
        <v>386</v>
      </c>
    </row>
    <row r="12" spans="1:4" ht="15" x14ac:dyDescent="0.25">
      <c r="A12" s="12"/>
    </row>
  </sheetData>
  <sheetProtection algorithmName="SHA-512" hashValue="WJcUf3Ppdk/satDf/ltzz2ke9lZjIzerTKfN96JtZcQsqAfccn+ag7npJvQOaeJOyKsrGKnbkeb6HYxUMaVMfA==" saltValue="yuuxsuKfRbYYN9oq/3PKBw==" spinCount="100000" sheet="1" objects="1" scenarios="1"/>
  <mergeCells count="4">
    <mergeCell ref="A2:C2"/>
    <mergeCell ref="B3:C3"/>
    <mergeCell ref="B4:C4"/>
    <mergeCell ref="B5:C5"/>
  </mergeCells>
  <conditionalFormatting sqref="B3 B5">
    <cfRule type="containsBlanks" dxfId="20" priority="3" stopIfTrue="1">
      <formula>LEN(TRIM(B3))=0</formula>
    </cfRule>
  </conditionalFormatting>
  <dataValidations count="2">
    <dataValidation type="list" allowBlank="1" showInputMessage="1" sqref="B3:C3">
      <formula1>CountryLookUp</formula1>
    </dataValidation>
    <dataValidation type="list" allowBlank="1" showInputMessage="1" sqref="B5">
      <formula1>CurrencyLookUp</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 tables'!$F$2:$F$9</xm:f>
          </x14:formula1>
          <xm:sqref>B8:D9</xm:sqref>
        </x14:dataValidation>
        <x14:dataValidation type="list" allowBlank="1" showInputMessage="1" showErrorMessage="1">
          <x14:formula1>
            <xm:f>'look-up tables'!$C$10:$C$12</xm:f>
          </x14:formula1>
          <xm:sqref>B10:D10</xm:sqref>
        </x14:dataValidation>
        <x14:dataValidation type="list" allowBlank="1" showInputMessage="1" showErrorMessage="1">
          <x14:formula1>
            <xm:f>'look-up tables'!$F$14:$F$16</xm:f>
          </x14:formula1>
          <xm:sqref>B11:D11</xm:sqref>
        </x14:dataValidation>
        <x14:dataValidation type="list" allowBlank="1" showInputMessage="1">
          <x14:formula1>
            <xm:f>'look-up tables'!$C$14:$C$18</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35"/>
  <sheetViews>
    <sheetView view="pageBreakPreview" zoomScaleSheetLayoutView="100" workbookViewId="0">
      <selection activeCell="E1" sqref="E1:F1"/>
    </sheetView>
  </sheetViews>
  <sheetFormatPr defaultColWidth="9" defaultRowHeight="14.25" x14ac:dyDescent="0.2"/>
  <cols>
    <col min="1" max="1" width="45.625" style="7" customWidth="1"/>
    <col min="2" max="9" width="11.125" style="7" customWidth="1"/>
    <col min="10" max="10" width="10.125" style="7" customWidth="1"/>
    <col min="11" max="11" width="14.625" style="7" customWidth="1"/>
    <col min="12" max="12" width="10.125" style="7" customWidth="1"/>
    <col min="13" max="16384" width="9" style="7"/>
  </cols>
  <sheetData>
    <row r="1" spans="1:14" ht="15" customHeight="1" x14ac:dyDescent="0.2">
      <c r="A1" s="97" t="s">
        <v>387</v>
      </c>
      <c r="B1" s="98"/>
      <c r="C1" s="99"/>
      <c r="D1" s="39" t="s">
        <v>3</v>
      </c>
      <c r="E1" s="103" t="str">
        <f>'Cover Sheet'!B3</f>
        <v>India</v>
      </c>
      <c r="F1" s="104"/>
      <c r="G1" s="105" t="s">
        <v>290</v>
      </c>
      <c r="H1" s="107" t="s">
        <v>8</v>
      </c>
      <c r="I1" s="109" t="s">
        <v>295</v>
      </c>
      <c r="J1" s="110"/>
      <c r="K1" s="111"/>
      <c r="L1" s="40" t="str">
        <f>'Cover Sheet'!B8</f>
        <v>Select year</v>
      </c>
      <c r="M1" s="6"/>
      <c r="N1" s="6"/>
    </row>
    <row r="2" spans="1:14" ht="15" customHeight="1" x14ac:dyDescent="0.2">
      <c r="A2" s="100"/>
      <c r="B2" s="101"/>
      <c r="C2" s="102"/>
      <c r="D2" s="39" t="s">
        <v>1</v>
      </c>
      <c r="E2" s="103" t="str">
        <f>'Cover Sheet'!B5</f>
        <v>USD</v>
      </c>
      <c r="F2" s="104"/>
      <c r="G2" s="106"/>
      <c r="H2" s="108"/>
      <c r="I2" s="109" t="s">
        <v>293</v>
      </c>
      <c r="J2" s="110"/>
      <c r="K2" s="111"/>
      <c r="L2" s="40" t="str">
        <f>'Cover Sheet'!B9</f>
        <v>Select year</v>
      </c>
      <c r="M2" s="6"/>
      <c r="N2" s="6"/>
    </row>
    <row r="3" spans="1:14" ht="15" customHeight="1" x14ac:dyDescent="0.2">
      <c r="A3" s="41"/>
      <c r="B3" s="112" t="s">
        <v>284</v>
      </c>
      <c r="C3" s="113"/>
      <c r="D3" s="113"/>
      <c r="E3" s="112" t="s">
        <v>0</v>
      </c>
      <c r="F3" s="113"/>
      <c r="G3" s="113"/>
      <c r="H3" s="113"/>
      <c r="I3" s="114"/>
      <c r="J3" s="115" t="s">
        <v>279</v>
      </c>
      <c r="K3" s="116"/>
      <c r="L3" s="117"/>
      <c r="M3" s="8"/>
      <c r="N3" s="8"/>
    </row>
    <row r="4" spans="1:14" ht="15" customHeight="1" x14ac:dyDescent="0.2">
      <c r="A4" s="42" t="s">
        <v>277</v>
      </c>
      <c r="B4" s="43" t="str">
        <f>IFERROR(C4-1,"")</f>
        <v/>
      </c>
      <c r="C4" s="43" t="str">
        <f>IFERROR(D4-1,"")</f>
        <v/>
      </c>
      <c r="D4" s="43" t="str">
        <f>IFERROR(L1-1,"")</f>
        <v/>
      </c>
      <c r="E4" s="43" t="str">
        <f>IF(L1="Select year","",L1)</f>
        <v/>
      </c>
      <c r="F4" s="43" t="str">
        <f>IFERROR(E4+1,"")</f>
        <v/>
      </c>
      <c r="G4" s="43" t="str">
        <f>IFERROR(F4+1,"")</f>
        <v/>
      </c>
      <c r="H4" s="43" t="str">
        <f>IFERROR(G4+1,"")</f>
        <v/>
      </c>
      <c r="I4" s="43" t="str">
        <f>IFERROR(H4+1,"")</f>
        <v/>
      </c>
      <c r="J4" s="118"/>
      <c r="K4" s="119"/>
      <c r="L4" s="120"/>
      <c r="M4" s="8"/>
      <c r="N4" s="8"/>
    </row>
    <row r="5" spans="1:14"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
      </c>
      <c r="C5" s="44" t="str">
        <f>IFERROR(IF('Cover Sheet'!$B$4="January - December","Jan "&amp;C4&amp;" - "&amp;"Dec "&amp;C4,IF('Cover Sheet'!$B$4="April - March","Apr "&amp;C4&amp;" - "&amp;"Mar "&amp;C4+1,IF('Cover Sheet'!$B$4="July - June","Jul "&amp;C4-1&amp;" - "&amp;"Jun "&amp;C4,IF('Cover Sheet'!$B$4="October - September","Oct "&amp;C4-1&amp;" - "&amp;"Sep "&amp;C4,"")))),"")</f>
        <v/>
      </c>
      <c r="D5" s="44" t="str">
        <f>IFERROR(IF('Cover Sheet'!$B$4="January - December","Jan "&amp;D4&amp;" - "&amp;"Dec "&amp;D4,IF('Cover Sheet'!$B$4="April - March","Apr "&amp;D4&amp;" - "&amp;"Mar "&amp;D4+1,IF('Cover Sheet'!$B$4="July - June","Jul "&amp;D4-1&amp;" - "&amp;"Jun "&amp;D4,IF('Cover Sheet'!$B$4="October - September","Oct "&amp;D4-1&amp;" - "&amp;"Sep "&amp;D4,"")))),"")</f>
        <v/>
      </c>
      <c r="E5" s="44" t="str">
        <f>IFERROR(IF('Cover Sheet'!$B$4="January - December","Jan "&amp;E4&amp;" - "&amp;"Dec "&amp;E4,IF('Cover Sheet'!$B$4="April - March","Apr "&amp;E4&amp;" - "&amp;"Mar "&amp;E4+1,IF('Cover Sheet'!$B$4="July - June","Jul "&amp;E4-1&amp;" - "&amp;"Jun "&amp;E4,IF('Cover Sheet'!$B$4="October - September","Oct "&amp;E4-1&amp;" - "&amp;"Sep "&amp;E4,"")))),"")</f>
        <v/>
      </c>
      <c r="F5" s="44" t="str">
        <f>IFERROR(IF('Cover Sheet'!$B$4="January - December","Jan "&amp;F4&amp;" - "&amp;"Dec "&amp;F4,IF('Cover Sheet'!$B$4="April - March","Apr "&amp;F4&amp;" - "&amp;"Mar "&amp;F4+1,IF('Cover Sheet'!$B$4="July - June","Jul "&amp;F4-1&amp;" - "&amp;"Jun "&amp;F4,IF('Cover Sheet'!$B$4="October - September","Oct "&amp;F4-1&amp;" - "&amp;"Sep "&amp;F4,"")))),"")</f>
        <v/>
      </c>
      <c r="G5" s="44" t="str">
        <f>IFERROR(IF('Cover Sheet'!$B$4="January - December","Jan "&amp;G4&amp;" - "&amp;"Dec "&amp;G4,IF('Cover Sheet'!$B$4="April - March","Apr "&amp;G4&amp;" - "&amp;"Mar "&amp;G4+1,IF('Cover Sheet'!$B$4="July - June","Jul "&amp;G4-1&amp;" - "&amp;"Jun "&amp;G4,IF('Cover Sheet'!$B$4="October - September","Oct "&amp;G4-1&amp;" - "&amp;"Sep "&amp;G4,"")))),"")</f>
        <v/>
      </c>
      <c r="H5" s="44" t="str">
        <f>IFERROR(IF('Cover Sheet'!$B$4="January - December","Jan "&amp;H4&amp;" - "&amp;"Dec "&amp;H4,IF('Cover Sheet'!$B$4="April - March","Apr "&amp;H4&amp;" - "&amp;"Mar "&amp;H4+1,IF('Cover Sheet'!$B$4="July - June","Jul "&amp;H4-1&amp;" - "&amp;"Jun "&amp;H4,IF('Cover Sheet'!$B$4="October - September","Oct "&amp;H4-1&amp;" - "&amp;"Sep "&amp;H4,"")))),"")</f>
        <v/>
      </c>
      <c r="I5" s="44" t="str">
        <f>IFERROR(IF('Cover Sheet'!$B$4="January - December","Jan "&amp;I4&amp;" - "&amp;"Dec "&amp;I4,IF('Cover Sheet'!$B$4="April - March","Apr "&amp;I4&amp;" - "&amp;"Mar "&amp;I4+1,IF('Cover Sheet'!$B$4="July - June","Jul "&amp;I4-1&amp;" - "&amp;"Jun "&amp;I4,IF('Cover Sheet'!$B$4="October - September","Oct "&amp;I4-1&amp;" - "&amp;"Sep "&amp;I4,"")))),"")</f>
        <v/>
      </c>
      <c r="J5" s="94"/>
      <c r="K5" s="95"/>
      <c r="L5" s="96"/>
      <c r="M5" s="8"/>
      <c r="N5" s="8"/>
    </row>
    <row r="6" spans="1:14" ht="15" customHeight="1" x14ac:dyDescent="0.2">
      <c r="A6" s="42" t="s">
        <v>401</v>
      </c>
      <c r="B6" s="54"/>
      <c r="C6" s="54"/>
      <c r="D6" s="54"/>
      <c r="E6" s="54"/>
      <c r="F6" s="54"/>
      <c r="G6" s="54"/>
      <c r="H6" s="54"/>
      <c r="I6" s="54"/>
      <c r="J6" s="94" t="s">
        <v>294</v>
      </c>
      <c r="K6" s="95"/>
      <c r="L6" s="96"/>
      <c r="M6" s="8"/>
      <c r="N6" s="8"/>
    </row>
    <row r="7" spans="1:14" ht="3" customHeight="1" x14ac:dyDescent="0.2">
      <c r="A7" s="45"/>
      <c r="B7" s="46"/>
      <c r="C7" s="46"/>
      <c r="D7" s="46"/>
      <c r="E7" s="47"/>
      <c r="F7" s="47"/>
      <c r="G7" s="47"/>
      <c r="H7" s="47"/>
      <c r="I7" s="47"/>
      <c r="J7" s="61"/>
      <c r="K7" s="62"/>
      <c r="L7" s="62"/>
      <c r="M7" s="8"/>
      <c r="N7" s="8"/>
    </row>
    <row r="8" spans="1:14" ht="15" customHeight="1" x14ac:dyDescent="0.2">
      <c r="A8" s="91" t="s">
        <v>327</v>
      </c>
      <c r="B8" s="92"/>
      <c r="C8" s="92"/>
      <c r="D8" s="93"/>
      <c r="E8" s="53"/>
      <c r="F8" s="53"/>
      <c r="G8" s="53"/>
      <c r="H8" s="53"/>
      <c r="I8" s="53"/>
      <c r="J8" s="94"/>
      <c r="K8" s="95"/>
      <c r="L8" s="96"/>
      <c r="M8" s="8"/>
      <c r="N8" s="2"/>
    </row>
    <row r="9" spans="1:14" ht="15" customHeight="1" x14ac:dyDescent="0.2">
      <c r="A9" s="91" t="s">
        <v>289</v>
      </c>
      <c r="B9" s="92"/>
      <c r="C9" s="92"/>
      <c r="D9" s="92"/>
      <c r="E9" s="92"/>
      <c r="F9" s="92"/>
      <c r="G9" s="92"/>
      <c r="H9" s="92"/>
      <c r="I9" s="92"/>
      <c r="J9" s="92"/>
      <c r="K9" s="92"/>
      <c r="L9" s="93"/>
      <c r="M9" s="8"/>
      <c r="N9" s="8"/>
    </row>
    <row r="10" spans="1:14" ht="15" customHeight="1" x14ac:dyDescent="0.2">
      <c r="A10" s="49" t="s">
        <v>345</v>
      </c>
      <c r="B10" s="53"/>
      <c r="C10" s="53"/>
      <c r="D10" s="53"/>
      <c r="E10" s="53"/>
      <c r="F10" s="53"/>
      <c r="G10" s="53"/>
      <c r="H10" s="53"/>
      <c r="I10" s="53"/>
      <c r="J10" s="94"/>
      <c r="K10" s="95"/>
      <c r="L10" s="96"/>
      <c r="M10" s="8"/>
      <c r="N10" s="8"/>
    </row>
    <row r="11" spans="1:14" ht="15" customHeight="1" x14ac:dyDescent="0.2">
      <c r="A11" s="49" t="s">
        <v>346</v>
      </c>
      <c r="B11" s="53"/>
      <c r="C11" s="53"/>
      <c r="D11" s="53"/>
      <c r="E11" s="53"/>
      <c r="F11" s="53"/>
      <c r="G11" s="53"/>
      <c r="H11" s="53"/>
      <c r="I11" s="53"/>
      <c r="J11" s="94"/>
      <c r="K11" s="95"/>
      <c r="L11" s="96"/>
      <c r="M11" s="8"/>
      <c r="N11" s="8"/>
    </row>
    <row r="12" spans="1:14" ht="15" customHeight="1" x14ac:dyDescent="0.2">
      <c r="A12" s="49" t="s">
        <v>291</v>
      </c>
      <c r="B12" s="56"/>
      <c r="C12" s="53"/>
      <c r="D12" s="53"/>
      <c r="E12" s="53"/>
      <c r="F12" s="53"/>
      <c r="G12" s="53"/>
      <c r="H12" s="53"/>
      <c r="I12" s="53"/>
      <c r="J12" s="94"/>
      <c r="K12" s="95"/>
      <c r="L12" s="96"/>
      <c r="M12" s="8"/>
      <c r="N12" s="8"/>
    </row>
    <row r="13" spans="1:14" ht="15" customHeight="1" x14ac:dyDescent="0.2">
      <c r="A13" s="49" t="s">
        <v>292</v>
      </c>
      <c r="B13" s="53"/>
      <c r="C13" s="53"/>
      <c r="D13" s="53"/>
      <c r="E13" s="53"/>
      <c r="F13" s="53"/>
      <c r="G13" s="53"/>
      <c r="H13" s="53"/>
      <c r="I13" s="53"/>
      <c r="J13" s="94"/>
      <c r="K13" s="95"/>
      <c r="L13" s="96"/>
      <c r="M13" s="8"/>
      <c r="N13" s="8"/>
    </row>
    <row r="14" spans="1:14" ht="15" customHeight="1" x14ac:dyDescent="0.2">
      <c r="A14" s="49" t="s">
        <v>343</v>
      </c>
      <c r="B14" s="53"/>
      <c r="C14" s="53"/>
      <c r="D14" s="53"/>
      <c r="E14" s="53"/>
      <c r="F14" s="53"/>
      <c r="G14" s="53"/>
      <c r="H14" s="53"/>
      <c r="I14" s="53"/>
      <c r="J14" s="94"/>
      <c r="K14" s="95"/>
      <c r="L14" s="96"/>
      <c r="M14" s="8"/>
      <c r="N14" s="8"/>
    </row>
    <row r="15" spans="1:14" ht="30" customHeight="1" x14ac:dyDescent="0.2">
      <c r="A15" s="50" t="s">
        <v>285</v>
      </c>
      <c r="B15" s="51">
        <f t="shared" ref="B15:I15" si="0">SUM(B10:B14)</f>
        <v>0</v>
      </c>
      <c r="C15" s="51">
        <f t="shared" si="0"/>
        <v>0</v>
      </c>
      <c r="D15" s="51">
        <f t="shared" si="0"/>
        <v>0</v>
      </c>
      <c r="E15" s="51">
        <f t="shared" si="0"/>
        <v>0</v>
      </c>
      <c r="F15" s="51">
        <f t="shared" si="0"/>
        <v>0</v>
      </c>
      <c r="G15" s="51">
        <f t="shared" si="0"/>
        <v>0</v>
      </c>
      <c r="H15" s="51">
        <f t="shared" si="0"/>
        <v>0</v>
      </c>
      <c r="I15" s="51">
        <f t="shared" si="0"/>
        <v>0</v>
      </c>
      <c r="J15" s="121"/>
      <c r="K15" s="122"/>
      <c r="L15" s="123"/>
      <c r="M15" s="8"/>
      <c r="N15" s="8"/>
    </row>
    <row r="16" spans="1:14" ht="15" customHeight="1" x14ac:dyDescent="0.2">
      <c r="A16" s="55" t="s">
        <v>283</v>
      </c>
      <c r="B16" s="59"/>
      <c r="C16" s="59"/>
      <c r="D16" s="59"/>
      <c r="E16" s="59"/>
      <c r="F16" s="59"/>
      <c r="G16" s="59"/>
      <c r="H16" s="59"/>
      <c r="I16" s="59"/>
      <c r="J16" s="94"/>
      <c r="K16" s="95"/>
      <c r="L16" s="96"/>
      <c r="M16" s="8"/>
      <c r="N16" s="8"/>
    </row>
    <row r="17" spans="1:14" ht="15" customHeight="1" x14ac:dyDescent="0.2">
      <c r="A17" s="55" t="s">
        <v>283</v>
      </c>
      <c r="B17" s="59"/>
      <c r="C17" s="59"/>
      <c r="D17" s="59"/>
      <c r="E17" s="59"/>
      <c r="F17" s="59"/>
      <c r="G17" s="59"/>
      <c r="H17" s="59"/>
      <c r="I17" s="59"/>
      <c r="J17" s="94"/>
      <c r="K17" s="95"/>
      <c r="L17" s="96"/>
      <c r="M17" s="8"/>
      <c r="N17" s="8"/>
    </row>
    <row r="18" spans="1:14" ht="15" customHeight="1" x14ac:dyDescent="0.2">
      <c r="A18" s="55" t="s">
        <v>283</v>
      </c>
      <c r="B18" s="59"/>
      <c r="C18" s="59"/>
      <c r="D18" s="59"/>
      <c r="E18" s="59"/>
      <c r="F18" s="59"/>
      <c r="G18" s="59"/>
      <c r="H18" s="59"/>
      <c r="I18" s="59"/>
      <c r="J18" s="94"/>
      <c r="K18" s="95"/>
      <c r="L18" s="96"/>
      <c r="M18" s="8"/>
      <c r="N18" s="8"/>
    </row>
    <row r="19" spans="1:14" ht="15" customHeight="1" x14ac:dyDescent="0.2">
      <c r="A19" s="55" t="s">
        <v>283</v>
      </c>
      <c r="B19" s="59"/>
      <c r="C19" s="59"/>
      <c r="D19" s="59"/>
      <c r="E19" s="59"/>
      <c r="F19" s="59"/>
      <c r="G19" s="59"/>
      <c r="H19" s="59"/>
      <c r="I19" s="59"/>
      <c r="J19" s="94"/>
      <c r="K19" s="95"/>
      <c r="L19" s="96"/>
      <c r="M19" s="8"/>
      <c r="N19" s="8"/>
    </row>
    <row r="20" spans="1:14" ht="15" customHeight="1" x14ac:dyDescent="0.2">
      <c r="A20" s="55" t="s">
        <v>283</v>
      </c>
      <c r="B20" s="59"/>
      <c r="C20" s="59"/>
      <c r="D20" s="59"/>
      <c r="E20" s="59"/>
      <c r="F20" s="59"/>
      <c r="G20" s="59"/>
      <c r="H20" s="59"/>
      <c r="I20" s="59"/>
      <c r="J20" s="94"/>
      <c r="K20" s="95"/>
      <c r="L20" s="96"/>
      <c r="M20" s="8"/>
      <c r="N20" s="8"/>
    </row>
    <row r="21" spans="1:14" ht="15" customHeight="1" x14ac:dyDescent="0.2">
      <c r="A21" s="55" t="s">
        <v>283</v>
      </c>
      <c r="B21" s="59"/>
      <c r="C21" s="59"/>
      <c r="D21" s="59"/>
      <c r="E21" s="59"/>
      <c r="F21" s="59"/>
      <c r="G21" s="59"/>
      <c r="H21" s="59"/>
      <c r="I21" s="59"/>
      <c r="J21" s="94"/>
      <c r="K21" s="95"/>
      <c r="L21" s="96"/>
      <c r="M21" s="8"/>
      <c r="N21" s="8"/>
    </row>
    <row r="22" spans="1:14" ht="15" customHeight="1" x14ac:dyDescent="0.2">
      <c r="A22" s="55" t="s">
        <v>283</v>
      </c>
      <c r="B22" s="59"/>
      <c r="C22" s="59"/>
      <c r="D22" s="59"/>
      <c r="E22" s="59"/>
      <c r="F22" s="59"/>
      <c r="G22" s="59"/>
      <c r="H22" s="59"/>
      <c r="I22" s="59"/>
      <c r="J22" s="94"/>
      <c r="K22" s="95"/>
      <c r="L22" s="96"/>
      <c r="M22" s="8"/>
      <c r="N22" s="8"/>
    </row>
    <row r="23" spans="1:14" ht="15" customHeight="1" x14ac:dyDescent="0.2">
      <c r="A23" s="55" t="s">
        <v>283</v>
      </c>
      <c r="B23" s="59"/>
      <c r="C23" s="59"/>
      <c r="D23" s="59"/>
      <c r="E23" s="59"/>
      <c r="F23" s="59"/>
      <c r="G23" s="59"/>
      <c r="H23" s="59"/>
      <c r="I23" s="59"/>
      <c r="J23" s="94"/>
      <c r="K23" s="95"/>
      <c r="L23" s="96"/>
      <c r="M23" s="8"/>
      <c r="N23" s="8"/>
    </row>
    <row r="24" spans="1:14" ht="15" customHeight="1" x14ac:dyDescent="0.2">
      <c r="A24" s="55" t="s">
        <v>283</v>
      </c>
      <c r="B24" s="59"/>
      <c r="C24" s="59"/>
      <c r="D24" s="59"/>
      <c r="E24" s="59"/>
      <c r="F24" s="59"/>
      <c r="G24" s="59"/>
      <c r="H24" s="59"/>
      <c r="I24" s="59"/>
      <c r="J24" s="94"/>
      <c r="K24" s="95"/>
      <c r="L24" s="96"/>
      <c r="M24" s="8"/>
      <c r="N24" s="8"/>
    </row>
    <row r="25" spans="1:14" ht="15" customHeight="1" x14ac:dyDescent="0.2">
      <c r="A25" s="55" t="s">
        <v>283</v>
      </c>
      <c r="B25" s="59"/>
      <c r="C25" s="59"/>
      <c r="D25" s="59"/>
      <c r="E25" s="59"/>
      <c r="F25" s="59"/>
      <c r="G25" s="59"/>
      <c r="H25" s="59"/>
      <c r="I25" s="59"/>
      <c r="J25" s="94"/>
      <c r="K25" s="95"/>
      <c r="L25" s="96"/>
      <c r="M25" s="8"/>
      <c r="N25" s="8"/>
    </row>
    <row r="26" spans="1:14" ht="15" customHeight="1" x14ac:dyDescent="0.2">
      <c r="A26" s="55" t="s">
        <v>283</v>
      </c>
      <c r="B26" s="59"/>
      <c r="C26" s="59"/>
      <c r="D26" s="59"/>
      <c r="E26" s="59"/>
      <c r="F26" s="59"/>
      <c r="G26" s="59"/>
      <c r="H26" s="59"/>
      <c r="I26" s="59"/>
      <c r="J26" s="94"/>
      <c r="K26" s="95"/>
      <c r="L26" s="96"/>
      <c r="M26" s="8"/>
      <c r="N26" s="8"/>
    </row>
    <row r="27" spans="1:14" ht="15" customHeight="1" x14ac:dyDescent="0.2">
      <c r="A27" s="55" t="s">
        <v>283</v>
      </c>
      <c r="B27" s="59"/>
      <c r="C27" s="59"/>
      <c r="D27" s="59"/>
      <c r="E27" s="59"/>
      <c r="F27" s="59"/>
      <c r="G27" s="59"/>
      <c r="H27" s="59"/>
      <c r="I27" s="59"/>
      <c r="J27" s="94"/>
      <c r="K27" s="95"/>
      <c r="L27" s="96"/>
      <c r="M27" s="8"/>
      <c r="N27" s="8"/>
    </row>
    <row r="28" spans="1:14" ht="15" customHeight="1" x14ac:dyDescent="0.2">
      <c r="A28" s="55" t="s">
        <v>283</v>
      </c>
      <c r="B28" s="59"/>
      <c r="C28" s="59"/>
      <c r="D28" s="59"/>
      <c r="E28" s="59"/>
      <c r="F28" s="59"/>
      <c r="G28" s="59"/>
      <c r="H28" s="59"/>
      <c r="I28" s="59"/>
      <c r="J28" s="94"/>
      <c r="K28" s="95"/>
      <c r="L28" s="96"/>
      <c r="M28" s="8"/>
      <c r="N28" s="8"/>
    </row>
    <row r="29" spans="1:14" ht="30" customHeight="1" x14ac:dyDescent="0.2">
      <c r="A29" s="50" t="s">
        <v>286</v>
      </c>
      <c r="B29" s="52">
        <f t="shared" ref="B29:I29" si="1">SUM(B16:B28)</f>
        <v>0</v>
      </c>
      <c r="C29" s="52">
        <f t="shared" si="1"/>
        <v>0</v>
      </c>
      <c r="D29" s="52">
        <f t="shared" si="1"/>
        <v>0</v>
      </c>
      <c r="E29" s="52">
        <f t="shared" si="1"/>
        <v>0</v>
      </c>
      <c r="F29" s="52">
        <f t="shared" si="1"/>
        <v>0</v>
      </c>
      <c r="G29" s="52">
        <f t="shared" si="1"/>
        <v>0</v>
      </c>
      <c r="H29" s="52">
        <f t="shared" si="1"/>
        <v>0</v>
      </c>
      <c r="I29" s="52">
        <f t="shared" si="1"/>
        <v>0</v>
      </c>
      <c r="J29" s="121"/>
      <c r="K29" s="122"/>
      <c r="L29" s="123"/>
    </row>
    <row r="30" spans="1:14" ht="45" customHeight="1" x14ac:dyDescent="0.2">
      <c r="A30" s="50" t="s">
        <v>439</v>
      </c>
      <c r="B30" s="53"/>
      <c r="C30" s="53"/>
      <c r="D30" s="53"/>
      <c r="E30" s="53"/>
      <c r="F30" s="53"/>
      <c r="G30" s="53"/>
      <c r="H30" s="53"/>
      <c r="I30" s="53"/>
      <c r="J30" s="94"/>
      <c r="K30" s="95">
        <v>0</v>
      </c>
      <c r="L30" s="96"/>
    </row>
    <row r="31" spans="1:14" ht="3" customHeight="1" x14ac:dyDescent="0.2">
      <c r="A31" s="45"/>
      <c r="B31" s="46"/>
      <c r="C31" s="46"/>
      <c r="D31" s="46"/>
      <c r="E31" s="47"/>
      <c r="F31" s="47"/>
      <c r="G31" s="47"/>
      <c r="H31" s="47"/>
      <c r="I31" s="47"/>
      <c r="J31" s="63"/>
      <c r="K31" s="64"/>
      <c r="L31" s="64"/>
      <c r="M31" s="8"/>
      <c r="N31" s="8"/>
    </row>
    <row r="32" spans="1:14" ht="15" customHeight="1" x14ac:dyDescent="0.2">
      <c r="A32" s="91" t="s">
        <v>328</v>
      </c>
      <c r="B32" s="92"/>
      <c r="C32" s="92"/>
      <c r="D32" s="93"/>
      <c r="E32" s="52">
        <f>SUM(E30+E29+E15)</f>
        <v>0</v>
      </c>
      <c r="F32" s="52">
        <f>SUM(F30+F29+F15)</f>
        <v>0</v>
      </c>
      <c r="G32" s="52">
        <f>SUM(G30+G29+G15)</f>
        <v>0</v>
      </c>
      <c r="H32" s="52">
        <f>SUM(H30+H29+H15)</f>
        <v>0</v>
      </c>
      <c r="I32" s="52">
        <f>SUM(I30+I29+I15)</f>
        <v>0</v>
      </c>
      <c r="J32" s="121"/>
      <c r="K32" s="122"/>
      <c r="L32" s="123"/>
    </row>
    <row r="33" spans="1:14" ht="15" customHeight="1" x14ac:dyDescent="0.2">
      <c r="A33" s="91" t="s">
        <v>329</v>
      </c>
      <c r="B33" s="92"/>
      <c r="C33" s="92"/>
      <c r="D33" s="93"/>
      <c r="E33" s="52">
        <f>+E8-E32</f>
        <v>0</v>
      </c>
      <c r="F33" s="52">
        <f>+F8-F32</f>
        <v>0</v>
      </c>
      <c r="G33" s="52">
        <f>+G8-G32</f>
        <v>0</v>
      </c>
      <c r="H33" s="52">
        <f>+H8-H32</f>
        <v>0</v>
      </c>
      <c r="I33" s="52">
        <f>+I8-I32</f>
        <v>0</v>
      </c>
      <c r="J33" s="121"/>
      <c r="K33" s="127"/>
      <c r="L33" s="128"/>
      <c r="M33" s="8"/>
      <c r="N33" s="8"/>
    </row>
    <row r="34" spans="1:14" ht="15" customHeight="1" x14ac:dyDescent="0.2">
      <c r="A34" s="91" t="s">
        <v>325</v>
      </c>
      <c r="B34" s="92"/>
      <c r="C34" s="92"/>
      <c r="D34" s="93"/>
      <c r="E34" s="60"/>
      <c r="F34" s="60"/>
      <c r="G34" s="60"/>
      <c r="H34" s="60"/>
      <c r="I34" s="60"/>
      <c r="J34" s="94"/>
      <c r="K34" s="95"/>
      <c r="L34" s="96"/>
      <c r="M34" s="8"/>
      <c r="N34" s="2"/>
    </row>
    <row r="35" spans="1:14" ht="15" customHeight="1" x14ac:dyDescent="0.2">
      <c r="A35" s="91" t="s">
        <v>330</v>
      </c>
      <c r="B35" s="92"/>
      <c r="C35" s="92"/>
      <c r="D35" s="93"/>
      <c r="E35" s="52">
        <f>E33-E34</f>
        <v>0</v>
      </c>
      <c r="F35" s="52">
        <f>F33-F34</f>
        <v>0</v>
      </c>
      <c r="G35" s="52">
        <f>G33-G34</f>
        <v>0</v>
      </c>
      <c r="H35" s="52">
        <f>H33-H34</f>
        <v>0</v>
      </c>
      <c r="I35" s="52">
        <f>I33-I34</f>
        <v>0</v>
      </c>
      <c r="J35" s="124"/>
      <c r="K35" s="125"/>
      <c r="L35" s="126"/>
      <c r="M35" s="1"/>
      <c r="N35" s="2"/>
    </row>
  </sheetData>
  <sheetProtection algorithmName="SHA-512" hashValue="Eg8b5mOVHXLvqogz0hEuAwpbZZIBMR2pxANa4/3ykmqtYaVKvPdIu8VLcYScLBw+X5ka5m2QrYTPGFyiGh5Bsg==" saltValue="JnCWagVPEFnq5rUolh5A+g==" spinCount="100000" sheet="1" objects="1" scenarios="1"/>
  <protectedRanges>
    <protectedRange sqref="B6:L6 E8:L8 B10:L14 A16:L28" name="Range1"/>
  </protectedRanges>
  <mergeCells count="44">
    <mergeCell ref="J26:L26"/>
    <mergeCell ref="J27:L27"/>
    <mergeCell ref="J28:L28"/>
    <mergeCell ref="J30:L30"/>
    <mergeCell ref="A32:D32"/>
    <mergeCell ref="J32:L32"/>
    <mergeCell ref="J29:L29"/>
    <mergeCell ref="A35:D35"/>
    <mergeCell ref="J35:L35"/>
    <mergeCell ref="A33:D33"/>
    <mergeCell ref="J33:L33"/>
    <mergeCell ref="A34:D34"/>
    <mergeCell ref="J34:L34"/>
    <mergeCell ref="J12:L12"/>
    <mergeCell ref="J14:L14"/>
    <mergeCell ref="J13:L13"/>
    <mergeCell ref="J15:L15"/>
    <mergeCell ref="J16:L16"/>
    <mergeCell ref="J17:L17"/>
    <mergeCell ref="J18:L18"/>
    <mergeCell ref="J19:L19"/>
    <mergeCell ref="J20:L20"/>
    <mergeCell ref="J21:L21"/>
    <mergeCell ref="J22:L22"/>
    <mergeCell ref="J23:L23"/>
    <mergeCell ref="J24:L24"/>
    <mergeCell ref="J25:L25"/>
    <mergeCell ref="A1:C2"/>
    <mergeCell ref="E1:F1"/>
    <mergeCell ref="G1:G2"/>
    <mergeCell ref="H1:H2"/>
    <mergeCell ref="I1:K1"/>
    <mergeCell ref="E2:F2"/>
    <mergeCell ref="I2:K2"/>
    <mergeCell ref="J11:L11"/>
    <mergeCell ref="B3:D3"/>
    <mergeCell ref="E3:I3"/>
    <mergeCell ref="J3:L4"/>
    <mergeCell ref="J6:L6"/>
    <mergeCell ref="A8:D8"/>
    <mergeCell ref="J8:L8"/>
    <mergeCell ref="A9:L9"/>
    <mergeCell ref="J10:L10"/>
    <mergeCell ref="J5:L5"/>
  </mergeCells>
  <phoneticPr fontId="48" type="noConversion"/>
  <conditionalFormatting sqref="E8">
    <cfRule type="expression" dxfId="19" priority="6">
      <formula>$E$6&gt;$L$2</formula>
    </cfRule>
  </conditionalFormatting>
  <conditionalFormatting sqref="E10">
    <cfRule type="expression" dxfId="18" priority="5">
      <formula>$E$6&gt;$L$2</formula>
    </cfRule>
  </conditionalFormatting>
  <conditionalFormatting sqref="E11:I12">
    <cfRule type="expression" dxfId="17" priority="4">
      <formula>$E$6&gt;$L$2</formula>
    </cfRule>
  </conditionalFormatting>
  <conditionalFormatting sqref="E13:I14">
    <cfRule type="expression" dxfId="16" priority="3">
      <formula>$E$6&gt;$L$2</formula>
    </cfRule>
  </conditionalFormatting>
  <conditionalFormatting sqref="F10:I10">
    <cfRule type="expression" dxfId="15" priority="2">
      <formula>$E$6&gt;$L$2</formula>
    </cfRule>
  </conditionalFormatting>
  <conditionalFormatting sqref="F8:I8">
    <cfRule type="expression" dxfId="14" priority="1">
      <formula>$E$6&gt;$L$2</formula>
    </cfRule>
  </conditionalFormatting>
  <dataValidations count="1">
    <dataValidation type="list" allowBlank="1" showInputMessage="1" showErrorMessage="1" promptTitle="Enter External Resource C1" sqref="A16:A28">
      <formula1>ExternalSourceLookUp</formula1>
    </dataValidation>
  </dataValidations>
  <pageMargins left="0.7" right="0.7" top="0.75" bottom="0.75" header="0.3" footer="0.3"/>
  <pageSetup paperSize="8" scale="7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35"/>
  <sheetViews>
    <sheetView view="pageBreakPreview" zoomScale="110" zoomScaleNormal="180" zoomScaleSheetLayoutView="110" zoomScalePageLayoutView="180" workbookViewId="0">
      <pane xSplit="1" ySplit="9" topLeftCell="D10" activePane="bottomRight" state="frozen"/>
      <selection pane="topRight" activeCell="B1" sqref="B1"/>
      <selection pane="bottomLeft" activeCell="A10" sqref="A10"/>
      <selection pane="bottomRight" activeCell="F16" sqref="F16"/>
    </sheetView>
  </sheetViews>
  <sheetFormatPr defaultColWidth="9" defaultRowHeight="14.25" x14ac:dyDescent="0.2"/>
  <cols>
    <col min="1" max="1" width="45.625" style="7" customWidth="1"/>
    <col min="2" max="9" width="11.125" style="7" customWidth="1"/>
    <col min="10" max="10" width="10.125" style="7" customWidth="1"/>
    <col min="11" max="11" width="14.625" style="7" customWidth="1"/>
    <col min="12" max="12" width="10.125" style="7" customWidth="1"/>
    <col min="13" max="16384" width="9" style="7"/>
  </cols>
  <sheetData>
    <row r="1" spans="1:14" ht="15" customHeight="1" x14ac:dyDescent="0.2">
      <c r="A1" s="97" t="s">
        <v>387</v>
      </c>
      <c r="B1" s="98"/>
      <c r="C1" s="99"/>
      <c r="D1" s="39" t="s">
        <v>3</v>
      </c>
      <c r="E1" s="103" t="str">
        <f>'Cover Sheet'!B3</f>
        <v>India</v>
      </c>
      <c r="F1" s="104"/>
      <c r="G1" s="105" t="s">
        <v>290</v>
      </c>
      <c r="H1" s="107" t="s">
        <v>278</v>
      </c>
      <c r="I1" s="109" t="s">
        <v>295</v>
      </c>
      <c r="J1" s="110"/>
      <c r="K1" s="111"/>
      <c r="L1" s="40">
        <f>'Cover Sheet'!C8</f>
        <v>2017</v>
      </c>
      <c r="M1" s="6"/>
      <c r="N1" s="6"/>
    </row>
    <row r="2" spans="1:14" ht="15" customHeight="1" x14ac:dyDescent="0.2">
      <c r="A2" s="100"/>
      <c r="B2" s="101"/>
      <c r="C2" s="102"/>
      <c r="D2" s="39" t="s">
        <v>1</v>
      </c>
      <c r="E2" s="103" t="str">
        <f>'Cover Sheet'!B5</f>
        <v>USD</v>
      </c>
      <c r="F2" s="104"/>
      <c r="G2" s="106"/>
      <c r="H2" s="108"/>
      <c r="I2" s="109" t="s">
        <v>293</v>
      </c>
      <c r="J2" s="110"/>
      <c r="K2" s="111"/>
      <c r="L2" s="40">
        <f>'Cover Sheet'!C9</f>
        <v>2020</v>
      </c>
      <c r="M2" s="6"/>
      <c r="N2" s="6"/>
    </row>
    <row r="3" spans="1:14" ht="15" customHeight="1" x14ac:dyDescent="0.2">
      <c r="A3" s="41"/>
      <c r="B3" s="112" t="s">
        <v>284</v>
      </c>
      <c r="C3" s="113"/>
      <c r="D3" s="113"/>
      <c r="E3" s="112" t="s">
        <v>0</v>
      </c>
      <c r="F3" s="113"/>
      <c r="G3" s="113"/>
      <c r="H3" s="113"/>
      <c r="I3" s="114"/>
      <c r="J3" s="115" t="s">
        <v>279</v>
      </c>
      <c r="K3" s="116"/>
      <c r="L3" s="117"/>
      <c r="M3" s="8"/>
      <c r="N3" s="8"/>
    </row>
    <row r="4" spans="1:14" ht="15" customHeight="1" x14ac:dyDescent="0.2">
      <c r="A4" s="42" t="s">
        <v>277</v>
      </c>
      <c r="B4" s="43">
        <f>IFERROR(C4-1,"")</f>
        <v>2014</v>
      </c>
      <c r="C4" s="43">
        <f>IFERROR(D4-1,"")</f>
        <v>2015</v>
      </c>
      <c r="D4" s="43">
        <f>IFERROR(L1-1,"")</f>
        <v>2016</v>
      </c>
      <c r="E4" s="43">
        <f>IF(L1="Select year","",L1)</f>
        <v>2017</v>
      </c>
      <c r="F4" s="43">
        <f>IFERROR(E4+1,"")</f>
        <v>2018</v>
      </c>
      <c r="G4" s="43">
        <f>IFERROR(F4+1,"")</f>
        <v>2019</v>
      </c>
      <c r="H4" s="43">
        <f>IFERROR(G4+1,"")</f>
        <v>2020</v>
      </c>
      <c r="I4" s="43">
        <f>IFERROR(H4+1,"")</f>
        <v>2021</v>
      </c>
      <c r="J4" s="118"/>
      <c r="K4" s="119"/>
      <c r="L4" s="120"/>
      <c r="M4" s="8"/>
      <c r="N4" s="8"/>
    </row>
    <row r="5" spans="1:14"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Apr 2014 - Mar 2015</v>
      </c>
      <c r="C5" s="44" t="str">
        <f>IFERROR(IF('Cover Sheet'!$B$4="January - December","Jan "&amp;C4&amp;" - "&amp;"Dec "&amp;C4,IF('Cover Sheet'!$B$4="April - March","Apr "&amp;C4&amp;" - "&amp;"Mar "&amp;C4+1,IF('Cover Sheet'!$B$4="July - June","Jul "&amp;C4-1&amp;" - "&amp;"Jun "&amp;C4,IF('Cover Sheet'!$B$4="October - September","Oct "&amp;C4-1&amp;" - "&amp;"Sep "&amp;C4,"")))),"")</f>
        <v>Apr 2015 - Mar 2016</v>
      </c>
      <c r="D5" s="44" t="str">
        <f>IFERROR(IF('Cover Sheet'!$B$4="January - December","Jan "&amp;D4&amp;" - "&amp;"Dec "&amp;D4,IF('Cover Sheet'!$B$4="April - March","Apr "&amp;D4&amp;" - "&amp;"Mar "&amp;D4+1,IF('Cover Sheet'!$B$4="July - June","Jul "&amp;D4-1&amp;" - "&amp;"Jun "&amp;D4,IF('Cover Sheet'!$B$4="October - September","Oct "&amp;D4-1&amp;" - "&amp;"Sep "&amp;D4,"")))),"")</f>
        <v>Apr 2016 - Mar 2017</v>
      </c>
      <c r="E5" s="44" t="str">
        <f>IFERROR(IF('Cover Sheet'!$B$4="January - December","Jan "&amp;E4&amp;" - "&amp;"Dec "&amp;E4,IF('Cover Sheet'!$B$4="April - March","Apr "&amp;E4&amp;" - "&amp;"Mar "&amp;E4+1,IF('Cover Sheet'!$B$4="July - June","Jul "&amp;E4-1&amp;" - "&amp;"Jun "&amp;E4,IF('Cover Sheet'!$B$4="October - September","Oct "&amp;E4-1&amp;" - "&amp;"Sep "&amp;E4,"")))),"")</f>
        <v>Apr 2017 - Mar 2018</v>
      </c>
      <c r="F5" s="44" t="str">
        <f>IFERROR(IF('Cover Sheet'!$B$4="January - December","Jan "&amp;F4&amp;" - "&amp;"Dec "&amp;F4,IF('Cover Sheet'!$B$4="April - March","Apr "&amp;F4&amp;" - "&amp;"Mar "&amp;F4+1,IF('Cover Sheet'!$B$4="July - June","Jul "&amp;F4-1&amp;" - "&amp;"Jun "&amp;F4,IF('Cover Sheet'!$B$4="October - September","Oct "&amp;F4-1&amp;" - "&amp;"Sep "&amp;F4,"")))),"")</f>
        <v>Apr 2018 - Mar 2019</v>
      </c>
      <c r="G5" s="44" t="str">
        <f>IFERROR(IF('Cover Sheet'!$B$4="January - December","Jan "&amp;G4&amp;" - "&amp;"Dec "&amp;G4,IF('Cover Sheet'!$B$4="April - March","Apr "&amp;G4&amp;" - "&amp;"Mar "&amp;G4+1,IF('Cover Sheet'!$B$4="July - June","Jul "&amp;G4-1&amp;" - "&amp;"Jun "&amp;G4,IF('Cover Sheet'!$B$4="October - September","Oct "&amp;G4-1&amp;" - "&amp;"Sep "&amp;G4,"")))),"")</f>
        <v>Apr 2019 - Mar 2020</v>
      </c>
      <c r="H5" s="44" t="str">
        <f>IFERROR(IF('Cover Sheet'!$B$4="January - December","Jan "&amp;H4&amp;" - "&amp;"Dec "&amp;H4,IF('Cover Sheet'!$B$4="April - March","Apr "&amp;H4&amp;" - "&amp;"Mar "&amp;H4+1,IF('Cover Sheet'!$B$4="July - June","Jul "&amp;H4-1&amp;" - "&amp;"Jun "&amp;H4,IF('Cover Sheet'!$B$4="October - September","Oct "&amp;H4-1&amp;" - "&amp;"Sep "&amp;H4,"")))),"")</f>
        <v>Apr 2020 - Mar 2021</v>
      </c>
      <c r="I5" s="44" t="str">
        <f>IFERROR(IF('Cover Sheet'!$B$4="January - December","Jan "&amp;I4&amp;" - "&amp;"Dec "&amp;I4,IF('Cover Sheet'!$B$4="April - March","Apr "&amp;I4&amp;" - "&amp;"Mar "&amp;I4+1,IF('Cover Sheet'!$B$4="July - June","Jul "&amp;I4-1&amp;" - "&amp;"Jun "&amp;I4,IF('Cover Sheet'!$B$4="October - September","Oct "&amp;I4-1&amp;" - "&amp;"Sep "&amp;I4,"")))),"")</f>
        <v>Apr 2021 - Mar 2022</v>
      </c>
      <c r="J5" s="94" t="s">
        <v>448</v>
      </c>
      <c r="K5" s="95"/>
      <c r="L5" s="96"/>
      <c r="M5" s="8"/>
      <c r="N5" s="8"/>
    </row>
    <row r="6" spans="1:14" ht="15" customHeight="1" x14ac:dyDescent="0.2">
      <c r="A6" s="42" t="s">
        <v>401</v>
      </c>
      <c r="B6" s="54">
        <v>62</v>
      </c>
      <c r="C6" s="54">
        <v>62</v>
      </c>
      <c r="D6" s="54">
        <v>62</v>
      </c>
      <c r="E6" s="54">
        <v>66</v>
      </c>
      <c r="F6" s="54">
        <v>66</v>
      </c>
      <c r="G6" s="54">
        <v>66</v>
      </c>
      <c r="H6" s="54">
        <v>66</v>
      </c>
      <c r="I6" s="54">
        <v>66</v>
      </c>
      <c r="J6" s="94"/>
      <c r="K6" s="95"/>
      <c r="L6" s="96"/>
      <c r="M6" s="8"/>
      <c r="N6" s="8"/>
    </row>
    <row r="7" spans="1:14" ht="3" customHeight="1" x14ac:dyDescent="0.2">
      <c r="A7" s="45"/>
      <c r="B7" s="46"/>
      <c r="C7" s="46"/>
      <c r="D7" s="46"/>
      <c r="E7" s="47"/>
      <c r="F7" s="47"/>
      <c r="G7" s="47"/>
      <c r="H7" s="47"/>
      <c r="I7" s="47"/>
      <c r="J7" s="61"/>
      <c r="K7" s="62"/>
      <c r="L7" s="62"/>
      <c r="M7" s="8"/>
      <c r="N7" s="8"/>
    </row>
    <row r="8" spans="1:14" ht="15" customHeight="1" x14ac:dyDescent="0.2">
      <c r="A8" s="91" t="s">
        <v>327</v>
      </c>
      <c r="B8" s="92"/>
      <c r="C8" s="92"/>
      <c r="D8" s="93"/>
      <c r="E8" s="79">
        <v>475.09172040080045</v>
      </c>
      <c r="F8" s="79">
        <v>623.58141715700015</v>
      </c>
      <c r="G8" s="79">
        <v>769.08321557407771</v>
      </c>
      <c r="H8" s="79">
        <f>G8*1.1</f>
        <v>845.99153713148553</v>
      </c>
      <c r="I8" s="53"/>
      <c r="J8" s="94" t="s">
        <v>440</v>
      </c>
      <c r="K8" s="95"/>
      <c r="L8" s="96"/>
      <c r="M8" s="8"/>
      <c r="N8" s="2"/>
    </row>
    <row r="9" spans="1:14" ht="15" customHeight="1" x14ac:dyDescent="0.2">
      <c r="A9" s="91" t="s">
        <v>289</v>
      </c>
      <c r="B9" s="92"/>
      <c r="C9" s="92"/>
      <c r="D9" s="92"/>
      <c r="E9" s="92"/>
      <c r="F9" s="92"/>
      <c r="G9" s="92"/>
      <c r="H9" s="92"/>
      <c r="I9" s="92"/>
      <c r="J9" s="92"/>
      <c r="K9" s="92"/>
      <c r="L9" s="93"/>
      <c r="M9" s="8"/>
      <c r="N9" s="8"/>
    </row>
    <row r="10" spans="1:14" ht="15" customHeight="1" x14ac:dyDescent="0.2">
      <c r="A10" s="49" t="s">
        <v>345</v>
      </c>
      <c r="B10" s="53">
        <v>2.5625</v>
      </c>
      <c r="C10" s="53">
        <v>7.6376451612903224</v>
      </c>
      <c r="D10" s="53">
        <v>51</v>
      </c>
      <c r="E10" s="80">
        <v>21.97</v>
      </c>
      <c r="F10" s="53"/>
      <c r="G10" s="53"/>
      <c r="H10" s="53"/>
      <c r="I10" s="53"/>
      <c r="J10" s="129" t="s">
        <v>455</v>
      </c>
      <c r="K10" s="130"/>
      <c r="L10" s="131"/>
      <c r="M10" s="8"/>
      <c r="N10" s="8"/>
    </row>
    <row r="11" spans="1:14" ht="15" customHeight="1" x14ac:dyDescent="0.2">
      <c r="A11" s="49" t="s">
        <v>346</v>
      </c>
      <c r="B11" s="53"/>
      <c r="C11" s="53"/>
      <c r="D11" s="53"/>
      <c r="E11" s="53"/>
      <c r="F11" s="53"/>
      <c r="G11" s="53"/>
      <c r="H11" s="53"/>
      <c r="I11" s="53"/>
      <c r="J11" s="129"/>
      <c r="K11" s="130"/>
      <c r="L11" s="131"/>
      <c r="M11" s="8"/>
      <c r="N11" s="8"/>
    </row>
    <row r="12" spans="1:14" ht="15" customHeight="1" x14ac:dyDescent="0.2">
      <c r="A12" s="49" t="s">
        <v>291</v>
      </c>
      <c r="B12" s="53">
        <v>47.100516129032258</v>
      </c>
      <c r="C12" s="53">
        <v>62.374548387096773</v>
      </c>
      <c r="D12" s="53">
        <v>63</v>
      </c>
      <c r="E12" s="53">
        <v>126.82</v>
      </c>
      <c r="F12" s="53">
        <v>223.8805970149254</v>
      </c>
      <c r="G12" s="53">
        <v>246.26865671641789</v>
      </c>
      <c r="H12" s="53">
        <v>270.14925373134326</v>
      </c>
      <c r="I12" s="53"/>
      <c r="J12" s="132" t="s">
        <v>454</v>
      </c>
      <c r="K12" s="133"/>
      <c r="L12" s="134"/>
      <c r="M12" s="8"/>
      <c r="N12" s="8"/>
    </row>
    <row r="13" spans="1:14" ht="15" customHeight="1" x14ac:dyDescent="0.2">
      <c r="A13" s="49" t="s">
        <v>292</v>
      </c>
      <c r="B13" s="53"/>
      <c r="C13" s="53"/>
      <c r="D13" s="53"/>
      <c r="E13" s="53"/>
      <c r="F13" s="53"/>
      <c r="G13" s="53"/>
      <c r="H13" s="53"/>
      <c r="I13" s="53"/>
      <c r="J13" s="129"/>
      <c r="K13" s="130"/>
      <c r="L13" s="131"/>
      <c r="M13" s="8"/>
      <c r="N13" s="8"/>
    </row>
    <row r="14" spans="1:14" ht="15" customHeight="1" x14ac:dyDescent="0.2">
      <c r="A14" s="49" t="s">
        <v>343</v>
      </c>
      <c r="B14" s="53"/>
      <c r="C14" s="53"/>
      <c r="D14" s="53"/>
      <c r="E14" s="53"/>
      <c r="F14" s="53"/>
      <c r="G14" s="53"/>
      <c r="H14" s="53"/>
      <c r="I14" s="53"/>
      <c r="J14" s="129"/>
      <c r="K14" s="130"/>
      <c r="L14" s="131"/>
      <c r="M14" s="8"/>
      <c r="N14" s="8"/>
    </row>
    <row r="15" spans="1:14" ht="30" customHeight="1" x14ac:dyDescent="0.2">
      <c r="A15" s="50" t="s">
        <v>285</v>
      </c>
      <c r="B15" s="51">
        <f t="shared" ref="B15:I15" si="0">SUM(B10:B14)</f>
        <v>49.663016129032258</v>
      </c>
      <c r="C15" s="51">
        <f t="shared" si="0"/>
        <v>70.012193548387103</v>
      </c>
      <c r="D15" s="51">
        <f t="shared" si="0"/>
        <v>114</v>
      </c>
      <c r="E15" s="51">
        <f t="shared" si="0"/>
        <v>148.79</v>
      </c>
      <c r="F15" s="51">
        <f t="shared" si="0"/>
        <v>223.8805970149254</v>
      </c>
      <c r="G15" s="51">
        <f t="shared" si="0"/>
        <v>246.26865671641789</v>
      </c>
      <c r="H15" s="51">
        <f t="shared" si="0"/>
        <v>270.14925373134326</v>
      </c>
      <c r="I15" s="51">
        <f t="shared" si="0"/>
        <v>0</v>
      </c>
      <c r="J15" s="121"/>
      <c r="K15" s="122"/>
      <c r="L15" s="123"/>
      <c r="M15" s="8"/>
      <c r="N15" s="8"/>
    </row>
    <row r="16" spans="1:14" ht="15" customHeight="1" x14ac:dyDescent="0.2">
      <c r="A16" s="78" t="s">
        <v>253</v>
      </c>
      <c r="B16" s="59"/>
      <c r="C16" s="59">
        <v>8.7641790000000004</v>
      </c>
      <c r="D16" s="59">
        <v>9.4208219999999994</v>
      </c>
      <c r="E16" s="59">
        <v>4.8562000000000003</v>
      </c>
      <c r="F16" s="59">
        <v>2.2476530000000001</v>
      </c>
      <c r="G16" s="59">
        <v>0.32100000000000001</v>
      </c>
      <c r="H16" s="59"/>
      <c r="I16" s="59"/>
      <c r="J16" s="129" t="s">
        <v>450</v>
      </c>
      <c r="K16" s="130"/>
      <c r="L16" s="131"/>
      <c r="M16" s="8"/>
      <c r="N16" s="8"/>
    </row>
    <row r="17" spans="1:14" ht="15" customHeight="1" x14ac:dyDescent="0.2">
      <c r="A17" s="55" t="s">
        <v>271</v>
      </c>
      <c r="B17" s="59">
        <v>10.5</v>
      </c>
      <c r="C17" s="59">
        <v>9.5</v>
      </c>
      <c r="D17" s="59">
        <v>9.5</v>
      </c>
      <c r="E17" s="59"/>
      <c r="F17" s="59"/>
      <c r="G17" s="59"/>
      <c r="H17" s="59"/>
      <c r="I17" s="59"/>
      <c r="J17" s="129" t="s">
        <v>449</v>
      </c>
      <c r="K17" s="130"/>
      <c r="L17" s="131"/>
      <c r="M17" s="8"/>
      <c r="N17" s="8"/>
    </row>
    <row r="18" spans="1:14" ht="15" customHeight="1" x14ac:dyDescent="0.2">
      <c r="A18" s="55" t="s">
        <v>283</v>
      </c>
      <c r="B18" s="59"/>
      <c r="C18" s="59"/>
      <c r="D18" s="59"/>
      <c r="E18" s="59"/>
      <c r="F18" s="59"/>
      <c r="G18" s="59"/>
      <c r="H18" s="59"/>
      <c r="I18" s="59"/>
      <c r="J18" s="129"/>
      <c r="K18" s="130"/>
      <c r="L18" s="131"/>
      <c r="M18" s="8"/>
      <c r="N18" s="8"/>
    </row>
    <row r="19" spans="1:14" ht="15" customHeight="1" x14ac:dyDescent="0.2">
      <c r="A19" s="55" t="s">
        <v>283</v>
      </c>
      <c r="B19" s="59"/>
      <c r="C19" s="59"/>
      <c r="D19" s="59"/>
      <c r="E19" s="59"/>
      <c r="F19" s="59"/>
      <c r="G19" s="59"/>
      <c r="H19" s="59"/>
      <c r="I19" s="59"/>
      <c r="J19" s="129"/>
      <c r="K19" s="130"/>
      <c r="L19" s="131"/>
      <c r="M19" s="8"/>
      <c r="N19" s="8"/>
    </row>
    <row r="20" spans="1:14" ht="15" customHeight="1" x14ac:dyDescent="0.2">
      <c r="A20" s="55" t="s">
        <v>283</v>
      </c>
      <c r="B20" s="59"/>
      <c r="C20" s="59"/>
      <c r="D20" s="59"/>
      <c r="E20" s="59"/>
      <c r="F20" s="59"/>
      <c r="G20" s="59"/>
      <c r="H20" s="59"/>
      <c r="I20" s="59"/>
      <c r="J20" s="129"/>
      <c r="K20" s="130"/>
      <c r="L20" s="131"/>
      <c r="M20" s="8"/>
      <c r="N20" s="8"/>
    </row>
    <row r="21" spans="1:14" ht="15" customHeight="1" x14ac:dyDescent="0.2">
      <c r="A21" s="55" t="s">
        <v>283</v>
      </c>
      <c r="B21" s="59"/>
      <c r="C21" s="59"/>
      <c r="D21" s="59"/>
      <c r="E21" s="59"/>
      <c r="F21" s="59"/>
      <c r="G21" s="59"/>
      <c r="H21" s="59"/>
      <c r="I21" s="59"/>
      <c r="J21" s="129"/>
      <c r="K21" s="130"/>
      <c r="L21" s="131"/>
      <c r="M21" s="8"/>
      <c r="N21" s="8"/>
    </row>
    <row r="22" spans="1:14" ht="15" customHeight="1" x14ac:dyDescent="0.2">
      <c r="A22" s="55" t="s">
        <v>283</v>
      </c>
      <c r="B22" s="59"/>
      <c r="C22" s="59"/>
      <c r="D22" s="59"/>
      <c r="E22" s="59"/>
      <c r="F22" s="59"/>
      <c r="G22" s="59"/>
      <c r="H22" s="59"/>
      <c r="I22" s="59"/>
      <c r="J22" s="129"/>
      <c r="K22" s="130"/>
      <c r="L22" s="131"/>
      <c r="M22" s="8"/>
      <c r="N22" s="8"/>
    </row>
    <row r="23" spans="1:14" ht="15" customHeight="1" x14ac:dyDescent="0.2">
      <c r="A23" s="55" t="s">
        <v>283</v>
      </c>
      <c r="B23" s="59"/>
      <c r="C23" s="59"/>
      <c r="D23" s="59"/>
      <c r="E23" s="59"/>
      <c r="F23" s="59"/>
      <c r="G23" s="59"/>
      <c r="H23" s="59"/>
      <c r="I23" s="59"/>
      <c r="J23" s="129"/>
      <c r="K23" s="130"/>
      <c r="L23" s="131"/>
      <c r="M23" s="8"/>
      <c r="N23" s="8"/>
    </row>
    <row r="24" spans="1:14" ht="15" customHeight="1" x14ac:dyDescent="0.2">
      <c r="A24" s="55" t="s">
        <v>283</v>
      </c>
      <c r="B24" s="59"/>
      <c r="C24" s="59"/>
      <c r="D24" s="59"/>
      <c r="E24" s="59"/>
      <c r="F24" s="59"/>
      <c r="G24" s="59"/>
      <c r="H24" s="59"/>
      <c r="I24" s="59"/>
      <c r="J24" s="129"/>
      <c r="K24" s="130"/>
      <c r="L24" s="131"/>
      <c r="M24" s="8"/>
      <c r="N24" s="8"/>
    </row>
    <row r="25" spans="1:14" ht="15" customHeight="1" x14ac:dyDescent="0.2">
      <c r="A25" s="55" t="s">
        <v>283</v>
      </c>
      <c r="B25" s="59"/>
      <c r="C25" s="59"/>
      <c r="D25" s="59"/>
      <c r="E25" s="59"/>
      <c r="F25" s="59"/>
      <c r="G25" s="59"/>
      <c r="H25" s="59"/>
      <c r="I25" s="59"/>
      <c r="J25" s="129"/>
      <c r="K25" s="130"/>
      <c r="L25" s="131"/>
      <c r="M25" s="8"/>
      <c r="N25" s="8"/>
    </row>
    <row r="26" spans="1:14" ht="15" customHeight="1" x14ac:dyDescent="0.2">
      <c r="A26" s="55" t="s">
        <v>283</v>
      </c>
      <c r="B26" s="59"/>
      <c r="C26" s="59"/>
      <c r="D26" s="59"/>
      <c r="E26" s="59"/>
      <c r="F26" s="59"/>
      <c r="G26" s="59"/>
      <c r="H26" s="59"/>
      <c r="I26" s="59"/>
      <c r="J26" s="129"/>
      <c r="K26" s="130"/>
      <c r="L26" s="131"/>
      <c r="M26" s="8"/>
      <c r="N26" s="8"/>
    </row>
    <row r="27" spans="1:14" ht="15" customHeight="1" x14ac:dyDescent="0.2">
      <c r="A27" s="55" t="s">
        <v>283</v>
      </c>
      <c r="B27" s="59"/>
      <c r="C27" s="59"/>
      <c r="D27" s="59"/>
      <c r="E27" s="59"/>
      <c r="F27" s="59"/>
      <c r="G27" s="59"/>
      <c r="H27" s="59"/>
      <c r="I27" s="59"/>
      <c r="J27" s="129"/>
      <c r="K27" s="130"/>
      <c r="L27" s="131"/>
      <c r="M27" s="8"/>
      <c r="N27" s="8"/>
    </row>
    <row r="28" spans="1:14" ht="15" customHeight="1" x14ac:dyDescent="0.2">
      <c r="A28" s="55" t="s">
        <v>283</v>
      </c>
      <c r="B28" s="59"/>
      <c r="C28" s="59"/>
      <c r="D28" s="59"/>
      <c r="E28" s="59"/>
      <c r="F28" s="59"/>
      <c r="G28" s="59"/>
      <c r="H28" s="59"/>
      <c r="I28" s="59"/>
      <c r="J28" s="129"/>
      <c r="K28" s="130"/>
      <c r="L28" s="131"/>
      <c r="M28" s="8"/>
      <c r="N28" s="8"/>
    </row>
    <row r="29" spans="1:14" ht="30" customHeight="1" x14ac:dyDescent="0.2">
      <c r="A29" s="50" t="s">
        <v>286</v>
      </c>
      <c r="B29" s="52">
        <f t="shared" ref="B29:I29" si="1">SUM(B16:B28)</f>
        <v>10.5</v>
      </c>
      <c r="C29" s="52">
        <f t="shared" si="1"/>
        <v>18.264178999999999</v>
      </c>
      <c r="D29" s="52">
        <f t="shared" si="1"/>
        <v>18.920822000000001</v>
      </c>
      <c r="E29" s="52">
        <f t="shared" si="1"/>
        <v>4.8562000000000003</v>
      </c>
      <c r="F29" s="52">
        <f t="shared" si="1"/>
        <v>2.2476530000000001</v>
      </c>
      <c r="G29" s="52">
        <f t="shared" si="1"/>
        <v>0.32100000000000001</v>
      </c>
      <c r="H29" s="52">
        <f t="shared" si="1"/>
        <v>0</v>
      </c>
      <c r="I29" s="52">
        <f t="shared" si="1"/>
        <v>0</v>
      </c>
      <c r="J29" s="121"/>
      <c r="K29" s="122"/>
      <c r="L29" s="123"/>
    </row>
    <row r="30" spans="1:14" ht="45" customHeight="1" x14ac:dyDescent="0.2">
      <c r="A30" s="50" t="s">
        <v>439</v>
      </c>
      <c r="B30" s="53">
        <v>54</v>
      </c>
      <c r="C30" s="53">
        <v>25</v>
      </c>
      <c r="D30" s="53">
        <v>56</v>
      </c>
      <c r="E30" s="53">
        <v>130</v>
      </c>
      <c r="F30" s="53"/>
      <c r="G30" s="53"/>
      <c r="H30" s="53"/>
      <c r="I30" s="53"/>
      <c r="J30" s="129" t="s">
        <v>451</v>
      </c>
      <c r="K30" s="130"/>
      <c r="L30" s="131"/>
    </row>
    <row r="31" spans="1:14" ht="3" customHeight="1" x14ac:dyDescent="0.2">
      <c r="A31" s="45"/>
      <c r="B31" s="46"/>
      <c r="C31" s="46"/>
      <c r="D31" s="46"/>
      <c r="E31" s="47"/>
      <c r="F31" s="47"/>
      <c r="G31" s="47"/>
      <c r="H31" s="47"/>
      <c r="I31" s="47"/>
      <c r="J31" s="63"/>
      <c r="K31" s="64"/>
      <c r="L31" s="64"/>
      <c r="M31" s="8"/>
      <c r="N31" s="8"/>
    </row>
    <row r="32" spans="1:14" ht="15" customHeight="1" x14ac:dyDescent="0.2">
      <c r="A32" s="91" t="s">
        <v>328</v>
      </c>
      <c r="B32" s="92"/>
      <c r="C32" s="92"/>
      <c r="D32" s="93"/>
      <c r="E32" s="52">
        <f>SUM(E30+E29+E15)</f>
        <v>283.64620000000002</v>
      </c>
      <c r="F32" s="52">
        <f>SUM(F30+F29+F15)</f>
        <v>226.12825001492541</v>
      </c>
      <c r="G32" s="52">
        <f>SUM(G30+G29+G15)</f>
        <v>246.58965671641789</v>
      </c>
      <c r="H32" s="52">
        <f>SUM(H30+H29+H15)</f>
        <v>270.14925373134326</v>
      </c>
      <c r="I32" s="52">
        <f>SUM(I30+I29+I15)</f>
        <v>0</v>
      </c>
      <c r="J32" s="121"/>
      <c r="K32" s="122"/>
      <c r="L32" s="123"/>
    </row>
    <row r="33" spans="1:14" ht="15" customHeight="1" x14ac:dyDescent="0.2">
      <c r="A33" s="91" t="s">
        <v>329</v>
      </c>
      <c r="B33" s="92"/>
      <c r="C33" s="92"/>
      <c r="D33" s="93"/>
      <c r="E33" s="52">
        <f>+E8-E32</f>
        <v>191.44552040080043</v>
      </c>
      <c r="F33" s="52">
        <f>+F8-F32</f>
        <v>397.45316714207473</v>
      </c>
      <c r="G33" s="52">
        <f>+G8-G32</f>
        <v>522.49355885765976</v>
      </c>
      <c r="H33" s="52">
        <f>+H8-H32</f>
        <v>575.84228340014226</v>
      </c>
      <c r="I33" s="52">
        <f>+I8-I32</f>
        <v>0</v>
      </c>
      <c r="J33" s="121"/>
      <c r="K33" s="127"/>
      <c r="L33" s="128"/>
      <c r="M33" s="8"/>
      <c r="N33" s="8"/>
    </row>
    <row r="34" spans="1:14" ht="15" customHeight="1" x14ac:dyDescent="0.2">
      <c r="A34" s="91" t="s">
        <v>325</v>
      </c>
      <c r="B34" s="92"/>
      <c r="C34" s="92"/>
      <c r="D34" s="93"/>
      <c r="E34" s="65">
        <v>11.85</v>
      </c>
      <c r="F34" s="65">
        <v>104.5</v>
      </c>
      <c r="G34" s="65">
        <v>96.98</v>
      </c>
      <c r="H34" s="65">
        <v>66.59</v>
      </c>
      <c r="I34" s="65"/>
      <c r="J34" s="129" t="s">
        <v>452</v>
      </c>
      <c r="K34" s="130">
        <v>0</v>
      </c>
      <c r="L34" s="131"/>
      <c r="M34" s="8"/>
      <c r="N34" s="2"/>
    </row>
    <row r="35" spans="1:14" ht="15" customHeight="1" x14ac:dyDescent="0.2">
      <c r="A35" s="91" t="s">
        <v>330</v>
      </c>
      <c r="B35" s="92"/>
      <c r="C35" s="92"/>
      <c r="D35" s="93"/>
      <c r="E35" s="52">
        <f>E33-E34</f>
        <v>179.59552040080044</v>
      </c>
      <c r="F35" s="52">
        <f>F33-F34</f>
        <v>292.95316714207473</v>
      </c>
      <c r="G35" s="52">
        <f>G33-G34</f>
        <v>425.51355885765975</v>
      </c>
      <c r="H35" s="52">
        <f>H33-H34</f>
        <v>509.25228340014223</v>
      </c>
      <c r="I35" s="52">
        <f>I33-I34</f>
        <v>0</v>
      </c>
      <c r="J35" s="124"/>
      <c r="K35" s="125"/>
      <c r="L35" s="126"/>
      <c r="M35" s="1"/>
      <c r="N35" s="2"/>
    </row>
  </sheetData>
  <sheetProtection algorithmName="SHA-512" hashValue="JCyZMfqvS7Lt+96LOWfR5D3663iNK8ECAJplD11pv5tJZY7hD07eKI7rB+DkQHZAyERM7BhnldLi6N7g9ZGjZA==" saltValue="vnMe8Y8fxQToBCCz1gV7Lw==" spinCount="100000" sheet="1" objects="1" scenarios="1"/>
  <protectedRanges>
    <protectedRange sqref="B6:L6 E8:L8 B10:L14 A16:L28" name="Range1"/>
  </protectedRanges>
  <mergeCells count="44">
    <mergeCell ref="J26:L26"/>
    <mergeCell ref="J27:L27"/>
    <mergeCell ref="J28:L28"/>
    <mergeCell ref="J21:L21"/>
    <mergeCell ref="J22:L22"/>
    <mergeCell ref="J23:L23"/>
    <mergeCell ref="J24:L24"/>
    <mergeCell ref="J25:L25"/>
    <mergeCell ref="A34:D34"/>
    <mergeCell ref="J34:L34"/>
    <mergeCell ref="A35:D35"/>
    <mergeCell ref="J35:L35"/>
    <mergeCell ref="J15:L15"/>
    <mergeCell ref="J29:L29"/>
    <mergeCell ref="J30:L30"/>
    <mergeCell ref="A32:D32"/>
    <mergeCell ref="J32:L32"/>
    <mergeCell ref="A33:D33"/>
    <mergeCell ref="J33:L33"/>
    <mergeCell ref="J16:L16"/>
    <mergeCell ref="J17:L17"/>
    <mergeCell ref="J18:L18"/>
    <mergeCell ref="J19:L19"/>
    <mergeCell ref="J20:L20"/>
    <mergeCell ref="J14:L14"/>
    <mergeCell ref="B3:D3"/>
    <mergeCell ref="E3:I3"/>
    <mergeCell ref="J3:L4"/>
    <mergeCell ref="J5:L5"/>
    <mergeCell ref="J6:L6"/>
    <mergeCell ref="A8:D8"/>
    <mergeCell ref="J8:L8"/>
    <mergeCell ref="A9:L9"/>
    <mergeCell ref="J10:L10"/>
    <mergeCell ref="J11:L11"/>
    <mergeCell ref="J12:L12"/>
    <mergeCell ref="J13:L13"/>
    <mergeCell ref="A1:C2"/>
    <mergeCell ref="E1:F1"/>
    <mergeCell ref="G1:G2"/>
    <mergeCell ref="H1:H2"/>
    <mergeCell ref="I1:K1"/>
    <mergeCell ref="E2:F2"/>
    <mergeCell ref="I2:K2"/>
  </mergeCells>
  <conditionalFormatting sqref="E11:I12">
    <cfRule type="expression" dxfId="13" priority="9">
      <formula>$E$6&gt;$L$2</formula>
    </cfRule>
  </conditionalFormatting>
  <conditionalFormatting sqref="E13:I14">
    <cfRule type="expression" dxfId="12" priority="8">
      <formula>$E$6&gt;$L$2</formula>
    </cfRule>
  </conditionalFormatting>
  <conditionalFormatting sqref="F10:I10">
    <cfRule type="expression" dxfId="11" priority="7">
      <formula>$E$6&gt;$L$2</formula>
    </cfRule>
  </conditionalFormatting>
  <conditionalFormatting sqref="I8">
    <cfRule type="expression" dxfId="10" priority="6">
      <formula>$E$6&gt;$L$2</formula>
    </cfRule>
  </conditionalFormatting>
  <conditionalFormatting sqref="E8">
    <cfRule type="expression" dxfId="9" priority="4">
      <formula>$E$6&gt;$L$2</formula>
    </cfRule>
  </conditionalFormatting>
  <conditionalFormatting sqref="G8:H8">
    <cfRule type="expression" dxfId="8" priority="3">
      <formula>$E$6&gt;$L$2</formula>
    </cfRule>
  </conditionalFormatting>
  <conditionalFormatting sqref="F8">
    <cfRule type="expression" dxfId="7" priority="2">
      <formula>$E$6&gt;$L$2</formula>
    </cfRule>
  </conditionalFormatting>
  <conditionalFormatting sqref="E10">
    <cfRule type="expression" dxfId="6" priority="1">
      <formula>$E$6&gt;$L$2</formula>
    </cfRule>
  </conditionalFormatting>
  <dataValidations count="1">
    <dataValidation type="list" allowBlank="1" showInputMessage="1" showErrorMessage="1" promptTitle="Enter External Resource C1" sqref="A16:A28">
      <formula1>ExternalSourceLookUp</formula1>
    </dataValidation>
  </dataValidations>
  <pageMargins left="0.7" right="0.7" top="0.75" bottom="0.75" header="0.3" footer="0.3"/>
  <pageSetup paperSize="8" scale="7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35"/>
  <sheetViews>
    <sheetView view="pageBreakPreview" zoomScaleSheetLayoutView="100" workbookViewId="0">
      <selection sqref="A1:C2"/>
    </sheetView>
  </sheetViews>
  <sheetFormatPr defaultColWidth="9" defaultRowHeight="14.25" x14ac:dyDescent="0.2"/>
  <cols>
    <col min="1" max="1" width="45.625" style="7" customWidth="1"/>
    <col min="2" max="9" width="11.125" style="7" customWidth="1"/>
    <col min="10" max="10" width="10.125" style="7" customWidth="1"/>
    <col min="11" max="11" width="14.625" style="7" customWidth="1"/>
    <col min="12" max="12" width="10.125" style="7" customWidth="1"/>
    <col min="13" max="16384" width="9" style="7"/>
  </cols>
  <sheetData>
    <row r="1" spans="1:14" ht="15" customHeight="1" x14ac:dyDescent="0.2">
      <c r="A1" s="97" t="s">
        <v>387</v>
      </c>
      <c r="B1" s="98"/>
      <c r="C1" s="99"/>
      <c r="D1" s="39" t="s">
        <v>3</v>
      </c>
      <c r="E1" s="103" t="str">
        <f>'Cover Sheet'!B3</f>
        <v>India</v>
      </c>
      <c r="F1" s="104"/>
      <c r="G1" s="105" t="s">
        <v>290</v>
      </c>
      <c r="H1" s="107" t="s">
        <v>9</v>
      </c>
      <c r="I1" s="109" t="s">
        <v>295</v>
      </c>
      <c r="J1" s="110"/>
      <c r="K1" s="111"/>
      <c r="L1" s="40" t="str">
        <f>'Cover Sheet'!D8</f>
        <v>Select year</v>
      </c>
      <c r="M1" s="6"/>
      <c r="N1" s="6"/>
    </row>
    <row r="2" spans="1:14" ht="15" customHeight="1" x14ac:dyDescent="0.2">
      <c r="A2" s="100"/>
      <c r="B2" s="101"/>
      <c r="C2" s="102"/>
      <c r="D2" s="39" t="s">
        <v>1</v>
      </c>
      <c r="E2" s="103" t="str">
        <f>'Cover Sheet'!B5</f>
        <v>USD</v>
      </c>
      <c r="F2" s="104"/>
      <c r="G2" s="106"/>
      <c r="H2" s="108"/>
      <c r="I2" s="109" t="s">
        <v>293</v>
      </c>
      <c r="J2" s="110"/>
      <c r="K2" s="111"/>
      <c r="L2" s="40" t="str">
        <f>'Cover Sheet'!D9</f>
        <v>Select year</v>
      </c>
      <c r="M2" s="6"/>
      <c r="N2" s="6"/>
    </row>
    <row r="3" spans="1:14" ht="15" customHeight="1" x14ac:dyDescent="0.2">
      <c r="A3" s="41"/>
      <c r="B3" s="112" t="s">
        <v>284</v>
      </c>
      <c r="C3" s="113"/>
      <c r="D3" s="113"/>
      <c r="E3" s="112" t="s">
        <v>0</v>
      </c>
      <c r="F3" s="113"/>
      <c r="G3" s="113"/>
      <c r="H3" s="113"/>
      <c r="I3" s="114"/>
      <c r="J3" s="115" t="s">
        <v>279</v>
      </c>
      <c r="K3" s="116"/>
      <c r="L3" s="117"/>
      <c r="M3" s="8"/>
      <c r="N3" s="8"/>
    </row>
    <row r="4" spans="1:14" ht="15" customHeight="1" x14ac:dyDescent="0.2">
      <c r="A4" s="42" t="s">
        <v>277</v>
      </c>
      <c r="B4" s="43" t="str">
        <f>IFERROR(C4-1,"")</f>
        <v/>
      </c>
      <c r="C4" s="43" t="str">
        <f>IFERROR(D4-1,"")</f>
        <v/>
      </c>
      <c r="D4" s="43" t="str">
        <f>IFERROR(L1-1,"")</f>
        <v/>
      </c>
      <c r="E4" s="43" t="str">
        <f>IF(L1="Select year","",L1)</f>
        <v/>
      </c>
      <c r="F4" s="43" t="str">
        <f>IFERROR(E4+1,"")</f>
        <v/>
      </c>
      <c r="G4" s="43" t="str">
        <f>IFERROR(F4+1,"")</f>
        <v/>
      </c>
      <c r="H4" s="43" t="str">
        <f>IFERROR(G4+1,"")</f>
        <v/>
      </c>
      <c r="I4" s="43" t="str">
        <f>IFERROR(H4+1,"")</f>
        <v/>
      </c>
      <c r="J4" s="118"/>
      <c r="K4" s="119"/>
      <c r="L4" s="120"/>
      <c r="M4" s="8"/>
      <c r="N4" s="8"/>
    </row>
    <row r="5" spans="1:14"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
      </c>
      <c r="C5" s="44" t="str">
        <f>IFERROR(IF('Cover Sheet'!$B$4="January - December","Jan "&amp;C4&amp;" - "&amp;"Dec "&amp;C4,IF('Cover Sheet'!$B$4="April - March","Apr "&amp;C4&amp;" - "&amp;"Mar "&amp;C4+1,IF('Cover Sheet'!$B$4="July - June","Jul "&amp;C4-1&amp;" - "&amp;"Jun "&amp;C4,IF('Cover Sheet'!$B$4="October - September","Oct "&amp;C4-1&amp;" - "&amp;"Sep "&amp;C4,"")))),"")</f>
        <v/>
      </c>
      <c r="D5" s="44" t="str">
        <f>IFERROR(IF('Cover Sheet'!$B$4="January - December","Jan "&amp;D4&amp;" - "&amp;"Dec "&amp;D4,IF('Cover Sheet'!$B$4="April - March","Apr "&amp;D4&amp;" - "&amp;"Mar "&amp;D4+1,IF('Cover Sheet'!$B$4="July - June","Jul "&amp;D4-1&amp;" - "&amp;"Jun "&amp;D4,IF('Cover Sheet'!$B$4="October - September","Oct "&amp;D4-1&amp;" - "&amp;"Sep "&amp;D4,"")))),"")</f>
        <v/>
      </c>
      <c r="E5" s="44" t="str">
        <f>IFERROR(IF('Cover Sheet'!$B$4="January - December","Jan "&amp;E4&amp;" - "&amp;"Dec "&amp;E4,IF('Cover Sheet'!$B$4="April - March","Apr "&amp;E4&amp;" - "&amp;"Mar "&amp;E4+1,IF('Cover Sheet'!$B$4="July - June","Jul "&amp;E4-1&amp;" - "&amp;"Jun "&amp;E4,IF('Cover Sheet'!$B$4="October - September","Oct "&amp;E4-1&amp;" - "&amp;"Sep "&amp;E4,"")))),"")</f>
        <v/>
      </c>
      <c r="F5" s="44" t="str">
        <f>IFERROR(IF('Cover Sheet'!$B$4="January - December","Jan "&amp;F4&amp;" - "&amp;"Dec "&amp;F4,IF('Cover Sheet'!$B$4="April - March","Apr "&amp;F4&amp;" - "&amp;"Mar "&amp;F4+1,IF('Cover Sheet'!$B$4="July - June","Jul "&amp;F4-1&amp;" - "&amp;"Jun "&amp;F4,IF('Cover Sheet'!$B$4="October - September","Oct "&amp;F4-1&amp;" - "&amp;"Sep "&amp;F4,"")))),"")</f>
        <v/>
      </c>
      <c r="G5" s="44" t="str">
        <f>IFERROR(IF('Cover Sheet'!$B$4="January - December","Jan "&amp;G4&amp;" - "&amp;"Dec "&amp;G4,IF('Cover Sheet'!$B$4="April - March","Apr "&amp;G4&amp;" - "&amp;"Mar "&amp;G4+1,IF('Cover Sheet'!$B$4="July - June","Jul "&amp;G4-1&amp;" - "&amp;"Jun "&amp;G4,IF('Cover Sheet'!$B$4="October - September","Oct "&amp;G4-1&amp;" - "&amp;"Sep "&amp;G4,"")))),"")</f>
        <v/>
      </c>
      <c r="H5" s="44" t="str">
        <f>IFERROR(IF('Cover Sheet'!$B$4="January - December","Jan "&amp;H4&amp;" - "&amp;"Dec "&amp;H4,IF('Cover Sheet'!$B$4="April - March","Apr "&amp;H4&amp;" - "&amp;"Mar "&amp;H4+1,IF('Cover Sheet'!$B$4="July - June","Jul "&amp;H4-1&amp;" - "&amp;"Jun "&amp;H4,IF('Cover Sheet'!$B$4="October - September","Oct "&amp;H4-1&amp;" - "&amp;"Sep "&amp;H4,"")))),"")</f>
        <v/>
      </c>
      <c r="I5" s="44" t="str">
        <f>IFERROR(IF('Cover Sheet'!$B$4="January - December","Jan "&amp;I4&amp;" - "&amp;"Dec "&amp;I4,IF('Cover Sheet'!$B$4="April - March","Apr "&amp;I4&amp;" - "&amp;"Mar "&amp;I4+1,IF('Cover Sheet'!$B$4="July - June","Jul "&amp;I4-1&amp;" - "&amp;"Jun "&amp;I4,IF('Cover Sheet'!$B$4="October - September","Oct "&amp;I4-1&amp;" - "&amp;"Sep "&amp;I4,"")))),"")</f>
        <v/>
      </c>
      <c r="J5" s="132"/>
      <c r="K5" s="133"/>
      <c r="L5" s="134"/>
      <c r="M5" s="8"/>
      <c r="N5" s="8"/>
    </row>
    <row r="6" spans="1:14" ht="15" customHeight="1" x14ac:dyDescent="0.2">
      <c r="A6" s="42" t="s">
        <v>401</v>
      </c>
      <c r="B6" s="54"/>
      <c r="C6" s="54"/>
      <c r="D6" s="54"/>
      <c r="E6" s="54"/>
      <c r="F6" s="54"/>
      <c r="G6" s="54"/>
      <c r="H6" s="54"/>
      <c r="I6" s="54"/>
      <c r="J6" s="132" t="s">
        <v>294</v>
      </c>
      <c r="K6" s="133"/>
      <c r="L6" s="134"/>
      <c r="M6" s="8"/>
      <c r="N6" s="8"/>
    </row>
    <row r="7" spans="1:14" ht="3" customHeight="1" x14ac:dyDescent="0.2">
      <c r="A7" s="45"/>
      <c r="B7" s="46"/>
      <c r="C7" s="46"/>
      <c r="D7" s="46"/>
      <c r="E7" s="47"/>
      <c r="F7" s="47"/>
      <c r="G7" s="47"/>
      <c r="H7" s="47"/>
      <c r="I7" s="47"/>
      <c r="J7" s="63"/>
      <c r="K7" s="64"/>
      <c r="L7" s="64"/>
      <c r="M7" s="8"/>
      <c r="N7" s="8"/>
    </row>
    <row r="8" spans="1:14" ht="15" customHeight="1" x14ac:dyDescent="0.2">
      <c r="A8" s="91" t="s">
        <v>327</v>
      </c>
      <c r="B8" s="92"/>
      <c r="C8" s="92"/>
      <c r="D8" s="93"/>
      <c r="E8" s="53"/>
      <c r="F8" s="53"/>
      <c r="G8" s="53"/>
      <c r="H8" s="53"/>
      <c r="I8" s="53"/>
      <c r="J8" s="94"/>
      <c r="K8" s="95"/>
      <c r="L8" s="96"/>
      <c r="M8" s="8"/>
      <c r="N8" s="2"/>
    </row>
    <row r="9" spans="1:14" ht="15" customHeight="1" x14ac:dyDescent="0.2">
      <c r="A9" s="91" t="s">
        <v>289</v>
      </c>
      <c r="B9" s="92"/>
      <c r="C9" s="92"/>
      <c r="D9" s="92"/>
      <c r="E9" s="92"/>
      <c r="F9" s="92"/>
      <c r="G9" s="92"/>
      <c r="H9" s="92"/>
      <c r="I9" s="92"/>
      <c r="J9" s="92"/>
      <c r="K9" s="92"/>
      <c r="L9" s="93"/>
      <c r="M9" s="8"/>
      <c r="N9" s="8"/>
    </row>
    <row r="10" spans="1:14" ht="15" customHeight="1" x14ac:dyDescent="0.2">
      <c r="A10" s="49" t="s">
        <v>345</v>
      </c>
      <c r="B10" s="53"/>
      <c r="C10" s="53"/>
      <c r="D10" s="53"/>
      <c r="E10" s="53"/>
      <c r="F10" s="53"/>
      <c r="G10" s="53"/>
      <c r="H10" s="53"/>
      <c r="I10" s="53"/>
      <c r="J10" s="94"/>
      <c r="K10" s="95"/>
      <c r="L10" s="96"/>
      <c r="M10" s="8"/>
      <c r="N10" s="8"/>
    </row>
    <row r="11" spans="1:14" ht="15" customHeight="1" x14ac:dyDescent="0.2">
      <c r="A11" s="49" t="s">
        <v>346</v>
      </c>
      <c r="B11" s="53"/>
      <c r="C11" s="53"/>
      <c r="D11" s="53"/>
      <c r="E11" s="53"/>
      <c r="F11" s="53"/>
      <c r="G11" s="53"/>
      <c r="H11" s="53"/>
      <c r="I11" s="53"/>
      <c r="J11" s="94"/>
      <c r="K11" s="95"/>
      <c r="L11" s="96"/>
      <c r="M11" s="8"/>
      <c r="N11" s="8"/>
    </row>
    <row r="12" spans="1:14" ht="15" customHeight="1" x14ac:dyDescent="0.2">
      <c r="A12" s="49" t="s">
        <v>291</v>
      </c>
      <c r="B12" s="53"/>
      <c r="C12" s="53"/>
      <c r="D12" s="53"/>
      <c r="E12" s="53"/>
      <c r="F12" s="53"/>
      <c r="G12" s="53"/>
      <c r="H12" s="53"/>
      <c r="I12" s="53"/>
      <c r="J12" s="94"/>
      <c r="K12" s="95"/>
      <c r="L12" s="96"/>
      <c r="M12" s="8"/>
      <c r="N12" s="8"/>
    </row>
    <row r="13" spans="1:14" ht="15" customHeight="1" x14ac:dyDescent="0.2">
      <c r="A13" s="49" t="s">
        <v>292</v>
      </c>
      <c r="B13" s="53"/>
      <c r="C13" s="53"/>
      <c r="D13" s="53"/>
      <c r="E13" s="53"/>
      <c r="F13" s="53"/>
      <c r="G13" s="53"/>
      <c r="H13" s="53"/>
      <c r="I13" s="53"/>
      <c r="J13" s="94"/>
      <c r="K13" s="95"/>
      <c r="L13" s="96"/>
      <c r="M13" s="8"/>
      <c r="N13" s="8"/>
    </row>
    <row r="14" spans="1:14" ht="15" customHeight="1" x14ac:dyDescent="0.2">
      <c r="A14" s="49" t="s">
        <v>343</v>
      </c>
      <c r="B14" s="53"/>
      <c r="C14" s="53"/>
      <c r="D14" s="53"/>
      <c r="E14" s="53"/>
      <c r="F14" s="53"/>
      <c r="G14" s="53"/>
      <c r="H14" s="53"/>
      <c r="I14" s="53"/>
      <c r="J14" s="94"/>
      <c r="K14" s="95"/>
      <c r="L14" s="96"/>
      <c r="M14" s="8"/>
      <c r="N14" s="8"/>
    </row>
    <row r="15" spans="1:14" ht="30" customHeight="1" x14ac:dyDescent="0.2">
      <c r="A15" s="50" t="s">
        <v>285</v>
      </c>
      <c r="B15" s="51">
        <f t="shared" ref="B15:I15" si="0">SUM(B10:B14)</f>
        <v>0</v>
      </c>
      <c r="C15" s="51">
        <f t="shared" si="0"/>
        <v>0</v>
      </c>
      <c r="D15" s="51">
        <f t="shared" si="0"/>
        <v>0</v>
      </c>
      <c r="E15" s="51">
        <f t="shared" si="0"/>
        <v>0</v>
      </c>
      <c r="F15" s="51">
        <f t="shared" si="0"/>
        <v>0</v>
      </c>
      <c r="G15" s="51">
        <f t="shared" si="0"/>
        <v>0</v>
      </c>
      <c r="H15" s="51">
        <f t="shared" si="0"/>
        <v>0</v>
      </c>
      <c r="I15" s="51">
        <f t="shared" si="0"/>
        <v>0</v>
      </c>
      <c r="J15" s="121"/>
      <c r="K15" s="122"/>
      <c r="L15" s="123"/>
      <c r="M15" s="8"/>
      <c r="N15" s="8"/>
    </row>
    <row r="16" spans="1:14" ht="15" customHeight="1" x14ac:dyDescent="0.2">
      <c r="A16" s="55" t="s">
        <v>283</v>
      </c>
      <c r="B16" s="59"/>
      <c r="C16" s="59"/>
      <c r="D16" s="59"/>
      <c r="E16" s="59"/>
      <c r="F16" s="59"/>
      <c r="G16" s="59"/>
      <c r="H16" s="59"/>
      <c r="I16" s="59"/>
      <c r="J16" s="129"/>
      <c r="K16" s="130"/>
      <c r="L16" s="131"/>
      <c r="M16" s="8"/>
      <c r="N16" s="8"/>
    </row>
    <row r="17" spans="1:14" ht="15" customHeight="1" x14ac:dyDescent="0.2">
      <c r="A17" s="55" t="s">
        <v>283</v>
      </c>
      <c r="B17" s="59"/>
      <c r="C17" s="59"/>
      <c r="D17" s="59"/>
      <c r="E17" s="59"/>
      <c r="F17" s="59"/>
      <c r="G17" s="59"/>
      <c r="H17" s="59"/>
      <c r="I17" s="59"/>
      <c r="J17" s="129"/>
      <c r="K17" s="130"/>
      <c r="L17" s="131"/>
      <c r="M17" s="8"/>
      <c r="N17" s="8"/>
    </row>
    <row r="18" spans="1:14" ht="15" customHeight="1" x14ac:dyDescent="0.2">
      <c r="A18" s="55" t="s">
        <v>283</v>
      </c>
      <c r="B18" s="59"/>
      <c r="C18" s="59"/>
      <c r="D18" s="59"/>
      <c r="E18" s="59"/>
      <c r="F18" s="59"/>
      <c r="G18" s="59"/>
      <c r="H18" s="59"/>
      <c r="I18" s="59"/>
      <c r="J18" s="129"/>
      <c r="K18" s="130"/>
      <c r="L18" s="131"/>
      <c r="M18" s="8"/>
      <c r="N18" s="8"/>
    </row>
    <row r="19" spans="1:14" ht="15" customHeight="1" x14ac:dyDescent="0.2">
      <c r="A19" s="55" t="s">
        <v>283</v>
      </c>
      <c r="B19" s="59"/>
      <c r="C19" s="59"/>
      <c r="D19" s="59"/>
      <c r="E19" s="59"/>
      <c r="F19" s="59"/>
      <c r="G19" s="59"/>
      <c r="H19" s="59"/>
      <c r="I19" s="59"/>
      <c r="J19" s="129"/>
      <c r="K19" s="130"/>
      <c r="L19" s="131"/>
      <c r="M19" s="8"/>
      <c r="N19" s="8"/>
    </row>
    <row r="20" spans="1:14" ht="15" customHeight="1" x14ac:dyDescent="0.2">
      <c r="A20" s="55" t="s">
        <v>283</v>
      </c>
      <c r="B20" s="59"/>
      <c r="C20" s="59"/>
      <c r="D20" s="59"/>
      <c r="E20" s="59"/>
      <c r="F20" s="59"/>
      <c r="G20" s="59"/>
      <c r="H20" s="59"/>
      <c r="I20" s="59"/>
      <c r="J20" s="129"/>
      <c r="K20" s="130"/>
      <c r="L20" s="131"/>
      <c r="M20" s="8"/>
      <c r="N20" s="8"/>
    </row>
    <row r="21" spans="1:14" ht="15" customHeight="1" x14ac:dyDescent="0.2">
      <c r="A21" s="55" t="s">
        <v>283</v>
      </c>
      <c r="B21" s="59"/>
      <c r="C21" s="59"/>
      <c r="D21" s="59"/>
      <c r="E21" s="59"/>
      <c r="F21" s="59"/>
      <c r="G21" s="59"/>
      <c r="H21" s="59"/>
      <c r="I21" s="59"/>
      <c r="J21" s="129"/>
      <c r="K21" s="130"/>
      <c r="L21" s="131"/>
      <c r="M21" s="8"/>
      <c r="N21" s="8"/>
    </row>
    <row r="22" spans="1:14" ht="15" customHeight="1" x14ac:dyDescent="0.2">
      <c r="A22" s="55" t="s">
        <v>283</v>
      </c>
      <c r="B22" s="59"/>
      <c r="C22" s="59"/>
      <c r="D22" s="59"/>
      <c r="E22" s="59"/>
      <c r="F22" s="59"/>
      <c r="G22" s="59"/>
      <c r="H22" s="59"/>
      <c r="I22" s="59"/>
      <c r="J22" s="129"/>
      <c r="K22" s="130"/>
      <c r="L22" s="131"/>
      <c r="M22" s="8"/>
      <c r="N22" s="8"/>
    </row>
    <row r="23" spans="1:14" ht="15" customHeight="1" x14ac:dyDescent="0.2">
      <c r="A23" s="55" t="s">
        <v>283</v>
      </c>
      <c r="B23" s="59"/>
      <c r="C23" s="59"/>
      <c r="D23" s="59"/>
      <c r="E23" s="59"/>
      <c r="F23" s="59"/>
      <c r="G23" s="59"/>
      <c r="H23" s="59"/>
      <c r="I23" s="59"/>
      <c r="J23" s="129"/>
      <c r="K23" s="130"/>
      <c r="L23" s="131"/>
      <c r="M23" s="8"/>
      <c r="N23" s="8"/>
    </row>
    <row r="24" spans="1:14" ht="15" customHeight="1" x14ac:dyDescent="0.2">
      <c r="A24" s="55" t="s">
        <v>283</v>
      </c>
      <c r="B24" s="59"/>
      <c r="C24" s="59"/>
      <c r="D24" s="59"/>
      <c r="E24" s="59"/>
      <c r="F24" s="59"/>
      <c r="G24" s="59"/>
      <c r="H24" s="59"/>
      <c r="I24" s="59"/>
      <c r="J24" s="129"/>
      <c r="K24" s="130"/>
      <c r="L24" s="131"/>
      <c r="M24" s="8"/>
      <c r="N24" s="8"/>
    </row>
    <row r="25" spans="1:14" ht="15" customHeight="1" x14ac:dyDescent="0.2">
      <c r="A25" s="55" t="s">
        <v>283</v>
      </c>
      <c r="B25" s="59"/>
      <c r="C25" s="59"/>
      <c r="D25" s="59"/>
      <c r="E25" s="59"/>
      <c r="F25" s="59"/>
      <c r="G25" s="59"/>
      <c r="H25" s="59"/>
      <c r="I25" s="59"/>
      <c r="J25" s="129"/>
      <c r="K25" s="130"/>
      <c r="L25" s="131"/>
      <c r="M25" s="8"/>
      <c r="N25" s="8"/>
    </row>
    <row r="26" spans="1:14" ht="15" customHeight="1" x14ac:dyDescent="0.2">
      <c r="A26" s="55" t="s">
        <v>283</v>
      </c>
      <c r="B26" s="59"/>
      <c r="C26" s="59"/>
      <c r="D26" s="59"/>
      <c r="E26" s="59"/>
      <c r="F26" s="59"/>
      <c r="G26" s="59"/>
      <c r="H26" s="59"/>
      <c r="I26" s="59"/>
      <c r="J26" s="129"/>
      <c r="K26" s="130"/>
      <c r="L26" s="131"/>
      <c r="M26" s="8"/>
      <c r="N26" s="8"/>
    </row>
    <row r="27" spans="1:14" ht="15" customHeight="1" x14ac:dyDescent="0.2">
      <c r="A27" s="55" t="s">
        <v>283</v>
      </c>
      <c r="B27" s="59"/>
      <c r="C27" s="59"/>
      <c r="D27" s="59"/>
      <c r="E27" s="59"/>
      <c r="F27" s="59"/>
      <c r="G27" s="59"/>
      <c r="H27" s="59"/>
      <c r="I27" s="59"/>
      <c r="J27" s="129"/>
      <c r="K27" s="130"/>
      <c r="L27" s="131"/>
      <c r="M27" s="8"/>
      <c r="N27" s="8"/>
    </row>
    <row r="28" spans="1:14" ht="15" customHeight="1" x14ac:dyDescent="0.2">
      <c r="A28" s="55" t="s">
        <v>283</v>
      </c>
      <c r="B28" s="59"/>
      <c r="C28" s="59"/>
      <c r="D28" s="59"/>
      <c r="E28" s="59"/>
      <c r="F28" s="59"/>
      <c r="G28" s="59"/>
      <c r="H28" s="59"/>
      <c r="I28" s="59"/>
      <c r="J28" s="129"/>
      <c r="K28" s="130"/>
      <c r="L28" s="131"/>
      <c r="M28" s="8"/>
      <c r="N28" s="8"/>
    </row>
    <row r="29" spans="1:14" ht="30" customHeight="1" x14ac:dyDescent="0.2">
      <c r="A29" s="50" t="s">
        <v>286</v>
      </c>
      <c r="B29" s="52">
        <f t="shared" ref="B29:I29" si="1">SUM(B16:B28)</f>
        <v>0</v>
      </c>
      <c r="C29" s="52">
        <f t="shared" si="1"/>
        <v>0</v>
      </c>
      <c r="D29" s="52">
        <f t="shared" si="1"/>
        <v>0</v>
      </c>
      <c r="E29" s="52">
        <f t="shared" si="1"/>
        <v>0</v>
      </c>
      <c r="F29" s="52">
        <f t="shared" si="1"/>
        <v>0</v>
      </c>
      <c r="G29" s="52">
        <f t="shared" si="1"/>
        <v>0</v>
      </c>
      <c r="H29" s="52">
        <f t="shared" si="1"/>
        <v>0</v>
      </c>
      <c r="I29" s="52">
        <f t="shared" si="1"/>
        <v>0</v>
      </c>
      <c r="J29" s="121"/>
      <c r="K29" s="122"/>
      <c r="L29" s="123"/>
    </row>
    <row r="30" spans="1:14" ht="45" customHeight="1" x14ac:dyDescent="0.2">
      <c r="A30" s="50" t="s">
        <v>439</v>
      </c>
      <c r="B30" s="53"/>
      <c r="C30" s="53"/>
      <c r="D30" s="53"/>
      <c r="E30" s="53"/>
      <c r="F30" s="53"/>
      <c r="G30" s="53"/>
      <c r="H30" s="53"/>
      <c r="I30" s="53"/>
      <c r="J30" s="129"/>
      <c r="K30" s="130"/>
      <c r="L30" s="131"/>
    </row>
    <row r="31" spans="1:14" ht="3" customHeight="1" x14ac:dyDescent="0.2">
      <c r="A31" s="45"/>
      <c r="B31" s="46"/>
      <c r="C31" s="46"/>
      <c r="D31" s="46"/>
      <c r="E31" s="47"/>
      <c r="F31" s="47"/>
      <c r="G31" s="47"/>
      <c r="H31" s="47"/>
      <c r="I31" s="47"/>
      <c r="J31" s="63"/>
      <c r="K31" s="64"/>
      <c r="L31" s="64"/>
      <c r="M31" s="8"/>
      <c r="N31" s="8"/>
    </row>
    <row r="32" spans="1:14" ht="15" customHeight="1" x14ac:dyDescent="0.2">
      <c r="A32" s="91" t="s">
        <v>328</v>
      </c>
      <c r="B32" s="92"/>
      <c r="C32" s="92"/>
      <c r="D32" s="93"/>
      <c r="E32" s="52">
        <f>SUM(E30+E29+E15)</f>
        <v>0</v>
      </c>
      <c r="F32" s="52">
        <f>SUM(F30+F29+F15)</f>
        <v>0</v>
      </c>
      <c r="G32" s="52">
        <f>SUM(G30+G29+G15)</f>
        <v>0</v>
      </c>
      <c r="H32" s="52">
        <f>SUM(H30+H29+H15)</f>
        <v>0</v>
      </c>
      <c r="I32" s="52">
        <f>SUM(I30+I29+I15)</f>
        <v>0</v>
      </c>
      <c r="J32" s="121"/>
      <c r="K32" s="122"/>
      <c r="L32" s="123"/>
    </row>
    <row r="33" spans="1:14" ht="15" customHeight="1" x14ac:dyDescent="0.2">
      <c r="A33" s="91" t="s">
        <v>329</v>
      </c>
      <c r="B33" s="92"/>
      <c r="C33" s="92"/>
      <c r="D33" s="93"/>
      <c r="E33" s="52">
        <f>+E8-E32</f>
        <v>0</v>
      </c>
      <c r="F33" s="52">
        <f>+F8-F32</f>
        <v>0</v>
      </c>
      <c r="G33" s="52">
        <f>+G8-G32</f>
        <v>0</v>
      </c>
      <c r="H33" s="52">
        <f>+H8-H32</f>
        <v>0</v>
      </c>
      <c r="I33" s="52">
        <f>+I8-I32</f>
        <v>0</v>
      </c>
      <c r="J33" s="121"/>
      <c r="K33" s="122"/>
      <c r="L33" s="123"/>
      <c r="M33" s="8"/>
      <c r="N33" s="8"/>
    </row>
    <row r="34" spans="1:14" ht="15" customHeight="1" x14ac:dyDescent="0.2">
      <c r="A34" s="91" t="s">
        <v>325</v>
      </c>
      <c r="B34" s="92"/>
      <c r="C34" s="92"/>
      <c r="D34" s="93"/>
      <c r="E34" s="59"/>
      <c r="F34" s="59"/>
      <c r="G34" s="59"/>
      <c r="H34" s="59"/>
      <c r="I34" s="59"/>
      <c r="J34" s="129"/>
      <c r="K34" s="130"/>
      <c r="L34" s="131"/>
      <c r="M34" s="8"/>
      <c r="N34" s="2"/>
    </row>
    <row r="35" spans="1:14" ht="15" customHeight="1" x14ac:dyDescent="0.2">
      <c r="A35" s="91" t="s">
        <v>330</v>
      </c>
      <c r="B35" s="92"/>
      <c r="C35" s="92"/>
      <c r="D35" s="93"/>
      <c r="E35" s="52">
        <f>E33-E34</f>
        <v>0</v>
      </c>
      <c r="F35" s="52">
        <f>F33-F34</f>
        <v>0</v>
      </c>
      <c r="G35" s="52">
        <f>G33-G34</f>
        <v>0</v>
      </c>
      <c r="H35" s="52">
        <f>H33-H34</f>
        <v>0</v>
      </c>
      <c r="I35" s="52">
        <f>I33-I34</f>
        <v>0</v>
      </c>
      <c r="J35" s="124"/>
      <c r="K35" s="125"/>
      <c r="L35" s="126"/>
      <c r="M35" s="1"/>
      <c r="N35" s="2"/>
    </row>
  </sheetData>
  <sheetProtection algorithmName="SHA-512" hashValue="NR96h4vnNKaxn9dknsQh47qvGUg5AeJqOAN4Yx59DzWjxdDe30IvZDQ1T40bO+tSb8PCDwNigFc1bD5SGNR/Bg==" saltValue="mBZexQYEeqxZMlwIxLtEYA==" spinCount="100000" sheet="1" objects="1" scenarios="1"/>
  <protectedRanges>
    <protectedRange sqref="B6:L6 E8:L8 B10:L14 A16:L28" name="Range1"/>
  </protectedRanges>
  <mergeCells count="44">
    <mergeCell ref="J26:L26"/>
    <mergeCell ref="J27:L27"/>
    <mergeCell ref="J28:L28"/>
    <mergeCell ref="J21:L21"/>
    <mergeCell ref="J22:L22"/>
    <mergeCell ref="J23:L23"/>
    <mergeCell ref="J24:L24"/>
    <mergeCell ref="J25:L25"/>
    <mergeCell ref="A34:D34"/>
    <mergeCell ref="J34:L34"/>
    <mergeCell ref="A35:D35"/>
    <mergeCell ref="J35:L35"/>
    <mergeCell ref="J15:L15"/>
    <mergeCell ref="J29:L29"/>
    <mergeCell ref="J30:L30"/>
    <mergeCell ref="A32:D32"/>
    <mergeCell ref="J32:L32"/>
    <mergeCell ref="A33:D33"/>
    <mergeCell ref="J33:L33"/>
    <mergeCell ref="J16:L16"/>
    <mergeCell ref="J17:L17"/>
    <mergeCell ref="J18:L18"/>
    <mergeCell ref="J19:L19"/>
    <mergeCell ref="J20:L20"/>
    <mergeCell ref="J14:L14"/>
    <mergeCell ref="B3:D3"/>
    <mergeCell ref="E3:I3"/>
    <mergeCell ref="J3:L4"/>
    <mergeCell ref="J5:L5"/>
    <mergeCell ref="J6:L6"/>
    <mergeCell ref="A8:D8"/>
    <mergeCell ref="J8:L8"/>
    <mergeCell ref="A9:L9"/>
    <mergeCell ref="J10:L10"/>
    <mergeCell ref="J11:L11"/>
    <mergeCell ref="J12:L12"/>
    <mergeCell ref="J13:L13"/>
    <mergeCell ref="A1:C2"/>
    <mergeCell ref="E1:F1"/>
    <mergeCell ref="G1:G2"/>
    <mergeCell ref="H1:H2"/>
    <mergeCell ref="I1:K1"/>
    <mergeCell ref="E2:F2"/>
    <mergeCell ref="I2:K2"/>
  </mergeCells>
  <conditionalFormatting sqref="E8">
    <cfRule type="expression" dxfId="5" priority="6">
      <formula>$E$6&gt;$L$2</formula>
    </cfRule>
  </conditionalFormatting>
  <conditionalFormatting sqref="E10">
    <cfRule type="expression" dxfId="4" priority="5">
      <formula>$E$6&gt;$L$2</formula>
    </cfRule>
  </conditionalFormatting>
  <conditionalFormatting sqref="E11:I12">
    <cfRule type="expression" dxfId="3" priority="4">
      <formula>$E$6&gt;$L$2</formula>
    </cfRule>
  </conditionalFormatting>
  <conditionalFormatting sqref="E13:I14">
    <cfRule type="expression" dxfId="2" priority="3">
      <formula>$E$6&gt;$L$2</formula>
    </cfRule>
  </conditionalFormatting>
  <conditionalFormatting sqref="F10:I10">
    <cfRule type="expression" dxfId="1" priority="2">
      <formula>$E$6&gt;$L$2</formula>
    </cfRule>
  </conditionalFormatting>
  <conditionalFormatting sqref="F8:I8">
    <cfRule type="expression" dxfId="0" priority="1">
      <formula>$E$6&gt;$L$2</formula>
    </cfRule>
  </conditionalFormatting>
  <dataValidations count="7">
    <dataValidation type="decimal" allowBlank="1" showInputMessage="1" showErrorMessage="1" errorTitle="Invalid data is enterd" error="Input Number" sqref="E8:I8">
      <formula1>-1000000000000000</formula1>
      <formula2>1000000000000000</formula2>
    </dataValidation>
    <dataValidation showDropDown="1" showInputMessage="1" showErrorMessage="1" sqref="L1:L2"/>
    <dataValidation type="list" allowBlank="1" showInputMessage="1" showErrorMessage="1" promptTitle="Enter External Resource C1" sqref="A16:A28">
      <formula1>ExternalSourceLookUp</formula1>
    </dataValidation>
    <dataValidation operator="greaterThan" allowBlank="1" showInputMessage="1" showErrorMessage="1" errorTitle="Invalid data is enterd" error="Input Month/Year" sqref="B6:I6"/>
    <dataValidation operator="greaterThan" allowBlank="1" showInputMessage="1" showErrorMessage="1" errorTitle="Invalid data is entered" error="Input Number" sqref="B16:I28"/>
    <dataValidation operator="greaterThan" allowBlank="1" showInputMessage="1" showErrorMessage="1" errorTitle="Invalid data is entered" error="Input Number" sqref="B10:I14"/>
    <dataValidation allowBlank="1" showInputMessage="1" showErrorMessage="1" errorTitle="Invalid data is enterd" error="Input Number" sqref="E34:I34"/>
  </dataValidations>
  <pageMargins left="0.7" right="0.7" top="0.75" bottom="0.75" header="0.3" footer="0.3"/>
  <pageSetup paperSize="8"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20"/>
  <sheetViews>
    <sheetView view="pageBreakPreview" zoomScale="130" zoomScaleSheetLayoutView="130" workbookViewId="0">
      <selection activeCell="C13" sqref="C13"/>
    </sheetView>
  </sheetViews>
  <sheetFormatPr defaultColWidth="8.625" defaultRowHeight="14.25" x14ac:dyDescent="0.2"/>
  <cols>
    <col min="1" max="1" width="46.625" customWidth="1"/>
    <col min="2" max="11" width="11.125" customWidth="1"/>
    <col min="12" max="12" width="18.625" customWidth="1"/>
  </cols>
  <sheetData>
    <row r="1" spans="1:14" s="7" customFormat="1" ht="15" customHeight="1" x14ac:dyDescent="0.2">
      <c r="A1" s="97" t="s">
        <v>313</v>
      </c>
      <c r="B1" s="98" t="s">
        <v>3</v>
      </c>
      <c r="C1" s="99" t="str">
        <f>'Cover Sheet'!B3</f>
        <v>India</v>
      </c>
      <c r="D1" s="39" t="s">
        <v>3</v>
      </c>
      <c r="E1" s="103" t="str">
        <f>'Cover Sheet'!B3</f>
        <v>India</v>
      </c>
      <c r="F1" s="104" t="s">
        <v>311</v>
      </c>
      <c r="G1" s="105" t="s">
        <v>290</v>
      </c>
      <c r="H1" s="107" t="s">
        <v>383</v>
      </c>
      <c r="I1" s="138" t="s">
        <v>432</v>
      </c>
      <c r="J1" s="139"/>
      <c r="K1" s="140"/>
      <c r="L1" s="144" t="s">
        <v>374</v>
      </c>
      <c r="M1" s="6"/>
      <c r="N1" s="6"/>
    </row>
    <row r="2" spans="1:14" s="7" customFormat="1" ht="15" customHeight="1" x14ac:dyDescent="0.2">
      <c r="A2" s="100"/>
      <c r="B2" s="101" t="s">
        <v>1</v>
      </c>
      <c r="C2" s="102" t="s">
        <v>382</v>
      </c>
      <c r="D2" s="39" t="s">
        <v>1</v>
      </c>
      <c r="E2" s="103" t="str">
        <f>'Cover Sheet'!B5</f>
        <v>USD</v>
      </c>
      <c r="F2" s="104"/>
      <c r="G2" s="106"/>
      <c r="H2" s="108"/>
      <c r="I2" s="141"/>
      <c r="J2" s="142"/>
      <c r="K2" s="143"/>
      <c r="L2" s="145"/>
      <c r="M2" s="6"/>
      <c r="N2" s="6"/>
    </row>
    <row r="3" spans="1:14" s="7" customFormat="1" ht="15" customHeight="1" x14ac:dyDescent="0.2">
      <c r="A3" s="41"/>
      <c r="B3" s="112" t="s">
        <v>284</v>
      </c>
      <c r="C3" s="113"/>
      <c r="D3" s="114"/>
      <c r="E3" s="112" t="s">
        <v>0</v>
      </c>
      <c r="F3" s="113"/>
      <c r="G3" s="113"/>
      <c r="H3" s="113"/>
      <c r="I3" s="114"/>
      <c r="J3" s="115" t="s">
        <v>279</v>
      </c>
      <c r="K3" s="116"/>
      <c r="L3" s="117"/>
      <c r="M3" s="8"/>
      <c r="N3" s="8"/>
    </row>
    <row r="4" spans="1:14" s="7" customFormat="1" ht="15" customHeight="1" x14ac:dyDescent="0.2">
      <c r="A4" s="42" t="s">
        <v>277</v>
      </c>
      <c r="B4" s="43">
        <f>IFERROR(C4-1,"")</f>
        <v>2014</v>
      </c>
      <c r="C4" s="43">
        <f>IFERROR(D4-1,"")</f>
        <v>2015</v>
      </c>
      <c r="D4" s="43">
        <f>IFERROR(E4-1,"")</f>
        <v>2016</v>
      </c>
      <c r="E4" s="43">
        <f>IF(MIN('Cover Sheet'!B8:D8)=0,"",MIN('Cover Sheet'!B8:D8))</f>
        <v>2017</v>
      </c>
      <c r="F4" s="43">
        <f>IFERROR(E4+1,"")</f>
        <v>2018</v>
      </c>
      <c r="G4" s="43">
        <f>IFERROR(F4+1,"")</f>
        <v>2019</v>
      </c>
      <c r="H4" s="43">
        <f>IFERROR(G4+1,"")</f>
        <v>2020</v>
      </c>
      <c r="I4" s="43">
        <f>IFERROR(H4+1,"")</f>
        <v>2021</v>
      </c>
      <c r="J4" s="118"/>
      <c r="K4" s="119"/>
      <c r="L4" s="120"/>
      <c r="M4" s="8"/>
      <c r="N4" s="8"/>
    </row>
    <row r="5" spans="1:14" s="7" customFormat="1"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Apr 2014 - Mar 2015</v>
      </c>
      <c r="C5" s="44" t="str">
        <f>IFERROR(IF('Cover Sheet'!$B$4="January - December","Jan "&amp;C4&amp;" - "&amp;"Dec "&amp;C4,IF('Cover Sheet'!$B$4="April - March","Apr "&amp;C4&amp;" - "&amp;"Mar "&amp;C4+1,IF('Cover Sheet'!$B$4="July - June","Jul "&amp;C4-1&amp;" - "&amp;"Jun "&amp;C4,IF('Cover Sheet'!$B$4="October - September","Oct "&amp;C4-1&amp;" - "&amp;"Sep "&amp;C4,"")))),"")</f>
        <v>Apr 2015 - Mar 2016</v>
      </c>
      <c r="D5" s="44" t="str">
        <f>IFERROR(IF('Cover Sheet'!$B$4="January - December","Jan "&amp;D4&amp;" - "&amp;"Dec "&amp;D4,IF('Cover Sheet'!$B$4="April - March","Apr "&amp;D4&amp;" - "&amp;"Mar "&amp;D4+1,IF('Cover Sheet'!$B$4="July - June","Jul "&amp;D4-1&amp;" - "&amp;"Jun "&amp;D4,IF('Cover Sheet'!$B$4="October - September","Oct "&amp;D4-1&amp;" - "&amp;"Sep "&amp;D4,"")))),"")</f>
        <v>Apr 2016 - Mar 2017</v>
      </c>
      <c r="E5" s="44" t="str">
        <f>IFERROR(IF('Cover Sheet'!$B$4="January - December","Jan "&amp;E4&amp;" - "&amp;"Dec "&amp;E4,IF('Cover Sheet'!$B$4="April - March","Apr "&amp;E4&amp;" - "&amp;"Mar "&amp;E4+1,IF('Cover Sheet'!$B$4="July - June","Jul "&amp;E4-1&amp;" - "&amp;"Jun "&amp;E4,IF('Cover Sheet'!$B$4="October - September","Oct "&amp;E4-1&amp;" - "&amp;"Sep "&amp;E4,"")))),"")</f>
        <v>Apr 2017 - Mar 2018</v>
      </c>
      <c r="F5" s="44" t="str">
        <f>IFERROR(IF('Cover Sheet'!$B$4="January - December","Jan "&amp;F4&amp;" - "&amp;"Dec "&amp;F4,IF('Cover Sheet'!$B$4="April - March","Apr "&amp;F4&amp;" - "&amp;"Mar "&amp;F4+1,IF('Cover Sheet'!$B$4="July - June","Jul "&amp;F4-1&amp;" - "&amp;"Jun "&amp;F4,IF('Cover Sheet'!$B$4="October - September","Oct "&amp;F4-1&amp;" - "&amp;"Sep "&amp;F4,"")))),"")</f>
        <v>Apr 2018 - Mar 2019</v>
      </c>
      <c r="G5" s="44" t="str">
        <f>IFERROR(IF('Cover Sheet'!$B$4="January - December","Jan "&amp;G4&amp;" - "&amp;"Dec "&amp;G4,IF('Cover Sheet'!$B$4="April - March","Apr "&amp;G4&amp;" - "&amp;"Mar "&amp;G4+1,IF('Cover Sheet'!$B$4="July - June","Jul "&amp;G4-1&amp;" - "&amp;"Jun "&amp;G4,IF('Cover Sheet'!$B$4="October - September","Oct "&amp;G4-1&amp;" - "&amp;"Sep "&amp;G4,"")))),"")</f>
        <v>Apr 2019 - Mar 2020</v>
      </c>
      <c r="H5" s="44" t="str">
        <f>IFERROR(IF('Cover Sheet'!$B$4="January - December","Jan "&amp;H4&amp;" - "&amp;"Dec "&amp;H4,IF('Cover Sheet'!$B$4="April - March","Apr "&amp;H4&amp;" - "&amp;"Mar "&amp;H4+1,IF('Cover Sheet'!$B$4="July - June","Jul "&amp;H4-1&amp;" - "&amp;"Jun "&amp;H4,IF('Cover Sheet'!$B$4="October - September","Oct "&amp;H4-1&amp;" - "&amp;"Sep "&amp;H4,"")))),"")</f>
        <v>Apr 2020 - Mar 2021</v>
      </c>
      <c r="I5" s="44" t="str">
        <f>IFERROR(IF('Cover Sheet'!$B$4="January - December","Jan "&amp;I4&amp;" - "&amp;"Dec "&amp;I4,IF('Cover Sheet'!$B$4="April - March","Apr "&amp;I4&amp;" - "&amp;"Mar "&amp;I4+1,IF('Cover Sheet'!$B$4="July - June","Jul "&amp;I4-1&amp;" - "&amp;"Jun "&amp;I4,IF('Cover Sheet'!$B$4="October - September","Oct "&amp;I4-1&amp;" - "&amp;"Sep "&amp;I4,"")))),"")</f>
        <v>Apr 2021 - Mar 2022</v>
      </c>
      <c r="J5" s="132" t="s">
        <v>448</v>
      </c>
      <c r="K5" s="133"/>
      <c r="L5" s="134"/>
      <c r="M5" s="8"/>
      <c r="N5" s="8"/>
    </row>
    <row r="6" spans="1:14" s="7" customFormat="1" ht="15" customHeight="1" x14ac:dyDescent="0.2">
      <c r="A6" s="42" t="s">
        <v>401</v>
      </c>
      <c r="B6" s="58">
        <v>62</v>
      </c>
      <c r="C6" s="58">
        <v>62</v>
      </c>
      <c r="D6" s="58">
        <v>62</v>
      </c>
      <c r="E6" s="58">
        <v>66</v>
      </c>
      <c r="F6" s="58">
        <v>66</v>
      </c>
      <c r="G6" s="58">
        <v>66</v>
      </c>
      <c r="H6" s="58">
        <v>66</v>
      </c>
      <c r="I6" s="58"/>
      <c r="J6" s="132"/>
      <c r="K6" s="133"/>
      <c r="L6" s="134"/>
      <c r="M6" s="8"/>
      <c r="N6" s="8"/>
    </row>
    <row r="7" spans="1:14" s="7" customFormat="1" ht="3" customHeight="1" x14ac:dyDescent="0.2">
      <c r="A7" s="45"/>
      <c r="B7" s="46"/>
      <c r="C7" s="46"/>
      <c r="D7" s="46"/>
      <c r="E7" s="47"/>
      <c r="F7" s="47"/>
      <c r="G7" s="47"/>
      <c r="H7" s="47"/>
      <c r="I7" s="47"/>
      <c r="J7" s="63"/>
      <c r="K7" s="64"/>
      <c r="L7" s="64"/>
      <c r="M7" s="8"/>
      <c r="N7" s="8"/>
    </row>
    <row r="8" spans="1:14" ht="15" customHeight="1" x14ac:dyDescent="0.2">
      <c r="A8" s="49" t="s">
        <v>368</v>
      </c>
      <c r="B8" s="53"/>
      <c r="C8" s="53"/>
      <c r="D8" s="53"/>
      <c r="E8" s="53"/>
      <c r="F8" s="53"/>
      <c r="G8" s="53"/>
      <c r="H8" s="53"/>
      <c r="I8" s="53"/>
      <c r="J8" s="94"/>
      <c r="K8" s="95"/>
      <c r="L8" s="96"/>
    </row>
    <row r="9" spans="1:14" ht="15" customHeight="1" x14ac:dyDescent="0.2">
      <c r="A9" s="49" t="s">
        <v>369</v>
      </c>
      <c r="B9" s="56"/>
      <c r="C9" s="53"/>
      <c r="D9" s="53"/>
      <c r="E9" s="53"/>
      <c r="F9" s="53"/>
      <c r="G9" s="53"/>
      <c r="H9" s="53"/>
      <c r="I9" s="53"/>
      <c r="J9" s="94"/>
      <c r="K9" s="95"/>
      <c r="L9" s="96"/>
    </row>
    <row r="10" spans="1:14" ht="15" customHeight="1" x14ac:dyDescent="0.2">
      <c r="A10" s="49" t="s">
        <v>370</v>
      </c>
      <c r="B10" s="53">
        <v>6328.68</v>
      </c>
      <c r="C10" s="53">
        <v>5368.09</v>
      </c>
      <c r="D10" s="53">
        <v>6376.22</v>
      </c>
      <c r="E10" s="53">
        <v>7618.3575757575763</v>
      </c>
      <c r="F10" s="53">
        <f>E10*1.1</f>
        <v>8380.1933333333345</v>
      </c>
      <c r="G10" s="53">
        <f>F10*1.1</f>
        <v>9218.2126666666682</v>
      </c>
      <c r="H10" s="53">
        <f>G10*1.1</f>
        <v>10140.033933333336</v>
      </c>
      <c r="I10" s="53"/>
      <c r="J10" s="137" t="s">
        <v>456</v>
      </c>
      <c r="K10" s="137"/>
      <c r="L10" s="137"/>
    </row>
    <row r="11" spans="1:14" ht="15" customHeight="1" x14ac:dyDescent="0.2">
      <c r="A11" s="49" t="s">
        <v>371</v>
      </c>
      <c r="B11" s="53"/>
      <c r="C11" s="53"/>
      <c r="D11" s="53"/>
      <c r="E11" s="53"/>
      <c r="F11" s="53"/>
      <c r="G11" s="53"/>
      <c r="H11" s="53"/>
      <c r="I11" s="53"/>
      <c r="J11" s="94"/>
      <c r="K11" s="95"/>
      <c r="L11" s="96"/>
    </row>
    <row r="12" spans="1:14" ht="15" customHeight="1" x14ac:dyDescent="0.2">
      <c r="A12" s="50" t="s">
        <v>372</v>
      </c>
      <c r="B12" s="57">
        <f>SUM(B8:B11)</f>
        <v>6328.68</v>
      </c>
      <c r="C12" s="57">
        <f t="shared" ref="C12:I12" si="0">SUM(C8:C11)</f>
        <v>5368.09</v>
      </c>
      <c r="D12" s="57">
        <f t="shared" si="0"/>
        <v>6376.22</v>
      </c>
      <c r="E12" s="57">
        <f t="shared" si="0"/>
        <v>7618.3575757575763</v>
      </c>
      <c r="F12" s="57">
        <f t="shared" si="0"/>
        <v>8380.1933333333345</v>
      </c>
      <c r="G12" s="57">
        <f t="shared" si="0"/>
        <v>9218.2126666666682</v>
      </c>
      <c r="H12" s="57">
        <f t="shared" si="0"/>
        <v>10140.033933333336</v>
      </c>
      <c r="I12" s="57">
        <f t="shared" si="0"/>
        <v>0</v>
      </c>
      <c r="J12" s="136"/>
      <c r="K12" s="127"/>
      <c r="L12" s="128"/>
    </row>
    <row r="13" spans="1:14" ht="15" customHeight="1" x14ac:dyDescent="0.2">
      <c r="A13" s="50" t="s">
        <v>367</v>
      </c>
      <c r="B13" s="75">
        <v>2.1899999999999999E-2</v>
      </c>
      <c r="C13" s="75">
        <v>1.8700000000000001E-2</v>
      </c>
      <c r="D13" s="75">
        <v>0.02</v>
      </c>
      <c r="E13" s="75">
        <v>2.3400000000000001E-2</v>
      </c>
      <c r="F13" s="75">
        <v>0.03</v>
      </c>
      <c r="G13" s="75">
        <v>0.03</v>
      </c>
      <c r="H13" s="75">
        <v>0.03</v>
      </c>
      <c r="I13" s="75"/>
      <c r="J13" s="137" t="s">
        <v>453</v>
      </c>
      <c r="K13" s="137"/>
      <c r="L13" s="137"/>
    </row>
    <row r="14" spans="1:14" s="7" customFormat="1" ht="3" customHeight="1" x14ac:dyDescent="0.2">
      <c r="A14" s="45"/>
      <c r="B14" s="46"/>
      <c r="C14" s="46"/>
      <c r="D14" s="46"/>
      <c r="E14" s="47"/>
      <c r="F14" s="47"/>
      <c r="G14" s="47"/>
      <c r="H14" s="47"/>
      <c r="I14" s="47"/>
      <c r="J14" s="63"/>
      <c r="K14" s="64"/>
      <c r="L14" s="64"/>
      <c r="M14" s="8"/>
      <c r="N14" s="8"/>
    </row>
    <row r="15" spans="1:14" ht="30" customHeight="1" x14ac:dyDescent="0.2">
      <c r="A15" s="50" t="s">
        <v>424</v>
      </c>
      <c r="B15" s="56"/>
      <c r="C15" s="53"/>
      <c r="D15" s="53"/>
      <c r="E15" s="53"/>
      <c r="F15" s="53"/>
      <c r="G15" s="53"/>
      <c r="H15" s="53"/>
      <c r="I15" s="53"/>
      <c r="J15" s="135"/>
      <c r="K15" s="135"/>
      <c r="L15" s="135"/>
    </row>
    <row r="19" spans="3:3" x14ac:dyDescent="0.2">
      <c r="C19" s="14"/>
    </row>
    <row r="20" spans="3:3" x14ac:dyDescent="0.2">
      <c r="C20" s="14"/>
    </row>
  </sheetData>
  <sheetProtection algorithmName="SHA-512" hashValue="a7CpqRDFg2t7rOLN7NA2OdTeuKNTRNEHw7KtN/sxO1U4Wc1Gzuq5MnKeHXdYlv0LosIPmqmk+Kniwl7/BY5swA==" saltValue="YXKGOeOpMdb/dCCGayxb8g==" spinCount="100000" sheet="1" objects="1" scenarios="1"/>
  <mergeCells count="19">
    <mergeCell ref="I1:K2"/>
    <mergeCell ref="L1:L2"/>
    <mergeCell ref="E2:F2"/>
    <mergeCell ref="A1:C2"/>
    <mergeCell ref="E1:F1"/>
    <mergeCell ref="G1:G2"/>
    <mergeCell ref="H1:H2"/>
    <mergeCell ref="J3:L4"/>
    <mergeCell ref="J6:L6"/>
    <mergeCell ref="J8:L8"/>
    <mergeCell ref="B3:D3"/>
    <mergeCell ref="E3:I3"/>
    <mergeCell ref="J5:L5"/>
    <mergeCell ref="J15:L15"/>
    <mergeCell ref="J11:L11"/>
    <mergeCell ref="J12:L12"/>
    <mergeCell ref="J13:L13"/>
    <mergeCell ref="J9:L9"/>
    <mergeCell ref="J10:L10"/>
  </mergeCells>
  <dataValidations count="2">
    <dataValidation allowBlank="1" showDropDown="1" showInputMessage="1" showErrorMessage="1" sqref="F1:F2"/>
    <dataValidation type="list" allowBlank="1" showInputMessage="1" showErrorMessage="1" sqref="F1:F2">
      <formula1>DiseaseLookUp</formula1>
    </dataValidation>
  </dataValidations>
  <pageMargins left="0.7" right="0.7" top="0.75" bottom="0.75" header="0.3" footer="0.3"/>
  <pageSetup paperSize="8" scale="6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 tables'!$B$2:$B$4</xm:f>
          </x14:formula1>
          <xm:sqref>L1:L2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Q25"/>
  <sheetViews>
    <sheetView view="pageBreakPreview" zoomScaleSheetLayoutView="100" workbookViewId="0">
      <selection activeCell="F9" sqref="F9"/>
    </sheetView>
  </sheetViews>
  <sheetFormatPr defaultColWidth="8.625" defaultRowHeight="14.25" x14ac:dyDescent="0.2"/>
  <cols>
    <col min="1" max="1" width="47.5" style="11" customWidth="1"/>
    <col min="2" max="17" width="10.625" customWidth="1"/>
  </cols>
  <sheetData>
    <row r="1" spans="1:17" s="7" customFormat="1" ht="15" customHeight="1" x14ac:dyDescent="0.2">
      <c r="A1" s="97" t="s">
        <v>310</v>
      </c>
      <c r="B1" s="98"/>
      <c r="C1" s="99"/>
      <c r="D1" s="39" t="s">
        <v>3</v>
      </c>
      <c r="E1" s="103" t="str">
        <f>'Cover Sheet'!B3</f>
        <v>India</v>
      </c>
      <c r="F1" s="104"/>
      <c r="G1" s="105" t="s">
        <v>290</v>
      </c>
      <c r="H1" s="107" t="s">
        <v>8</v>
      </c>
      <c r="I1" s="146" t="s">
        <v>295</v>
      </c>
      <c r="J1" s="146"/>
      <c r="K1" s="146"/>
      <c r="L1" s="146"/>
      <c r="M1" s="40" t="str">
        <f>'Cover Sheet'!B8</f>
        <v>Select year</v>
      </c>
      <c r="N1" s="66"/>
      <c r="O1" s="66"/>
      <c r="P1" s="66"/>
      <c r="Q1" s="66"/>
    </row>
    <row r="2" spans="1:17" s="7" customFormat="1" ht="15" customHeight="1" x14ac:dyDescent="0.2">
      <c r="A2" s="100"/>
      <c r="B2" s="101"/>
      <c r="C2" s="102"/>
      <c r="D2" s="39" t="s">
        <v>1</v>
      </c>
      <c r="E2" s="103" t="str">
        <f>'Cover Sheet'!B5</f>
        <v>USD</v>
      </c>
      <c r="F2" s="104"/>
      <c r="G2" s="106"/>
      <c r="H2" s="108"/>
      <c r="I2" s="146" t="s">
        <v>293</v>
      </c>
      <c r="J2" s="146"/>
      <c r="K2" s="146"/>
      <c r="L2" s="146"/>
      <c r="M2" s="40" t="str">
        <f>'Cover Sheet'!B9</f>
        <v>Select year</v>
      </c>
      <c r="N2" s="66"/>
      <c r="O2" s="66"/>
      <c r="P2" s="66"/>
      <c r="Q2" s="66"/>
    </row>
    <row r="3" spans="1:17" s="7" customFormat="1" ht="15" customHeight="1" x14ac:dyDescent="0.2">
      <c r="A3" s="148" t="s">
        <v>297</v>
      </c>
      <c r="B3" s="112" t="s">
        <v>305</v>
      </c>
      <c r="C3" s="113"/>
      <c r="D3" s="113"/>
      <c r="E3" s="114"/>
      <c r="F3" s="112" t="s">
        <v>306</v>
      </c>
      <c r="G3" s="113"/>
      <c r="H3" s="113"/>
      <c r="I3" s="114"/>
      <c r="J3" s="147" t="s">
        <v>307</v>
      </c>
      <c r="K3" s="147"/>
      <c r="L3" s="147"/>
      <c r="M3" s="147"/>
      <c r="N3" s="147" t="s">
        <v>308</v>
      </c>
      <c r="O3" s="147"/>
      <c r="P3" s="147"/>
      <c r="Q3" s="147"/>
    </row>
    <row r="4" spans="1:17" s="7" customFormat="1" ht="15" customHeight="1" x14ac:dyDescent="0.2">
      <c r="A4" s="149"/>
      <c r="B4" s="43" t="str">
        <f>IF(M1="Select year","",M1)</f>
        <v/>
      </c>
      <c r="C4" s="43" t="str">
        <f>IFERROR(B4+1,"")</f>
        <v/>
      </c>
      <c r="D4" s="43" t="str">
        <f>IFERROR(C4+1,"")</f>
        <v/>
      </c>
      <c r="E4" s="43" t="str">
        <f>IFERROR(D4+1,"")</f>
        <v/>
      </c>
      <c r="F4" s="43" t="str">
        <f>B4</f>
        <v/>
      </c>
      <c r="G4" s="43" t="str">
        <f>C4</f>
        <v/>
      </c>
      <c r="H4" s="43" t="str">
        <f>D4</f>
        <v/>
      </c>
      <c r="I4" s="43" t="str">
        <f>E4</f>
        <v/>
      </c>
      <c r="J4" s="67" t="str">
        <f>B4</f>
        <v/>
      </c>
      <c r="K4" s="67" t="str">
        <f>C4</f>
        <v/>
      </c>
      <c r="L4" s="67" t="str">
        <f>D4</f>
        <v/>
      </c>
      <c r="M4" s="67" t="str">
        <f>E4</f>
        <v/>
      </c>
      <c r="N4" s="67" t="str">
        <f>B4</f>
        <v/>
      </c>
      <c r="O4" s="67" t="str">
        <f>C4</f>
        <v/>
      </c>
      <c r="P4" s="67" t="str">
        <f>D4</f>
        <v/>
      </c>
      <c r="Q4" s="67" t="str">
        <f>E4</f>
        <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68" t="s">
        <v>406</v>
      </c>
      <c r="B6" s="71"/>
      <c r="C6" s="71"/>
      <c r="D6" s="71"/>
      <c r="E6" s="71"/>
      <c r="F6" s="71"/>
      <c r="G6" s="71"/>
      <c r="H6" s="71"/>
      <c r="I6" s="71"/>
      <c r="J6" s="71"/>
      <c r="K6" s="71"/>
      <c r="L6" s="71"/>
      <c r="M6" s="71"/>
      <c r="N6" s="69">
        <f t="shared" ref="N6:N11" si="0">B6-F6-J6</f>
        <v>0</v>
      </c>
      <c r="O6" s="69">
        <f t="shared" ref="O6:O11" si="1">C6-G6-K6</f>
        <v>0</v>
      </c>
      <c r="P6" s="69">
        <f t="shared" ref="P6:P11" si="2">D6-H6-L6</f>
        <v>0</v>
      </c>
      <c r="Q6" s="69">
        <f t="shared" ref="Q6:Q11" si="3">E6-I6-M6</f>
        <v>0</v>
      </c>
    </row>
    <row r="7" spans="1:17" ht="15" customHeight="1" x14ac:dyDescent="0.2">
      <c r="A7" s="68" t="s">
        <v>299</v>
      </c>
      <c r="B7" s="71"/>
      <c r="C7" s="71"/>
      <c r="D7" s="71"/>
      <c r="E7" s="71"/>
      <c r="F7" s="71"/>
      <c r="G7" s="71"/>
      <c r="H7" s="71"/>
      <c r="I7" s="71"/>
      <c r="J7" s="71"/>
      <c r="K7" s="71"/>
      <c r="L7" s="71"/>
      <c r="M7" s="71"/>
      <c r="N7" s="69">
        <f t="shared" si="0"/>
        <v>0</v>
      </c>
      <c r="O7" s="69">
        <f t="shared" si="1"/>
        <v>0</v>
      </c>
      <c r="P7" s="69">
        <f t="shared" si="2"/>
        <v>0</v>
      </c>
      <c r="Q7" s="69">
        <f t="shared" si="3"/>
        <v>0</v>
      </c>
    </row>
    <row r="8" spans="1:17" ht="15" customHeight="1" x14ac:dyDescent="0.2">
      <c r="A8" s="68" t="s">
        <v>298</v>
      </c>
      <c r="B8" s="71"/>
      <c r="C8" s="71"/>
      <c r="D8" s="71"/>
      <c r="E8" s="71"/>
      <c r="F8" s="71"/>
      <c r="G8" s="71"/>
      <c r="H8" s="71"/>
      <c r="I8" s="71"/>
      <c r="J8" s="71"/>
      <c r="K8" s="71"/>
      <c r="L8" s="71"/>
      <c r="M8" s="71"/>
      <c r="N8" s="69">
        <f t="shared" si="0"/>
        <v>0</v>
      </c>
      <c r="O8" s="69">
        <f t="shared" si="1"/>
        <v>0</v>
      </c>
      <c r="P8" s="69">
        <f t="shared" si="2"/>
        <v>0</v>
      </c>
      <c r="Q8" s="69">
        <f t="shared" si="3"/>
        <v>0</v>
      </c>
    </row>
    <row r="9" spans="1:17" ht="15" customHeight="1" x14ac:dyDescent="0.2">
      <c r="A9" s="68" t="s">
        <v>303</v>
      </c>
      <c r="B9" s="71"/>
      <c r="C9" s="71"/>
      <c r="D9" s="71"/>
      <c r="E9" s="71"/>
      <c r="F9" s="71"/>
      <c r="G9" s="71"/>
      <c r="H9" s="71"/>
      <c r="I9" s="71"/>
      <c r="J9" s="71"/>
      <c r="K9" s="71"/>
      <c r="L9" s="71"/>
      <c r="M9" s="71"/>
      <c r="N9" s="69">
        <f t="shared" si="0"/>
        <v>0</v>
      </c>
      <c r="O9" s="69">
        <f t="shared" si="1"/>
        <v>0</v>
      </c>
      <c r="P9" s="69">
        <f t="shared" si="2"/>
        <v>0</v>
      </c>
      <c r="Q9" s="69">
        <f t="shared" si="3"/>
        <v>0</v>
      </c>
    </row>
    <row r="10" spans="1:17" ht="15" customHeight="1" x14ac:dyDescent="0.2">
      <c r="A10" s="68" t="s">
        <v>302</v>
      </c>
      <c r="B10" s="71"/>
      <c r="C10" s="71"/>
      <c r="D10" s="71"/>
      <c r="E10" s="71"/>
      <c r="F10" s="71"/>
      <c r="G10" s="71"/>
      <c r="H10" s="71"/>
      <c r="I10" s="71"/>
      <c r="J10" s="71"/>
      <c r="K10" s="71"/>
      <c r="L10" s="71"/>
      <c r="M10" s="71"/>
      <c r="N10" s="69">
        <f t="shared" si="0"/>
        <v>0</v>
      </c>
      <c r="O10" s="69">
        <f t="shared" si="1"/>
        <v>0</v>
      </c>
      <c r="P10" s="69">
        <f t="shared" si="2"/>
        <v>0</v>
      </c>
      <c r="Q10" s="69">
        <f t="shared" si="3"/>
        <v>0</v>
      </c>
    </row>
    <row r="11" spans="1:17" ht="15" customHeight="1" x14ac:dyDescent="0.2">
      <c r="A11" s="68" t="s">
        <v>301</v>
      </c>
      <c r="B11" s="71"/>
      <c r="C11" s="71"/>
      <c r="D11" s="71"/>
      <c r="E11" s="71"/>
      <c r="F11" s="71"/>
      <c r="G11" s="71"/>
      <c r="H11" s="71"/>
      <c r="I11" s="71"/>
      <c r="J11" s="71"/>
      <c r="K11" s="71"/>
      <c r="L11" s="71"/>
      <c r="M11" s="71"/>
      <c r="N11" s="69">
        <f t="shared" si="0"/>
        <v>0</v>
      </c>
      <c r="O11" s="69">
        <f t="shared" si="1"/>
        <v>0</v>
      </c>
      <c r="P11" s="69">
        <f t="shared" si="2"/>
        <v>0</v>
      </c>
      <c r="Q11" s="69">
        <f t="shared" si="3"/>
        <v>0</v>
      </c>
    </row>
    <row r="12" spans="1:17" ht="15" customHeight="1" x14ac:dyDescent="0.2">
      <c r="A12" s="68" t="s">
        <v>304</v>
      </c>
      <c r="B12" s="71"/>
      <c r="C12" s="71"/>
      <c r="D12" s="71"/>
      <c r="E12" s="71"/>
      <c r="F12" s="71"/>
      <c r="G12" s="71"/>
      <c r="H12" s="71"/>
      <c r="I12" s="71"/>
      <c r="J12" s="71"/>
      <c r="K12" s="71"/>
      <c r="L12" s="71"/>
      <c r="M12" s="71"/>
      <c r="N12" s="69">
        <f t="shared" ref="N12:N20" si="4">B12-F12-J12</f>
        <v>0</v>
      </c>
      <c r="O12" s="69">
        <f t="shared" ref="O12:O20" si="5">C12-G12-K12</f>
        <v>0</v>
      </c>
      <c r="P12" s="69">
        <f t="shared" ref="P12:P20" si="6">D12-H12-L12</f>
        <v>0</v>
      </c>
      <c r="Q12" s="69">
        <f t="shared" ref="Q12:Q20" si="7">E12-I12-M12</f>
        <v>0</v>
      </c>
    </row>
    <row r="13" spans="1:17" ht="15" customHeight="1" x14ac:dyDescent="0.2">
      <c r="A13" s="68" t="s">
        <v>326</v>
      </c>
      <c r="B13" s="71"/>
      <c r="C13" s="71"/>
      <c r="D13" s="71"/>
      <c r="E13" s="71"/>
      <c r="F13" s="71"/>
      <c r="G13" s="71"/>
      <c r="H13" s="71"/>
      <c r="I13" s="71"/>
      <c r="J13" s="71"/>
      <c r="K13" s="71"/>
      <c r="L13" s="71"/>
      <c r="M13" s="71"/>
      <c r="N13" s="69">
        <f t="shared" si="4"/>
        <v>0</v>
      </c>
      <c r="O13" s="69">
        <f t="shared" si="5"/>
        <v>0</v>
      </c>
      <c r="P13" s="69">
        <f t="shared" si="6"/>
        <v>0</v>
      </c>
      <c r="Q13" s="69">
        <f t="shared" si="7"/>
        <v>0</v>
      </c>
    </row>
    <row r="14" spans="1:17" ht="15" customHeight="1" x14ac:dyDescent="0.2">
      <c r="A14" s="68" t="s">
        <v>319</v>
      </c>
      <c r="B14" s="71"/>
      <c r="C14" s="71"/>
      <c r="D14" s="71"/>
      <c r="E14" s="71"/>
      <c r="F14" s="71"/>
      <c r="G14" s="71"/>
      <c r="H14" s="71"/>
      <c r="I14" s="71"/>
      <c r="J14" s="71"/>
      <c r="K14" s="71"/>
      <c r="L14" s="71"/>
      <c r="M14" s="71"/>
      <c r="N14" s="69">
        <f t="shared" si="4"/>
        <v>0</v>
      </c>
      <c r="O14" s="69">
        <f t="shared" si="5"/>
        <v>0</v>
      </c>
      <c r="P14" s="69">
        <f t="shared" si="6"/>
        <v>0</v>
      </c>
      <c r="Q14" s="69">
        <f t="shared" si="7"/>
        <v>0</v>
      </c>
    </row>
    <row r="15" spans="1:17" ht="15" customHeight="1" x14ac:dyDescent="0.2">
      <c r="A15" s="68" t="s">
        <v>321</v>
      </c>
      <c r="B15" s="71"/>
      <c r="C15" s="71"/>
      <c r="D15" s="71"/>
      <c r="E15" s="71"/>
      <c r="F15" s="71"/>
      <c r="G15" s="71"/>
      <c r="H15" s="71"/>
      <c r="I15" s="71"/>
      <c r="J15" s="71"/>
      <c r="K15" s="71"/>
      <c r="L15" s="71"/>
      <c r="M15" s="71"/>
      <c r="N15" s="69">
        <f t="shared" si="4"/>
        <v>0</v>
      </c>
      <c r="O15" s="69">
        <f t="shared" si="5"/>
        <v>0</v>
      </c>
      <c r="P15" s="69">
        <f t="shared" si="6"/>
        <v>0</v>
      </c>
      <c r="Q15" s="69">
        <f t="shared" si="7"/>
        <v>0</v>
      </c>
    </row>
    <row r="16" spans="1:17" ht="15" customHeight="1" x14ac:dyDescent="0.2">
      <c r="A16" s="68" t="s">
        <v>320</v>
      </c>
      <c r="B16" s="71"/>
      <c r="C16" s="71"/>
      <c r="D16" s="71"/>
      <c r="E16" s="71"/>
      <c r="F16" s="71"/>
      <c r="G16" s="71"/>
      <c r="H16" s="71"/>
      <c r="I16" s="71"/>
      <c r="J16" s="71"/>
      <c r="K16" s="71"/>
      <c r="L16" s="71"/>
      <c r="M16" s="71"/>
      <c r="N16" s="69">
        <f t="shared" si="4"/>
        <v>0</v>
      </c>
      <c r="O16" s="69">
        <f t="shared" si="5"/>
        <v>0</v>
      </c>
      <c r="P16" s="69">
        <f t="shared" si="6"/>
        <v>0</v>
      </c>
      <c r="Q16" s="69">
        <f t="shared" si="7"/>
        <v>0</v>
      </c>
    </row>
    <row r="17" spans="1:17" ht="15" customHeight="1" x14ac:dyDescent="0.2">
      <c r="A17" s="68" t="s">
        <v>300</v>
      </c>
      <c r="B17" s="71"/>
      <c r="C17" s="71"/>
      <c r="D17" s="71"/>
      <c r="E17" s="71"/>
      <c r="F17" s="71"/>
      <c r="G17" s="71"/>
      <c r="H17" s="71"/>
      <c r="I17" s="71"/>
      <c r="J17" s="71"/>
      <c r="K17" s="71"/>
      <c r="L17" s="71"/>
      <c r="M17" s="71"/>
      <c r="N17" s="69">
        <f t="shared" si="4"/>
        <v>0</v>
      </c>
      <c r="O17" s="69">
        <f t="shared" si="5"/>
        <v>0</v>
      </c>
      <c r="P17" s="69">
        <f t="shared" si="6"/>
        <v>0</v>
      </c>
      <c r="Q17" s="69">
        <f t="shared" si="7"/>
        <v>0</v>
      </c>
    </row>
    <row r="18" spans="1:17" ht="15" customHeight="1" x14ac:dyDescent="0.2">
      <c r="A18" s="68" t="s">
        <v>375</v>
      </c>
      <c r="B18" s="71"/>
      <c r="C18" s="71"/>
      <c r="D18" s="71"/>
      <c r="E18" s="71"/>
      <c r="F18" s="71"/>
      <c r="G18" s="71"/>
      <c r="H18" s="71"/>
      <c r="I18" s="71"/>
      <c r="J18" s="71"/>
      <c r="K18" s="71"/>
      <c r="L18" s="71"/>
      <c r="M18" s="71"/>
      <c r="N18" s="69">
        <f t="shared" si="4"/>
        <v>0</v>
      </c>
      <c r="O18" s="69">
        <f t="shared" si="5"/>
        <v>0</v>
      </c>
      <c r="P18" s="69">
        <f t="shared" si="6"/>
        <v>0</v>
      </c>
      <c r="Q18" s="69">
        <f t="shared" si="7"/>
        <v>0</v>
      </c>
    </row>
    <row r="19" spans="1:17" ht="15" customHeight="1" x14ac:dyDescent="0.2">
      <c r="A19" s="68" t="s">
        <v>376</v>
      </c>
      <c r="B19" s="71"/>
      <c r="C19" s="71"/>
      <c r="D19" s="71"/>
      <c r="E19" s="71"/>
      <c r="F19" s="71"/>
      <c r="G19" s="71"/>
      <c r="H19" s="71"/>
      <c r="I19" s="71"/>
      <c r="J19" s="71"/>
      <c r="K19" s="71"/>
      <c r="L19" s="71"/>
      <c r="M19" s="71"/>
      <c r="N19" s="69">
        <f t="shared" si="4"/>
        <v>0</v>
      </c>
      <c r="O19" s="69">
        <f t="shared" si="5"/>
        <v>0</v>
      </c>
      <c r="P19" s="69">
        <f t="shared" si="6"/>
        <v>0</v>
      </c>
      <c r="Q19" s="69">
        <f t="shared" si="7"/>
        <v>0</v>
      </c>
    </row>
    <row r="20" spans="1:17" ht="15" customHeight="1" x14ac:dyDescent="0.2">
      <c r="A20" s="68" t="s">
        <v>331</v>
      </c>
      <c r="B20" s="71"/>
      <c r="C20" s="71"/>
      <c r="D20" s="71"/>
      <c r="E20" s="71"/>
      <c r="F20" s="71"/>
      <c r="G20" s="71"/>
      <c r="H20" s="71"/>
      <c r="I20" s="71"/>
      <c r="J20" s="71"/>
      <c r="K20" s="71"/>
      <c r="L20" s="71"/>
      <c r="M20" s="71"/>
      <c r="N20" s="69">
        <f t="shared" si="4"/>
        <v>0</v>
      </c>
      <c r="O20" s="69">
        <f t="shared" si="5"/>
        <v>0</v>
      </c>
      <c r="P20" s="69">
        <f t="shared" si="6"/>
        <v>0</v>
      </c>
      <c r="Q20" s="69">
        <f t="shared" si="7"/>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8" t="s">
        <v>309</v>
      </c>
      <c r="B22" s="70">
        <f>SUM(B6:B20)</f>
        <v>0</v>
      </c>
      <c r="C22" s="70">
        <f t="shared" ref="C22:Q22" si="8">SUM(C6:C20)</f>
        <v>0</v>
      </c>
      <c r="D22" s="70">
        <f t="shared" si="8"/>
        <v>0</v>
      </c>
      <c r="E22" s="70">
        <f t="shared" si="8"/>
        <v>0</v>
      </c>
      <c r="F22" s="70">
        <f t="shared" si="8"/>
        <v>0</v>
      </c>
      <c r="G22" s="70">
        <f t="shared" si="8"/>
        <v>0</v>
      </c>
      <c r="H22" s="70">
        <f t="shared" si="8"/>
        <v>0</v>
      </c>
      <c r="I22" s="70">
        <f t="shared" si="8"/>
        <v>0</v>
      </c>
      <c r="J22" s="70">
        <f t="shared" si="8"/>
        <v>0</v>
      </c>
      <c r="K22" s="70">
        <f t="shared" si="8"/>
        <v>0</v>
      </c>
      <c r="L22" s="70">
        <f t="shared" si="8"/>
        <v>0</v>
      </c>
      <c r="M22" s="70">
        <f t="shared" si="8"/>
        <v>0</v>
      </c>
      <c r="N22" s="70">
        <f t="shared" si="8"/>
        <v>0</v>
      </c>
      <c r="O22" s="70">
        <f t="shared" si="8"/>
        <v>0</v>
      </c>
      <c r="P22" s="70">
        <f t="shared" si="8"/>
        <v>0</v>
      </c>
      <c r="Q22" s="70">
        <f t="shared" si="8"/>
        <v>0</v>
      </c>
    </row>
    <row r="24" spans="1:17" x14ac:dyDescent="0.2">
      <c r="A24" s="13"/>
    </row>
    <row r="25" spans="1:17" x14ac:dyDescent="0.2">
      <c r="A25" s="13"/>
    </row>
  </sheetData>
  <sheetProtection algorithmName="SHA-512" hashValue="khM8+/Gkv6R2pLmOeGLjMiL/Raa/13RQPFXJi2bW6x3/m/JM2CX9L75UNzXKt9eVdj2ZhRjOhM0WMmkigFcxkg==" saltValue="85DL5bf3X+N/hRmqNQ7IkQ==" spinCount="100000" sheet="1" objects="1" scenarios="1"/>
  <protectedRanges>
    <protectedRange sqref="B6:M21" name="Range1"/>
  </protectedRanges>
  <mergeCells count="12">
    <mergeCell ref="I2:L2"/>
    <mergeCell ref="I1:L1"/>
    <mergeCell ref="N3:Q3"/>
    <mergeCell ref="A3:A4"/>
    <mergeCell ref="E1:F1"/>
    <mergeCell ref="G1:G2"/>
    <mergeCell ref="E2:F2"/>
    <mergeCell ref="A1:C2"/>
    <mergeCell ref="H1:H2"/>
    <mergeCell ref="B3:E3"/>
    <mergeCell ref="F3:I3"/>
    <mergeCell ref="J3:M3"/>
  </mergeCells>
  <pageMargins left="0.7" right="0.7" top="0.75" bottom="0.75" header="0.3" footer="0.3"/>
  <pageSetup paperSize="8" scale="5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25"/>
  <sheetViews>
    <sheetView view="pageBreakPreview" zoomScaleSheetLayoutView="100" workbookViewId="0">
      <selection sqref="A1:C2"/>
    </sheetView>
  </sheetViews>
  <sheetFormatPr defaultColWidth="8.625" defaultRowHeight="14.25" x14ac:dyDescent="0.2"/>
  <cols>
    <col min="1" max="1" width="47.5" style="11" customWidth="1"/>
    <col min="2" max="17" width="10.625" customWidth="1"/>
  </cols>
  <sheetData>
    <row r="1" spans="1:17" s="7" customFormat="1" ht="15" customHeight="1" x14ac:dyDescent="0.2">
      <c r="A1" s="97" t="s">
        <v>310</v>
      </c>
      <c r="B1" s="98"/>
      <c r="C1" s="99"/>
      <c r="D1" s="39" t="s">
        <v>3</v>
      </c>
      <c r="E1" s="103" t="str">
        <f>'Cover Sheet'!B3</f>
        <v>India</v>
      </c>
      <c r="F1" s="104"/>
      <c r="G1" s="105" t="s">
        <v>290</v>
      </c>
      <c r="H1" s="107" t="s">
        <v>8</v>
      </c>
      <c r="I1" s="146" t="s">
        <v>295</v>
      </c>
      <c r="J1" s="146"/>
      <c r="K1" s="146"/>
      <c r="L1" s="146"/>
      <c r="M1" s="40" t="str">
        <f>'Cover Sheet'!B8</f>
        <v>Select year</v>
      </c>
      <c r="N1" s="66"/>
      <c r="O1" s="66"/>
      <c r="P1" s="66"/>
      <c r="Q1" s="66"/>
    </row>
    <row r="2" spans="1:17" s="7" customFormat="1" ht="15" customHeight="1" x14ac:dyDescent="0.2">
      <c r="A2" s="100"/>
      <c r="B2" s="101"/>
      <c r="C2" s="102"/>
      <c r="D2" s="39" t="s">
        <v>1</v>
      </c>
      <c r="E2" s="103" t="str">
        <f>'Cover Sheet'!B5</f>
        <v>USD</v>
      </c>
      <c r="F2" s="104"/>
      <c r="G2" s="106"/>
      <c r="H2" s="108"/>
      <c r="I2" s="146" t="s">
        <v>293</v>
      </c>
      <c r="J2" s="146"/>
      <c r="K2" s="146"/>
      <c r="L2" s="146"/>
      <c r="M2" s="40" t="str">
        <f>'Cover Sheet'!B9</f>
        <v>Select year</v>
      </c>
      <c r="N2" s="66"/>
      <c r="O2" s="66"/>
      <c r="P2" s="66"/>
      <c r="Q2" s="66"/>
    </row>
    <row r="3" spans="1:17" s="7" customFormat="1" ht="15" customHeight="1" x14ac:dyDescent="0.2">
      <c r="A3" s="148" t="s">
        <v>402</v>
      </c>
      <c r="B3" s="112" t="s">
        <v>305</v>
      </c>
      <c r="C3" s="113"/>
      <c r="D3" s="113"/>
      <c r="E3" s="114"/>
      <c r="F3" s="112" t="s">
        <v>306</v>
      </c>
      <c r="G3" s="113"/>
      <c r="H3" s="113"/>
      <c r="I3" s="114"/>
      <c r="J3" s="147" t="s">
        <v>307</v>
      </c>
      <c r="K3" s="147"/>
      <c r="L3" s="147"/>
      <c r="M3" s="147"/>
      <c r="N3" s="147" t="s">
        <v>308</v>
      </c>
      <c r="O3" s="147"/>
      <c r="P3" s="147"/>
      <c r="Q3" s="147"/>
    </row>
    <row r="4" spans="1:17" s="7" customFormat="1" ht="15" customHeight="1" x14ac:dyDescent="0.2">
      <c r="A4" s="149"/>
      <c r="B4" s="43" t="str">
        <f>IF(M1="Select year","",M1)</f>
        <v/>
      </c>
      <c r="C4" s="43" t="str">
        <f>IFERROR(B4+1,"")</f>
        <v/>
      </c>
      <c r="D4" s="43" t="str">
        <f>IFERROR(C4+1,"")</f>
        <v/>
      </c>
      <c r="E4" s="43" t="str">
        <f>IFERROR(D4+1,"")</f>
        <v/>
      </c>
      <c r="F4" s="43" t="str">
        <f>B4</f>
        <v/>
      </c>
      <c r="G4" s="43" t="str">
        <f>C4</f>
        <v/>
      </c>
      <c r="H4" s="43" t="str">
        <f>D4</f>
        <v/>
      </c>
      <c r="I4" s="43" t="str">
        <f>E4</f>
        <v/>
      </c>
      <c r="J4" s="67" t="str">
        <f>B4</f>
        <v/>
      </c>
      <c r="K4" s="67" t="str">
        <f>C4</f>
        <v/>
      </c>
      <c r="L4" s="67" t="str">
        <f>D4</f>
        <v/>
      </c>
      <c r="M4" s="67" t="str">
        <f>E4</f>
        <v/>
      </c>
      <c r="N4" s="67" t="str">
        <f>B4</f>
        <v/>
      </c>
      <c r="O4" s="67" t="str">
        <f>C4</f>
        <v/>
      </c>
      <c r="P4" s="67" t="str">
        <f>D4</f>
        <v/>
      </c>
      <c r="Q4" s="67" t="str">
        <f>E4</f>
        <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72"/>
      <c r="B6" s="71"/>
      <c r="C6" s="71"/>
      <c r="D6" s="71"/>
      <c r="E6" s="71"/>
      <c r="F6" s="71"/>
      <c r="G6" s="71"/>
      <c r="H6" s="71"/>
      <c r="I6" s="71"/>
      <c r="J6" s="71"/>
      <c r="K6" s="71"/>
      <c r="L6" s="71"/>
      <c r="M6" s="71"/>
      <c r="N6" s="69">
        <f t="shared" ref="N6:Q20" si="0">B6-F6-J6</f>
        <v>0</v>
      </c>
      <c r="O6" s="69">
        <f t="shared" si="0"/>
        <v>0</v>
      </c>
      <c r="P6" s="69">
        <f t="shared" si="0"/>
        <v>0</v>
      </c>
      <c r="Q6" s="69">
        <f t="shared" si="0"/>
        <v>0</v>
      </c>
    </row>
    <row r="7" spans="1:17" ht="15" customHeight="1" x14ac:dyDescent="0.2">
      <c r="A7" s="72"/>
      <c r="B7" s="71"/>
      <c r="C7" s="71"/>
      <c r="D7" s="71"/>
      <c r="E7" s="71"/>
      <c r="F7" s="71"/>
      <c r="G7" s="71"/>
      <c r="H7" s="71"/>
      <c r="I7" s="71"/>
      <c r="J7" s="71"/>
      <c r="K7" s="71"/>
      <c r="L7" s="71"/>
      <c r="M7" s="71"/>
      <c r="N7" s="69">
        <f t="shared" si="0"/>
        <v>0</v>
      </c>
      <c r="O7" s="69">
        <f t="shared" si="0"/>
        <v>0</v>
      </c>
      <c r="P7" s="69">
        <f t="shared" si="0"/>
        <v>0</v>
      </c>
      <c r="Q7" s="69">
        <f t="shared" si="0"/>
        <v>0</v>
      </c>
    </row>
    <row r="8" spans="1:17" ht="15" customHeight="1" x14ac:dyDescent="0.2">
      <c r="A8" s="72"/>
      <c r="B8" s="71"/>
      <c r="C8" s="71"/>
      <c r="D8" s="71"/>
      <c r="E8" s="71"/>
      <c r="F8" s="71"/>
      <c r="G8" s="71"/>
      <c r="H8" s="71"/>
      <c r="I8" s="71"/>
      <c r="J8" s="71"/>
      <c r="K8" s="71"/>
      <c r="L8" s="71"/>
      <c r="M8" s="71"/>
      <c r="N8" s="69">
        <f t="shared" si="0"/>
        <v>0</v>
      </c>
      <c r="O8" s="69">
        <f t="shared" si="0"/>
        <v>0</v>
      </c>
      <c r="P8" s="69">
        <f t="shared" si="0"/>
        <v>0</v>
      </c>
      <c r="Q8" s="69">
        <f t="shared" si="0"/>
        <v>0</v>
      </c>
    </row>
    <row r="9" spans="1:17" ht="15" customHeight="1" x14ac:dyDescent="0.2">
      <c r="A9" s="72"/>
      <c r="B9" s="71"/>
      <c r="C9" s="71"/>
      <c r="D9" s="71"/>
      <c r="E9" s="71"/>
      <c r="F9" s="71"/>
      <c r="G9" s="71"/>
      <c r="H9" s="71"/>
      <c r="I9" s="71"/>
      <c r="J9" s="71"/>
      <c r="K9" s="71"/>
      <c r="L9" s="71"/>
      <c r="M9" s="71"/>
      <c r="N9" s="69">
        <f t="shared" si="0"/>
        <v>0</v>
      </c>
      <c r="O9" s="69">
        <f t="shared" si="0"/>
        <v>0</v>
      </c>
      <c r="P9" s="69">
        <f t="shared" si="0"/>
        <v>0</v>
      </c>
      <c r="Q9" s="69">
        <f t="shared" si="0"/>
        <v>0</v>
      </c>
    </row>
    <row r="10" spans="1:17" ht="15" customHeight="1" x14ac:dyDescent="0.2">
      <c r="A10" s="72"/>
      <c r="B10" s="71"/>
      <c r="C10" s="71"/>
      <c r="D10" s="71"/>
      <c r="E10" s="71"/>
      <c r="F10" s="71"/>
      <c r="G10" s="71"/>
      <c r="H10" s="71"/>
      <c r="I10" s="71"/>
      <c r="J10" s="71"/>
      <c r="K10" s="71"/>
      <c r="L10" s="71"/>
      <c r="M10" s="71"/>
      <c r="N10" s="69">
        <f t="shared" si="0"/>
        <v>0</v>
      </c>
      <c r="O10" s="69">
        <f t="shared" si="0"/>
        <v>0</v>
      </c>
      <c r="P10" s="69">
        <f t="shared" si="0"/>
        <v>0</v>
      </c>
      <c r="Q10" s="69">
        <f t="shared" si="0"/>
        <v>0</v>
      </c>
    </row>
    <row r="11" spans="1:17" ht="15" customHeight="1" x14ac:dyDescent="0.2">
      <c r="A11" s="72"/>
      <c r="B11" s="71"/>
      <c r="C11" s="71"/>
      <c r="D11" s="71"/>
      <c r="E11" s="71"/>
      <c r="F11" s="71"/>
      <c r="G11" s="71"/>
      <c r="H11" s="71"/>
      <c r="I11" s="71"/>
      <c r="J11" s="71"/>
      <c r="K11" s="71"/>
      <c r="L11" s="71"/>
      <c r="M11" s="71"/>
      <c r="N11" s="69">
        <f t="shared" si="0"/>
        <v>0</v>
      </c>
      <c r="O11" s="69">
        <f t="shared" si="0"/>
        <v>0</v>
      </c>
      <c r="P11" s="69">
        <f t="shared" si="0"/>
        <v>0</v>
      </c>
      <c r="Q11" s="69">
        <f t="shared" si="0"/>
        <v>0</v>
      </c>
    </row>
    <row r="12" spans="1:17" ht="15" customHeight="1" x14ac:dyDescent="0.2">
      <c r="A12" s="72"/>
      <c r="B12" s="71"/>
      <c r="C12" s="71"/>
      <c r="D12" s="71"/>
      <c r="E12" s="71"/>
      <c r="F12" s="71"/>
      <c r="G12" s="71"/>
      <c r="H12" s="71"/>
      <c r="I12" s="71"/>
      <c r="J12" s="71"/>
      <c r="K12" s="71"/>
      <c r="L12" s="71"/>
      <c r="M12" s="71"/>
      <c r="N12" s="69">
        <f t="shared" si="0"/>
        <v>0</v>
      </c>
      <c r="O12" s="69">
        <f t="shared" si="0"/>
        <v>0</v>
      </c>
      <c r="P12" s="69">
        <f t="shared" si="0"/>
        <v>0</v>
      </c>
      <c r="Q12" s="69">
        <f t="shared" si="0"/>
        <v>0</v>
      </c>
    </row>
    <row r="13" spans="1:17" ht="15" customHeight="1" x14ac:dyDescent="0.2">
      <c r="A13" s="72"/>
      <c r="B13" s="71"/>
      <c r="C13" s="71"/>
      <c r="D13" s="71"/>
      <c r="E13" s="71"/>
      <c r="F13" s="71"/>
      <c r="G13" s="71"/>
      <c r="H13" s="71"/>
      <c r="I13" s="71"/>
      <c r="J13" s="71"/>
      <c r="K13" s="71"/>
      <c r="L13" s="71"/>
      <c r="M13" s="71"/>
      <c r="N13" s="69">
        <f t="shared" si="0"/>
        <v>0</v>
      </c>
      <c r="O13" s="69">
        <f t="shared" si="0"/>
        <v>0</v>
      </c>
      <c r="P13" s="69">
        <f t="shared" si="0"/>
        <v>0</v>
      </c>
      <c r="Q13" s="69">
        <f t="shared" si="0"/>
        <v>0</v>
      </c>
    </row>
    <row r="14" spans="1:17" ht="15" customHeight="1" x14ac:dyDescent="0.2">
      <c r="A14" s="72"/>
      <c r="B14" s="71"/>
      <c r="C14" s="71"/>
      <c r="D14" s="71"/>
      <c r="E14" s="71"/>
      <c r="F14" s="71"/>
      <c r="G14" s="71"/>
      <c r="H14" s="71"/>
      <c r="I14" s="71"/>
      <c r="J14" s="71"/>
      <c r="K14" s="71"/>
      <c r="L14" s="71"/>
      <c r="M14" s="71"/>
      <c r="N14" s="69">
        <f t="shared" si="0"/>
        <v>0</v>
      </c>
      <c r="O14" s="69">
        <f t="shared" si="0"/>
        <v>0</v>
      </c>
      <c r="P14" s="69">
        <f t="shared" si="0"/>
        <v>0</v>
      </c>
      <c r="Q14" s="69">
        <f t="shared" si="0"/>
        <v>0</v>
      </c>
    </row>
    <row r="15" spans="1:17" ht="15" customHeight="1" x14ac:dyDescent="0.2">
      <c r="A15" s="72"/>
      <c r="B15" s="71"/>
      <c r="C15" s="71"/>
      <c r="D15" s="71"/>
      <c r="E15" s="71"/>
      <c r="F15" s="71"/>
      <c r="G15" s="71"/>
      <c r="H15" s="71"/>
      <c r="I15" s="71"/>
      <c r="J15" s="71"/>
      <c r="K15" s="71"/>
      <c r="L15" s="71"/>
      <c r="M15" s="71"/>
      <c r="N15" s="69">
        <f t="shared" si="0"/>
        <v>0</v>
      </c>
      <c r="O15" s="69">
        <f t="shared" si="0"/>
        <v>0</v>
      </c>
      <c r="P15" s="69">
        <f t="shared" si="0"/>
        <v>0</v>
      </c>
      <c r="Q15" s="69">
        <f t="shared" si="0"/>
        <v>0</v>
      </c>
    </row>
    <row r="16" spans="1:17" ht="15" customHeight="1" x14ac:dyDescent="0.2">
      <c r="A16" s="72"/>
      <c r="B16" s="71"/>
      <c r="C16" s="71"/>
      <c r="D16" s="71"/>
      <c r="E16" s="71"/>
      <c r="F16" s="71"/>
      <c r="G16" s="71"/>
      <c r="H16" s="71"/>
      <c r="I16" s="71"/>
      <c r="J16" s="71"/>
      <c r="K16" s="71"/>
      <c r="L16" s="71"/>
      <c r="M16" s="71"/>
      <c r="N16" s="69">
        <f t="shared" si="0"/>
        <v>0</v>
      </c>
      <c r="O16" s="69">
        <f t="shared" si="0"/>
        <v>0</v>
      </c>
      <c r="P16" s="69">
        <f t="shared" si="0"/>
        <v>0</v>
      </c>
      <c r="Q16" s="69">
        <f t="shared" si="0"/>
        <v>0</v>
      </c>
    </row>
    <row r="17" spans="1:17" ht="15" customHeight="1" x14ac:dyDescent="0.2">
      <c r="A17" s="72"/>
      <c r="B17" s="71"/>
      <c r="C17" s="71"/>
      <c r="D17" s="71"/>
      <c r="E17" s="71"/>
      <c r="F17" s="71"/>
      <c r="G17" s="71"/>
      <c r="H17" s="71"/>
      <c r="I17" s="71"/>
      <c r="J17" s="71"/>
      <c r="K17" s="71"/>
      <c r="L17" s="71"/>
      <c r="M17" s="71"/>
      <c r="N17" s="69">
        <f t="shared" si="0"/>
        <v>0</v>
      </c>
      <c r="O17" s="69">
        <f t="shared" si="0"/>
        <v>0</v>
      </c>
      <c r="P17" s="69">
        <f t="shared" si="0"/>
        <v>0</v>
      </c>
      <c r="Q17" s="69">
        <f t="shared" si="0"/>
        <v>0</v>
      </c>
    </row>
    <row r="18" spans="1:17" ht="15" customHeight="1" x14ac:dyDescent="0.2">
      <c r="A18" s="72"/>
      <c r="B18" s="71"/>
      <c r="C18" s="71"/>
      <c r="D18" s="71"/>
      <c r="E18" s="71"/>
      <c r="F18" s="71"/>
      <c r="G18" s="71"/>
      <c r="H18" s="71"/>
      <c r="I18" s="71"/>
      <c r="J18" s="71"/>
      <c r="K18" s="71"/>
      <c r="L18" s="71"/>
      <c r="M18" s="71"/>
      <c r="N18" s="69">
        <f t="shared" si="0"/>
        <v>0</v>
      </c>
      <c r="O18" s="69">
        <f t="shared" si="0"/>
        <v>0</v>
      </c>
      <c r="P18" s="69">
        <f t="shared" si="0"/>
        <v>0</v>
      </c>
      <c r="Q18" s="69">
        <f t="shared" si="0"/>
        <v>0</v>
      </c>
    </row>
    <row r="19" spans="1:17" ht="15" customHeight="1" x14ac:dyDescent="0.2">
      <c r="A19" s="72"/>
      <c r="B19" s="71"/>
      <c r="C19" s="71"/>
      <c r="D19" s="71"/>
      <c r="E19" s="71"/>
      <c r="F19" s="71"/>
      <c r="G19" s="71"/>
      <c r="H19" s="71"/>
      <c r="I19" s="71"/>
      <c r="J19" s="71"/>
      <c r="K19" s="71"/>
      <c r="L19" s="71"/>
      <c r="M19" s="71"/>
      <c r="N19" s="69">
        <f t="shared" si="0"/>
        <v>0</v>
      </c>
      <c r="O19" s="69">
        <f t="shared" si="0"/>
        <v>0</v>
      </c>
      <c r="P19" s="69">
        <f t="shared" si="0"/>
        <v>0</v>
      </c>
      <c r="Q19" s="69">
        <f t="shared" si="0"/>
        <v>0</v>
      </c>
    </row>
    <row r="20" spans="1:17" ht="15" customHeight="1" x14ac:dyDescent="0.2">
      <c r="A20" s="72"/>
      <c r="B20" s="71"/>
      <c r="C20" s="71"/>
      <c r="D20" s="71"/>
      <c r="E20" s="71"/>
      <c r="F20" s="71"/>
      <c r="G20" s="71"/>
      <c r="H20" s="71"/>
      <c r="I20" s="71"/>
      <c r="J20" s="71"/>
      <c r="K20" s="71"/>
      <c r="L20" s="71"/>
      <c r="M20" s="71"/>
      <c r="N20" s="69">
        <f t="shared" si="0"/>
        <v>0</v>
      </c>
      <c r="O20" s="69">
        <f t="shared" si="0"/>
        <v>0</v>
      </c>
      <c r="P20" s="69">
        <f t="shared" si="0"/>
        <v>0</v>
      </c>
      <c r="Q20" s="69">
        <f t="shared" si="0"/>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8" t="s">
        <v>309</v>
      </c>
      <c r="B22" s="70">
        <f>SUM(B6:B20)</f>
        <v>0</v>
      </c>
      <c r="C22" s="70">
        <f t="shared" ref="C22:Q22" si="1">SUM(C6:C20)</f>
        <v>0</v>
      </c>
      <c r="D22" s="70">
        <f t="shared" si="1"/>
        <v>0</v>
      </c>
      <c r="E22" s="70">
        <f t="shared" si="1"/>
        <v>0</v>
      </c>
      <c r="F22" s="70">
        <f t="shared" si="1"/>
        <v>0</v>
      </c>
      <c r="G22" s="70">
        <f t="shared" si="1"/>
        <v>0</v>
      </c>
      <c r="H22" s="70">
        <f t="shared" si="1"/>
        <v>0</v>
      </c>
      <c r="I22" s="70">
        <f t="shared" si="1"/>
        <v>0</v>
      </c>
      <c r="J22" s="70">
        <f t="shared" si="1"/>
        <v>0</v>
      </c>
      <c r="K22" s="70">
        <f t="shared" si="1"/>
        <v>0</v>
      </c>
      <c r="L22" s="70">
        <f t="shared" si="1"/>
        <v>0</v>
      </c>
      <c r="M22" s="70">
        <f t="shared" si="1"/>
        <v>0</v>
      </c>
      <c r="N22" s="70">
        <f t="shared" si="1"/>
        <v>0</v>
      </c>
      <c r="O22" s="70">
        <f t="shared" si="1"/>
        <v>0</v>
      </c>
      <c r="P22" s="70">
        <f t="shared" si="1"/>
        <v>0</v>
      </c>
      <c r="Q22" s="70">
        <f t="shared" si="1"/>
        <v>0</v>
      </c>
    </row>
    <row r="24" spans="1:17" x14ac:dyDescent="0.2">
      <c r="A24" s="13"/>
    </row>
    <row r="25" spans="1:17" x14ac:dyDescent="0.2">
      <c r="A25" s="13"/>
    </row>
  </sheetData>
  <sheetProtection algorithmName="SHA-512" hashValue="7e4efleVV5QrS7F64Phpa5biG7RgACuLAUp7fp7CUgFqHjMZVt65Z8c2nhp+Ghp6LeaQOj73sXMGeBhbQUX5Ag==" saltValue="zB6gVjkOQ7m5Zqs9lFsaSQ==" spinCount="100000" sheet="1" objects="1" scenarios="1"/>
  <protectedRanges>
    <protectedRange sqref="B6:M21"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Q19"/>
  <sheetViews>
    <sheetView view="pageBreakPreview" zoomScaleSheetLayoutView="100" workbookViewId="0">
      <selection sqref="A1:C2"/>
    </sheetView>
  </sheetViews>
  <sheetFormatPr defaultColWidth="8.625" defaultRowHeight="14.25" x14ac:dyDescent="0.2"/>
  <cols>
    <col min="1" max="1" width="47.5" style="11" customWidth="1"/>
    <col min="2" max="17" width="10.625" customWidth="1"/>
  </cols>
  <sheetData>
    <row r="1" spans="1:17" s="7" customFormat="1" ht="15" customHeight="1" x14ac:dyDescent="0.2">
      <c r="A1" s="97" t="s">
        <v>310</v>
      </c>
      <c r="B1" s="98"/>
      <c r="C1" s="99"/>
      <c r="D1" s="39" t="s">
        <v>3</v>
      </c>
      <c r="E1" s="103" t="str">
        <f>'Cover Sheet'!B3</f>
        <v>India</v>
      </c>
      <c r="F1" s="104"/>
      <c r="G1" s="105" t="s">
        <v>290</v>
      </c>
      <c r="H1" s="107" t="s">
        <v>278</v>
      </c>
      <c r="I1" s="146" t="s">
        <v>295</v>
      </c>
      <c r="J1" s="146"/>
      <c r="K1" s="146"/>
      <c r="L1" s="146"/>
      <c r="M1" s="40">
        <f>'Cover Sheet'!C8</f>
        <v>2017</v>
      </c>
      <c r="N1" s="66"/>
      <c r="O1" s="66"/>
      <c r="P1" s="66"/>
      <c r="Q1" s="66"/>
    </row>
    <row r="2" spans="1:17" s="7" customFormat="1" ht="15" customHeight="1" x14ac:dyDescent="0.2">
      <c r="A2" s="100"/>
      <c r="B2" s="101"/>
      <c r="C2" s="102"/>
      <c r="D2" s="39" t="s">
        <v>1</v>
      </c>
      <c r="E2" s="103" t="str">
        <f>'Cover Sheet'!B5</f>
        <v>USD</v>
      </c>
      <c r="F2" s="104"/>
      <c r="G2" s="106"/>
      <c r="H2" s="108"/>
      <c r="I2" s="146" t="s">
        <v>293</v>
      </c>
      <c r="J2" s="146"/>
      <c r="K2" s="146"/>
      <c r="L2" s="146"/>
      <c r="M2" s="40">
        <f>'Cover Sheet'!C9</f>
        <v>2020</v>
      </c>
      <c r="N2" s="66"/>
      <c r="O2" s="66"/>
      <c r="P2" s="66"/>
      <c r="Q2" s="66"/>
    </row>
    <row r="3" spans="1:17" s="7" customFormat="1" ht="15" customHeight="1" x14ac:dyDescent="0.2">
      <c r="A3" s="148" t="s">
        <v>297</v>
      </c>
      <c r="B3" s="112" t="s">
        <v>305</v>
      </c>
      <c r="C3" s="113"/>
      <c r="D3" s="113"/>
      <c r="E3" s="114"/>
      <c r="F3" s="112" t="s">
        <v>306</v>
      </c>
      <c r="G3" s="113"/>
      <c r="H3" s="113"/>
      <c r="I3" s="114"/>
      <c r="J3" s="147" t="s">
        <v>307</v>
      </c>
      <c r="K3" s="147"/>
      <c r="L3" s="147"/>
      <c r="M3" s="147"/>
      <c r="N3" s="147" t="s">
        <v>308</v>
      </c>
      <c r="O3" s="147"/>
      <c r="P3" s="147"/>
      <c r="Q3" s="147"/>
    </row>
    <row r="4" spans="1:17" s="7" customFormat="1" ht="15" customHeight="1" x14ac:dyDescent="0.2">
      <c r="A4" s="149"/>
      <c r="B4" s="43">
        <f>IF(M1="Select year","",M1)</f>
        <v>2017</v>
      </c>
      <c r="C4" s="43">
        <f>IFERROR(B4+1,"")</f>
        <v>2018</v>
      </c>
      <c r="D4" s="43">
        <f>IFERROR(C4+1,"")</f>
        <v>2019</v>
      </c>
      <c r="E4" s="43">
        <f>IFERROR(D4+1,"")</f>
        <v>2020</v>
      </c>
      <c r="F4" s="43">
        <f>B4</f>
        <v>2017</v>
      </c>
      <c r="G4" s="43">
        <f>C4</f>
        <v>2018</v>
      </c>
      <c r="H4" s="43">
        <f>D4</f>
        <v>2019</v>
      </c>
      <c r="I4" s="43">
        <f>E4</f>
        <v>2020</v>
      </c>
      <c r="J4" s="67">
        <f>B4</f>
        <v>2017</v>
      </c>
      <c r="K4" s="67">
        <f>C4</f>
        <v>2018</v>
      </c>
      <c r="L4" s="67">
        <f>D4</f>
        <v>2019</v>
      </c>
      <c r="M4" s="67">
        <f>E4</f>
        <v>2020</v>
      </c>
      <c r="N4" s="67">
        <f>B4</f>
        <v>2017</v>
      </c>
      <c r="O4" s="67">
        <f>C4</f>
        <v>2018</v>
      </c>
      <c r="P4" s="67">
        <f>D4</f>
        <v>2019</v>
      </c>
      <c r="Q4" s="67">
        <f>E4</f>
        <v>2020</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68" t="s">
        <v>404</v>
      </c>
      <c r="B6" s="71"/>
      <c r="C6" s="71"/>
      <c r="D6" s="71"/>
      <c r="E6" s="71"/>
      <c r="F6" s="71"/>
      <c r="G6" s="71"/>
      <c r="H6" s="71"/>
      <c r="I6" s="71"/>
      <c r="J6" s="71"/>
      <c r="K6" s="71"/>
      <c r="L6" s="71"/>
      <c r="M6" s="71"/>
      <c r="N6" s="69">
        <f t="shared" ref="N6:Q14" si="0">B6-F6-J6</f>
        <v>0</v>
      </c>
      <c r="O6" s="69">
        <f t="shared" si="0"/>
        <v>0</v>
      </c>
      <c r="P6" s="69">
        <f t="shared" si="0"/>
        <v>0</v>
      </c>
      <c r="Q6" s="69">
        <f t="shared" si="0"/>
        <v>0</v>
      </c>
    </row>
    <row r="7" spans="1:17" ht="15" customHeight="1" x14ac:dyDescent="0.2">
      <c r="A7" s="68" t="s">
        <v>405</v>
      </c>
      <c r="B7" s="71"/>
      <c r="C7" s="71"/>
      <c r="D7" s="71"/>
      <c r="E7" s="71"/>
      <c r="F7" s="71"/>
      <c r="G7" s="71"/>
      <c r="H7" s="71"/>
      <c r="I7" s="71"/>
      <c r="J7" s="71"/>
      <c r="K7" s="71"/>
      <c r="L7" s="71"/>
      <c r="M7" s="71"/>
      <c r="N7" s="69">
        <f t="shared" si="0"/>
        <v>0</v>
      </c>
      <c r="O7" s="69">
        <f t="shared" si="0"/>
        <v>0</v>
      </c>
      <c r="P7" s="69">
        <f t="shared" si="0"/>
        <v>0</v>
      </c>
      <c r="Q7" s="69">
        <f t="shared" si="0"/>
        <v>0</v>
      </c>
    </row>
    <row r="8" spans="1:17" ht="15" customHeight="1" x14ac:dyDescent="0.2">
      <c r="A8" s="68" t="s">
        <v>412</v>
      </c>
      <c r="B8" s="71"/>
      <c r="C8" s="71"/>
      <c r="D8" s="71"/>
      <c r="E8" s="71"/>
      <c r="F8" s="71"/>
      <c r="G8" s="71"/>
      <c r="H8" s="71"/>
      <c r="I8" s="71"/>
      <c r="J8" s="71"/>
      <c r="K8" s="71"/>
      <c r="L8" s="71"/>
      <c r="M8" s="71"/>
      <c r="N8" s="69">
        <f t="shared" si="0"/>
        <v>0</v>
      </c>
      <c r="O8" s="69">
        <f t="shared" si="0"/>
        <v>0</v>
      </c>
      <c r="P8" s="69">
        <f t="shared" si="0"/>
        <v>0</v>
      </c>
      <c r="Q8" s="69">
        <f t="shared" si="0"/>
        <v>0</v>
      </c>
    </row>
    <row r="9" spans="1:17" ht="15" customHeight="1" x14ac:dyDescent="0.2">
      <c r="A9" s="68" t="s">
        <v>413</v>
      </c>
      <c r="B9" s="71"/>
      <c r="C9" s="71"/>
      <c r="D9" s="71"/>
      <c r="E9" s="71"/>
      <c r="F9" s="71"/>
      <c r="G9" s="71"/>
      <c r="H9" s="71"/>
      <c r="I9" s="71"/>
      <c r="J9" s="71"/>
      <c r="K9" s="71"/>
      <c r="L9" s="71"/>
      <c r="M9" s="71"/>
      <c r="N9" s="69">
        <f t="shared" si="0"/>
        <v>0</v>
      </c>
      <c r="O9" s="69">
        <f t="shared" si="0"/>
        <v>0</v>
      </c>
      <c r="P9" s="69">
        <f t="shared" si="0"/>
        <v>0</v>
      </c>
      <c r="Q9" s="69">
        <f t="shared" si="0"/>
        <v>0</v>
      </c>
    </row>
    <row r="10" spans="1:17" ht="15" customHeight="1" x14ac:dyDescent="0.2">
      <c r="A10" s="68" t="s">
        <v>299</v>
      </c>
      <c r="B10" s="71"/>
      <c r="C10" s="71"/>
      <c r="D10" s="71"/>
      <c r="E10" s="71"/>
      <c r="F10" s="71"/>
      <c r="G10" s="71"/>
      <c r="H10" s="71"/>
      <c r="I10" s="71"/>
      <c r="J10" s="71"/>
      <c r="K10" s="71"/>
      <c r="L10" s="71"/>
      <c r="M10" s="71"/>
      <c r="N10" s="69">
        <f t="shared" si="0"/>
        <v>0</v>
      </c>
      <c r="O10" s="69">
        <f t="shared" si="0"/>
        <v>0</v>
      </c>
      <c r="P10" s="69">
        <f t="shared" si="0"/>
        <v>0</v>
      </c>
      <c r="Q10" s="69">
        <f t="shared" si="0"/>
        <v>0</v>
      </c>
    </row>
    <row r="11" spans="1:17" ht="15" customHeight="1" x14ac:dyDescent="0.2">
      <c r="A11" s="68" t="s">
        <v>318</v>
      </c>
      <c r="B11" s="71"/>
      <c r="C11" s="71"/>
      <c r="D11" s="71"/>
      <c r="E11" s="71"/>
      <c r="F11" s="71"/>
      <c r="G11" s="71"/>
      <c r="H11" s="71"/>
      <c r="I11" s="71"/>
      <c r="J11" s="71"/>
      <c r="K11" s="71"/>
      <c r="L11" s="71"/>
      <c r="M11" s="71"/>
      <c r="N11" s="69">
        <f t="shared" si="0"/>
        <v>0</v>
      </c>
      <c r="O11" s="69">
        <f t="shared" si="0"/>
        <v>0</v>
      </c>
      <c r="P11" s="69">
        <f t="shared" si="0"/>
        <v>0</v>
      </c>
      <c r="Q11" s="69">
        <f t="shared" si="0"/>
        <v>0</v>
      </c>
    </row>
    <row r="12" spans="1:17" ht="15" customHeight="1" x14ac:dyDescent="0.2">
      <c r="A12" s="68" t="s">
        <v>375</v>
      </c>
      <c r="B12" s="71"/>
      <c r="C12" s="71"/>
      <c r="D12" s="71"/>
      <c r="E12" s="71"/>
      <c r="F12" s="71"/>
      <c r="G12" s="71"/>
      <c r="H12" s="71"/>
      <c r="I12" s="71"/>
      <c r="J12" s="71"/>
      <c r="K12" s="71"/>
      <c r="L12" s="71"/>
      <c r="M12" s="71"/>
      <c r="N12" s="69">
        <f t="shared" si="0"/>
        <v>0</v>
      </c>
      <c r="O12" s="69">
        <f t="shared" si="0"/>
        <v>0</v>
      </c>
      <c r="P12" s="69">
        <f t="shared" si="0"/>
        <v>0</v>
      </c>
      <c r="Q12" s="69">
        <f t="shared" si="0"/>
        <v>0</v>
      </c>
    </row>
    <row r="13" spans="1:17" ht="15" customHeight="1" x14ac:dyDescent="0.2">
      <c r="A13" s="68" t="s">
        <v>376</v>
      </c>
      <c r="B13" s="71"/>
      <c r="C13" s="71"/>
      <c r="D13" s="71"/>
      <c r="E13" s="71"/>
      <c r="F13" s="71"/>
      <c r="G13" s="71"/>
      <c r="H13" s="71"/>
      <c r="I13" s="71"/>
      <c r="J13" s="71"/>
      <c r="K13" s="71"/>
      <c r="L13" s="71"/>
      <c r="M13" s="71"/>
      <c r="N13" s="69">
        <f t="shared" si="0"/>
        <v>0</v>
      </c>
      <c r="O13" s="69">
        <f t="shared" si="0"/>
        <v>0</v>
      </c>
      <c r="P13" s="69">
        <f t="shared" si="0"/>
        <v>0</v>
      </c>
      <c r="Q13" s="69">
        <f t="shared" si="0"/>
        <v>0</v>
      </c>
    </row>
    <row r="14" spans="1:17" ht="15" customHeight="1" x14ac:dyDescent="0.2">
      <c r="A14" s="68" t="s">
        <v>331</v>
      </c>
      <c r="B14" s="71"/>
      <c r="C14" s="71"/>
      <c r="D14" s="71"/>
      <c r="E14" s="71"/>
      <c r="F14" s="71"/>
      <c r="G14" s="71"/>
      <c r="H14" s="71"/>
      <c r="I14" s="71"/>
      <c r="J14" s="71"/>
      <c r="K14" s="71"/>
      <c r="L14" s="71"/>
      <c r="M14" s="71"/>
      <c r="N14" s="69">
        <f t="shared" si="0"/>
        <v>0</v>
      </c>
      <c r="O14" s="69">
        <f t="shared" si="0"/>
        <v>0</v>
      </c>
      <c r="P14" s="69">
        <f t="shared" si="0"/>
        <v>0</v>
      </c>
      <c r="Q14" s="69">
        <f t="shared" si="0"/>
        <v>0</v>
      </c>
    </row>
    <row r="15" spans="1:17" s="7" customFormat="1" ht="3" customHeight="1" x14ac:dyDescent="0.2">
      <c r="A15" s="45"/>
      <c r="B15" s="46"/>
      <c r="C15" s="46"/>
      <c r="D15" s="46"/>
      <c r="E15" s="47"/>
      <c r="F15" s="47"/>
      <c r="G15" s="47"/>
      <c r="H15" s="47"/>
      <c r="I15" s="47"/>
      <c r="J15" s="47"/>
      <c r="K15" s="48"/>
      <c r="L15" s="48"/>
      <c r="M15" s="48"/>
      <c r="N15" s="48"/>
      <c r="O15" s="48"/>
      <c r="P15" s="48"/>
      <c r="Q15" s="48"/>
    </row>
    <row r="16" spans="1:17" ht="15" customHeight="1" x14ac:dyDescent="0.2">
      <c r="A16" s="68" t="s">
        <v>309</v>
      </c>
      <c r="B16" s="70">
        <f t="shared" ref="B16:Q16" si="1">SUM(B6:B14)</f>
        <v>0</v>
      </c>
      <c r="C16" s="70">
        <f t="shared" si="1"/>
        <v>0</v>
      </c>
      <c r="D16" s="70">
        <f t="shared" si="1"/>
        <v>0</v>
      </c>
      <c r="E16" s="70">
        <f t="shared" si="1"/>
        <v>0</v>
      </c>
      <c r="F16" s="70">
        <f t="shared" si="1"/>
        <v>0</v>
      </c>
      <c r="G16" s="70">
        <f t="shared" si="1"/>
        <v>0</v>
      </c>
      <c r="H16" s="70">
        <f t="shared" si="1"/>
        <v>0</v>
      </c>
      <c r="I16" s="70">
        <f t="shared" si="1"/>
        <v>0</v>
      </c>
      <c r="J16" s="70">
        <f t="shared" si="1"/>
        <v>0</v>
      </c>
      <c r="K16" s="70">
        <f t="shared" si="1"/>
        <v>0</v>
      </c>
      <c r="L16" s="70">
        <f t="shared" si="1"/>
        <v>0</v>
      </c>
      <c r="M16" s="70">
        <f t="shared" si="1"/>
        <v>0</v>
      </c>
      <c r="N16" s="70">
        <f t="shared" si="1"/>
        <v>0</v>
      </c>
      <c r="O16" s="70">
        <f t="shared" si="1"/>
        <v>0</v>
      </c>
      <c r="P16" s="70">
        <f t="shared" si="1"/>
        <v>0</v>
      </c>
      <c r="Q16" s="70">
        <f t="shared" si="1"/>
        <v>0</v>
      </c>
    </row>
    <row r="18" spans="1:1" x14ac:dyDescent="0.2">
      <c r="A18" s="13"/>
    </row>
    <row r="19" spans="1:1" x14ac:dyDescent="0.2">
      <c r="A19" s="13"/>
    </row>
  </sheetData>
  <sheetProtection algorithmName="SHA-512" hashValue="xqmE4YnQrsZJ/G01VZqizO/+ETEUO9sBhF/X/shnHTmTXkvyFgQey4bnjuA+gsk8ypDqyJu7gOEDsD0NyCRLRg==" saltValue="LhSekBoT3VWP1s3VdjOoUQ==" spinCount="100000" sheet="1" objects="1" scenarios="1"/>
  <protectedRanges>
    <protectedRange sqref="B6:M15"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c097f1e6-5941-48e7-ac45-8c5509127d4f" ContentTypeId="0x01010014768F94803F42BEA62C5B7969543DC7"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1BCBA53402ABCB43BB147A5E0B9BDFED" ma:contentTypeVersion="68" ma:contentTypeDescription="Create a new document." ma:contentTypeScope="" ma:versionID="2b7dd1a5025363c22db846ec8b5889ca">
  <xsd:schema xmlns:xsd="http://www.w3.org/2001/XMLSchema" xmlns:xs="http://www.w3.org/2001/XMLSchema" xmlns:p="http://schemas.microsoft.com/office/2006/metadata/properties" xmlns:ns2="6a6644d3-f248-4067-83c6-e7eac864ebba" xmlns:ns3="e809b279-1100-4bb0-a551-872a8498fc5a" xmlns:ns4="http://schemas.microsoft.com/sharepoint/v4" targetNamespace="http://schemas.microsoft.com/office/2006/metadata/properties" ma:root="true" ma:fieldsID="6bd2a6100e56bb165c931624efe5e9ec" ns2:_="" ns3:_="" ns4:_="">
    <xsd:import namespace="6a6644d3-f248-4067-83c6-e7eac864ebba"/>
    <xsd:import namespace="e809b279-1100-4bb0-a551-872a8498fc5a"/>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4:IconOverlay"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644d3-f248-4067-83c6-e7eac864eb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809b279-1100-4bb0-a551-872a8498f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6a6644d3-f248-4067-83c6-e7eac864ebba">NAXEWDDVUNHE-1196408984-6747</_dlc_DocId>
    <_dlc_DocIdUrl xmlns="6a6644d3-f248-4067-83c6-e7eac864ebba">
      <Url>https://tgf.sharepoint.com/sites/ESA2F1/GACE/_layouts/15/DocIdRedir.aspx?ID=NAXEWDDVUNHE-1196408984-6747</Url>
      <Description>NAXEWDDVUNHE-1196408984-6747</Description>
    </_dlc_DocIdUrl>
    <_dlc_DocIdPersistId xmlns="6a6644d3-f248-4067-83c6-e7eac864ebba" xsi:nil="true"/>
    <IconOverlay xmlns="http://schemas.microsoft.com/sharepoint/v4" xsi:nil="true"/>
  </documentManagement>
</p:properties>
</file>

<file path=customXml/item4.xml><?xml version="1.0" encoding="utf-8"?>
<?mso-contentType ?>
<FormTemplates xmlns="http://schemas.microsoft.com/sharepoint/v3/contenttype/form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B419308-5684-4B6E-91DF-9941EF23A3E9}"/>
</file>

<file path=customXml/itemProps2.xml><?xml version="1.0" encoding="utf-8"?>
<ds:datastoreItem xmlns:ds="http://schemas.openxmlformats.org/officeDocument/2006/customXml" ds:itemID="{6963278B-BF93-4CAB-B223-84C3D615D360}"/>
</file>

<file path=customXml/itemProps3.xml><?xml version="1.0" encoding="utf-8"?>
<ds:datastoreItem xmlns:ds="http://schemas.openxmlformats.org/officeDocument/2006/customXml" ds:itemID="{3DC5DDF0-FC87-4030-BE66-EFC05EA5EE79}">
  <ds:schemaRefs>
    <ds:schemaRef ds:uri="http://purl.org/dc/terms/"/>
    <ds:schemaRef ds:uri="http://schemas.openxmlformats.org/package/2006/metadata/core-properties"/>
    <ds:schemaRef ds:uri="http://purl.org/dc/dcmitype/"/>
    <ds:schemaRef ds:uri="http://schemas.microsoft.com/office/infopath/2007/PartnerControls"/>
    <ds:schemaRef ds:uri="a03ac030-8fc0-429e-a59d-aec15056182b"/>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4.xml><?xml version="1.0" encoding="utf-8"?>
<ds:datastoreItem xmlns:ds="http://schemas.openxmlformats.org/officeDocument/2006/customXml" ds:itemID="{30653928-F8B1-4606-9107-56A6C4FC38F9}"/>
</file>

<file path=customXml/itemProps5.xml><?xml version="1.0" encoding="utf-8"?>
<ds:datastoreItem xmlns:ds="http://schemas.openxmlformats.org/officeDocument/2006/customXml" ds:itemID="{47180921-8E0B-4628-8E98-BA940F04E4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Guidance</vt:lpstr>
      <vt:lpstr>Cover Sheet</vt:lpstr>
      <vt:lpstr>HIV.Gap.Overview</vt:lpstr>
      <vt:lpstr>TB.Gap.Overview</vt:lpstr>
      <vt:lpstr>Malaria.Gap.Overview</vt:lpstr>
      <vt:lpstr>Government Health Spending</vt:lpstr>
      <vt:lpstr>HIV.Gap.Detail.Module</vt:lpstr>
      <vt:lpstr>HIV.Gap.Detail.NSP</vt:lpstr>
      <vt:lpstr>TB.Gap.Detail.Module</vt:lpstr>
      <vt:lpstr>TB.Gap.Detail.NSP</vt:lpstr>
      <vt:lpstr>Malaria.Gap.Detail.Module</vt:lpstr>
      <vt:lpstr>Malaria.Gap.Detail.NSP</vt:lpstr>
      <vt:lpstr>look-up tables</vt:lpstr>
      <vt:lpstr>CountryLookUp</vt:lpstr>
      <vt:lpstr>CurrencyLookUp</vt:lpstr>
      <vt:lpstr>DiseaseLookUp</vt:lpstr>
      <vt:lpstr>ExternalSourceLookUp</vt:lpstr>
      <vt:lpstr>HIV.Gap.Detail.Module!Print_Area</vt:lpstr>
      <vt:lpstr>HIV.Gap.Overview!Print_Area</vt:lpstr>
      <vt:lpstr>Malaria.Gap.Overview!Print_Area</vt:lpstr>
      <vt:lpstr>TB.Gap.Overview!Print_Area</vt:lpstr>
      <vt:lpstr>ReportingYearLookUp</vt:lpstr>
      <vt:lpstr>UnitLookUp</vt:lpstr>
    </vt:vector>
  </TitlesOfParts>
  <Company>The Global Fund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TB- Funding Landscape  GF 2018-2020-RNTCP-Revised</dc:title>
  <dc:creator>Dejan Loncar;Korah George</dc:creator>
  <cp:lastModifiedBy>Manoj Toshniwal</cp:lastModifiedBy>
  <cp:lastPrinted>2016-11-07T17:47:48Z</cp:lastPrinted>
  <dcterms:created xsi:type="dcterms:W3CDTF">2012-12-10T15:52:00Z</dcterms:created>
  <dcterms:modified xsi:type="dcterms:W3CDTF">2017-05-20T10:41:50Z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0x0101001BCBA53402ABCB43BB147A5E0B9BDFED</vt:lpwstr>
  </property>
  <property fmtid="{D5CDD505-2E9C-101B-9397-08002B2CF9AE}" pid="3" name="_dlc_DocIdItemGuid">
    <vt:lpwstr>7d2ae953-628e-4ce6-a296-275b4f5664fb</vt:lpwstr>
  </property>
  <property fmtid="{D5CDD505-2E9C-101B-9397-08002B2CF9AE}" pid="4" name="_dlc_DocId">
    <vt:lpwstr>7F5SVMC6CCRT-1464864961-221</vt:lpwstr>
  </property>
  <property fmtid="{D5CDD505-2E9C-101B-9397-08002B2CF9AE}" pid="5" name="_dlc_DocIdUrl">
    <vt:lpwstr>https://tgf.sharepoint.com/sites/TSGMT11/IND7/_layouts/15/DocIdRedir.aspx?ID=7F5SVMC6CCRT-1464864961-221, 7F5SVMC6CCRT-1464864961-221</vt:lpwstr>
  </property>
  <property fmtid="{D5CDD505-2E9C-101B-9397-08002B2CF9AE}" pid="6" name="Order">
    <vt:r8>22100</vt:r8>
  </property>
  <property fmtid="{D5CDD505-2E9C-101B-9397-08002B2CF9AE}" pid="7" name="URL">
    <vt:lpwstr/>
  </property>
</Properties>
</file>