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sharedStrings.xml" ContentType="application/vnd.openxmlformats-officedocument.spreadsheetml.sharedStrings+xml"/>
  <Override PartName="/xl/worksheets/sheet5.xml" ContentType="application/vnd.openxmlformats-officedocument.spreadsheetml.worksheet+xml"/>
  <Override PartName="/docProps/core.xml" ContentType="application/vnd.openxmlformats-package.core-properties+xml"/>
  <Override PartName="/customXml/itemProps4.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Override PartName="/customXml/itemProps3.xml" ContentType="application/vnd.openxmlformats-officedocument.customXml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xl/calcChain.xml" ContentType="application/vnd.openxmlformats-officedocument.spreadsheetml.calcChain+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workbookProtection workbookAlgorithmName="SHA-512" workbookHashValue="T4LGUcrCYd3B0sIUI881un+qGLARMs763iwUgrCf4uEZf5APk1VZpV29Bta8r4s4/gelIR2SPVRqhpm87gw8dA==" workbookSaltValue="DYYBr5WZbDC/TbyF5nguGQ==" workbookSpinCount="100000" lockStructure="1"/>
  <bookViews>
    <workbookView xWindow="0" yWindow="525" windowWidth="20730" windowHeight="11700" tabRatio="710" activeTab="2"/>
  </bookViews>
  <sheets>
    <sheet name="Instructions" sheetId="1" r:id="rId1"/>
    <sheet name="Cover Sheet" sheetId="2" r:id="rId2"/>
    <sheet name="Tables" sheetId="3" r:id="rId3"/>
    <sheet name="Blank table (only if needed)" sheetId="4" r:id="rId4"/>
    <sheet name="TB drop-down" sheetId="5" state="hidden" r:id="rId5"/>
    <sheet name="Translations" sheetId="6" state="hidden" r:id="rId6"/>
  </sheets>
  <externalReferences>
    <externalReference r:id="rId7"/>
  </externalReferences>
  <definedNames>
    <definedName name="ApplicantType">'TB drop-down'!$S$3:$S$5</definedName>
    <definedName name="ComponentSelected">'[1]Concept Note'!$C$10</definedName>
    <definedName name="Geography">'TB drop-down'!$L$3:$L$271</definedName>
    <definedName name="LangOffset">Translations!$C$1</definedName>
    <definedName name="Language">Instructions!$B$6</definedName>
    <definedName name="ListTBModules">'TB drop-down'!$A$3:$A$9</definedName>
    <definedName name="_xlnm.Print_Area" localSheetId="3">'Blank table (only if needed)'!$A$1:$G$36</definedName>
    <definedName name="_xlnm.Print_Area" localSheetId="0">Instructions!$A$1:$G$57</definedName>
    <definedName name="_xlnm.Print_Area" localSheetId="2">Tables!$A$1:$G$203</definedName>
    <definedName name="TBModulesIndicators">'TB drop-down'!$A$3:$B$9</definedName>
    <definedName name="Z_5D020AB2_0A97_4230_BF83_062EE6184162_.wvu.PrintArea" localSheetId="3" hidden="1">'Blank table (only if needed)'!$A$5:$G$38</definedName>
    <definedName name="Z_5D020AB2_0A97_4230_BF83_062EE6184162_.wvu.PrintArea" localSheetId="0" hidden="1">Instructions!$A$1:$G$57</definedName>
    <definedName name="Z_5D020AB2_0A97_4230_BF83_062EE6184162_.wvu.PrintArea" localSheetId="2" hidden="1">Tables!$A$5:$G$203</definedName>
    <definedName name="Z_5D020AB2_0A97_4230_BF83_062EE6184162_.wvu.Rows" localSheetId="2" hidden="1">Tables!$136:$137</definedName>
    <definedName name="Z_8A762DD9_6125_4177_AA9B_79E8D68448DE_.wvu.PrintArea" localSheetId="3" hidden="1">'Blank table (only if needed)'!$A$5:$G$38</definedName>
    <definedName name="Z_8A762DD9_6125_4177_AA9B_79E8D68448DE_.wvu.PrintArea" localSheetId="0" hidden="1">Instructions!$A$1:$G$57</definedName>
    <definedName name="Z_8A762DD9_6125_4177_AA9B_79E8D68448DE_.wvu.PrintArea" localSheetId="2" hidden="1">Tables!$A$5:$G$203</definedName>
    <definedName name="Z_8A762DD9_6125_4177_AA9B_79E8D68448DE_.wvu.Rows" localSheetId="2" hidden="1">Tables!$136:$137</definedName>
    <definedName name="Z_CD09CE3E_58EC_4EDC_BE6A_B9CFB40E5B97_.wvu.PrintArea" localSheetId="3" hidden="1">'Blank table (only if needed)'!$A$5:$G$38</definedName>
    <definedName name="Z_CD09CE3E_58EC_4EDC_BE6A_B9CFB40E5B97_.wvu.PrintArea" localSheetId="0" hidden="1">Instructions!$A$1:$G$57</definedName>
    <definedName name="Z_CD09CE3E_58EC_4EDC_BE6A_B9CFB40E5B97_.wvu.PrintArea" localSheetId="2" hidden="1">Tables!$A$5:$G$203</definedName>
    <definedName name="Z_CD09CE3E_58EC_4EDC_BE6A_B9CFB40E5B97_.wvu.Rows" localSheetId="2" hidden="1">Tables!$136:$137</definedName>
    <definedName name="Z_DCBE10EC_8F38_2F45_867C_33FA420E36B5_.wvu.PrintArea" localSheetId="3" hidden="1">'Blank table (only if needed)'!$A$5:$G$38</definedName>
    <definedName name="Z_DCBE10EC_8F38_2F45_867C_33FA420E36B5_.wvu.PrintArea" localSheetId="0" hidden="1">Instructions!$A$1:$G$57</definedName>
    <definedName name="Z_DCBE10EC_8F38_2F45_867C_33FA420E36B5_.wvu.PrintArea" localSheetId="2" hidden="1">Tables!$A$5:$G$203</definedName>
    <definedName name="Z_DCBE10EC_8F38_2F45_867C_33FA420E36B5_.wvu.Rows" localSheetId="2" hidden="1">Tables!$136:$137</definedName>
  </definedNames>
  <calcPr calcId="145621" concurrentCalc="0"/>
  <customWorkbookViews>
    <customWorkbookView name="Laura Stocker - Personal View" guid="{CD09CE3E-58EC-4EDC-BE6A-B9CFB40E5B97}" mergeInterval="0" personalView="1" maximized="1" xWindow="-8" yWindow="-8" windowWidth="1936" windowHeight="1056" tabRatio="710" activeSheetId="1" showComments="commIndAndComment"/>
    <customWorkbookView name="Kristina Wallengren - Personal View" guid="{DCBE10EC-8F38-2F45-867C-33FA420E36B5}" mergeInterval="0" personalView="1" maximized="1" windowWidth="1280" windowHeight="600" tabRatio="710" activeSheetId="1" showComments="commIndAndComment"/>
    <customWorkbookView name="user - Personal View" guid="{5D020AB2-0A97-4230-BF83-062EE6184162}" mergeInterval="0" personalView="1" maximized="1" xWindow="1" yWindow="1" windowWidth="1280" windowHeight="543" tabRatio="710" activeSheetId="3"/>
    <customWorkbookView name="Suman Jain - Personal View" guid="{8A762DD9-6125-4177-AA9B-79E8D68448DE}" mergeInterval="0" personalView="1" maximized="1" xWindow="-8" yWindow="-8" windowWidth="1936" windowHeight="1056" tabRatio="710" activeSheetId="5"/>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D50" i="3" l="1"/>
  <c r="E50" i="3"/>
  <c r="C50" i="3"/>
  <c r="E120" i="3"/>
  <c r="D120" i="3"/>
  <c r="C120" i="3"/>
  <c r="E117" i="3"/>
  <c r="D117" i="3"/>
  <c r="C117" i="3"/>
  <c r="E64" i="3"/>
  <c r="D64" i="3"/>
  <c r="C64" i="3"/>
  <c r="E54" i="3"/>
  <c r="D54" i="3"/>
  <c r="C54" i="3"/>
  <c r="E87" i="3"/>
  <c r="D87" i="3"/>
  <c r="C87" i="3"/>
  <c r="C97" i="3"/>
  <c r="E97" i="3"/>
  <c r="D97" i="3"/>
  <c r="E22" i="3"/>
  <c r="F25" i="4"/>
  <c r="F33" i="4"/>
  <c r="F35" i="4"/>
  <c r="F36" i="4"/>
  <c r="F32" i="4"/>
  <c r="F28" i="4"/>
  <c r="F29" i="4"/>
  <c r="F26" i="4"/>
  <c r="F24" i="4"/>
  <c r="F22" i="4"/>
  <c r="F19" i="4"/>
  <c r="F192" i="3"/>
  <c r="F200" i="3"/>
  <c r="F202" i="3"/>
  <c r="F203" i="3"/>
  <c r="F199" i="3"/>
  <c r="F193" i="3"/>
  <c r="F195" i="3"/>
  <c r="F196" i="3"/>
  <c r="F191" i="3"/>
  <c r="F189" i="3"/>
  <c r="F186" i="3"/>
  <c r="F159" i="3"/>
  <c r="F167" i="3"/>
  <c r="F169" i="3"/>
  <c r="F170" i="3"/>
  <c r="F166" i="3"/>
  <c r="F160" i="3"/>
  <c r="F162" i="3"/>
  <c r="F163" i="3"/>
  <c r="F158" i="3"/>
  <c r="F156" i="3"/>
  <c r="F153" i="3"/>
  <c r="F131" i="3"/>
  <c r="F124" i="3"/>
  <c r="F127" i="3"/>
  <c r="F128" i="3"/>
  <c r="F123" i="3"/>
  <c r="F121" i="3"/>
  <c r="F118" i="3"/>
  <c r="F98" i="3"/>
  <c r="F91" i="3"/>
  <c r="F94" i="3"/>
  <c r="F95" i="3"/>
  <c r="F90" i="3"/>
  <c r="F88" i="3"/>
  <c r="F85" i="3"/>
  <c r="F65" i="3"/>
  <c r="F58" i="3"/>
  <c r="F61" i="3"/>
  <c r="F62" i="3"/>
  <c r="F57" i="3"/>
  <c r="F55" i="3"/>
  <c r="F52" i="3"/>
  <c r="F32" i="3"/>
  <c r="F25" i="3"/>
  <c r="F28" i="3"/>
  <c r="F29" i="3"/>
  <c r="F24" i="3"/>
  <c r="F22" i="3"/>
  <c r="F19" i="3"/>
  <c r="F34" i="4"/>
  <c r="F201" i="3"/>
  <c r="F168" i="3"/>
  <c r="F125" i="3"/>
  <c r="F132" i="3"/>
  <c r="F92" i="3"/>
  <c r="F99" i="3"/>
  <c r="F101" i="3"/>
  <c r="F102" i="3"/>
  <c r="F100" i="3"/>
  <c r="F59" i="3"/>
  <c r="F66" i="3"/>
  <c r="F26" i="3"/>
  <c r="F33" i="3"/>
  <c r="C1" i="6"/>
  <c r="G43" i="6"/>
  <c r="A4" i="2"/>
  <c r="A35" i="4"/>
  <c r="A202" i="3"/>
  <c r="A169" i="3"/>
  <c r="A134" i="3"/>
  <c r="A101" i="3"/>
  <c r="A68" i="3"/>
  <c r="A35" i="3"/>
  <c r="C25" i="3"/>
  <c r="C28" i="3"/>
  <c r="C29" i="3"/>
  <c r="E192" i="3"/>
  <c r="E200" i="3"/>
  <c r="E201" i="3"/>
  <c r="D192" i="3"/>
  <c r="D200" i="3"/>
  <c r="D202" i="3"/>
  <c r="D203" i="3"/>
  <c r="C192" i="3"/>
  <c r="C200" i="3"/>
  <c r="C201" i="3"/>
  <c r="E191" i="3"/>
  <c r="D191" i="3"/>
  <c r="C191" i="3"/>
  <c r="E189" i="3"/>
  <c r="D189" i="3"/>
  <c r="C189" i="3"/>
  <c r="E159" i="3"/>
  <c r="E167" i="3"/>
  <c r="E169" i="3"/>
  <c r="E170" i="3"/>
  <c r="D159" i="3"/>
  <c r="D162" i="3"/>
  <c r="D163" i="3"/>
  <c r="C159" i="3"/>
  <c r="C160" i="3"/>
  <c r="E162" i="3"/>
  <c r="E163" i="3"/>
  <c r="E158" i="3"/>
  <c r="D158" i="3"/>
  <c r="C158" i="3"/>
  <c r="E156" i="3"/>
  <c r="D156" i="3"/>
  <c r="C156" i="3"/>
  <c r="E124" i="3"/>
  <c r="E132" i="3"/>
  <c r="E133" i="3"/>
  <c r="D124" i="3"/>
  <c r="D127" i="3"/>
  <c r="D128" i="3"/>
  <c r="E123" i="3"/>
  <c r="D123" i="3"/>
  <c r="C123" i="3"/>
  <c r="E121" i="3"/>
  <c r="D121" i="3"/>
  <c r="D91" i="3"/>
  <c r="D99" i="3"/>
  <c r="C91" i="3"/>
  <c r="C99" i="3"/>
  <c r="E91" i="3"/>
  <c r="E92" i="3"/>
  <c r="D94" i="3"/>
  <c r="D95" i="3"/>
  <c r="E90" i="3"/>
  <c r="D90" i="3"/>
  <c r="C90" i="3"/>
  <c r="E88" i="3"/>
  <c r="D88" i="3"/>
  <c r="C88" i="3"/>
  <c r="E58" i="3"/>
  <c r="E59" i="3"/>
  <c r="D58" i="3"/>
  <c r="D59" i="3"/>
  <c r="C58" i="3"/>
  <c r="C61" i="3"/>
  <c r="C62" i="3"/>
  <c r="E57" i="3"/>
  <c r="D57" i="3"/>
  <c r="C57" i="3"/>
  <c r="E55" i="3"/>
  <c r="D55" i="3"/>
  <c r="C55" i="3"/>
  <c r="E25" i="3"/>
  <c r="E33" i="3"/>
  <c r="D25" i="3"/>
  <c r="E24" i="3"/>
  <c r="D24" i="3"/>
  <c r="C24" i="3"/>
  <c r="C32" i="3"/>
  <c r="E199" i="3"/>
  <c r="D199" i="3"/>
  <c r="C199" i="3"/>
  <c r="E186" i="3"/>
  <c r="D186" i="3"/>
  <c r="C186" i="3"/>
  <c r="E166" i="3"/>
  <c r="D166" i="3"/>
  <c r="C166" i="3"/>
  <c r="E153" i="3"/>
  <c r="D153" i="3"/>
  <c r="C153" i="3"/>
  <c r="E131" i="3"/>
  <c r="D131" i="3"/>
  <c r="C131" i="3"/>
  <c r="E118" i="3"/>
  <c r="D118" i="3"/>
  <c r="C118" i="3"/>
  <c r="E98" i="3"/>
  <c r="D98" i="3"/>
  <c r="C98" i="3"/>
  <c r="E85" i="3"/>
  <c r="D85" i="3"/>
  <c r="C85" i="3"/>
  <c r="E65" i="3"/>
  <c r="D65" i="3"/>
  <c r="C65" i="3"/>
  <c r="E52" i="3"/>
  <c r="D52" i="3"/>
  <c r="C52" i="3"/>
  <c r="D32" i="3"/>
  <c r="C22" i="3"/>
  <c r="D19" i="3"/>
  <c r="C19" i="3"/>
  <c r="C66" i="3"/>
  <c r="C68" i="3"/>
  <c r="C69" i="3"/>
  <c r="E160" i="3"/>
  <c r="D193" i="3"/>
  <c r="A136" i="3"/>
  <c r="D125" i="3"/>
  <c r="D195" i="3"/>
  <c r="D196" i="3"/>
  <c r="D132" i="3"/>
  <c r="D134" i="3"/>
  <c r="D160" i="3"/>
  <c r="C167" i="3"/>
  <c r="C169" i="3"/>
  <c r="C170" i="3"/>
  <c r="E193" i="3"/>
  <c r="C162" i="3"/>
  <c r="C163" i="3"/>
  <c r="E202" i="3"/>
  <c r="E203" i="3"/>
  <c r="C202" i="3"/>
  <c r="C203" i="3"/>
  <c r="E66" i="3"/>
  <c r="E67" i="3"/>
  <c r="D201" i="3"/>
  <c r="D167" i="3"/>
  <c r="D168" i="3"/>
  <c r="C193" i="3"/>
  <c r="E195" i="3"/>
  <c r="E196" i="3"/>
  <c r="E125" i="3"/>
  <c r="E127" i="3"/>
  <c r="E128" i="3"/>
  <c r="C195" i="3"/>
  <c r="C196" i="3"/>
  <c r="L196" i="5"/>
  <c r="A35" i="6"/>
  <c r="F148" i="3"/>
  <c r="F133" i="3"/>
  <c r="F134" i="3"/>
  <c r="F135" i="3"/>
  <c r="F68" i="3"/>
  <c r="F69" i="3"/>
  <c r="F67" i="3"/>
  <c r="F35" i="3"/>
  <c r="F36" i="3"/>
  <c r="F34" i="3"/>
  <c r="A6" i="6"/>
  <c r="A73" i="3"/>
  <c r="A325" i="6"/>
  <c r="A312" i="6"/>
  <c r="G258" i="6"/>
  <c r="G235" i="6"/>
  <c r="G218" i="6"/>
  <c r="A495" i="6"/>
  <c r="A493" i="6"/>
  <c r="A349" i="6"/>
  <c r="A331" i="6"/>
  <c r="G394" i="6"/>
  <c r="A151" i="6"/>
  <c r="A297" i="6"/>
  <c r="G353" i="6"/>
  <c r="A127" i="6"/>
  <c r="G294" i="6"/>
  <c r="A249" i="6"/>
  <c r="A172" i="6"/>
  <c r="G409" i="6"/>
  <c r="A162" i="6"/>
  <c r="G264" i="6"/>
  <c r="D135" i="3"/>
  <c r="D136" i="3"/>
  <c r="D137" i="3"/>
  <c r="D169" i="3"/>
  <c r="D170" i="3"/>
  <c r="D133" i="3"/>
  <c r="C168" i="3"/>
  <c r="E168" i="3"/>
  <c r="E61" i="3"/>
  <c r="E62" i="3"/>
  <c r="E134" i="3"/>
  <c r="E135" i="3"/>
  <c r="D66" i="3"/>
  <c r="E136" i="3"/>
  <c r="E137" i="3"/>
  <c r="C94" i="3"/>
  <c r="C95" i="3"/>
  <c r="D61" i="3"/>
  <c r="D62" i="3"/>
  <c r="D92" i="3"/>
  <c r="C59" i="3"/>
  <c r="G424" i="6"/>
  <c r="G420" i="6"/>
  <c r="G204" i="6"/>
  <c r="G120" i="6"/>
  <c r="L17" i="5"/>
  <c r="G245" i="6"/>
  <c r="A228" i="6"/>
  <c r="G467" i="6"/>
  <c r="A105" i="6"/>
  <c r="A368" i="6"/>
  <c r="G347" i="6"/>
  <c r="A181" i="6"/>
  <c r="A152" i="6"/>
  <c r="A396" i="6"/>
  <c r="G395" i="6"/>
  <c r="G30" i="6"/>
  <c r="A40" i="1"/>
  <c r="G358" i="6"/>
  <c r="L131" i="5"/>
  <c r="G499" i="6"/>
  <c r="G98" i="6"/>
  <c r="A146" i="6"/>
  <c r="A260" i="6"/>
  <c r="A286" i="6"/>
  <c r="G176" i="6"/>
  <c r="A334" i="6"/>
  <c r="A61" i="6"/>
  <c r="A175" i="6"/>
  <c r="A388" i="6"/>
  <c r="G125" i="6"/>
  <c r="G475" i="6"/>
  <c r="G18" i="6"/>
  <c r="A24" i="1"/>
  <c r="A149" i="6"/>
  <c r="A136" i="6"/>
  <c r="A395" i="6"/>
  <c r="A428" i="6"/>
  <c r="A219" i="6"/>
  <c r="G481" i="6"/>
  <c r="G139" i="6"/>
  <c r="G36" i="6"/>
  <c r="A50" i="1"/>
  <c r="G391" i="6"/>
  <c r="G178" i="6"/>
  <c r="G3" i="6"/>
  <c r="A8" i="1"/>
  <c r="G298" i="6"/>
  <c r="G15" i="6"/>
  <c r="A35" i="1"/>
  <c r="A498" i="6"/>
  <c r="A3" i="5"/>
  <c r="L270" i="5"/>
  <c r="L209" i="5"/>
  <c r="L191" i="5"/>
  <c r="L247" i="5"/>
  <c r="G427" i="6"/>
  <c r="A268" i="6"/>
  <c r="A252" i="6"/>
  <c r="G172" i="6"/>
  <c r="A436" i="6"/>
  <c r="A257" i="6"/>
  <c r="A262" i="6"/>
  <c r="A338" i="6"/>
  <c r="A265" i="6"/>
  <c r="A352" i="6"/>
  <c r="G177" i="6"/>
  <c r="G53" i="6"/>
  <c r="G292" i="6"/>
  <c r="G291" i="6"/>
  <c r="G333" i="6"/>
  <c r="G16" i="6"/>
  <c r="A22" i="1"/>
  <c r="G252" i="6"/>
  <c r="G103" i="6"/>
  <c r="G198" i="6"/>
  <c r="G491" i="6"/>
  <c r="G384" i="6"/>
  <c r="G233" i="6"/>
  <c r="G199" i="6"/>
  <c r="G186" i="6"/>
  <c r="G110" i="6"/>
  <c r="G130" i="6"/>
  <c r="G492" i="6"/>
  <c r="G387" i="6"/>
  <c r="G301" i="6"/>
  <c r="G431" i="6"/>
  <c r="G171" i="6"/>
  <c r="G104" i="6"/>
  <c r="A179" i="6"/>
  <c r="A28" i="6"/>
  <c r="A25" i="4"/>
  <c r="A322" i="6"/>
  <c r="A491" i="6"/>
  <c r="A287" i="6"/>
  <c r="A56" i="6"/>
  <c r="A216" i="6"/>
  <c r="A69" i="6"/>
  <c r="A245" i="6"/>
  <c r="A438" i="6"/>
  <c r="G348" i="6"/>
  <c r="G477" i="6"/>
  <c r="G442" i="6"/>
  <c r="G479" i="6"/>
  <c r="A437" i="6"/>
  <c r="A67" i="6"/>
  <c r="A218" i="6"/>
  <c r="A367" i="6"/>
  <c r="A33" i="6"/>
  <c r="A99" i="3"/>
  <c r="A276" i="6"/>
  <c r="A189" i="6"/>
  <c r="A442" i="6"/>
  <c r="A174" i="6"/>
  <c r="G432" i="6"/>
  <c r="G201" i="6"/>
  <c r="A70" i="6"/>
  <c r="A450" i="6"/>
  <c r="A109" i="6"/>
  <c r="A116" i="6"/>
  <c r="A419" i="6"/>
  <c r="A384" i="6"/>
  <c r="A275" i="6"/>
  <c r="G148" i="6"/>
  <c r="G158" i="6"/>
  <c r="G68" i="6"/>
  <c r="L158" i="5"/>
  <c r="L136" i="5"/>
  <c r="A464" i="6"/>
  <c r="G213" i="6"/>
  <c r="A62" i="6"/>
  <c r="G293" i="6"/>
  <c r="A441" i="6"/>
  <c r="G452" i="6"/>
  <c r="G99" i="6"/>
  <c r="G444" i="6"/>
  <c r="G295" i="6"/>
  <c r="G31" i="6"/>
  <c r="A43" i="1"/>
  <c r="G471" i="6"/>
  <c r="G363" i="6"/>
  <c r="L166" i="5"/>
  <c r="L268" i="5"/>
  <c r="L36" i="5"/>
  <c r="L151" i="5"/>
  <c r="A254" i="6"/>
  <c r="A267" i="6"/>
  <c r="A469" i="6"/>
  <c r="G221" i="6"/>
  <c r="A154" i="6"/>
  <c r="A329" i="6"/>
  <c r="A466" i="6"/>
  <c r="A107" i="6"/>
  <c r="A205" i="6"/>
  <c r="A404" i="6"/>
  <c r="G446" i="6"/>
  <c r="G35" i="6"/>
  <c r="A47" i="1"/>
  <c r="G260" i="6"/>
  <c r="G206" i="6"/>
  <c r="G311" i="6"/>
  <c r="G27" i="6"/>
  <c r="A37" i="1"/>
  <c r="G188" i="6"/>
  <c r="G493" i="6"/>
  <c r="G157" i="6"/>
  <c r="A36" i="6"/>
  <c r="G352" i="6"/>
  <c r="G190" i="6"/>
  <c r="G379" i="6"/>
  <c r="G144" i="6"/>
  <c r="G89" i="6"/>
  <c r="G109" i="6"/>
  <c r="G416" i="6"/>
  <c r="G329" i="6"/>
  <c r="G253" i="6"/>
  <c r="G271" i="6"/>
  <c r="G137" i="6"/>
  <c r="G11" i="6"/>
  <c r="A17" i="1"/>
  <c r="A449" i="6"/>
  <c r="A492" i="6"/>
  <c r="A290" i="6"/>
  <c r="A459" i="6"/>
  <c r="A255" i="6"/>
  <c r="A72" i="6"/>
  <c r="A248" i="6"/>
  <c r="A85" i="6"/>
  <c r="A261" i="6"/>
  <c r="A39" i="6"/>
  <c r="G288" i="6"/>
  <c r="G413" i="6"/>
  <c r="G229" i="6"/>
  <c r="G415" i="6"/>
  <c r="A357" i="6"/>
  <c r="A472" i="6"/>
  <c r="A178" i="6"/>
  <c r="A343" i="6"/>
  <c r="A84" i="6"/>
  <c r="A300" i="6"/>
  <c r="A209" i="6"/>
  <c r="A402" i="6"/>
  <c r="A142" i="6"/>
  <c r="G392" i="6"/>
  <c r="G87" i="6"/>
  <c r="A118" i="6"/>
  <c r="A478" i="6"/>
  <c r="A49" i="6"/>
  <c r="A92" i="6"/>
  <c r="A447" i="6"/>
  <c r="A440" i="6"/>
  <c r="A421" i="6"/>
  <c r="G246" i="6"/>
  <c r="G423" i="6"/>
  <c r="L96" i="5"/>
  <c r="L124" i="5"/>
  <c r="A7" i="6"/>
  <c r="A106" i="3"/>
  <c r="G422" i="6"/>
  <c r="A48" i="6"/>
  <c r="A140" i="6"/>
  <c r="A76" i="6"/>
  <c r="G64" i="6"/>
  <c r="G164" i="6"/>
  <c r="G162" i="6"/>
  <c r="G307" i="6"/>
  <c r="G325" i="6"/>
  <c r="G184" i="6"/>
  <c r="G118" i="6"/>
  <c r="G362" i="6"/>
  <c r="G256" i="6"/>
  <c r="A202" i="6"/>
  <c r="A358" i="6"/>
  <c r="A302" i="6"/>
  <c r="A135" i="6"/>
  <c r="A489" i="6"/>
  <c r="G22" i="6"/>
  <c r="A30" i="1"/>
  <c r="A379" i="6"/>
  <c r="A91" i="6"/>
  <c r="G498" i="6"/>
  <c r="G86" i="6"/>
  <c r="G282" i="6"/>
  <c r="G70" i="6"/>
  <c r="A96" i="6"/>
  <c r="G378" i="6"/>
  <c r="A477" i="6"/>
  <c r="A271" i="6"/>
  <c r="A221" i="6"/>
  <c r="G189" i="6"/>
  <c r="G75" i="6"/>
  <c r="A317" i="6"/>
  <c r="A192" i="6"/>
  <c r="A451" i="6"/>
  <c r="A139" i="6"/>
  <c r="G267" i="6"/>
  <c r="G275" i="6"/>
  <c r="A341" i="6"/>
  <c r="A328" i="6"/>
  <c r="A63" i="6"/>
  <c r="A130" i="6"/>
  <c r="A429" i="6"/>
  <c r="G287" i="6"/>
  <c r="G219" i="6"/>
  <c r="G224" i="6"/>
  <c r="G277" i="6"/>
  <c r="G457" i="6"/>
  <c r="G281" i="6"/>
  <c r="G441" i="6"/>
  <c r="A295" i="6"/>
  <c r="A196" i="6"/>
  <c r="A310" i="6"/>
  <c r="L46" i="5"/>
  <c r="A301" i="6"/>
  <c r="L71" i="5"/>
  <c r="L255" i="5"/>
  <c r="L47" i="5"/>
  <c r="L101" i="5"/>
  <c r="L54" i="5"/>
  <c r="A324" i="6"/>
  <c r="B3" i="5"/>
  <c r="B6" i="5"/>
  <c r="A8" i="5"/>
  <c r="A4" i="5"/>
  <c r="S5" i="5"/>
  <c r="A27" i="6"/>
  <c r="A122" i="3"/>
  <c r="A94" i="6"/>
  <c r="A285" i="6"/>
  <c r="G14" i="6"/>
  <c r="A41" i="1"/>
  <c r="L258" i="5"/>
  <c r="L242" i="5"/>
  <c r="L226" i="5"/>
  <c r="L210" i="5"/>
  <c r="L194" i="5"/>
  <c r="L178" i="5"/>
  <c r="L162" i="5"/>
  <c r="L146" i="5"/>
  <c r="L130" i="5"/>
  <c r="L114" i="5"/>
  <c r="L98" i="5"/>
  <c r="L82" i="5"/>
  <c r="L66" i="5"/>
  <c r="L50" i="5"/>
  <c r="L34" i="5"/>
  <c r="L18" i="5"/>
  <c r="L269" i="5"/>
  <c r="L253" i="5"/>
  <c r="L237" i="5"/>
  <c r="L221" i="5"/>
  <c r="L205" i="5"/>
  <c r="L252" i="5"/>
  <c r="L220" i="5"/>
  <c r="L192" i="5"/>
  <c r="L171" i="5"/>
  <c r="L149" i="5"/>
  <c r="L128" i="5"/>
  <c r="L107" i="5"/>
  <c r="L85" i="5"/>
  <c r="L64" i="5"/>
  <c r="L43" i="5"/>
  <c r="L21" i="5"/>
  <c r="L267" i="5"/>
  <c r="L235" i="5"/>
  <c r="L203" i="5"/>
  <c r="L180" i="5"/>
  <c r="L159" i="5"/>
  <c r="L137" i="5"/>
  <c r="L116" i="5"/>
  <c r="L95" i="5"/>
  <c r="L73" i="5"/>
  <c r="L52" i="5"/>
  <c r="L31" i="5"/>
  <c r="L9" i="5"/>
  <c r="L248" i="5"/>
  <c r="L216" i="5"/>
  <c r="L189" i="5"/>
  <c r="L168" i="5"/>
  <c r="L147" i="5"/>
  <c r="L125" i="5"/>
  <c r="L104" i="5"/>
  <c r="L83" i="5"/>
  <c r="L61" i="5"/>
  <c r="L40" i="5"/>
  <c r="L19" i="5"/>
  <c r="L271" i="5"/>
  <c r="L239" i="5"/>
  <c r="L207" i="5"/>
  <c r="L183" i="5"/>
  <c r="L161" i="5"/>
  <c r="L140" i="5"/>
  <c r="L119" i="5"/>
  <c r="L97" i="5"/>
  <c r="L76" i="5"/>
  <c r="L23" i="5"/>
  <c r="L28" i="5"/>
  <c r="L60" i="5"/>
  <c r="A201" i="6"/>
  <c r="A366" i="6"/>
  <c r="A147" i="6"/>
  <c r="G487" i="6"/>
  <c r="A304" i="6"/>
  <c r="A376" i="6"/>
  <c r="G81" i="6"/>
  <c r="A93" i="6"/>
  <c r="A186" i="6"/>
  <c r="G374" i="6"/>
  <c r="B5" i="5"/>
  <c r="A6" i="5"/>
  <c r="G45" i="6"/>
  <c r="A7" i="2"/>
  <c r="A26" i="6"/>
  <c r="A120" i="3"/>
  <c r="A446" i="6"/>
  <c r="A372" i="6"/>
  <c r="L254" i="5"/>
  <c r="L234" i="5"/>
  <c r="L214" i="5"/>
  <c r="L190" i="5"/>
  <c r="L170" i="5"/>
  <c r="L150" i="5"/>
  <c r="L126" i="5"/>
  <c r="L106" i="5"/>
  <c r="L86" i="5"/>
  <c r="L62" i="5"/>
  <c r="L42" i="5"/>
  <c r="L22" i="5"/>
  <c r="L265" i="5"/>
  <c r="L245" i="5"/>
  <c r="L225" i="5"/>
  <c r="L201" i="5"/>
  <c r="L236" i="5"/>
  <c r="L197" i="5"/>
  <c r="L165" i="5"/>
  <c r="L139" i="5"/>
  <c r="L112" i="5"/>
  <c r="L80" i="5"/>
  <c r="L53" i="5"/>
  <c r="L27" i="5"/>
  <c r="L259" i="5"/>
  <c r="L219" i="5"/>
  <c r="L185" i="5"/>
  <c r="L153" i="5"/>
  <c r="L127" i="5"/>
  <c r="L100" i="5"/>
  <c r="L68" i="5"/>
  <c r="L41" i="5"/>
  <c r="L15" i="5"/>
  <c r="L240" i="5"/>
  <c r="L200" i="5"/>
  <c r="L173" i="5"/>
  <c r="L141" i="5"/>
  <c r="L115" i="5"/>
  <c r="L88" i="5"/>
  <c r="L56" i="5"/>
  <c r="L29" i="5"/>
  <c r="L3" i="5"/>
  <c r="L231" i="5"/>
  <c r="L193" i="5"/>
  <c r="L167" i="5"/>
  <c r="L135" i="5"/>
  <c r="L108" i="5"/>
  <c r="L81" i="5"/>
  <c r="L39" i="5"/>
  <c r="L65" i="5"/>
  <c r="A222" i="6"/>
  <c r="A89" i="6"/>
  <c r="G84" i="6"/>
  <c r="A185" i="6"/>
  <c r="A445" i="6"/>
  <c r="A362" i="6"/>
  <c r="A383" i="6"/>
  <c r="G445" i="6"/>
  <c r="G65" i="6"/>
  <c r="A394" i="6"/>
  <c r="A34" i="6"/>
  <c r="A119" i="6"/>
  <c r="A282" i="6"/>
  <c r="A405" i="6"/>
  <c r="G128" i="6"/>
  <c r="A166" i="6"/>
  <c r="A237" i="6"/>
  <c r="A156" i="6"/>
  <c r="A439" i="6"/>
  <c r="A195" i="6"/>
  <c r="G383" i="6"/>
  <c r="G368" i="6"/>
  <c r="G55" i="6"/>
  <c r="G119" i="6"/>
  <c r="G124" i="6"/>
  <c r="G385" i="6"/>
  <c r="G373" i="6"/>
  <c r="A315" i="6"/>
  <c r="A353" i="6"/>
  <c r="A480" i="6"/>
  <c r="A298" i="6"/>
  <c r="A487" i="6"/>
  <c r="A335" i="6"/>
  <c r="A15" i="6"/>
  <c r="E44" i="3"/>
  <c r="A160" i="6"/>
  <c r="A308" i="6"/>
  <c r="A141" i="6"/>
  <c r="A289" i="6"/>
  <c r="A406" i="6"/>
  <c r="A230" i="6"/>
  <c r="G41" i="6"/>
  <c r="A57" i="1"/>
  <c r="G243" i="6"/>
  <c r="G209" i="6"/>
  <c r="A31" i="6"/>
  <c r="A129" i="3"/>
  <c r="A342" i="6"/>
  <c r="A321" i="6"/>
  <c r="A121" i="6"/>
  <c r="A244" i="6"/>
  <c r="A23" i="6"/>
  <c r="A50" i="3"/>
  <c r="A355" i="6"/>
  <c r="A122" i="6"/>
  <c r="A448" i="6"/>
  <c r="A433" i="6"/>
  <c r="G114" i="6"/>
  <c r="G299" i="6"/>
  <c r="G231" i="6"/>
  <c r="A54" i="6"/>
  <c r="A350" i="6"/>
  <c r="A313" i="6"/>
  <c r="A113" i="6"/>
  <c r="A224" i="6"/>
  <c r="A16" i="6"/>
  <c r="A12" i="3"/>
  <c r="A371" i="6"/>
  <c r="A170" i="6"/>
  <c r="A456" i="6"/>
  <c r="A465" i="6"/>
  <c r="G141" i="6"/>
  <c r="G310" i="6"/>
  <c r="G306" i="6"/>
  <c r="G280" i="6"/>
  <c r="A42" i="6"/>
  <c r="G71" i="6"/>
  <c r="G37" i="6"/>
  <c r="A51" i="1"/>
  <c r="G21" i="6"/>
  <c r="A29" i="1"/>
  <c r="G32" i="6"/>
  <c r="A44" i="1"/>
  <c r="G468" i="6"/>
  <c r="G404" i="6"/>
  <c r="G340" i="6"/>
  <c r="G276" i="6"/>
  <c r="G212" i="6"/>
  <c r="G483" i="6"/>
  <c r="G398" i="6"/>
  <c r="G313" i="6"/>
  <c r="G227" i="6"/>
  <c r="G147" i="6"/>
  <c r="G83" i="6"/>
  <c r="G439" i="6"/>
  <c r="G354" i="6"/>
  <c r="G269" i="6"/>
  <c r="G183" i="6"/>
  <c r="G401" i="6"/>
  <c r="A37" i="6"/>
  <c r="G33" i="6"/>
  <c r="A45" i="1"/>
  <c r="G62" i="6"/>
  <c r="G464" i="6"/>
  <c r="G380" i="6"/>
  <c r="G296" i="6"/>
  <c r="G208" i="6"/>
  <c r="G451" i="6"/>
  <c r="G339" i="6"/>
  <c r="G222" i="6"/>
  <c r="G123" i="6"/>
  <c r="G466" i="6"/>
  <c r="G349" i="6"/>
  <c r="G237" i="6"/>
  <c r="G454" i="6"/>
  <c r="G241" i="6"/>
  <c r="G113" i="6"/>
  <c r="G410" i="6"/>
  <c r="G239" i="6"/>
  <c r="G112" i="6"/>
  <c r="G406" i="6"/>
  <c r="G73" i="6"/>
  <c r="G57" i="6"/>
  <c r="B4" i="5"/>
  <c r="G47" i="6"/>
  <c r="A9" i="2"/>
  <c r="G49" i="6"/>
  <c r="G1" i="3"/>
  <c r="A231" i="6"/>
  <c r="L266" i="5"/>
  <c r="L238" i="5"/>
  <c r="L206" i="5"/>
  <c r="L182" i="5"/>
  <c r="L154" i="5"/>
  <c r="L122" i="5"/>
  <c r="L94" i="5"/>
  <c r="L70" i="5"/>
  <c r="L38" i="5"/>
  <c r="L10" i="5"/>
  <c r="L249" i="5"/>
  <c r="L217" i="5"/>
  <c r="L260" i="5"/>
  <c r="L204" i="5"/>
  <c r="L160" i="5"/>
  <c r="L123" i="5"/>
  <c r="L91" i="5"/>
  <c r="L48" i="5"/>
  <c r="L11" i="5"/>
  <c r="L227" i="5"/>
  <c r="L175" i="5"/>
  <c r="L143" i="5"/>
  <c r="L105" i="5"/>
  <c r="L63" i="5"/>
  <c r="L25" i="5"/>
  <c r="L256" i="5"/>
  <c r="L195" i="5"/>
  <c r="L157" i="5"/>
  <c r="L120" i="5"/>
  <c r="L77" i="5"/>
  <c r="L45" i="5"/>
  <c r="L8" i="5"/>
  <c r="L223" i="5"/>
  <c r="L177" i="5"/>
  <c r="L145" i="5"/>
  <c r="L103" i="5"/>
  <c r="L33" i="5"/>
  <c r="L7" i="5"/>
  <c r="A112" i="6"/>
  <c r="A210" i="6"/>
  <c r="A458" i="6"/>
  <c r="A377" i="6"/>
  <c r="A220" i="6"/>
  <c r="G160" i="6"/>
  <c r="G6" i="6"/>
  <c r="A11" i="1"/>
  <c r="A241" i="6"/>
  <c r="A68" i="6"/>
  <c r="A420" i="6"/>
  <c r="G309" i="6"/>
  <c r="A14" i="6"/>
  <c r="C11" i="4"/>
  <c r="A129" i="6"/>
  <c r="A143" i="6"/>
  <c r="A424" i="6"/>
  <c r="G214" i="6"/>
  <c r="G297" i="6"/>
  <c r="G399" i="6"/>
  <c r="G126" i="6"/>
  <c r="A3" i="6"/>
  <c r="A39" i="3"/>
  <c r="A75" i="6"/>
  <c r="A400" i="6"/>
  <c r="A74" i="6"/>
  <c r="A247" i="6"/>
  <c r="A80" i="6"/>
  <c r="A272" i="6"/>
  <c r="A177" i="6"/>
  <c r="A474" i="6"/>
  <c r="A294" i="6"/>
  <c r="G476" i="6"/>
  <c r="G365" i="6"/>
  <c r="G175" i="6"/>
  <c r="A382" i="6"/>
  <c r="A225" i="6"/>
  <c r="A292" i="6"/>
  <c r="A71" i="6"/>
  <c r="A463" i="6"/>
  <c r="A392" i="6"/>
  <c r="A243" i="6"/>
  <c r="G426" i="6"/>
  <c r="G166" i="6"/>
  <c r="A134" i="6"/>
  <c r="A430" i="6"/>
  <c r="A157" i="6"/>
  <c r="A180" i="6"/>
  <c r="A199" i="6"/>
  <c r="A58" i="6"/>
  <c r="A11" i="6"/>
  <c r="A9" i="4"/>
  <c r="A187" i="6"/>
  <c r="G161" i="6"/>
  <c r="G174" i="6"/>
  <c r="A41" i="6"/>
  <c r="A7" i="4"/>
  <c r="G69" i="6"/>
  <c r="G52" i="6"/>
  <c r="G484" i="6"/>
  <c r="G388" i="6"/>
  <c r="G308" i="6"/>
  <c r="G228" i="6"/>
  <c r="G462" i="6"/>
  <c r="G355" i="6"/>
  <c r="G249" i="6"/>
  <c r="G131" i="6"/>
  <c r="G482" i="6"/>
  <c r="G375" i="6"/>
  <c r="G247" i="6"/>
  <c r="G486" i="6"/>
  <c r="A38" i="6"/>
  <c r="A5" i="3"/>
  <c r="G56" i="6"/>
  <c r="G59" i="6"/>
  <c r="G400" i="6"/>
  <c r="G272" i="6"/>
  <c r="G168" i="6"/>
  <c r="G366" i="6"/>
  <c r="G195" i="6"/>
  <c r="G79" i="6"/>
  <c r="G381" i="6"/>
  <c r="G210" i="6"/>
  <c r="G337" i="6"/>
  <c r="G134" i="6"/>
  <c r="G367" i="6"/>
  <c r="G156" i="6"/>
  <c r="G449" i="6"/>
  <c r="G20" i="6"/>
  <c r="A26" i="1"/>
  <c r="G58" i="6"/>
  <c r="G440" i="6"/>
  <c r="G328" i="6"/>
  <c r="G216" i="6"/>
  <c r="G414" i="6"/>
  <c r="G265" i="6"/>
  <c r="G127" i="6"/>
  <c r="G429" i="6"/>
  <c r="G279" i="6"/>
  <c r="G465" i="6"/>
  <c r="G187" i="6"/>
  <c r="G474" i="6"/>
  <c r="G250" i="6"/>
  <c r="G85" i="6"/>
  <c r="G321" i="6"/>
  <c r="G153" i="6"/>
  <c r="G490" i="6"/>
  <c r="G319" i="6"/>
  <c r="G152" i="6"/>
  <c r="A43" i="6"/>
  <c r="G17" i="6"/>
  <c r="A23" i="1"/>
  <c r="G456" i="6"/>
  <c r="G304" i="6"/>
  <c r="G489" i="6"/>
  <c r="G286" i="6"/>
  <c r="G107" i="6"/>
  <c r="G343" i="6"/>
  <c r="G497" i="6"/>
  <c r="G150" i="6"/>
  <c r="G346" i="6"/>
  <c r="G101" i="6"/>
  <c r="G289" i="6"/>
  <c r="G105" i="6"/>
  <c r="G341" i="6"/>
  <c r="G136" i="6"/>
  <c r="A409" i="6"/>
  <c r="A453" i="6"/>
  <c r="A51" i="6"/>
  <c r="A171" i="6"/>
  <c r="A259" i="6"/>
  <c r="A476" i="6"/>
  <c r="A412" i="6"/>
  <c r="A348" i="6"/>
  <c r="A226" i="6"/>
  <c r="A98" i="6"/>
  <c r="A475" i="6"/>
  <c r="A411" i="6"/>
  <c r="A347" i="6"/>
  <c r="A223" i="6"/>
  <c r="A95" i="6"/>
  <c r="A29" i="6"/>
  <c r="A27" i="4"/>
  <c r="A104" i="6"/>
  <c r="A168" i="6"/>
  <c r="A232" i="6"/>
  <c r="A296" i="6"/>
  <c r="A20" i="6"/>
  <c r="F149" i="3"/>
  <c r="A101" i="6"/>
  <c r="A165" i="6"/>
  <c r="A229" i="6"/>
  <c r="A293" i="6"/>
  <c r="A486" i="6"/>
  <c r="A422" i="6"/>
  <c r="G60" i="6"/>
  <c r="G448" i="6"/>
  <c r="G248" i="6"/>
  <c r="G350" i="6"/>
  <c r="G91" i="6"/>
  <c r="G274" i="6"/>
  <c r="G230" i="6"/>
  <c r="G335" i="6"/>
  <c r="G438" i="6"/>
  <c r="G142" i="6"/>
  <c r="G330" i="6"/>
  <c r="G93" i="6"/>
  <c r="A123" i="6"/>
  <c r="A497" i="6"/>
  <c r="A461" i="6"/>
  <c r="A496" i="6"/>
  <c r="A408" i="6"/>
  <c r="A306" i="6"/>
  <c r="A138" i="6"/>
  <c r="A471" i="6"/>
  <c r="A387" i="6"/>
  <c r="A263" i="6"/>
  <c r="A87" i="6"/>
  <c r="A64" i="6"/>
  <c r="A148" i="6"/>
  <c r="A236" i="6"/>
  <c r="A320" i="6"/>
  <c r="A81" i="6"/>
  <c r="A169" i="6"/>
  <c r="A253" i="6"/>
  <c r="A337" i="6"/>
  <c r="A418" i="6"/>
  <c r="A354" i="6"/>
  <c r="A238" i="6"/>
  <c r="A110" i="6"/>
  <c r="A40" i="6"/>
  <c r="A5" i="4"/>
  <c r="G480" i="6"/>
  <c r="G284" i="6"/>
  <c r="G403" i="6"/>
  <c r="G135" i="6"/>
  <c r="G327" i="6"/>
  <c r="G326" i="6"/>
  <c r="A158" i="6"/>
  <c r="A326" i="6"/>
  <c r="A426" i="6"/>
  <c r="A305" i="6"/>
  <c r="A193" i="6"/>
  <c r="A77" i="6"/>
  <c r="A288" i="6"/>
  <c r="A176" i="6"/>
  <c r="A60" i="6"/>
  <c r="A207" i="6"/>
  <c r="A391" i="6"/>
  <c r="A10" i="6"/>
  <c r="A8" i="4"/>
  <c r="A250" i="6"/>
  <c r="A416" i="6"/>
  <c r="A163" i="6"/>
  <c r="A401" i="6"/>
  <c r="A155" i="6"/>
  <c r="G146" i="6"/>
  <c r="G94" i="6"/>
  <c r="G459" i="6"/>
  <c r="G485" i="6"/>
  <c r="G285" i="6"/>
  <c r="G361" i="6"/>
  <c r="G460" i="6"/>
  <c r="A9" i="5"/>
  <c r="G46" i="6"/>
  <c r="A8" i="2"/>
  <c r="G463" i="6"/>
  <c r="A399" i="6"/>
  <c r="L262" i="5"/>
  <c r="L230" i="5"/>
  <c r="L202" i="5"/>
  <c r="L174" i="5"/>
  <c r="L142" i="5"/>
  <c r="L118" i="5"/>
  <c r="L90" i="5"/>
  <c r="L58" i="5"/>
  <c r="L30" i="5"/>
  <c r="L6" i="5"/>
  <c r="L241" i="5"/>
  <c r="L213" i="5"/>
  <c r="L244" i="5"/>
  <c r="L187" i="5"/>
  <c r="L155" i="5"/>
  <c r="L117" i="5"/>
  <c r="L75" i="5"/>
  <c r="L37" i="5"/>
  <c r="L5" i="5"/>
  <c r="L211" i="5"/>
  <c r="L169" i="5"/>
  <c r="L132" i="5"/>
  <c r="L89" i="5"/>
  <c r="L57" i="5"/>
  <c r="L20" i="5"/>
  <c r="L232" i="5"/>
  <c r="L184" i="5"/>
  <c r="L152" i="5"/>
  <c r="L109" i="5"/>
  <c r="L72" i="5"/>
  <c r="L35" i="5"/>
  <c r="L263" i="5"/>
  <c r="L215" i="5"/>
  <c r="L172" i="5"/>
  <c r="L129" i="5"/>
  <c r="L92" i="5"/>
  <c r="L12" i="5"/>
  <c r="L44" i="5"/>
  <c r="A483" i="6"/>
  <c r="G202" i="6"/>
  <c r="A100" i="6"/>
  <c r="G116" i="6"/>
  <c r="A4" i="6"/>
  <c r="A7" i="3"/>
  <c r="G428" i="6"/>
  <c r="A150" i="6"/>
  <c r="A153" i="6"/>
  <c r="A311" i="6"/>
  <c r="A99" i="6"/>
  <c r="G182" i="6"/>
  <c r="A318" i="6"/>
  <c r="A17" i="6"/>
  <c r="C113" i="3"/>
  <c r="A351" i="6"/>
  <c r="A369" i="6"/>
  <c r="G165" i="6"/>
  <c r="A30" i="6"/>
  <c r="A28" i="3"/>
  <c r="G370" i="6"/>
  <c r="G261" i="6"/>
  <c r="G12" i="6"/>
  <c r="A18" i="1"/>
  <c r="A485" i="6"/>
  <c r="A323" i="6"/>
  <c r="A360" i="6"/>
  <c r="A455" i="6"/>
  <c r="A183" i="6"/>
  <c r="A124" i="6"/>
  <c r="A13" i="6"/>
  <c r="A145" i="3"/>
  <c r="A217" i="6"/>
  <c r="A434" i="6"/>
  <c r="A182" i="6"/>
  <c r="G312" i="6"/>
  <c r="G173" i="6"/>
  <c r="A102" i="6"/>
  <c r="A414" i="6"/>
  <c r="A173" i="6"/>
  <c r="A188" i="6"/>
  <c r="A167" i="6"/>
  <c r="A25" i="6"/>
  <c r="A20" i="3"/>
  <c r="A488" i="6"/>
  <c r="A59" i="6"/>
  <c r="G121" i="6"/>
  <c r="G159" i="6"/>
  <c r="A214" i="6"/>
  <c r="A490" i="6"/>
  <c r="A57" i="6"/>
  <c r="A7" i="5"/>
  <c r="A484" i="6"/>
  <c r="L250" i="5"/>
  <c r="L198" i="5"/>
  <c r="L138" i="5"/>
  <c r="L78" i="5"/>
  <c r="L26" i="5"/>
  <c r="L233" i="5"/>
  <c r="L228" i="5"/>
  <c r="L144" i="5"/>
  <c r="L69" i="5"/>
  <c r="L251" i="5"/>
  <c r="L164" i="5"/>
  <c r="L84" i="5"/>
  <c r="L4" i="5"/>
  <c r="L179" i="5"/>
  <c r="L99" i="5"/>
  <c r="L24" i="5"/>
  <c r="A5" i="5"/>
  <c r="A208" i="6"/>
  <c r="L246" i="5"/>
  <c r="L186" i="5"/>
  <c r="L134" i="5"/>
  <c r="L74" i="5"/>
  <c r="L14" i="5"/>
  <c r="L229" i="5"/>
  <c r="L212" i="5"/>
  <c r="L133" i="5"/>
  <c r="L59" i="5"/>
  <c r="L243" i="5"/>
  <c r="L148" i="5"/>
  <c r="L79" i="5"/>
  <c r="L264" i="5"/>
  <c r="L163" i="5"/>
  <c r="L93" i="5"/>
  <c r="L13" i="5"/>
  <c r="L188" i="5"/>
  <c r="L113" i="5"/>
  <c r="L49" i="5"/>
  <c r="A55" i="6"/>
  <c r="A499" i="6"/>
  <c r="A115" i="6"/>
  <c r="A494" i="6"/>
  <c r="A106" i="6"/>
  <c r="G371" i="6"/>
  <c r="A52" i="6"/>
  <c r="G82" i="6"/>
  <c r="G320" i="6"/>
  <c r="G106" i="6"/>
  <c r="A339" i="6"/>
  <c r="A234" i="6"/>
  <c r="A111" i="6"/>
  <c r="A65" i="6"/>
  <c r="A374" i="6"/>
  <c r="G430" i="6"/>
  <c r="A190" i="6"/>
  <c r="A73" i="6"/>
  <c r="A279" i="6"/>
  <c r="A291" i="6"/>
  <c r="G13" i="6"/>
  <c r="A19" i="1"/>
  <c r="A278" i="6"/>
  <c r="A332" i="6"/>
  <c r="A79" i="6"/>
  <c r="A274" i="6"/>
  <c r="A203" i="6"/>
  <c r="G469" i="6"/>
  <c r="G220" i="6"/>
  <c r="A44" i="6"/>
  <c r="G23" i="6"/>
  <c r="A31" i="1"/>
  <c r="G19" i="6"/>
  <c r="A25" i="1"/>
  <c r="G436" i="6"/>
  <c r="G324" i="6"/>
  <c r="G196" i="6"/>
  <c r="G419" i="6"/>
  <c r="G270" i="6"/>
  <c r="G115" i="6"/>
  <c r="G418" i="6"/>
  <c r="G290" i="6"/>
  <c r="G443" i="6"/>
  <c r="G67" i="6"/>
  <c r="G40" i="6"/>
  <c r="A54" i="1"/>
  <c r="G360" i="6"/>
  <c r="G232" i="6"/>
  <c r="G393" i="6"/>
  <c r="G169" i="6"/>
  <c r="G434" i="6"/>
  <c r="G263" i="6"/>
  <c r="G283" i="6"/>
  <c r="G495" i="6"/>
  <c r="G197" i="6"/>
  <c r="A45" i="6"/>
  <c r="G24" i="6"/>
  <c r="A32" i="1"/>
  <c r="G472" i="6"/>
  <c r="G300" i="6"/>
  <c r="G494" i="6"/>
  <c r="G302" i="6"/>
  <c r="G95" i="6"/>
  <c r="G359" i="6"/>
  <c r="G167" i="6"/>
  <c r="G145" i="6"/>
  <c r="G357" i="6"/>
  <c r="G117" i="6"/>
  <c r="G278" i="6"/>
  <c r="G54" i="6"/>
  <c r="G217" i="6"/>
  <c r="G262" i="6"/>
  <c r="G122" i="6"/>
  <c r="G437" i="6"/>
  <c r="A457" i="6"/>
  <c r="A83" i="6"/>
  <c r="A500" i="6"/>
  <c r="A356" i="6"/>
  <c r="A82" i="6"/>
  <c r="A359" i="6"/>
  <c r="A103" i="6"/>
  <c r="A144" i="6"/>
  <c r="A316" i="6"/>
  <c r="A137" i="6"/>
  <c r="A281" i="6"/>
  <c r="A398" i="6"/>
  <c r="A246" i="6"/>
  <c r="A21" i="6"/>
  <c r="G181" i="3"/>
  <c r="G386" i="6"/>
  <c r="G259" i="6"/>
  <c r="G236" i="6"/>
  <c r="G28" i="6"/>
  <c r="A38" i="1"/>
  <c r="A46" i="6"/>
  <c r="A206" i="6"/>
  <c r="A370" i="6"/>
  <c r="A462" i="6"/>
  <c r="A273" i="6"/>
  <c r="A145" i="6"/>
  <c r="A24" i="6"/>
  <c r="A152" i="3"/>
  <c r="A256" i="6"/>
  <c r="A128" i="6"/>
  <c r="A8" i="6"/>
  <c r="A141" i="3"/>
  <c r="A215" i="6"/>
  <c r="A407" i="6"/>
  <c r="A50" i="6"/>
  <c r="A266" i="6"/>
  <c r="A432" i="6"/>
  <c r="A227" i="6"/>
  <c r="A417" i="6"/>
  <c r="A283" i="6"/>
  <c r="G181" i="6"/>
  <c r="G100" i="6"/>
  <c r="G96" i="6"/>
  <c r="G97" i="6"/>
  <c r="G215" i="6"/>
  <c r="G151" i="6"/>
  <c r="G473" i="6"/>
  <c r="G396" i="6"/>
  <c r="G5" i="6"/>
  <c r="A10" i="1"/>
  <c r="A454" i="6"/>
  <c r="A309" i="6"/>
  <c r="A213" i="6"/>
  <c r="A133" i="6"/>
  <c r="A53" i="6"/>
  <c r="A280" i="6"/>
  <c r="A200" i="6"/>
  <c r="A120" i="6"/>
  <c r="A12" i="6"/>
  <c r="A10" i="4"/>
  <c r="A159" i="6"/>
  <c r="A319" i="6"/>
  <c r="A427" i="6"/>
  <c r="A18" i="6"/>
  <c r="D47" i="3"/>
  <c r="A194" i="6"/>
  <c r="A364" i="6"/>
  <c r="A444" i="6"/>
  <c r="A131" i="6"/>
  <c r="A299" i="6"/>
  <c r="A307" i="6"/>
  <c r="A345" i="6"/>
  <c r="G170" i="6"/>
  <c r="G458" i="6"/>
  <c r="G225" i="6"/>
  <c r="G138" i="6"/>
  <c r="G7" i="6"/>
  <c r="A12" i="1"/>
  <c r="G411" i="6"/>
  <c r="G402" i="6"/>
  <c r="G179" i="6"/>
  <c r="G435" i="6"/>
  <c r="G344" i="6"/>
  <c r="G29" i="6"/>
  <c r="A39" i="1"/>
  <c r="G76" i="6"/>
  <c r="G191" i="6"/>
  <c r="G405" i="6"/>
  <c r="G132" i="6"/>
  <c r="G417" i="6"/>
  <c r="G303" i="6"/>
  <c r="G251" i="6"/>
  <c r="G242" i="6"/>
  <c r="G10" i="6"/>
  <c r="A16" i="1"/>
  <c r="G345" i="6"/>
  <c r="G240" i="6"/>
  <c r="G412" i="6"/>
  <c r="G44" i="6"/>
  <c r="A5" i="2"/>
  <c r="G90" i="6"/>
  <c r="G453" i="6"/>
  <c r="G390" i="6"/>
  <c r="G322" i="6"/>
  <c r="G143" i="6"/>
  <c r="G425" i="6"/>
  <c r="G316" i="6"/>
  <c r="G488" i="6"/>
  <c r="G72" i="6"/>
  <c r="G205" i="6"/>
  <c r="G397" i="6"/>
  <c r="G163" i="6"/>
  <c r="G334" i="6"/>
  <c r="G180" i="6"/>
  <c r="G356" i="6"/>
  <c r="G500" i="6"/>
  <c r="G38" i="6"/>
  <c r="A52" i="1"/>
  <c r="G34" i="6"/>
  <c r="A46" i="1"/>
  <c r="G314" i="6"/>
  <c r="A373" i="6"/>
  <c r="A467" i="6"/>
  <c r="A132" i="6"/>
  <c r="A390" i="6"/>
  <c r="G266" i="6"/>
  <c r="A242" i="6"/>
  <c r="A336" i="6"/>
  <c r="G389" i="6"/>
  <c r="A126" i="6"/>
  <c r="A97" i="6"/>
  <c r="A375" i="6"/>
  <c r="A19" i="6"/>
  <c r="E148" i="3"/>
  <c r="G257" i="6"/>
  <c r="A330" i="6"/>
  <c r="A410" i="6"/>
  <c r="A435" i="6"/>
  <c r="G8" i="6"/>
  <c r="A14" i="1"/>
  <c r="A86" i="6"/>
  <c r="A413" i="6"/>
  <c r="L55" i="5"/>
  <c r="L156" i="5"/>
  <c r="L51" i="5"/>
  <c r="L208" i="5"/>
  <c r="L111" i="5"/>
  <c r="L16" i="5"/>
  <c r="L176" i="5"/>
  <c r="L257" i="5"/>
  <c r="L102" i="5"/>
  <c r="L218" i="5"/>
  <c r="S3" i="5"/>
  <c r="G364" i="6"/>
  <c r="G111" i="6"/>
  <c r="G129" i="6"/>
  <c r="G331" i="6"/>
  <c r="G351" i="6"/>
  <c r="A361" i="6"/>
  <c r="A235" i="6"/>
  <c r="A468" i="6"/>
  <c r="A314" i="6"/>
  <c r="A479" i="6"/>
  <c r="A327" i="6"/>
  <c r="A32" i="6"/>
  <c r="A64" i="3"/>
  <c r="A204" i="6"/>
  <c r="A9" i="6"/>
  <c r="A174" i="3"/>
  <c r="A161" i="6"/>
  <c r="A333" i="6"/>
  <c r="A378" i="6"/>
  <c r="A198" i="6"/>
  <c r="G433" i="6"/>
  <c r="G455" i="6"/>
  <c r="G323" i="6"/>
  <c r="G332" i="6"/>
  <c r="G26" i="6"/>
  <c r="A36" i="1"/>
  <c r="A78" i="6"/>
  <c r="A270" i="6"/>
  <c r="A386" i="6"/>
  <c r="A482" i="6"/>
  <c r="A233" i="6"/>
  <c r="A125" i="6"/>
  <c r="A340" i="6"/>
  <c r="A212" i="6"/>
  <c r="A108" i="6"/>
  <c r="A47" i="6"/>
  <c r="A303" i="6"/>
  <c r="A431" i="6"/>
  <c r="A90" i="6"/>
  <c r="A344" i="6"/>
  <c r="A452" i="6"/>
  <c r="A381" i="6"/>
  <c r="A211" i="6"/>
  <c r="A393" i="6"/>
  <c r="G255" i="6"/>
  <c r="G203" i="6"/>
  <c r="G149" i="6"/>
  <c r="G140" i="6"/>
  <c r="G338" i="6"/>
  <c r="G211" i="6"/>
  <c r="G200" i="6"/>
  <c r="G63" i="6"/>
  <c r="G74" i="6"/>
  <c r="A470" i="6"/>
  <c r="A277" i="6"/>
  <c r="A197" i="6"/>
  <c r="A117" i="6"/>
  <c r="A5" i="6"/>
  <c r="A40" i="3"/>
  <c r="A264" i="6"/>
  <c r="A184" i="6"/>
  <c r="A88" i="6"/>
  <c r="A22" i="6"/>
  <c r="A82" i="3"/>
  <c r="A191" i="6"/>
  <c r="A363" i="6"/>
  <c r="A443" i="6"/>
  <c r="A66" i="6"/>
  <c r="A258" i="6"/>
  <c r="A380" i="6"/>
  <c r="A460" i="6"/>
  <c r="A365" i="6"/>
  <c r="A385" i="6"/>
  <c r="A389" i="6"/>
  <c r="A473" i="6"/>
  <c r="G223" i="6"/>
  <c r="G77" i="6"/>
  <c r="G342" i="6"/>
  <c r="G207" i="6"/>
  <c r="G108" i="6"/>
  <c r="G194" i="6"/>
  <c r="G450" i="6"/>
  <c r="G238" i="6"/>
  <c r="G192" i="6"/>
  <c r="G376" i="6"/>
  <c r="G61" i="6"/>
  <c r="G88" i="6"/>
  <c r="G234" i="6"/>
  <c r="G447" i="6"/>
  <c r="G193" i="6"/>
  <c r="G470" i="6"/>
  <c r="G421" i="6"/>
  <c r="G305" i="6"/>
  <c r="G317" i="6"/>
  <c r="G155" i="6"/>
  <c r="G382" i="6"/>
  <c r="G268" i="6"/>
  <c r="G496" i="6"/>
  <c r="G66" i="6"/>
  <c r="G133" i="6"/>
  <c r="G92" i="6"/>
  <c r="G154" i="6"/>
  <c r="G407" i="6"/>
  <c r="G254" i="6"/>
  <c r="G478" i="6"/>
  <c r="G336" i="6"/>
  <c r="G25" i="6"/>
  <c r="A33" i="1"/>
  <c r="G315" i="6"/>
  <c r="G226" i="6"/>
  <c r="G461" i="6"/>
  <c r="G185" i="6"/>
  <c r="G377" i="6"/>
  <c r="G244" i="6"/>
  <c r="G372" i="6"/>
  <c r="G51" i="6"/>
  <c r="A13" i="1"/>
  <c r="G4" i="6"/>
  <c r="A9" i="1"/>
  <c r="G408" i="6"/>
  <c r="G80" i="6"/>
  <c r="A397" i="6"/>
  <c r="A423" i="6"/>
  <c r="A284" i="6"/>
  <c r="G39" i="6"/>
  <c r="A53" i="1"/>
  <c r="A425" i="6"/>
  <c r="A403" i="6"/>
  <c r="A269" i="6"/>
  <c r="G102" i="6"/>
  <c r="A346" i="6"/>
  <c r="A240" i="6"/>
  <c r="A415" i="6"/>
  <c r="A481" i="6"/>
  <c r="G273" i="6"/>
  <c r="G318" i="6"/>
  <c r="A114" i="6"/>
  <c r="G369" i="6"/>
  <c r="A164" i="6"/>
  <c r="G9" i="6"/>
  <c r="A15" i="1"/>
  <c r="A239" i="6"/>
  <c r="A251" i="6"/>
  <c r="L87" i="5"/>
  <c r="L199" i="5"/>
  <c r="L67" i="5"/>
  <c r="L224" i="5"/>
  <c r="L121" i="5"/>
  <c r="L32" i="5"/>
  <c r="L181" i="5"/>
  <c r="L261" i="5"/>
  <c r="L110" i="5"/>
  <c r="L222" i="5"/>
  <c r="S4" i="5"/>
  <c r="B7" i="5"/>
  <c r="B9" i="5"/>
  <c r="B8" i="5"/>
  <c r="D67" i="3"/>
  <c r="D68" i="3"/>
  <c r="D69" i="3"/>
  <c r="C124" i="3"/>
  <c r="C121" i="3"/>
  <c r="E94" i="3"/>
  <c r="E95" i="3"/>
  <c r="C92" i="3"/>
  <c r="C101" i="3"/>
  <c r="C102" i="3"/>
  <c r="C100" i="3"/>
  <c r="E99" i="3"/>
  <c r="D100" i="3"/>
  <c r="D101" i="3"/>
  <c r="D102" i="3"/>
  <c r="E68" i="3"/>
  <c r="E69" i="3"/>
  <c r="C67" i="3"/>
  <c r="D22" i="3"/>
  <c r="D26" i="3"/>
  <c r="E19" i="3"/>
  <c r="E32" i="3"/>
  <c r="D28" i="3"/>
  <c r="D29" i="3"/>
  <c r="D33" i="3"/>
  <c r="D35" i="3"/>
  <c r="D36" i="3"/>
  <c r="C33" i="3"/>
  <c r="C26" i="3"/>
  <c r="E34" i="3"/>
  <c r="E35" i="3"/>
  <c r="E36" i="3"/>
  <c r="E28" i="3"/>
  <c r="E29" i="3"/>
  <c r="E26" i="3"/>
  <c r="A91" i="3"/>
  <c r="C132" i="3"/>
  <c r="C127" i="3"/>
  <c r="C128" i="3"/>
  <c r="C125" i="3"/>
  <c r="E101" i="3"/>
  <c r="E102" i="3"/>
  <c r="E100" i="3"/>
  <c r="D34" i="3"/>
  <c r="C34" i="3"/>
  <c r="C35" i="3"/>
  <c r="C36" i="3"/>
  <c r="C134" i="3"/>
  <c r="C135" i="3"/>
  <c r="C133" i="3"/>
  <c r="C136" i="3"/>
  <c r="C137" i="3"/>
  <c r="A176" i="3"/>
  <c r="A75" i="3"/>
  <c r="A21" i="4"/>
  <c r="A76" i="3"/>
  <c r="F14" i="3"/>
  <c r="A87" i="3"/>
  <c r="A165" i="3"/>
  <c r="A42" i="3"/>
  <c r="A30" i="4"/>
  <c r="A140" i="3"/>
  <c r="A164" i="3"/>
  <c r="A143" i="3"/>
  <c r="A72" i="3"/>
  <c r="A9" i="3"/>
  <c r="C110" i="3"/>
  <c r="A130" i="3"/>
  <c r="A197" i="3"/>
  <c r="A78" i="3"/>
  <c r="F47" i="3"/>
  <c r="A31" i="3"/>
  <c r="A61" i="3"/>
  <c r="C80" i="3"/>
  <c r="A33" i="3"/>
  <c r="A93" i="3"/>
  <c r="F14" i="4"/>
  <c r="A12" i="4"/>
  <c r="E113" i="3"/>
  <c r="F181" i="3"/>
  <c r="A97" i="3"/>
  <c r="E145" i="3"/>
  <c r="A162" i="3"/>
  <c r="A179" i="3"/>
  <c r="E110" i="3"/>
  <c r="C14" i="3"/>
  <c r="E80" i="3"/>
  <c r="A66" i="3"/>
  <c r="E178" i="3"/>
  <c r="A195" i="3"/>
  <c r="C148" i="3"/>
  <c r="B176" i="3"/>
  <c r="A74" i="3"/>
  <c r="D149" i="3"/>
  <c r="C149" i="3"/>
  <c r="F113" i="3"/>
  <c r="A48" i="1"/>
  <c r="E11" i="4"/>
  <c r="E77" i="3"/>
  <c r="E11" i="3"/>
  <c r="A146" i="3"/>
  <c r="F48" i="3"/>
  <c r="A45" i="3"/>
  <c r="A111" i="3"/>
  <c r="A28" i="4"/>
  <c r="D182" i="3"/>
  <c r="F80" i="3"/>
  <c r="A27" i="1"/>
  <c r="A185" i="3"/>
  <c r="A200" i="3"/>
  <c r="A55" i="1"/>
  <c r="E149" i="3"/>
  <c r="E14" i="4"/>
  <c r="E47" i="3"/>
  <c r="F114" i="3"/>
  <c r="A119" i="3"/>
  <c r="B9" i="3"/>
  <c r="B42" i="3"/>
  <c r="B143" i="3"/>
  <c r="G1" i="4"/>
  <c r="A21" i="1"/>
  <c r="A49" i="1"/>
  <c r="A159" i="3"/>
  <c r="D14" i="3"/>
  <c r="A28" i="1"/>
  <c r="A175" i="3"/>
  <c r="A107" i="3"/>
  <c r="A142" i="3"/>
  <c r="A30" i="3"/>
  <c r="A41" i="3"/>
  <c r="A96" i="3"/>
  <c r="A58" i="3"/>
  <c r="B8" i="2"/>
  <c r="A6" i="4"/>
  <c r="A25" i="3"/>
  <c r="G1" i="1"/>
  <c r="A8" i="3"/>
  <c r="B108" i="3"/>
  <c r="A34" i="1"/>
  <c r="E181" i="3"/>
  <c r="E14" i="3"/>
  <c r="E182" i="3"/>
  <c r="A63" i="3"/>
  <c r="A56" i="1"/>
  <c r="A192" i="3"/>
  <c r="A6" i="3"/>
  <c r="A108" i="3"/>
  <c r="A105" i="3"/>
  <c r="C181" i="3"/>
  <c r="A173" i="3"/>
  <c r="B75" i="3"/>
  <c r="A54" i="3"/>
  <c r="A21" i="3"/>
  <c r="A16" i="3"/>
  <c r="A110" i="3"/>
  <c r="G47" i="3"/>
  <c r="A27" i="3"/>
  <c r="A17" i="4"/>
  <c r="A116" i="3"/>
  <c r="A184" i="3"/>
  <c r="G80" i="3"/>
  <c r="A42" i="1"/>
  <c r="D181" i="3"/>
  <c r="A23" i="3"/>
  <c r="A115" i="3"/>
  <c r="A49" i="3"/>
  <c r="D148" i="3"/>
  <c r="A144" i="3"/>
  <c r="D80" i="3"/>
  <c r="A188" i="3"/>
  <c r="D113" i="3"/>
  <c r="A167" i="3"/>
  <c r="A198" i="3"/>
  <c r="A150" i="3"/>
  <c r="G148" i="3"/>
  <c r="A31" i="4"/>
  <c r="A194" i="3"/>
  <c r="A161" i="3"/>
  <c r="C14" i="4"/>
  <c r="F15" i="4"/>
  <c r="A155" i="3"/>
  <c r="G14" i="4"/>
  <c r="A33" i="4"/>
  <c r="A154" i="3"/>
  <c r="A11" i="3"/>
  <c r="A117" i="3"/>
  <c r="A53" i="3"/>
  <c r="A11" i="4"/>
  <c r="A18" i="3"/>
  <c r="C77" i="3"/>
  <c r="A127" i="3"/>
  <c r="A84" i="3"/>
  <c r="A51" i="3"/>
  <c r="A23" i="4"/>
  <c r="A83" i="3"/>
  <c r="A89" i="3"/>
  <c r="F81" i="3"/>
  <c r="A151" i="3"/>
  <c r="F182" i="3"/>
  <c r="A178" i="3"/>
  <c r="A94" i="3"/>
  <c r="A183" i="3"/>
  <c r="A44" i="3"/>
  <c r="G14" i="3"/>
  <c r="A20" i="4"/>
  <c r="A187" i="3"/>
  <c r="A77" i="3"/>
  <c r="C47" i="3"/>
  <c r="F15" i="3"/>
  <c r="A132" i="3"/>
  <c r="A10" i="3"/>
  <c r="A190" i="3"/>
  <c r="A86" i="3"/>
  <c r="A16" i="4"/>
  <c r="A60" i="3"/>
  <c r="C178" i="3"/>
  <c r="A124" i="3"/>
  <c r="A109" i="3"/>
  <c r="D14" i="4"/>
  <c r="G113" i="3"/>
  <c r="A157" i="3"/>
  <c r="C11" i="3"/>
  <c r="A126" i="3"/>
  <c r="A20" i="1"/>
  <c r="C145" i="3"/>
  <c r="C182" i="3"/>
  <c r="A18" i="4"/>
  <c r="A17" i="3"/>
  <c r="A43" i="3"/>
  <c r="A177" i="3"/>
  <c r="C44" i="3"/>
  <c r="A56" i="3"/>
</calcChain>
</file>

<file path=xl/sharedStrings.xml><?xml version="1.0" encoding="utf-8"?>
<sst xmlns="http://schemas.openxmlformats.org/spreadsheetml/2006/main" count="1671" uniqueCount="1378">
  <si>
    <t>Selected coverage indicator</t>
  </si>
  <si>
    <t>Year 1</t>
  </si>
  <si>
    <t>Year 2</t>
  </si>
  <si>
    <t>Year 3</t>
  </si>
  <si>
    <t>Insert year</t>
  </si>
  <si>
    <t>Current Estimated Country Need</t>
  </si>
  <si>
    <t>#</t>
  </si>
  <si>
    <t>Country need already covered</t>
  </si>
  <si>
    <t>Programmatic Gap</t>
  </si>
  <si>
    <t>Year</t>
  </si>
  <si>
    <t>Data source</t>
  </si>
  <si>
    <t>Comments</t>
  </si>
  <si>
    <t>Current national coverage</t>
  </si>
  <si>
    <t>Insert latest results</t>
  </si>
  <si>
    <t>%</t>
  </si>
  <si>
    <t>Language</t>
  </si>
  <si>
    <t>English</t>
  </si>
  <si>
    <r>
      <rPr>
        <b/>
        <u/>
        <sz val="11"/>
        <rFont val="Arial"/>
        <family val="2"/>
      </rPr>
      <t>English</t>
    </r>
    <r>
      <rPr>
        <b/>
        <sz val="11"/>
        <rFont val="Arial"/>
        <family val="2"/>
      </rPr>
      <t xml:space="preserve">: </t>
    </r>
    <r>
      <rPr>
        <sz val="11"/>
        <rFont val="Arial"/>
        <family val="2"/>
      </rPr>
      <t>Choose the language in the Instructions tab (líne B6)</t>
    </r>
  </si>
  <si>
    <t>Spanish</t>
  </si>
  <si>
    <t>Instructions</t>
  </si>
  <si>
    <t>Label</t>
  </si>
  <si>
    <t>French</t>
  </si>
  <si>
    <t>Russian</t>
  </si>
  <si>
    <t>Priority Module</t>
  </si>
  <si>
    <t>Comments / Assumptions</t>
  </si>
  <si>
    <t>A. Total estimated population in need/at risk</t>
  </si>
  <si>
    <t>B. Country targets 
(from National Strategic Plan)</t>
  </si>
  <si>
    <t>TB/HIV- TB/HIV collaborative interventions- TB screening among HIV patients</t>
  </si>
  <si>
    <t>TB/HIV- TB/HIV collaborative interventions- TB patients with known HIV status</t>
  </si>
  <si>
    <t>D. Expected annual gap in meeting the need: A - C</t>
  </si>
  <si>
    <t>Indicador de cobertura seleccionado</t>
  </si>
  <si>
    <t xml:space="preserve">Cobertura nacional actual </t>
  </si>
  <si>
    <t>Inserte los últimos resultados</t>
  </si>
  <si>
    <t>Año</t>
  </si>
  <si>
    <t>Año 1</t>
  </si>
  <si>
    <t>Año 2</t>
  </si>
  <si>
    <t>Año 3</t>
  </si>
  <si>
    <t>Fuente de datos</t>
  </si>
  <si>
    <t>Comentarios</t>
  </si>
  <si>
    <t>Necesidades estimadas actuales del país</t>
  </si>
  <si>
    <t>A. Total estimado de población con necesidades/en riesgo</t>
  </si>
  <si>
    <t>Necesidades del país ya cubiertas</t>
  </si>
  <si>
    <t>Comentarios/supuestos:
1) Especifique el área objetivo.
2) Especifique cuáles son las otras fuentes de financiamiento.</t>
  </si>
  <si>
    <t xml:space="preserve">Приоритетный модуль </t>
  </si>
  <si>
    <t>Выбранный показатель охвата</t>
  </si>
  <si>
    <t xml:space="preserve">Существующий национальный охват </t>
  </si>
  <si>
    <t>Укажите последние результаты</t>
  </si>
  <si>
    <t>Год</t>
  </si>
  <si>
    <t>Год 1</t>
  </si>
  <si>
    <t>Год 2</t>
  </si>
  <si>
    <t>Год 3</t>
  </si>
  <si>
    <t>Источник данных</t>
  </si>
  <si>
    <t>Комментарии</t>
  </si>
  <si>
    <t>Укажите год</t>
  </si>
  <si>
    <t>Комментарии/ 
предположения</t>
  </si>
  <si>
    <t>Существующие расчетные потребности страны</t>
  </si>
  <si>
    <t>A. Общая расчетная численность населения, нуждающегося в поддержке/ подверженного риску</t>
  </si>
  <si>
    <t>D. Прогнозируемый годовой пробел в удовлетворении потребностей: A - C</t>
  </si>
  <si>
    <t>Комментарии/ предположения:
1) Укажите целевые районы.
2) Укажите иные источники финансирования.</t>
  </si>
  <si>
    <r>
      <rPr>
        <b/>
        <u/>
        <sz val="11"/>
        <rFont val="Arial"/>
        <family val="2"/>
      </rPr>
      <t>Русский:</t>
    </r>
    <r>
      <rPr>
        <b/>
        <sz val="11"/>
        <rFont val="Arial"/>
        <family val="2"/>
      </rPr>
      <t xml:space="preserve"> </t>
    </r>
    <r>
      <rPr>
        <sz val="11"/>
        <rFont val="Arial"/>
        <family val="2"/>
      </rPr>
      <t>Выберите язык на вкладке «Instructions» (строка В6).</t>
    </r>
  </si>
  <si>
    <t>Туберкулез</t>
  </si>
  <si>
    <t>Tuberculosis</t>
  </si>
  <si>
    <t>TB Programmatic Gap Table 1 (Per Priority Intervention)</t>
  </si>
  <si>
    <t>TB Programmatic Gap Table 2 (Per Priority Intervention)</t>
  </si>
  <si>
    <t>TB Programmatic Gap Table 3 (Per Priority Intervention)</t>
  </si>
  <si>
    <t>TB Programmatic Gap Table 4 (Per Priority Intervention)</t>
  </si>
  <si>
    <t>TB Programmatic Gap Table 5 (Per Priority Intervention)</t>
  </si>
  <si>
    <t>TB Programmatic Gap Table 6 (Per Priority Intervention)</t>
  </si>
  <si>
    <t xml:space="preserve">Instructions for filling tuberculosis programmatic gap table: </t>
  </si>
  <si>
    <t>MDR-TB- Case Detection and Diagnosis</t>
  </si>
  <si>
    <t>MDR-TB- Treatment</t>
  </si>
  <si>
    <t xml:space="preserve">Estimated population in need/at risk:
It refers to the number of the estimated MDR TB cases among all new and retreatment cases </t>
  </si>
  <si>
    <t>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t>
  </si>
  <si>
    <t>TB/HIV- TB/HIV collaborative interventions-HIV positive TB patients on ART</t>
  </si>
  <si>
    <t>Reference: WHO- Stop TB Planning and Budgeting tool: http://www.who.int/tb/dots/planning_budgeting_tool/en/</t>
  </si>
  <si>
    <t>Población estimada con necesidades/en riesgo:
Se refiere a la incidencia estimada de todas las formas de casos de tuberculosis.</t>
  </si>
  <si>
    <t>Referencia: Herramienta de planificación y elaboración de presupuestos de WHO- Stop TB: http://www.who.int/tb/dots/planning_budgeting_tool/en/</t>
  </si>
  <si>
    <t xml:space="preserve">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существующие и целевые показатели успешности лечения в отношении всех новых случаев ТБ за каждый год трехлетнего периода. </t>
  </si>
  <si>
    <t>МЛУ-ТБ - Лечение</t>
  </si>
  <si>
    <t>Комментарии/ предположения:
1) Укажите целевые районы.
2) Укажите иные источники финансирования.
3) Вместе с национальными целями в колонке комментариев укажите существующие и целевые показатели успешности лечения в отношении всех бактериологически подтвержденных случаев лекарственно устойчивого ТБ (устойчивого к рифампицину ТБ и/или МЛУ-ТБ) за каждый год трехлетнего периода.</t>
  </si>
  <si>
    <t xml:space="preserve">Carefully read the instructions in the "Instructions" tab before completing the programmatic gap analysis table. 
The instructions have been tailored to each specific module/intervention. </t>
  </si>
  <si>
    <t>C1. Country need planned to be covered by domestic resources</t>
  </si>
  <si>
    <t>C. Total country need already covered</t>
  </si>
  <si>
    <t>E. Targets to be financed by funding request allocation amount</t>
  </si>
  <si>
    <t>F. Total Coverage from allocation amount and other resources: E + C</t>
  </si>
  <si>
    <t xml:space="preserve">G. Remaining gap: A - F </t>
  </si>
  <si>
    <t>C2. Country need planned to be covered by external resources</t>
  </si>
  <si>
    <t>Country Need Covered with the Allocation Amount</t>
  </si>
  <si>
    <t>Component</t>
  </si>
  <si>
    <t>Applicant Type</t>
  </si>
  <si>
    <t>Number of notified cases of all forms of TB- bacteriologically confirmed plus clinically diagnosed (new and relapse)</t>
  </si>
  <si>
    <t>Modules</t>
  </si>
  <si>
    <t>Please select…</t>
  </si>
  <si>
    <t xml:space="preserve"> </t>
  </si>
  <si>
    <t>Please read the Instructions sheet carefully before completing the programmatic gap tables.</t>
  </si>
  <si>
    <t>To complete this cover sheet, select from the drop-down lists the Geography and Applicant Type.</t>
  </si>
  <si>
    <t>"Tables" Tab</t>
  </si>
  <si>
    <t>TB care and prevention- Case detection and diagnosis</t>
  </si>
  <si>
    <t>Applicant</t>
  </si>
  <si>
    <t>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t>
  </si>
  <si>
    <t>A blank table can be found on the "Blank table" sheet in the case where the number of tables provided in the workbook is not sufficient, or if the applicant wishes to submit a table for a module/intervention that is not specified in the instructions below.</t>
  </si>
  <si>
    <t>Proportion of HIV positive notified TB patients (new and relapse) on ART during TB treatment</t>
  </si>
  <si>
    <t xml:space="preserve">Number of notified cases with RR-TB and/or MDR-TB that began second-line treatment </t>
  </si>
  <si>
    <t>Number of TB cases with RR-TB and/or MDR-TB notified</t>
  </si>
  <si>
    <t>INSTRUCTIONS - TB priority modules</t>
  </si>
  <si>
    <t>Afghanistan</t>
  </si>
  <si>
    <t>Aland Islands</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</si>
  <si>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</si>
  <si>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</si>
  <si>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</si>
  <si>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</si>
  <si>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</si>
  <si>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</si>
  <si>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</si>
  <si>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</si>
  <si>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</si>
  <si>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</si>
  <si>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</si>
  <si>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</si>
  <si>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</si>
  <si>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</si>
  <si>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</si>
  <si>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</si>
  <si>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</si>
  <si>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</si>
  <si>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</si>
  <si>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</si>
  <si>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</si>
  <si>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</si>
  <si>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</si>
  <si>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t>
  </si>
  <si>
    <t>Bosnia and Herzegovina</t>
  </si>
  <si>
    <t>Botswana</t>
  </si>
  <si>
    <t>Brazil</t>
  </si>
  <si>
    <t>British Virgin Islands</t>
  </si>
  <si>
    <t>Brunei Darussalam</t>
  </si>
  <si>
    <t>Bulgaria</t>
  </si>
  <si>
    <t>Burkina Faso</t>
  </si>
  <si>
    <t>Burundi</t>
  </si>
  <si>
    <t>Cambodia</t>
  </si>
  <si>
    <t>Cameroon</t>
  </si>
  <si>
    <t>Canada</t>
  </si>
  <si>
    <t>Cape Verde</t>
  </si>
  <si>
    <t>Cayman Islands</t>
  </si>
  <si>
    <t>Central African Republic</t>
  </si>
  <si>
    <t>Chad</t>
  </si>
  <si>
    <t>Chile</t>
  </si>
  <si>
    <t>China</t>
  </si>
  <si>
    <t>Colombia</t>
  </si>
  <si>
    <t>Comoros</t>
  </si>
  <si>
    <t>Congo</t>
  </si>
  <si>
    <t>Congo (Democratic Republic)</t>
  </si>
  <si>
    <t>Cook Islands</t>
  </si>
  <si>
    <t>Costa Rica</t>
  </si>
  <si>
    <t>Côte d'Ivoire</t>
  </si>
  <si>
    <t>Croatia</t>
  </si>
  <si>
    <t>Cuba</t>
  </si>
  <si>
    <t>Cyprus</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</si>
  <si>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</si>
  <si>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</si>
  <si>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</si>
  <si>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</si>
  <si>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</si>
  <si>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</si>
  <si>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</si>
  <si>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</si>
  <si>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</si>
  <si>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</si>
  <si>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</si>
  <si>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</si>
  <si>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</si>
  <si>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</si>
  <si>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</si>
  <si>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</si>
  <si>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</si>
  <si>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</si>
  <si>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</si>
  <si>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</si>
  <si>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</si>
  <si>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</si>
  <si>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</si>
  <si>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</si>
  <si>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</si>
  <si>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</si>
  <si>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</si>
  <si>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</si>
  <si>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</si>
  <si>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</si>
  <si>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</si>
  <si>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</si>
  <si>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</si>
  <si>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</si>
  <si>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</si>
  <si>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</si>
  <si>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</si>
  <si>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t>
  </si>
  <si>
    <t>Hungary</t>
  </si>
  <si>
    <t>Iceland</t>
  </si>
  <si>
    <t>India</t>
  </si>
  <si>
    <t>Indonesia</t>
  </si>
  <si>
    <t>Iran (Islamic Republic)</t>
  </si>
  <si>
    <t>Iraq</t>
  </si>
  <si>
    <t>Ireland</t>
  </si>
  <si>
    <t>Isle of Man</t>
  </si>
  <si>
    <t>Israel</t>
  </si>
  <si>
    <t>Italy</t>
  </si>
  <si>
    <t>Jamaica</t>
  </si>
  <si>
    <t>Japan</t>
  </si>
  <si>
    <t>Jersey</t>
  </si>
  <si>
    <t>Jordan</t>
  </si>
  <si>
    <t>Kazakhstan</t>
  </si>
  <si>
    <t>Kenya</t>
  </si>
  <si>
    <t>Kiribati</t>
  </si>
  <si>
    <t>Korea (Democratic Peoples Republic)</t>
  </si>
  <si>
    <t>Kosovo</t>
  </si>
  <si>
    <t>Kuwait</t>
  </si>
  <si>
    <t>Kyrgyzstan</t>
  </si>
  <si>
    <t>Lao (Peoples Democratic Republic)</t>
  </si>
  <si>
    <t>Latvia</t>
  </si>
  <si>
    <t>Lebanon</t>
  </si>
  <si>
    <t>Lesotho</t>
  </si>
  <si>
    <t>Liberia</t>
  </si>
  <si>
    <t>Liechtenstein</t>
  </si>
  <si>
    <t>Lithuania</t>
  </si>
  <si>
    <t>Luxembourg</t>
  </si>
  <si>
    <t>Macao</t>
  </si>
  <si>
    <t>Macedonia (Former Yugoslav Republic)</t>
  </si>
  <si>
    <t>Madagascar</t>
  </si>
  <si>
    <t>Malawi</t>
  </si>
  <si>
    <t>Malaysia</t>
  </si>
  <si>
    <t>Maldives</t>
  </si>
  <si>
    <t>Mali</t>
  </si>
  <si>
    <t>Malta</t>
  </si>
  <si>
    <t>Marshall Islands</t>
  </si>
  <si>
    <t>Martinique</t>
  </si>
  <si>
    <t>Mauritania</t>
  </si>
  <si>
    <t>Mauritius</t>
  </si>
  <si>
    <t>Mayotte</t>
  </si>
  <si>
    <t>Mexico</t>
  </si>
  <si>
    <t>Micronesia (Federated States)</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</si>
  <si>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</si>
  <si>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</si>
  <si>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</si>
  <si>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</si>
  <si>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</si>
  <si>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</si>
  <si>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</si>
  <si>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</si>
  <si>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</si>
  <si>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</si>
  <si>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</si>
  <si>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</si>
  <si>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</si>
  <si>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</si>
  <si>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</si>
  <si>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</si>
  <si>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</si>
  <si>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</si>
  <si>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</si>
  <si>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</si>
  <si>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</si>
  <si>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</si>
  <si>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</si>
  <si>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</si>
  <si>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</si>
  <si>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</si>
  <si>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</si>
  <si>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</si>
  <si>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</si>
  <si>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</si>
  <si>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</si>
  <si>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</si>
  <si>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Puerto Rico</t>
  </si>
  <si>
    <t>Qatar</t>
  </si>
  <si>
    <t>Réunion</t>
  </si>
  <si>
    <t>Romania</t>
  </si>
  <si>
    <t>Russian Federation</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</si>
  <si>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</si>
  <si>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</si>
  <si>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</si>
  <si>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</si>
  <si>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</si>
  <si>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</si>
  <si>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</si>
  <si>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</si>
  <si>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</si>
  <si>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</si>
  <si>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</si>
  <si>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</si>
  <si>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</si>
  <si>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</si>
  <si>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</si>
  <si>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</si>
  <si>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</si>
  <si>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</si>
  <si>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</si>
  <si>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</si>
  <si>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</si>
  <si>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</si>
  <si>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</si>
  <si>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</si>
  <si>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</si>
  <si>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Svalbard and Jan Mayen Islands</t>
  </si>
  <si>
    <t>Swaziland</t>
  </si>
  <si>
    <t>Sweden</t>
  </si>
  <si>
    <t>Switzerland</t>
  </si>
  <si>
    <t>Syrian Arab Republic</t>
  </si>
  <si>
    <t>Taiwan</t>
  </si>
  <si>
    <t>Tajikistan</t>
  </si>
  <si>
    <t>Tanzania (United Republic)</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</si>
  <si>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</si>
  <si>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</si>
  <si>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</si>
  <si>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</si>
  <si>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</si>
  <si>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</si>
  <si>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</si>
  <si>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</si>
  <si>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</si>
  <si>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</si>
  <si>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</si>
  <si>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</si>
  <si>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</si>
  <si>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</si>
  <si>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</si>
  <si>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</si>
  <si>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Virgin Islands</t>
  </si>
  <si>
    <t>Uruguay</t>
  </si>
  <si>
    <t>Uzbekistan</t>
  </si>
  <si>
    <t>Vanuatu</t>
  </si>
  <si>
    <t>Venezuela</t>
  </si>
  <si>
    <t>Viet Nam</t>
  </si>
  <si>
    <t>Wallis and Futuna Islands</t>
  </si>
  <si>
    <t>Western Sahara</t>
  </si>
  <si>
    <t>Yemen</t>
  </si>
  <si>
    <t>Zambia</t>
  </si>
  <si>
    <t>Zanzibar</t>
  </si>
  <si>
    <t>Zimbabwe</t>
  </si>
  <si>
    <t>Geography</t>
  </si>
  <si>
    <t>Please select your geography…</t>
  </si>
  <si>
    <t>CCM</t>
  </si>
  <si>
    <t>non-CCM</t>
  </si>
  <si>
    <t>Africa</t>
  </si>
  <si>
    <t>Americas</t>
  </si>
  <si>
    <t>Asia</t>
  </si>
  <si>
    <t>Australia and New Zealand</t>
  </si>
  <si>
    <t>Bonaire, Sint Eustatius and Saba</t>
  </si>
  <si>
    <t>Caribbean</t>
  </si>
  <si>
    <t>Central America</t>
  </si>
  <si>
    <t>Central Asia</t>
  </si>
  <si>
    <t>Curacao</t>
  </si>
  <si>
    <t>Eastern Africa</t>
  </si>
  <si>
    <t>Eastern Asia</t>
  </si>
  <si>
    <t>Eastern Europe</t>
  </si>
  <si>
    <t>Europe</t>
  </si>
  <si>
    <t>Korea (Republic)</t>
  </si>
  <si>
    <t>Libya</t>
  </si>
  <si>
    <t>Melanesia</t>
  </si>
  <si>
    <t>Micronesia</t>
  </si>
  <si>
    <t>Middle Africa</t>
  </si>
  <si>
    <t>Northern Africa</t>
  </si>
  <si>
    <t>Northern America</t>
  </si>
  <si>
    <t>Northern Europe</t>
  </si>
  <si>
    <t>Oceania</t>
  </si>
  <si>
    <t>Palestine</t>
  </si>
  <si>
    <t>Polynesia</t>
  </si>
  <si>
    <t>Sint Maarten (Dutch part)</t>
  </si>
  <si>
    <t>South America</t>
  </si>
  <si>
    <t>South-Eastern Asia</t>
  </si>
  <si>
    <t>Southern Africa</t>
  </si>
  <si>
    <t>Southern Asia</t>
  </si>
  <si>
    <t>Southern Europe</t>
  </si>
  <si>
    <t>Western Africa</t>
  </si>
  <si>
    <t>Western Asia</t>
  </si>
  <si>
    <t>Western Europe</t>
  </si>
  <si>
    <t>World</t>
  </si>
  <si>
    <t>Czechia</t>
  </si>
  <si>
    <t>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t>
  </si>
  <si>
    <t>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t>
  </si>
  <si>
    <t>Coverage indicator: Number of notified cases of all forms of TB- bacteriologically confirmed plus clinically diagnosed (new and relapse)</t>
  </si>
  <si>
    <t>Estimated population in need/at risk:
Refers to the estimated incidence of all forms of TB cases</t>
  </si>
  <si>
    <t>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t>
  </si>
  <si>
    <t>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t>
  </si>
  <si>
    <t>Programmatic Gap:
The programmatic gap is calculated based on total need (line A)</t>
  </si>
  <si>
    <t>Comments/Assumptions:
1) Specify the target area
2) Specify who are the other sources of funding
3) Specify the number and proportion of childhood TB cases to be notified among the total notified</t>
  </si>
  <si>
    <t>Coverage indicator: 
Number of TB cases with RR-TB and/or MDR-TB notified</t>
  </si>
  <si>
    <t>Estimated population in need/at risk:
Refers to the number of the estimated MDR TB cases among all new and retreatment cases.</t>
  </si>
  <si>
    <t>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t>
  </si>
  <si>
    <t xml:space="preserve">Comments/Assumptions:
1) Specify the target area
2) Specify who are the other sources of funding
3) Along with the country targets, in the comments column specify the current and targeted treatment success rate for all new TB cases over each of the three years </t>
  </si>
  <si>
    <t xml:space="preserve">Coverage indicator: 
Number of cases with RR-TB and/or MDR-TB that began second-line treatment </t>
  </si>
  <si>
    <t>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t>
  </si>
  <si>
    <t>Estimated population in need/at risk:
Refers to all adults and children in HIV care or treatment settings</t>
  </si>
  <si>
    <t>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t>
  </si>
  <si>
    <t>Comments/Assumptions:
1) Specify the target area
2) Specify who are the other sources of funding</t>
  </si>
  <si>
    <t>Estimated population in need/at risk:
refers to the total number of new and relapse TB patients registered</t>
  </si>
  <si>
    <t>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t>
  </si>
  <si>
    <t>Comments/Assumptions:
1) Specify the target area
2)  Specify who are the other sources of funding</t>
  </si>
  <si>
    <t>TB/HIV- TB/HIV collaborative interventions- HIV positive TB patients on ART</t>
  </si>
  <si>
    <t>Coverage Indicator:
Proportion of HIV positive TB patients (new and relapse) on ART during TB treatment</t>
  </si>
  <si>
    <t>Estimated population in need/at risk:
refers to the total number of expected HIV positive new and relapse TB patients registered in the period</t>
  </si>
  <si>
    <t>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t>
  </si>
  <si>
    <t>Comments/Assumptions:
1) Specify the target area.
2) Specify who are the other sources of funding</t>
  </si>
  <si>
    <t>Afganistán</t>
  </si>
  <si>
    <t>Афганистан</t>
  </si>
  <si>
    <t>África</t>
  </si>
  <si>
    <t>Африка</t>
  </si>
  <si>
    <t>Åland, Islas</t>
  </si>
  <si>
    <t>Аландские острова</t>
  </si>
  <si>
    <t>Албания</t>
  </si>
  <si>
    <t>Argelia</t>
  </si>
  <si>
    <t>Алжир</t>
  </si>
  <si>
    <t>Samoa Americana</t>
  </si>
  <si>
    <t>Американское Самоа</t>
  </si>
  <si>
    <t>Américas</t>
  </si>
  <si>
    <t>Северная и Южная Америка</t>
  </si>
  <si>
    <t>Андорра</t>
  </si>
  <si>
    <t>Ангола</t>
  </si>
  <si>
    <t>Anguila</t>
  </si>
  <si>
    <t>Ангилья</t>
  </si>
  <si>
    <t>Antigua y Barbuda</t>
  </si>
  <si>
    <t>Антигуа и Барбуда</t>
  </si>
  <si>
    <t>Аргентина</t>
  </si>
  <si>
    <t>Армения</t>
  </si>
  <si>
    <t>Аруба</t>
  </si>
  <si>
    <t>Азия</t>
  </si>
  <si>
    <t>Австралия</t>
  </si>
  <si>
    <t>Australia y Nueva Zelanda</t>
  </si>
  <si>
    <t>Австралия и Новая Зеландия</t>
  </si>
  <si>
    <t>Австрия</t>
  </si>
  <si>
    <t>Azerbaiyán</t>
  </si>
  <si>
    <t>Азербайджан</t>
  </si>
  <si>
    <t>Bahamas (las)</t>
  </si>
  <si>
    <t>Багамы</t>
  </si>
  <si>
    <t>Bahrein</t>
  </si>
  <si>
    <t>Бахрейн</t>
  </si>
  <si>
    <t>Бангладеш</t>
  </si>
  <si>
    <t>Барбадос</t>
  </si>
  <si>
    <t>Belarús</t>
  </si>
  <si>
    <t>Белоруссия</t>
  </si>
  <si>
    <t>Bélgica</t>
  </si>
  <si>
    <t>Бельгия</t>
  </si>
  <si>
    <t>Belice</t>
  </si>
  <si>
    <t>Белиз</t>
  </si>
  <si>
    <t>Бенин</t>
  </si>
  <si>
    <t>Bermudas</t>
  </si>
  <si>
    <t>Бермуды</t>
  </si>
  <si>
    <t>Bhután</t>
  </si>
  <si>
    <t>Бутан</t>
  </si>
  <si>
    <t>Bolivia (Estado Plurinacional)</t>
  </si>
  <si>
    <t>Боливия</t>
  </si>
  <si>
    <t>Bonaire, San Eustaquio y Saba</t>
  </si>
  <si>
    <t>Бонэйр, Синт-Эстатиус и Саба</t>
  </si>
  <si>
    <t>Bosnia y Herzegovina</t>
  </si>
  <si>
    <t>Босния и Герцеговина</t>
  </si>
  <si>
    <t>Ботсвана</t>
  </si>
  <si>
    <t>Brasil</t>
  </si>
  <si>
    <t>Бразилия</t>
  </si>
  <si>
    <t>Islas Vírgenes británicas</t>
  </si>
  <si>
    <t>Британские Виргинские острова</t>
  </si>
  <si>
    <t>Бруней</t>
  </si>
  <si>
    <t>Болгария</t>
  </si>
  <si>
    <t>Буркина-Фасо</t>
  </si>
  <si>
    <t>Бурунди</t>
  </si>
  <si>
    <t>Camboya</t>
  </si>
  <si>
    <t>Камбоджа</t>
  </si>
  <si>
    <t>Camerún</t>
  </si>
  <si>
    <t>Камерун</t>
  </si>
  <si>
    <t>Canadá</t>
  </si>
  <si>
    <t>Канада</t>
  </si>
  <si>
    <t>Cabo Verde</t>
  </si>
  <si>
    <t>Кабо-Верде</t>
  </si>
  <si>
    <t>Caribe</t>
  </si>
  <si>
    <t>Карибы</t>
  </si>
  <si>
    <t>Islas Caimán</t>
  </si>
  <si>
    <t>Острова Кайман</t>
  </si>
  <si>
    <t>República Centroafricana</t>
  </si>
  <si>
    <t>Центральноафриканская Республика</t>
  </si>
  <si>
    <t>América central</t>
  </si>
  <si>
    <t>Центральная Америка</t>
  </si>
  <si>
    <t>Asia Central</t>
  </si>
  <si>
    <t>Средняя Азия</t>
  </si>
  <si>
    <t>Чад</t>
  </si>
  <si>
    <t>Чили</t>
  </si>
  <si>
    <t>Китай</t>
  </si>
  <si>
    <t>Колумбия</t>
  </si>
  <si>
    <t>Comoras</t>
  </si>
  <si>
    <t>Коморы</t>
  </si>
  <si>
    <t>Конго</t>
  </si>
  <si>
    <t>Congo (República Democrática)</t>
  </si>
  <si>
    <t>Конго (Демократическая Республика)</t>
  </si>
  <si>
    <t>Islas Cook</t>
  </si>
  <si>
    <t>Острова Кука</t>
  </si>
  <si>
    <t>Коста-Рика</t>
  </si>
  <si>
    <t>Кот-д’Ивуар</t>
  </si>
  <si>
    <t>Croacia</t>
  </si>
  <si>
    <t>Хорватия</t>
  </si>
  <si>
    <t>Куба</t>
  </si>
  <si>
    <t>Curaçao</t>
  </si>
  <si>
    <t>Кюрасао</t>
  </si>
  <si>
    <t>Chipre</t>
  </si>
  <si>
    <t>Кипр</t>
  </si>
  <si>
    <t>República Checa</t>
  </si>
  <si>
    <t>Чехия</t>
  </si>
  <si>
    <t>Dinamarca</t>
  </si>
  <si>
    <t>Дания</t>
  </si>
  <si>
    <t>Джибути</t>
  </si>
  <si>
    <t>Доминика</t>
  </si>
  <si>
    <t>República Dominicana</t>
  </si>
  <si>
    <t>Доминиканская Республика</t>
  </si>
  <si>
    <t>África Oriental</t>
  </si>
  <si>
    <t>Восточная Африка</t>
  </si>
  <si>
    <t>Asia Oriental</t>
  </si>
  <si>
    <t>Восточной Азии</t>
  </si>
  <si>
    <t>Europa Oriental</t>
  </si>
  <si>
    <t>Восточная Европа</t>
  </si>
  <si>
    <t>Эквадор</t>
  </si>
  <si>
    <t>Egipto</t>
  </si>
  <si>
    <t>Египет</t>
  </si>
  <si>
    <t>Сальвадор</t>
  </si>
  <si>
    <t>Guinea Ecuatorial</t>
  </si>
  <si>
    <t>Экваториальная Гвинея</t>
  </si>
  <si>
    <t>Эритрея</t>
  </si>
  <si>
    <t>Эстония</t>
  </si>
  <si>
    <t>Etiopía</t>
  </si>
  <si>
    <t>Эфиопия</t>
  </si>
  <si>
    <t>Europa</t>
  </si>
  <si>
    <t>Европа</t>
  </si>
  <si>
    <t>Islas Feroe</t>
  </si>
  <si>
    <t>Фареры</t>
  </si>
  <si>
    <t>Islas Malvinas (Falkland)</t>
  </si>
  <si>
    <t>Фолклендские острова</t>
  </si>
  <si>
    <t>Фиджи</t>
  </si>
  <si>
    <t>Finlandia</t>
  </si>
  <si>
    <t>Финляндия</t>
  </si>
  <si>
    <t>Francia</t>
  </si>
  <si>
    <t>Франция</t>
  </si>
  <si>
    <t>Guayana Francesa</t>
  </si>
  <si>
    <t>Гвиана</t>
  </si>
  <si>
    <t>Polinesia Francesa</t>
  </si>
  <si>
    <t>Французская Полинезия</t>
  </si>
  <si>
    <t>Gabón</t>
  </si>
  <si>
    <t>Габон</t>
  </si>
  <si>
    <t>Гамбия</t>
  </si>
  <si>
    <t>Грузия</t>
  </si>
  <si>
    <t>Alemania</t>
  </si>
  <si>
    <t>Германия</t>
  </si>
  <si>
    <t>Гана</t>
  </si>
  <si>
    <t>Гибралтар</t>
  </si>
  <si>
    <t>Grecia</t>
  </si>
  <si>
    <t>Греция</t>
  </si>
  <si>
    <t>Groenlandia</t>
  </si>
  <si>
    <t>Гренландия</t>
  </si>
  <si>
    <t>Granada</t>
  </si>
  <si>
    <t>Гренада</t>
  </si>
  <si>
    <t>Гваделупа</t>
  </si>
  <si>
    <t>Гуам</t>
  </si>
  <si>
    <t>Гватемала</t>
  </si>
  <si>
    <t>Гернси</t>
  </si>
  <si>
    <t>Гвинея</t>
  </si>
  <si>
    <t>Guinea Bissau</t>
  </si>
  <si>
    <t>Гвинея-Бисау</t>
  </si>
  <si>
    <t>Гайана</t>
  </si>
  <si>
    <t>Haití</t>
  </si>
  <si>
    <t>Гаити</t>
  </si>
  <si>
    <t>Santa Sede</t>
  </si>
  <si>
    <t>Ватикан</t>
  </si>
  <si>
    <t>Гондурас</t>
  </si>
  <si>
    <t>Гонконг</t>
  </si>
  <si>
    <t>Hungría</t>
  </si>
  <si>
    <t>Венгрия</t>
  </si>
  <si>
    <t>Islandia</t>
  </si>
  <si>
    <t>Исландия</t>
  </si>
  <si>
    <t>Индия</t>
  </si>
  <si>
    <t>Индонезия</t>
  </si>
  <si>
    <t>Irán (República Islámica)</t>
  </si>
  <si>
    <t>Иран</t>
  </si>
  <si>
    <t>Ирак</t>
  </si>
  <si>
    <t>Irlanda</t>
  </si>
  <si>
    <t>Ирландия</t>
  </si>
  <si>
    <t>Isla de Man</t>
  </si>
  <si>
    <t>Остров Мэн</t>
  </si>
  <si>
    <t>Израиль</t>
  </si>
  <si>
    <t>Italia</t>
  </si>
  <si>
    <t>Италия</t>
  </si>
  <si>
    <t>Ямайка</t>
  </si>
  <si>
    <t>Japón</t>
  </si>
  <si>
    <t>Япония</t>
  </si>
  <si>
    <t>Джерси</t>
  </si>
  <si>
    <t>Jordania</t>
  </si>
  <si>
    <t>Иордания</t>
  </si>
  <si>
    <t>Kazajstán</t>
  </si>
  <si>
    <t>Казахстан</t>
  </si>
  <si>
    <t>Кения</t>
  </si>
  <si>
    <t>Кирибати</t>
  </si>
  <si>
    <t>Corea (República Popular Democrática)</t>
  </si>
  <si>
    <t>Корея (Народно-Демократическая Республика)</t>
  </si>
  <si>
    <t>Corea (lRepública)</t>
  </si>
  <si>
    <t>Корея</t>
  </si>
  <si>
    <t xml:space="preserve">Косово </t>
  </si>
  <si>
    <t>Кувейт</t>
  </si>
  <si>
    <t>Kirguistán</t>
  </si>
  <si>
    <t>Киргизия</t>
  </si>
  <si>
    <t>Lao, (República Democrática Popular)</t>
  </si>
  <si>
    <t>Лаос</t>
  </si>
  <si>
    <t>Letonia</t>
  </si>
  <si>
    <t>Латвия</t>
  </si>
  <si>
    <t>Líbano</t>
  </si>
  <si>
    <t>Ливан</t>
  </si>
  <si>
    <t>Лесото</t>
  </si>
  <si>
    <t>Либерия</t>
  </si>
  <si>
    <t>Libia</t>
  </si>
  <si>
    <t>Ливия</t>
  </si>
  <si>
    <t>Лихтенштейн</t>
  </si>
  <si>
    <t>Lituania</t>
  </si>
  <si>
    <t>Литва</t>
  </si>
  <si>
    <t>Luxemburgo</t>
  </si>
  <si>
    <t>Люксембург</t>
  </si>
  <si>
    <t>Макао</t>
  </si>
  <si>
    <t>Macedonia (ex República Yugoslava)</t>
  </si>
  <si>
    <t>Македония</t>
  </si>
  <si>
    <t>Мадагаскар</t>
  </si>
  <si>
    <t>Малави</t>
  </si>
  <si>
    <t>Malasia</t>
  </si>
  <si>
    <t>Малайзия</t>
  </si>
  <si>
    <t>Maldivas</t>
  </si>
  <si>
    <t>Мальдивы</t>
  </si>
  <si>
    <t>Malí</t>
  </si>
  <si>
    <t>Мали</t>
  </si>
  <si>
    <t>Мальта</t>
  </si>
  <si>
    <t>Islas Marshall</t>
  </si>
  <si>
    <t>Маршалловы Острова</t>
  </si>
  <si>
    <t>Мартиника</t>
  </si>
  <si>
    <t>Мавритания</t>
  </si>
  <si>
    <t>Mauricio</t>
  </si>
  <si>
    <t>Маврикий</t>
  </si>
  <si>
    <t>Майотта</t>
  </si>
  <si>
    <t>Меланезия</t>
  </si>
  <si>
    <t>México</t>
  </si>
  <si>
    <t>Мексика</t>
  </si>
  <si>
    <t>Микронезия</t>
  </si>
  <si>
    <t>Micronesia (Estados Federados)</t>
  </si>
  <si>
    <t>África Central</t>
  </si>
  <si>
    <t>Центральная Африка</t>
  </si>
  <si>
    <t>Moldova (lRepública)</t>
  </si>
  <si>
    <t>Молдавия</t>
  </si>
  <si>
    <t>Mónaco</t>
  </si>
  <si>
    <t>Монако</t>
  </si>
  <si>
    <t>Монголия</t>
  </si>
  <si>
    <t>Черногория</t>
  </si>
  <si>
    <t>Монтсеррат</t>
  </si>
  <si>
    <t>Marruecos</t>
  </si>
  <si>
    <t>Марокко</t>
  </si>
  <si>
    <t>Мозамбик</t>
  </si>
  <si>
    <t>Мьянма</t>
  </si>
  <si>
    <t>Намибия</t>
  </si>
  <si>
    <t>Науру</t>
  </si>
  <si>
    <t>Непал</t>
  </si>
  <si>
    <t>Países Bajos</t>
  </si>
  <si>
    <t>Нидерланды</t>
  </si>
  <si>
    <t>Nueva Caledonia</t>
  </si>
  <si>
    <t>Новая Каледония</t>
  </si>
  <si>
    <t>Nueva Zelandia</t>
  </si>
  <si>
    <t>Новая Зеландия</t>
  </si>
  <si>
    <t>Никарагуа</t>
  </si>
  <si>
    <t>Níger</t>
  </si>
  <si>
    <t>Нигер</t>
  </si>
  <si>
    <t>Нигерия</t>
  </si>
  <si>
    <t>Ниуэ</t>
  </si>
  <si>
    <t>Isla Norfolk</t>
  </si>
  <si>
    <t>Остров Норфолк</t>
  </si>
  <si>
    <t>África del Norte</t>
  </si>
  <si>
    <t>Северная Африка</t>
  </si>
  <si>
    <t>América del Norte</t>
  </si>
  <si>
    <t>Северная Америка</t>
  </si>
  <si>
    <t>Europa del Norte</t>
  </si>
  <si>
    <t>Северная Европа</t>
  </si>
  <si>
    <t>Islas Marianas del Norte</t>
  </si>
  <si>
    <t>Северные Марианские Острова</t>
  </si>
  <si>
    <t>Noruega</t>
  </si>
  <si>
    <t>Норвегия</t>
  </si>
  <si>
    <t>Oceanía</t>
  </si>
  <si>
    <t>Океания</t>
  </si>
  <si>
    <t>Omán</t>
  </si>
  <si>
    <t>Оман</t>
  </si>
  <si>
    <t>Pakistán</t>
  </si>
  <si>
    <t>Пакистан</t>
  </si>
  <si>
    <t>Палау</t>
  </si>
  <si>
    <t>Palestina (Estado)</t>
  </si>
  <si>
    <t>Палестина (Государство)</t>
  </si>
  <si>
    <t>Panamá</t>
  </si>
  <si>
    <t>Панама</t>
  </si>
  <si>
    <t>Papua Nueva Guinea</t>
  </si>
  <si>
    <t>Папуа - Новая Гвинея</t>
  </si>
  <si>
    <t>Парагвай</t>
  </si>
  <si>
    <t>Perú</t>
  </si>
  <si>
    <t>Перу</t>
  </si>
  <si>
    <t>Filipinas</t>
  </si>
  <si>
    <t>Филиппины</t>
  </si>
  <si>
    <t>Острова Питкэрн</t>
  </si>
  <si>
    <t>Polonia</t>
  </si>
  <si>
    <t>Польша</t>
  </si>
  <si>
    <t>Polinesia</t>
  </si>
  <si>
    <t>Полинезия</t>
  </si>
  <si>
    <t>Португалия</t>
  </si>
  <si>
    <t>Пуэрто-Рико</t>
  </si>
  <si>
    <t>Катар</t>
  </si>
  <si>
    <t>Reunión</t>
  </si>
  <si>
    <t>Реюньон</t>
  </si>
  <si>
    <t>Rumania</t>
  </si>
  <si>
    <t>Румыния</t>
  </si>
  <si>
    <t>Rusia (Federación)</t>
  </si>
  <si>
    <t>Россия</t>
  </si>
  <si>
    <t>Руанда</t>
  </si>
  <si>
    <t>Santa Helena, Ascensión y Tristán de Acuña</t>
  </si>
  <si>
    <t>Острова Святой Елены, Вознесения и Тристан-да-Кунья</t>
  </si>
  <si>
    <t>Saint Kitts y Nevis</t>
  </si>
  <si>
    <t>Сент-Китс и Невис</t>
  </si>
  <si>
    <t>Santa Lucía</t>
  </si>
  <si>
    <t>Сент-Люсия</t>
  </si>
  <si>
    <t>San Pedro y Miquelón</t>
  </si>
  <si>
    <t>Сен-Пьер и Микелон</t>
  </si>
  <si>
    <t>San Vicente y las Granadinas</t>
  </si>
  <si>
    <t>Сент-Винсент и Гренадины</t>
  </si>
  <si>
    <t>Самоа</t>
  </si>
  <si>
    <t>Сан-Марино</t>
  </si>
  <si>
    <t>Santo Tomé y Príncipe</t>
  </si>
  <si>
    <t>Сан-Томе и Принсипи</t>
  </si>
  <si>
    <t>Arabia Saudita</t>
  </si>
  <si>
    <t>Саудовская Аравия</t>
  </si>
  <si>
    <t>Сенегал</t>
  </si>
  <si>
    <t>Сербия</t>
  </si>
  <si>
    <t>Сейшельские Острова</t>
  </si>
  <si>
    <t>Sierra leona</t>
  </si>
  <si>
    <t>Сьерра-Леоне</t>
  </si>
  <si>
    <t>Singapur</t>
  </si>
  <si>
    <t>Сингапур</t>
  </si>
  <si>
    <t>Sint Maarten (parte neerlandesa)</t>
  </si>
  <si>
    <t>Синт-Мартен</t>
  </si>
  <si>
    <t>Eslovaquia</t>
  </si>
  <si>
    <t>Словакия</t>
  </si>
  <si>
    <t>Eslovenia</t>
  </si>
  <si>
    <t>Словения</t>
  </si>
  <si>
    <t>Islas Salomón</t>
  </si>
  <si>
    <t>Соломоновы Острова</t>
  </si>
  <si>
    <t>Сомали</t>
  </si>
  <si>
    <t>Sudáfrica</t>
  </si>
  <si>
    <t>Южно-Африканская Республика</t>
  </si>
  <si>
    <t>Sudamerica</t>
  </si>
  <si>
    <t>Южная Америка</t>
  </si>
  <si>
    <t>Sudán del Sur</t>
  </si>
  <si>
    <t>Южный Судан</t>
  </si>
  <si>
    <t>Sudeste de Asia</t>
  </si>
  <si>
    <t>Юго-Восточной Азии</t>
  </si>
  <si>
    <t>África del Sur</t>
  </si>
  <si>
    <t>Южная Африка</t>
  </si>
  <si>
    <t>Asia del Sur</t>
  </si>
  <si>
    <t>Южной Азии</t>
  </si>
  <si>
    <t>Europa del Sur</t>
  </si>
  <si>
    <t>Южная Европа</t>
  </si>
  <si>
    <t>España</t>
  </si>
  <si>
    <t>Испания</t>
  </si>
  <si>
    <t>Шри-Ланка</t>
  </si>
  <si>
    <t>Sudán</t>
  </si>
  <si>
    <t>Судан</t>
  </si>
  <si>
    <t>Суринам</t>
  </si>
  <si>
    <t>Svalbard y Jan Mayen</t>
  </si>
  <si>
    <t>Шпицберген и Ян-Майен</t>
  </si>
  <si>
    <t>Swazilandia</t>
  </si>
  <si>
    <t>Свазиленд</t>
  </si>
  <si>
    <t>Suecia</t>
  </si>
  <si>
    <t>Швеция</t>
  </si>
  <si>
    <t>Suiza</t>
  </si>
  <si>
    <t>Швейцария</t>
  </si>
  <si>
    <t>Siria (República Árabe)</t>
  </si>
  <si>
    <t>Сирия</t>
  </si>
  <si>
    <t>Taiwán</t>
  </si>
  <si>
    <t>Тайвань</t>
  </si>
  <si>
    <t>Tayikistán</t>
  </si>
  <si>
    <t>Таджикистан</t>
  </si>
  <si>
    <t>Tanzania (República Unida)</t>
  </si>
  <si>
    <t>Танзания</t>
  </si>
  <si>
    <t>Tailandia</t>
  </si>
  <si>
    <t>Таиланд</t>
  </si>
  <si>
    <t>Восточный Тимор</t>
  </si>
  <si>
    <t>Того</t>
  </si>
  <si>
    <t>Токелау</t>
  </si>
  <si>
    <t>Тонга</t>
  </si>
  <si>
    <t>Trinidad y Tabago</t>
  </si>
  <si>
    <t>Тринидад и Тобаго</t>
  </si>
  <si>
    <t>Túnez</t>
  </si>
  <si>
    <t>Тунис</t>
  </si>
  <si>
    <t>Turquía</t>
  </si>
  <si>
    <t>Турция</t>
  </si>
  <si>
    <t>Turkmenistán</t>
  </si>
  <si>
    <t>Туркмения</t>
  </si>
  <si>
    <t>Islas Turcas y Caicos</t>
  </si>
  <si>
    <t>Тёркс и Кайкос</t>
  </si>
  <si>
    <t>Тувалу</t>
  </si>
  <si>
    <t>Уганда</t>
  </si>
  <si>
    <t>Ucrania</t>
  </si>
  <si>
    <t>Украина</t>
  </si>
  <si>
    <t>Emiratos Árabes Unidos</t>
  </si>
  <si>
    <t>Объединенные Арабские Эмираты</t>
  </si>
  <si>
    <t>Reino Unido de Gran Bretaña e Irlanda del Norte</t>
  </si>
  <si>
    <t>Великобритания</t>
  </si>
  <si>
    <t>Estados Unidos de América</t>
  </si>
  <si>
    <t>Соединённые Штаты Америки</t>
  </si>
  <si>
    <t>Islas Vírgenes (Estados Unidos)</t>
  </si>
  <si>
    <t>Виргинские Острова (США)</t>
  </si>
  <si>
    <t>Уругвай</t>
  </si>
  <si>
    <t>Uzbekistán</t>
  </si>
  <si>
    <t>Узбекистан</t>
  </si>
  <si>
    <t>Вануату</t>
  </si>
  <si>
    <t>Венесуэла</t>
  </si>
  <si>
    <t>Вьетнам</t>
  </si>
  <si>
    <t>Wallis y Futuna</t>
  </si>
  <si>
    <t>Уоллис и Футуна</t>
  </si>
  <si>
    <t>África Occidental</t>
  </si>
  <si>
    <t>Западная Африка</t>
  </si>
  <si>
    <t>Asia Occidental</t>
  </si>
  <si>
    <t>Западная Азия</t>
  </si>
  <si>
    <t>Europa Occidental</t>
  </si>
  <si>
    <t>Западная Европа</t>
  </si>
  <si>
    <t>Sahara Occidental</t>
  </si>
  <si>
    <t>Западная Сахара</t>
  </si>
  <si>
    <t>Mundo</t>
  </si>
  <si>
    <t>Мир</t>
  </si>
  <si>
    <t>Йемен</t>
  </si>
  <si>
    <t>Замбия</t>
  </si>
  <si>
    <t>Занзибар</t>
  </si>
  <si>
    <t>Зимбабве</t>
  </si>
  <si>
    <t>TB Programmatic Gap Blank Table (if needed, per priority intervention)</t>
  </si>
  <si>
    <r>
      <rPr>
        <sz val="11"/>
        <color theme="1"/>
        <rFont val="Calibri"/>
        <family val="2"/>
      </rPr>
      <t>Sélectionner…</t>
    </r>
  </si>
  <si>
    <r>
      <rPr>
        <sz val="11"/>
        <color theme="1"/>
        <rFont val="Calibri"/>
        <family val="2"/>
      </rPr>
      <t>Tuberculose multirésistante- Traitement</t>
    </r>
  </si>
  <si>
    <r>
      <rPr>
        <sz val="11"/>
        <color theme="1"/>
        <rFont val="Calibri"/>
        <family val="2"/>
      </rPr>
      <t>Tuberculose et VIH - Interventions conjointes de lutte contre la tuberculose et le VIH - Dépistage de la tuberculose parmi les patients atteints du VIH</t>
    </r>
  </si>
  <si>
    <r>
      <rPr>
        <sz val="11"/>
        <color theme="1"/>
        <rFont val="Calibri"/>
        <family val="2"/>
      </rPr>
      <t>Tuberculose et VIH - Interventions conjointes de lutte contre la tuberculose et le VIH - Patients atteints de tuberculose et dont le statut sérologique vis-à-vis du VIH est connu</t>
    </r>
  </si>
  <si>
    <r>
      <rPr>
        <sz val="11"/>
        <color theme="1"/>
        <rFont val="Calibri"/>
        <family val="2"/>
      </rPr>
      <t>Tuberculose et VIH - Interventions conjointes de lutte contre la tuberculose et le VIH - Patients tuberculeux séropositifs au VIH sous traitement antirétroviral</t>
    </r>
  </si>
  <si>
    <r>
      <rPr>
        <sz val="11"/>
        <color theme="1"/>
        <rFont val="Calibri"/>
        <family val="2"/>
      </rPr>
      <t>ICN</t>
    </r>
  </si>
  <si>
    <r>
      <rPr>
        <sz val="11"/>
        <color theme="1"/>
        <rFont val="Calibri"/>
        <family val="2"/>
      </rPr>
      <t>non ICN</t>
    </r>
  </si>
  <si>
    <r>
      <rPr>
        <sz val="11"/>
        <color theme="1"/>
        <rFont val="Calibri"/>
        <family val="2"/>
      </rPr>
      <t>Sélectionnez votre lieu géographique…</t>
    </r>
  </si>
  <si>
    <r>
      <rPr>
        <sz val="11"/>
        <color theme="1"/>
        <rFont val="Calibri"/>
        <family val="2"/>
      </rPr>
      <t>Afghanistan</t>
    </r>
  </si>
  <si>
    <r>
      <rPr>
        <sz val="11"/>
        <color theme="1"/>
        <rFont val="Calibri"/>
        <family val="2"/>
      </rPr>
      <t>Afrique</t>
    </r>
  </si>
  <si>
    <r>
      <rPr>
        <sz val="11"/>
        <color theme="1"/>
        <rFont val="Calibri"/>
        <family val="2"/>
      </rPr>
      <t>Îles Åland</t>
    </r>
  </si>
  <si>
    <r>
      <rPr>
        <sz val="11"/>
        <color theme="1"/>
        <rFont val="Calibri"/>
        <family val="2"/>
      </rPr>
      <t>Albanie</t>
    </r>
  </si>
  <si>
    <r>
      <rPr>
        <sz val="11"/>
        <color theme="1"/>
        <rFont val="Calibri"/>
        <family val="2"/>
      </rPr>
      <t>Algérie</t>
    </r>
  </si>
  <si>
    <r>
      <rPr>
        <sz val="11"/>
        <color theme="1"/>
        <rFont val="Calibri"/>
        <family val="2"/>
      </rPr>
      <t>Samoa américaines</t>
    </r>
  </si>
  <si>
    <r>
      <rPr>
        <sz val="11"/>
        <color theme="1"/>
        <rFont val="Calibri"/>
        <family val="2"/>
      </rPr>
      <t>Amériques</t>
    </r>
  </si>
  <si>
    <r>
      <rPr>
        <sz val="11"/>
        <color theme="1"/>
        <rFont val="Calibri"/>
        <family val="2"/>
      </rPr>
      <t>Andorre</t>
    </r>
  </si>
  <si>
    <r>
      <rPr>
        <sz val="11"/>
        <color theme="1"/>
        <rFont val="Calibri"/>
        <family val="2"/>
      </rPr>
      <t>Angola</t>
    </r>
  </si>
  <si>
    <r>
      <rPr>
        <sz val="11"/>
        <color theme="1"/>
        <rFont val="Calibri"/>
        <family val="2"/>
      </rPr>
      <t>Anguilla</t>
    </r>
  </si>
  <si>
    <r>
      <rPr>
        <sz val="11"/>
        <color theme="1"/>
        <rFont val="Calibri"/>
        <family val="2"/>
      </rPr>
      <t>Antigua-et-Barbuda</t>
    </r>
  </si>
  <si>
    <r>
      <rPr>
        <sz val="11"/>
        <color theme="1"/>
        <rFont val="Calibri"/>
        <family val="2"/>
      </rPr>
      <t>Argentine</t>
    </r>
  </si>
  <si>
    <r>
      <rPr>
        <sz val="11"/>
        <color theme="1"/>
        <rFont val="Calibri"/>
        <family val="2"/>
      </rPr>
      <t>Arménie</t>
    </r>
  </si>
  <si>
    <r>
      <rPr>
        <sz val="11"/>
        <color theme="1"/>
        <rFont val="Calibri"/>
        <family val="2"/>
      </rPr>
      <t>Aruba</t>
    </r>
  </si>
  <si>
    <r>
      <rPr>
        <sz val="11"/>
        <color theme="1"/>
        <rFont val="Calibri"/>
        <family val="2"/>
      </rPr>
      <t>Asie</t>
    </r>
  </si>
  <si>
    <r>
      <rPr>
        <sz val="11"/>
        <color theme="1"/>
        <rFont val="Calibri"/>
        <family val="2"/>
      </rPr>
      <t>Australie</t>
    </r>
  </si>
  <si>
    <r>
      <rPr>
        <sz val="11"/>
        <color theme="1"/>
        <rFont val="Calibri"/>
        <family val="2"/>
      </rPr>
      <t>Australie et Nouvelle-Zélande</t>
    </r>
  </si>
  <si>
    <r>
      <rPr>
        <sz val="11"/>
        <color theme="1"/>
        <rFont val="Calibri"/>
        <family val="2"/>
      </rPr>
      <t>Autriche</t>
    </r>
  </si>
  <si>
    <r>
      <rPr>
        <sz val="11"/>
        <color theme="1"/>
        <rFont val="Calibri"/>
        <family val="2"/>
      </rPr>
      <t>Azerbaïdjan</t>
    </r>
  </si>
  <si>
    <r>
      <rPr>
        <sz val="11"/>
        <color theme="1"/>
        <rFont val="Calibri"/>
        <family val="2"/>
      </rPr>
      <t>Bahamas</t>
    </r>
  </si>
  <si>
    <r>
      <rPr>
        <sz val="11"/>
        <color theme="1"/>
        <rFont val="Calibri"/>
        <family val="2"/>
      </rPr>
      <t>Bahreïn</t>
    </r>
  </si>
  <si>
    <r>
      <rPr>
        <sz val="11"/>
        <color theme="1"/>
        <rFont val="Calibri"/>
        <family val="2"/>
      </rPr>
      <t>Bangladesh</t>
    </r>
  </si>
  <si>
    <r>
      <rPr>
        <sz val="11"/>
        <color theme="1"/>
        <rFont val="Calibri"/>
        <family val="2"/>
      </rPr>
      <t>Barbade</t>
    </r>
  </si>
  <si>
    <r>
      <rPr>
        <sz val="11"/>
        <color theme="1"/>
        <rFont val="Calibri"/>
        <family val="2"/>
      </rPr>
      <t>Biélorussie</t>
    </r>
  </si>
  <si>
    <r>
      <rPr>
        <sz val="11"/>
        <color theme="1"/>
        <rFont val="Calibri"/>
        <family val="2"/>
      </rPr>
      <t>Belgique</t>
    </r>
  </si>
  <si>
    <r>
      <rPr>
        <sz val="11"/>
        <color theme="1"/>
        <rFont val="Calibri"/>
        <family val="2"/>
      </rPr>
      <t>Belize</t>
    </r>
  </si>
  <si>
    <r>
      <rPr>
        <sz val="11"/>
        <color theme="1"/>
        <rFont val="Calibri"/>
        <family val="2"/>
      </rPr>
      <t>Bénin</t>
    </r>
  </si>
  <si>
    <r>
      <rPr>
        <sz val="11"/>
        <color theme="1"/>
        <rFont val="Calibri"/>
        <family val="2"/>
      </rPr>
      <t>Bermudes</t>
    </r>
  </si>
  <si>
    <r>
      <rPr>
        <sz val="11"/>
        <color theme="1"/>
        <rFont val="Calibri"/>
        <family val="2"/>
      </rPr>
      <t>Bhoutan</t>
    </r>
  </si>
  <si>
    <r>
      <rPr>
        <sz val="11"/>
        <color theme="1"/>
        <rFont val="Calibri"/>
        <family val="2"/>
      </rPr>
      <t>Bolivie (État plurinational)</t>
    </r>
  </si>
  <si>
    <r>
      <rPr>
        <sz val="11"/>
        <color theme="1"/>
        <rFont val="Calibri"/>
        <family val="2"/>
      </rPr>
      <t>Bonaire, Saint-Eustache et Saba</t>
    </r>
  </si>
  <si>
    <r>
      <rPr>
        <sz val="11"/>
        <color theme="1"/>
        <rFont val="Calibri"/>
        <family val="2"/>
      </rPr>
      <t>Bosnie-Herzégovine</t>
    </r>
  </si>
  <si>
    <r>
      <rPr>
        <sz val="11"/>
        <color theme="1"/>
        <rFont val="Calibri"/>
        <family val="2"/>
      </rPr>
      <t>Botswana</t>
    </r>
  </si>
  <si>
    <r>
      <rPr>
        <sz val="11"/>
        <color theme="1"/>
        <rFont val="Calibri"/>
        <family val="2"/>
      </rPr>
      <t>Brésil</t>
    </r>
  </si>
  <si>
    <r>
      <rPr>
        <sz val="11"/>
        <color theme="1"/>
        <rFont val="Calibri"/>
        <family val="2"/>
      </rPr>
      <t>Îles Vierges britanniques</t>
    </r>
  </si>
  <si>
    <r>
      <rPr>
        <sz val="11"/>
        <color theme="1"/>
        <rFont val="Calibri"/>
        <family val="2"/>
      </rPr>
      <t>Brunei Darussalam</t>
    </r>
  </si>
  <si>
    <r>
      <rPr>
        <sz val="11"/>
        <color theme="1"/>
        <rFont val="Calibri"/>
        <family val="2"/>
      </rPr>
      <t>Bulgarie</t>
    </r>
  </si>
  <si>
    <r>
      <rPr>
        <sz val="11"/>
        <color theme="1"/>
        <rFont val="Calibri"/>
        <family val="2"/>
      </rPr>
      <t>Burkina Faso</t>
    </r>
  </si>
  <si>
    <r>
      <rPr>
        <sz val="11"/>
        <color theme="1"/>
        <rFont val="Calibri"/>
        <family val="2"/>
      </rPr>
      <t>Burundi</t>
    </r>
  </si>
  <si>
    <r>
      <rPr>
        <sz val="11"/>
        <color theme="1"/>
        <rFont val="Calibri"/>
        <family val="2"/>
      </rPr>
      <t>Cambodge</t>
    </r>
  </si>
  <si>
    <r>
      <rPr>
        <sz val="11"/>
        <color theme="1"/>
        <rFont val="Calibri"/>
        <family val="2"/>
      </rPr>
      <t>Cameroun</t>
    </r>
  </si>
  <si>
    <r>
      <rPr>
        <sz val="11"/>
        <color theme="1"/>
        <rFont val="Calibri"/>
        <family val="2"/>
      </rPr>
      <t>Canada</t>
    </r>
  </si>
  <si>
    <r>
      <rPr>
        <sz val="11"/>
        <color theme="1"/>
        <rFont val="Calibri"/>
        <family val="2"/>
      </rPr>
      <t>Cap-Vert</t>
    </r>
  </si>
  <si>
    <r>
      <rPr>
        <sz val="11"/>
        <color theme="1"/>
        <rFont val="Calibri"/>
        <family val="2"/>
      </rPr>
      <t>Caraïbes</t>
    </r>
  </si>
  <si>
    <r>
      <rPr>
        <sz val="11"/>
        <color theme="1"/>
        <rFont val="Calibri"/>
        <family val="2"/>
      </rPr>
      <t>Îles Caïman</t>
    </r>
  </si>
  <si>
    <r>
      <rPr>
        <sz val="11"/>
        <color theme="1"/>
        <rFont val="Calibri"/>
        <family val="2"/>
      </rPr>
      <t>République centrafricaine</t>
    </r>
  </si>
  <si>
    <r>
      <rPr>
        <sz val="11"/>
        <color theme="1"/>
        <rFont val="Calibri"/>
        <family val="2"/>
      </rPr>
      <t>Amérique centrale</t>
    </r>
  </si>
  <si>
    <r>
      <rPr>
        <sz val="11"/>
        <color theme="1"/>
        <rFont val="Calibri"/>
        <family val="2"/>
      </rPr>
      <t>Asie centrale</t>
    </r>
  </si>
  <si>
    <r>
      <rPr>
        <sz val="11"/>
        <color theme="1"/>
        <rFont val="Calibri"/>
        <family val="2"/>
      </rPr>
      <t>Tchad</t>
    </r>
  </si>
  <si>
    <r>
      <rPr>
        <sz val="11"/>
        <color theme="1"/>
        <rFont val="Calibri"/>
        <family val="2"/>
      </rPr>
      <t>Chili</t>
    </r>
  </si>
  <si>
    <r>
      <rPr>
        <sz val="11"/>
        <color theme="1"/>
        <rFont val="Calibri"/>
        <family val="2"/>
      </rPr>
      <t>Chine</t>
    </r>
  </si>
  <si>
    <r>
      <rPr>
        <sz val="11"/>
        <color theme="1"/>
        <rFont val="Calibri"/>
        <family val="2"/>
      </rPr>
      <t>Colombie</t>
    </r>
  </si>
  <si>
    <r>
      <rPr>
        <sz val="11"/>
        <color theme="1"/>
        <rFont val="Calibri"/>
        <family val="2"/>
      </rPr>
      <t>Comores</t>
    </r>
  </si>
  <si>
    <r>
      <rPr>
        <sz val="11"/>
        <color theme="1"/>
        <rFont val="Calibri"/>
        <family val="2"/>
      </rPr>
      <t>Congo</t>
    </r>
  </si>
  <si>
    <r>
      <rPr>
        <sz val="11"/>
        <color theme="1"/>
        <rFont val="Calibri"/>
        <family val="2"/>
      </rPr>
      <t>Congo (République démocratique)</t>
    </r>
  </si>
  <si>
    <r>
      <rPr>
        <sz val="11"/>
        <color theme="1"/>
        <rFont val="Calibri"/>
        <family val="2"/>
      </rPr>
      <t>Îles Cook</t>
    </r>
  </si>
  <si>
    <r>
      <rPr>
        <sz val="11"/>
        <color theme="1"/>
        <rFont val="Calibri"/>
        <family val="2"/>
      </rPr>
      <t>Costa Rica</t>
    </r>
  </si>
  <si>
    <r>
      <rPr>
        <sz val="11"/>
        <color theme="1"/>
        <rFont val="Calibri"/>
        <family val="2"/>
      </rPr>
      <t>Côte d'Ivoire</t>
    </r>
  </si>
  <si>
    <r>
      <rPr>
        <sz val="11"/>
        <color theme="1"/>
        <rFont val="Calibri"/>
        <family val="2"/>
      </rPr>
      <t>Croatie</t>
    </r>
  </si>
  <si>
    <r>
      <rPr>
        <sz val="11"/>
        <color theme="1"/>
        <rFont val="Calibri"/>
        <family val="2"/>
      </rPr>
      <t>Cuba</t>
    </r>
  </si>
  <si>
    <r>
      <rPr>
        <sz val="11"/>
        <color theme="1"/>
        <rFont val="Calibri"/>
        <family val="2"/>
      </rPr>
      <t>Curaçao</t>
    </r>
  </si>
  <si>
    <r>
      <rPr>
        <sz val="11"/>
        <color theme="1"/>
        <rFont val="Calibri"/>
        <family val="2"/>
      </rPr>
      <t>Chypre</t>
    </r>
  </si>
  <si>
    <r>
      <rPr>
        <sz val="11"/>
        <color theme="1"/>
        <rFont val="Calibri"/>
        <family val="2"/>
      </rPr>
      <t>République tchèque</t>
    </r>
  </si>
  <si>
    <r>
      <rPr>
        <sz val="11"/>
        <color theme="1"/>
        <rFont val="Calibri"/>
        <family val="2"/>
      </rPr>
      <t>Danemark</t>
    </r>
  </si>
  <si>
    <r>
      <rPr>
        <sz val="11"/>
        <color theme="1"/>
        <rFont val="Calibri"/>
        <family val="2"/>
      </rPr>
      <t>Djibouti</t>
    </r>
  </si>
  <si>
    <r>
      <rPr>
        <sz val="11"/>
        <color theme="1"/>
        <rFont val="Calibri"/>
        <family val="2"/>
      </rPr>
      <t>Dominique</t>
    </r>
  </si>
  <si>
    <r>
      <rPr>
        <sz val="11"/>
        <color theme="1"/>
        <rFont val="Calibri"/>
        <family val="2"/>
      </rPr>
      <t>République dominicaine</t>
    </r>
  </si>
  <si>
    <r>
      <rPr>
        <sz val="11"/>
        <color theme="1"/>
        <rFont val="Calibri"/>
        <family val="2"/>
      </rPr>
      <t>Afrique orientale</t>
    </r>
  </si>
  <si>
    <r>
      <rPr>
        <sz val="11"/>
        <color theme="1"/>
        <rFont val="Calibri"/>
        <family val="2"/>
      </rPr>
      <t>Asie orientale</t>
    </r>
  </si>
  <si>
    <r>
      <rPr>
        <sz val="11"/>
        <color theme="1"/>
        <rFont val="Calibri"/>
        <family val="2"/>
      </rPr>
      <t>Europe orientale</t>
    </r>
  </si>
  <si>
    <r>
      <rPr>
        <sz val="11"/>
        <color theme="1"/>
        <rFont val="Calibri"/>
        <family val="2"/>
      </rPr>
      <t>Équateur</t>
    </r>
  </si>
  <si>
    <r>
      <rPr>
        <sz val="11"/>
        <color theme="1"/>
        <rFont val="Calibri"/>
        <family val="2"/>
      </rPr>
      <t>Égypte</t>
    </r>
  </si>
  <si>
    <r>
      <rPr>
        <sz val="11"/>
        <color theme="1"/>
        <rFont val="Calibri"/>
        <family val="2"/>
      </rPr>
      <t>Salvador</t>
    </r>
  </si>
  <si>
    <r>
      <rPr>
        <sz val="11"/>
        <color theme="1"/>
        <rFont val="Calibri"/>
        <family val="2"/>
      </rPr>
      <t>Guinée équatoriale</t>
    </r>
  </si>
  <si>
    <r>
      <rPr>
        <sz val="11"/>
        <color theme="1"/>
        <rFont val="Calibri"/>
        <family val="2"/>
      </rPr>
      <t>Érythrée</t>
    </r>
  </si>
  <si>
    <r>
      <rPr>
        <sz val="11"/>
        <color theme="1"/>
        <rFont val="Calibri"/>
        <family val="2"/>
      </rPr>
      <t>Estonie</t>
    </r>
  </si>
  <si>
    <r>
      <rPr>
        <sz val="11"/>
        <color theme="1"/>
        <rFont val="Calibri"/>
        <family val="2"/>
      </rPr>
      <t>Éthiopie</t>
    </r>
  </si>
  <si>
    <r>
      <rPr>
        <sz val="11"/>
        <color theme="1"/>
        <rFont val="Calibri"/>
        <family val="2"/>
      </rPr>
      <t>Europe</t>
    </r>
  </si>
  <si>
    <r>
      <rPr>
        <sz val="11"/>
        <color theme="1"/>
        <rFont val="Calibri"/>
        <family val="2"/>
      </rPr>
      <t>Îles Féroé</t>
    </r>
  </si>
  <si>
    <r>
      <rPr>
        <sz val="11"/>
        <color theme="1"/>
        <rFont val="Calibri"/>
        <family val="2"/>
      </rPr>
      <t>Malouines (Falkland)</t>
    </r>
  </si>
  <si>
    <r>
      <rPr>
        <sz val="11"/>
        <color theme="1"/>
        <rFont val="Calibri"/>
        <family val="2"/>
      </rPr>
      <t>Fidji</t>
    </r>
  </si>
  <si>
    <r>
      <rPr>
        <sz val="11"/>
        <color theme="1"/>
        <rFont val="Calibri"/>
        <family val="2"/>
      </rPr>
      <t>Finlande</t>
    </r>
  </si>
  <si>
    <r>
      <rPr>
        <sz val="11"/>
        <color theme="1"/>
        <rFont val="Calibri"/>
        <family val="2"/>
      </rPr>
      <t>France</t>
    </r>
  </si>
  <si>
    <r>
      <rPr>
        <sz val="11"/>
        <color theme="1"/>
        <rFont val="Calibri"/>
        <family val="2"/>
      </rPr>
      <t>Guyane française</t>
    </r>
  </si>
  <si>
    <r>
      <rPr>
        <sz val="11"/>
        <color theme="1"/>
        <rFont val="Calibri"/>
        <family val="2"/>
      </rPr>
      <t>Polynésie française</t>
    </r>
  </si>
  <si>
    <r>
      <rPr>
        <sz val="11"/>
        <color theme="1"/>
        <rFont val="Calibri"/>
        <family val="2"/>
      </rPr>
      <t>Gabon</t>
    </r>
  </si>
  <si>
    <r>
      <rPr>
        <sz val="11"/>
        <color theme="1"/>
        <rFont val="Calibri"/>
        <family val="2"/>
      </rPr>
      <t>Gambie</t>
    </r>
  </si>
  <si>
    <r>
      <rPr>
        <sz val="11"/>
        <color theme="1"/>
        <rFont val="Calibri"/>
        <family val="2"/>
      </rPr>
      <t>Géorgie</t>
    </r>
  </si>
  <si>
    <r>
      <rPr>
        <sz val="11"/>
        <color theme="1"/>
        <rFont val="Calibri"/>
        <family val="2"/>
      </rPr>
      <t>Allemagne</t>
    </r>
  </si>
  <si>
    <r>
      <rPr>
        <sz val="11"/>
        <color theme="1"/>
        <rFont val="Calibri"/>
        <family val="2"/>
      </rPr>
      <t>Ghana</t>
    </r>
  </si>
  <si>
    <r>
      <rPr>
        <sz val="11"/>
        <color theme="1"/>
        <rFont val="Calibri"/>
        <family val="2"/>
      </rPr>
      <t>Gibraltar</t>
    </r>
  </si>
  <si>
    <r>
      <rPr>
        <sz val="11"/>
        <color theme="1"/>
        <rFont val="Calibri"/>
        <family val="2"/>
      </rPr>
      <t>Grèce</t>
    </r>
  </si>
  <si>
    <r>
      <rPr>
        <sz val="11"/>
        <color theme="1"/>
        <rFont val="Calibri"/>
        <family val="2"/>
      </rPr>
      <t>Groenland</t>
    </r>
  </si>
  <si>
    <r>
      <rPr>
        <sz val="11"/>
        <color theme="1"/>
        <rFont val="Calibri"/>
        <family val="2"/>
      </rPr>
      <t>Grenade</t>
    </r>
  </si>
  <si>
    <r>
      <rPr>
        <sz val="11"/>
        <color theme="1"/>
        <rFont val="Calibri"/>
        <family val="2"/>
      </rPr>
      <t>Guadeloupe</t>
    </r>
  </si>
  <si>
    <r>
      <rPr>
        <sz val="11"/>
        <color theme="1"/>
        <rFont val="Calibri"/>
        <family val="2"/>
      </rPr>
      <t>Guam</t>
    </r>
  </si>
  <si>
    <r>
      <rPr>
        <sz val="11"/>
        <color theme="1"/>
        <rFont val="Calibri"/>
        <family val="2"/>
      </rPr>
      <t>Guatemala</t>
    </r>
  </si>
  <si>
    <r>
      <rPr>
        <sz val="11"/>
        <color theme="1"/>
        <rFont val="Calibri"/>
        <family val="2"/>
      </rPr>
      <t>Guernesey</t>
    </r>
  </si>
  <si>
    <r>
      <rPr>
        <sz val="11"/>
        <color theme="1"/>
        <rFont val="Calibri"/>
        <family val="2"/>
      </rPr>
      <t>Guinée</t>
    </r>
  </si>
  <si>
    <r>
      <rPr>
        <sz val="11"/>
        <color theme="1"/>
        <rFont val="Calibri"/>
        <family val="2"/>
      </rPr>
      <t>Guinée-Bissau</t>
    </r>
  </si>
  <si>
    <r>
      <rPr>
        <sz val="11"/>
        <color theme="1"/>
        <rFont val="Calibri"/>
        <family val="2"/>
      </rPr>
      <t>Guyana</t>
    </r>
  </si>
  <si>
    <r>
      <rPr>
        <sz val="11"/>
        <color theme="1"/>
        <rFont val="Calibri"/>
        <family val="2"/>
      </rPr>
      <t>Haïti</t>
    </r>
  </si>
  <si>
    <r>
      <rPr>
        <sz val="11"/>
        <color theme="1"/>
        <rFont val="Calibri"/>
        <family val="2"/>
      </rPr>
      <t>Saint-Siège (Vatican)</t>
    </r>
  </si>
  <si>
    <r>
      <rPr>
        <sz val="11"/>
        <color theme="1"/>
        <rFont val="Calibri"/>
        <family val="2"/>
      </rPr>
      <t>Honduras</t>
    </r>
  </si>
  <si>
    <r>
      <rPr>
        <sz val="11"/>
        <color theme="1"/>
        <rFont val="Calibri"/>
        <family val="2"/>
      </rPr>
      <t>Hong Kong</t>
    </r>
  </si>
  <si>
    <r>
      <rPr>
        <sz val="11"/>
        <color theme="1"/>
        <rFont val="Calibri"/>
        <family val="2"/>
      </rPr>
      <t>Hongrie</t>
    </r>
  </si>
  <si>
    <r>
      <rPr>
        <sz val="11"/>
        <color theme="1"/>
        <rFont val="Calibri"/>
        <family val="2"/>
      </rPr>
      <t>Islande</t>
    </r>
  </si>
  <si>
    <r>
      <rPr>
        <sz val="11"/>
        <color theme="1"/>
        <rFont val="Calibri"/>
        <family val="2"/>
      </rPr>
      <t>Inde</t>
    </r>
  </si>
  <si>
    <r>
      <rPr>
        <sz val="11"/>
        <color theme="1"/>
        <rFont val="Calibri"/>
        <family val="2"/>
      </rPr>
      <t>Indonésie</t>
    </r>
  </si>
  <si>
    <r>
      <rPr>
        <sz val="11"/>
        <color theme="1"/>
        <rFont val="Calibri"/>
        <family val="2"/>
      </rPr>
      <t>Iran</t>
    </r>
  </si>
  <si>
    <r>
      <rPr>
        <sz val="11"/>
        <color theme="1"/>
        <rFont val="Calibri"/>
        <family val="2"/>
      </rPr>
      <t>Irak</t>
    </r>
  </si>
  <si>
    <r>
      <rPr>
        <sz val="11"/>
        <color theme="1"/>
        <rFont val="Calibri"/>
        <family val="2"/>
      </rPr>
      <t>Irlande</t>
    </r>
  </si>
  <si>
    <r>
      <rPr>
        <sz val="11"/>
        <color theme="1"/>
        <rFont val="Calibri"/>
        <family val="2"/>
      </rPr>
      <t>Île de Man</t>
    </r>
  </si>
  <si>
    <r>
      <rPr>
        <sz val="11"/>
        <color theme="1"/>
        <rFont val="Calibri"/>
        <family val="2"/>
      </rPr>
      <t>Israël</t>
    </r>
  </si>
  <si>
    <r>
      <rPr>
        <sz val="11"/>
        <color theme="1"/>
        <rFont val="Calibri"/>
        <family val="2"/>
      </rPr>
      <t>Italie</t>
    </r>
  </si>
  <si>
    <r>
      <rPr>
        <sz val="11"/>
        <color theme="1"/>
        <rFont val="Calibri"/>
        <family val="2"/>
      </rPr>
      <t>Jamaïque</t>
    </r>
  </si>
  <si>
    <r>
      <rPr>
        <sz val="11"/>
        <color theme="1"/>
        <rFont val="Calibri"/>
        <family val="2"/>
      </rPr>
      <t>Japon</t>
    </r>
  </si>
  <si>
    <r>
      <rPr>
        <sz val="11"/>
        <color theme="1"/>
        <rFont val="Calibri"/>
        <family val="2"/>
      </rPr>
      <t>Jersey</t>
    </r>
  </si>
  <si>
    <r>
      <rPr>
        <sz val="11"/>
        <color theme="1"/>
        <rFont val="Calibri"/>
        <family val="2"/>
      </rPr>
      <t>Jordanie</t>
    </r>
  </si>
  <si>
    <r>
      <rPr>
        <sz val="11"/>
        <color theme="1"/>
        <rFont val="Calibri"/>
        <family val="2"/>
      </rPr>
      <t>Kazakhstan</t>
    </r>
  </si>
  <si>
    <r>
      <rPr>
        <sz val="11"/>
        <color theme="1"/>
        <rFont val="Calibri"/>
        <family val="2"/>
      </rPr>
      <t>Kenya</t>
    </r>
  </si>
  <si>
    <r>
      <rPr>
        <sz val="11"/>
        <color theme="1"/>
        <rFont val="Calibri"/>
        <family val="2"/>
      </rPr>
      <t>Kiribati</t>
    </r>
  </si>
  <si>
    <r>
      <rPr>
        <sz val="11"/>
        <color theme="1"/>
        <rFont val="Calibri"/>
        <family val="2"/>
      </rPr>
      <t>Corée du Nord</t>
    </r>
  </si>
  <si>
    <r>
      <rPr>
        <sz val="11"/>
        <color theme="1"/>
        <rFont val="Calibri"/>
        <family val="2"/>
      </rPr>
      <t>Corée du Sud</t>
    </r>
  </si>
  <si>
    <r>
      <rPr>
        <sz val="11"/>
        <color theme="1"/>
        <rFont val="Calibri"/>
        <family val="2"/>
      </rPr>
      <t>Kosovo</t>
    </r>
  </si>
  <si>
    <r>
      <rPr>
        <sz val="11"/>
        <color theme="1"/>
        <rFont val="Calibri"/>
        <family val="2"/>
      </rPr>
      <t>Koweït</t>
    </r>
  </si>
  <si>
    <r>
      <rPr>
        <sz val="11"/>
        <color theme="1"/>
        <rFont val="Calibri"/>
        <family val="2"/>
      </rPr>
      <t>Kirghizistan</t>
    </r>
  </si>
  <si>
    <r>
      <rPr>
        <sz val="11"/>
        <color theme="1"/>
        <rFont val="Calibri"/>
        <family val="2"/>
      </rPr>
      <t>Laos</t>
    </r>
  </si>
  <si>
    <r>
      <rPr>
        <sz val="11"/>
        <color theme="1"/>
        <rFont val="Calibri"/>
        <family val="2"/>
      </rPr>
      <t>Lettonie</t>
    </r>
  </si>
  <si>
    <r>
      <rPr>
        <sz val="11"/>
        <color theme="1"/>
        <rFont val="Calibri"/>
        <family val="2"/>
      </rPr>
      <t>Liban</t>
    </r>
  </si>
  <si>
    <r>
      <rPr>
        <sz val="11"/>
        <color theme="1"/>
        <rFont val="Calibri"/>
        <family val="2"/>
      </rPr>
      <t>Lesotho</t>
    </r>
  </si>
  <si>
    <r>
      <rPr>
        <sz val="11"/>
        <color theme="1"/>
        <rFont val="Calibri"/>
        <family val="2"/>
      </rPr>
      <t>Liberia</t>
    </r>
  </si>
  <si>
    <r>
      <rPr>
        <sz val="11"/>
        <color theme="1"/>
        <rFont val="Calibri"/>
        <family val="2"/>
      </rPr>
      <t>Libye</t>
    </r>
  </si>
  <si>
    <r>
      <rPr>
        <sz val="11"/>
        <color theme="1"/>
        <rFont val="Calibri"/>
        <family val="2"/>
      </rPr>
      <t>Liechtenstein</t>
    </r>
  </si>
  <si>
    <r>
      <rPr>
        <sz val="11"/>
        <color theme="1"/>
        <rFont val="Calibri"/>
        <family val="2"/>
      </rPr>
      <t>Lituanie</t>
    </r>
  </si>
  <si>
    <r>
      <rPr>
        <sz val="11"/>
        <color theme="1"/>
        <rFont val="Calibri"/>
        <family val="2"/>
      </rPr>
      <t>Luxembourg</t>
    </r>
  </si>
  <si>
    <r>
      <rPr>
        <sz val="11"/>
        <color theme="1"/>
        <rFont val="Calibri"/>
        <family val="2"/>
      </rPr>
      <t>Macao</t>
    </r>
  </si>
  <si>
    <r>
      <rPr>
        <sz val="11"/>
        <color theme="1"/>
        <rFont val="Calibri"/>
        <family val="2"/>
      </rPr>
      <t>Macédoine (Ex-république yougoslave)</t>
    </r>
  </si>
  <si>
    <r>
      <rPr>
        <sz val="11"/>
        <color theme="1"/>
        <rFont val="Calibri"/>
        <family val="2"/>
      </rPr>
      <t>Madagascar</t>
    </r>
  </si>
  <si>
    <r>
      <rPr>
        <sz val="11"/>
        <color theme="1"/>
        <rFont val="Calibri"/>
        <family val="2"/>
      </rPr>
      <t>Malawi</t>
    </r>
  </si>
  <si>
    <r>
      <rPr>
        <sz val="11"/>
        <color theme="1"/>
        <rFont val="Calibri"/>
        <family val="2"/>
      </rPr>
      <t>Malaisie</t>
    </r>
  </si>
  <si>
    <r>
      <rPr>
        <sz val="11"/>
        <color theme="1"/>
        <rFont val="Calibri"/>
        <family val="2"/>
      </rPr>
      <t>Maldives</t>
    </r>
  </si>
  <si>
    <r>
      <rPr>
        <sz val="11"/>
        <color theme="1"/>
        <rFont val="Calibri"/>
        <family val="2"/>
      </rPr>
      <t>Mali</t>
    </r>
  </si>
  <si>
    <r>
      <rPr>
        <sz val="11"/>
        <color theme="1"/>
        <rFont val="Calibri"/>
        <family val="2"/>
      </rPr>
      <t>Malte</t>
    </r>
  </si>
  <si>
    <r>
      <rPr>
        <sz val="11"/>
        <color theme="1"/>
        <rFont val="Calibri"/>
        <family val="2"/>
      </rPr>
      <t>Îles Marshall</t>
    </r>
  </si>
  <si>
    <r>
      <rPr>
        <sz val="11"/>
        <color theme="1"/>
        <rFont val="Calibri"/>
        <family val="2"/>
      </rPr>
      <t>Martinique</t>
    </r>
  </si>
  <si>
    <r>
      <rPr>
        <sz val="11"/>
        <color theme="1"/>
        <rFont val="Calibri"/>
        <family val="2"/>
      </rPr>
      <t>Mauritanie</t>
    </r>
  </si>
  <si>
    <r>
      <rPr>
        <sz val="11"/>
        <color theme="1"/>
        <rFont val="Calibri"/>
        <family val="2"/>
      </rPr>
      <t>Maurice</t>
    </r>
  </si>
  <si>
    <r>
      <rPr>
        <sz val="11"/>
        <color theme="1"/>
        <rFont val="Calibri"/>
        <family val="2"/>
      </rPr>
      <t>Mayotte</t>
    </r>
  </si>
  <si>
    <r>
      <rPr>
        <sz val="11"/>
        <color theme="1"/>
        <rFont val="Calibri"/>
        <family val="2"/>
      </rPr>
      <t>Mélanésie</t>
    </r>
  </si>
  <si>
    <r>
      <rPr>
        <sz val="11"/>
        <color theme="1"/>
        <rFont val="Calibri"/>
        <family val="2"/>
      </rPr>
      <t>Mexique</t>
    </r>
  </si>
  <si>
    <r>
      <rPr>
        <sz val="11"/>
        <color theme="1"/>
        <rFont val="Calibri"/>
        <family val="2"/>
      </rPr>
      <t>Micronésie</t>
    </r>
  </si>
  <si>
    <r>
      <rPr>
        <sz val="11"/>
        <color theme="1"/>
        <rFont val="Calibri"/>
        <family val="2"/>
      </rPr>
      <t>Afrique centrale</t>
    </r>
  </si>
  <si>
    <r>
      <rPr>
        <sz val="11"/>
        <color theme="1"/>
        <rFont val="Calibri"/>
        <family val="2"/>
      </rPr>
      <t>Moldavie</t>
    </r>
  </si>
  <si>
    <r>
      <rPr>
        <sz val="11"/>
        <color theme="1"/>
        <rFont val="Calibri"/>
        <family val="2"/>
      </rPr>
      <t>Monaco</t>
    </r>
  </si>
  <si>
    <r>
      <rPr>
        <sz val="11"/>
        <color theme="1"/>
        <rFont val="Calibri"/>
        <family val="2"/>
      </rPr>
      <t>Mongolie</t>
    </r>
  </si>
  <si>
    <r>
      <rPr>
        <sz val="11"/>
        <color theme="1"/>
        <rFont val="Calibri"/>
        <family val="2"/>
      </rPr>
      <t>Monténégro</t>
    </r>
  </si>
  <si>
    <r>
      <rPr>
        <sz val="11"/>
        <color theme="1"/>
        <rFont val="Calibri"/>
        <family val="2"/>
      </rPr>
      <t>Montserrat</t>
    </r>
  </si>
  <si>
    <r>
      <rPr>
        <sz val="11"/>
        <color theme="1"/>
        <rFont val="Calibri"/>
        <family val="2"/>
      </rPr>
      <t>Maroc</t>
    </r>
  </si>
  <si>
    <r>
      <rPr>
        <sz val="11"/>
        <color theme="1"/>
        <rFont val="Calibri"/>
        <family val="2"/>
      </rPr>
      <t>Mozambique</t>
    </r>
  </si>
  <si>
    <r>
      <rPr>
        <sz val="11"/>
        <color theme="1"/>
        <rFont val="Calibri"/>
        <family val="2"/>
      </rPr>
      <t>Birmanie</t>
    </r>
  </si>
  <si>
    <r>
      <rPr>
        <sz val="11"/>
        <color theme="1"/>
        <rFont val="Calibri"/>
        <family val="2"/>
      </rPr>
      <t>Namibie</t>
    </r>
  </si>
  <si>
    <r>
      <rPr>
        <sz val="11"/>
        <color theme="1"/>
        <rFont val="Calibri"/>
        <family val="2"/>
      </rPr>
      <t>Nauru</t>
    </r>
  </si>
  <si>
    <r>
      <rPr>
        <sz val="11"/>
        <color theme="1"/>
        <rFont val="Calibri"/>
        <family val="2"/>
      </rPr>
      <t>Népal</t>
    </r>
  </si>
  <si>
    <r>
      <rPr>
        <sz val="11"/>
        <color theme="1"/>
        <rFont val="Calibri"/>
        <family val="2"/>
      </rPr>
      <t>Pays-Bas</t>
    </r>
  </si>
  <si>
    <r>
      <rPr>
        <sz val="11"/>
        <color theme="1"/>
        <rFont val="Calibri"/>
        <family val="2"/>
      </rPr>
      <t>Nouvelle-Calédonie</t>
    </r>
  </si>
  <si>
    <r>
      <rPr>
        <sz val="11"/>
        <color theme="1"/>
        <rFont val="Calibri"/>
        <family val="2"/>
      </rPr>
      <t>Nouvelle-Zélande</t>
    </r>
  </si>
  <si>
    <r>
      <rPr>
        <sz val="11"/>
        <color theme="1"/>
        <rFont val="Calibri"/>
        <family val="2"/>
      </rPr>
      <t>Nicaragua</t>
    </r>
  </si>
  <si>
    <r>
      <rPr>
        <sz val="11"/>
        <color theme="1"/>
        <rFont val="Calibri"/>
        <family val="2"/>
      </rPr>
      <t>Niger</t>
    </r>
  </si>
  <si>
    <r>
      <rPr>
        <sz val="11"/>
        <color theme="1"/>
        <rFont val="Calibri"/>
        <family val="2"/>
      </rPr>
      <t>Nigeria</t>
    </r>
  </si>
  <si>
    <r>
      <rPr>
        <sz val="11"/>
        <color theme="1"/>
        <rFont val="Calibri"/>
        <family val="2"/>
      </rPr>
      <t>Niue</t>
    </r>
  </si>
  <si>
    <r>
      <rPr>
        <sz val="11"/>
        <color theme="1"/>
        <rFont val="Calibri"/>
        <family val="2"/>
      </rPr>
      <t>Île Norfolk</t>
    </r>
  </si>
  <si>
    <r>
      <rPr>
        <sz val="11"/>
        <color theme="1"/>
        <rFont val="Calibri"/>
        <family val="2"/>
      </rPr>
      <t>Afrique septentrionale</t>
    </r>
  </si>
  <si>
    <r>
      <rPr>
        <sz val="11"/>
        <color theme="1"/>
        <rFont val="Calibri"/>
        <family val="2"/>
      </rPr>
      <t>Amérique septentrionale</t>
    </r>
  </si>
  <si>
    <r>
      <rPr>
        <sz val="11"/>
        <color theme="1"/>
        <rFont val="Calibri"/>
        <family val="2"/>
      </rPr>
      <t>Europe septentrionale</t>
    </r>
  </si>
  <si>
    <r>
      <rPr>
        <sz val="11"/>
        <color theme="1"/>
        <rFont val="Calibri"/>
        <family val="2"/>
      </rPr>
      <t>Îles Mariannes du Nord</t>
    </r>
  </si>
  <si>
    <r>
      <rPr>
        <sz val="11"/>
        <color theme="1"/>
        <rFont val="Calibri"/>
        <family val="2"/>
      </rPr>
      <t>Norvège</t>
    </r>
  </si>
  <si>
    <r>
      <rPr>
        <sz val="11"/>
        <color theme="1"/>
        <rFont val="Calibri"/>
        <family val="2"/>
      </rPr>
      <t>Océanie</t>
    </r>
  </si>
  <si>
    <r>
      <rPr>
        <sz val="11"/>
        <color theme="1"/>
        <rFont val="Calibri"/>
        <family val="2"/>
      </rPr>
      <t>Oman</t>
    </r>
  </si>
  <si>
    <r>
      <rPr>
        <sz val="11"/>
        <color theme="1"/>
        <rFont val="Calibri"/>
        <family val="2"/>
      </rPr>
      <t>Pakistan</t>
    </r>
  </si>
  <si>
    <r>
      <rPr>
        <sz val="11"/>
        <color theme="1"/>
        <rFont val="Calibri"/>
        <family val="2"/>
      </rPr>
      <t>Palaos</t>
    </r>
  </si>
  <si>
    <r>
      <rPr>
        <sz val="11"/>
        <color theme="1"/>
        <rFont val="Calibri"/>
        <family val="2"/>
      </rPr>
      <t>Palestine</t>
    </r>
  </si>
  <si>
    <r>
      <rPr>
        <sz val="11"/>
        <color theme="1"/>
        <rFont val="Calibri"/>
        <family val="2"/>
      </rPr>
      <t>Panama</t>
    </r>
  </si>
  <si>
    <r>
      <rPr>
        <sz val="11"/>
        <color theme="1"/>
        <rFont val="Calibri"/>
        <family val="2"/>
      </rPr>
      <t>Papouasie-Nouvelle-Guinée</t>
    </r>
  </si>
  <si>
    <r>
      <rPr>
        <sz val="11"/>
        <color theme="1"/>
        <rFont val="Calibri"/>
        <family val="2"/>
      </rPr>
      <t>Paraguay</t>
    </r>
  </si>
  <si>
    <r>
      <rPr>
        <sz val="11"/>
        <color theme="1"/>
        <rFont val="Calibri"/>
        <family val="2"/>
      </rPr>
      <t>Pérou</t>
    </r>
  </si>
  <si>
    <r>
      <rPr>
        <sz val="11"/>
        <color theme="1"/>
        <rFont val="Calibri"/>
        <family val="2"/>
      </rPr>
      <t>Philippines</t>
    </r>
  </si>
  <si>
    <r>
      <rPr>
        <sz val="11"/>
        <color theme="1"/>
        <rFont val="Calibri"/>
        <family val="2"/>
      </rPr>
      <t>Îles Pitcairn</t>
    </r>
  </si>
  <si>
    <r>
      <rPr>
        <sz val="11"/>
        <color theme="1"/>
        <rFont val="Calibri"/>
        <family val="2"/>
      </rPr>
      <t>Pologne</t>
    </r>
  </si>
  <si>
    <r>
      <rPr>
        <sz val="11"/>
        <color theme="1"/>
        <rFont val="Calibri"/>
        <family val="2"/>
      </rPr>
      <t>Polynésie</t>
    </r>
  </si>
  <si>
    <r>
      <rPr>
        <sz val="11"/>
        <color theme="1"/>
        <rFont val="Calibri"/>
        <family val="2"/>
      </rPr>
      <t>Portugal</t>
    </r>
  </si>
  <si>
    <r>
      <rPr>
        <sz val="11"/>
        <color theme="1"/>
        <rFont val="Calibri"/>
        <family val="2"/>
      </rPr>
      <t>Porto Rico</t>
    </r>
  </si>
  <si>
    <r>
      <rPr>
        <sz val="11"/>
        <color theme="1"/>
        <rFont val="Calibri"/>
        <family val="2"/>
      </rPr>
      <t>Qatar</t>
    </r>
  </si>
  <si>
    <r>
      <rPr>
        <sz val="11"/>
        <color theme="1"/>
        <rFont val="Calibri"/>
        <family val="2"/>
      </rPr>
      <t>Réunion</t>
    </r>
  </si>
  <si>
    <r>
      <rPr>
        <sz val="11"/>
        <color theme="1"/>
        <rFont val="Calibri"/>
        <family val="2"/>
      </rPr>
      <t>Roumanie</t>
    </r>
  </si>
  <si>
    <r>
      <rPr>
        <sz val="11"/>
        <color theme="1"/>
        <rFont val="Calibri"/>
        <family val="2"/>
      </rPr>
      <t>Russie</t>
    </r>
  </si>
  <si>
    <r>
      <rPr>
        <sz val="11"/>
        <color theme="1"/>
        <rFont val="Calibri"/>
        <family val="2"/>
      </rPr>
      <t>Rwanda</t>
    </r>
  </si>
  <si>
    <r>
      <rPr>
        <sz val="11"/>
        <color theme="1"/>
        <rFont val="Calibri"/>
        <family val="2"/>
      </rPr>
      <t>Sainte-Hélène, Ascension et Tristan da Cunha</t>
    </r>
  </si>
  <si>
    <r>
      <rPr>
        <sz val="11"/>
        <color theme="1"/>
        <rFont val="Calibri"/>
        <family val="2"/>
      </rPr>
      <t>Saint-Christophe-et-Niévès</t>
    </r>
  </si>
  <si>
    <r>
      <rPr>
        <sz val="11"/>
        <color theme="1"/>
        <rFont val="Calibri"/>
        <family val="2"/>
      </rPr>
      <t>Sainte-Lucie</t>
    </r>
  </si>
  <si>
    <r>
      <rPr>
        <sz val="11"/>
        <color theme="1"/>
        <rFont val="Calibri"/>
        <family val="2"/>
      </rPr>
      <t>Saint-Pierre-et-Miquelon</t>
    </r>
  </si>
  <si>
    <r>
      <rPr>
        <sz val="11"/>
        <color theme="1"/>
        <rFont val="Calibri"/>
        <family val="2"/>
      </rPr>
      <t>Saint-Vincent-et-les-Grenadines</t>
    </r>
  </si>
  <si>
    <r>
      <rPr>
        <sz val="11"/>
        <color theme="1"/>
        <rFont val="Calibri"/>
        <family val="2"/>
      </rPr>
      <t>Samoa</t>
    </r>
  </si>
  <si>
    <r>
      <rPr>
        <sz val="11"/>
        <color theme="1"/>
        <rFont val="Calibri"/>
        <family val="2"/>
      </rPr>
      <t>Saint-Marin</t>
    </r>
  </si>
  <si>
    <r>
      <rPr>
        <sz val="11"/>
        <color theme="1"/>
        <rFont val="Calibri"/>
        <family val="2"/>
      </rPr>
      <t>Sao Tomé-et-Principe</t>
    </r>
  </si>
  <si>
    <r>
      <rPr>
        <sz val="11"/>
        <color theme="1"/>
        <rFont val="Calibri"/>
        <family val="2"/>
      </rPr>
      <t>Arabie saoudite</t>
    </r>
  </si>
  <si>
    <r>
      <rPr>
        <sz val="11"/>
        <color theme="1"/>
        <rFont val="Calibri"/>
        <family val="2"/>
      </rPr>
      <t>Sénégal</t>
    </r>
  </si>
  <si>
    <r>
      <rPr>
        <sz val="11"/>
        <color theme="1"/>
        <rFont val="Calibri"/>
        <family val="2"/>
      </rPr>
      <t>Serbie</t>
    </r>
  </si>
  <si>
    <r>
      <rPr>
        <sz val="11"/>
        <color theme="1"/>
        <rFont val="Calibri"/>
        <family val="2"/>
      </rPr>
      <t>Seychelles</t>
    </r>
  </si>
  <si>
    <r>
      <rPr>
        <sz val="11"/>
        <color theme="1"/>
        <rFont val="Calibri"/>
        <family val="2"/>
      </rPr>
      <t>Sierra Leone</t>
    </r>
  </si>
  <si>
    <r>
      <rPr>
        <sz val="11"/>
        <color theme="1"/>
        <rFont val="Calibri"/>
        <family val="2"/>
      </rPr>
      <t>Singapour</t>
    </r>
  </si>
  <si>
    <r>
      <rPr>
        <sz val="11"/>
        <color theme="1"/>
        <rFont val="Calibri"/>
        <family val="2"/>
      </rPr>
      <t>Sint Maarten</t>
    </r>
  </si>
  <si>
    <r>
      <rPr>
        <sz val="11"/>
        <color theme="1"/>
        <rFont val="Calibri"/>
        <family val="2"/>
      </rPr>
      <t>Slovaquie</t>
    </r>
  </si>
  <si>
    <r>
      <rPr>
        <sz val="11"/>
        <color theme="1"/>
        <rFont val="Calibri"/>
        <family val="2"/>
      </rPr>
      <t>Slovénie</t>
    </r>
  </si>
  <si>
    <r>
      <rPr>
        <sz val="11"/>
        <color theme="1"/>
        <rFont val="Calibri"/>
        <family val="2"/>
      </rPr>
      <t>Salomon</t>
    </r>
  </si>
  <si>
    <r>
      <rPr>
        <sz val="11"/>
        <color theme="1"/>
        <rFont val="Calibri"/>
        <family val="2"/>
      </rPr>
      <t>Somalie</t>
    </r>
  </si>
  <si>
    <r>
      <rPr>
        <sz val="11"/>
        <color theme="1"/>
        <rFont val="Calibri"/>
        <family val="2"/>
      </rPr>
      <t>Afrique du Sud</t>
    </r>
  </si>
  <si>
    <r>
      <rPr>
        <sz val="11"/>
        <color theme="1"/>
        <rFont val="Calibri"/>
        <family val="2"/>
      </rPr>
      <t>Amérique du Sud</t>
    </r>
  </si>
  <si>
    <r>
      <rPr>
        <sz val="11"/>
        <color theme="1"/>
        <rFont val="Calibri"/>
        <family val="2"/>
      </rPr>
      <t>Soudan du Sud</t>
    </r>
  </si>
  <si>
    <r>
      <rPr>
        <sz val="11"/>
        <color theme="1"/>
        <rFont val="Calibri"/>
        <family val="2"/>
      </rPr>
      <t>Asie du Sud-Est</t>
    </r>
  </si>
  <si>
    <r>
      <rPr>
        <sz val="11"/>
        <color theme="1"/>
        <rFont val="Calibri"/>
        <family val="2"/>
      </rPr>
      <t>Afrique australe</t>
    </r>
  </si>
  <si>
    <r>
      <rPr>
        <sz val="11"/>
        <color theme="1"/>
        <rFont val="Calibri"/>
        <family val="2"/>
      </rPr>
      <t>Asie méridionale</t>
    </r>
  </si>
  <si>
    <r>
      <rPr>
        <sz val="11"/>
        <color theme="1"/>
        <rFont val="Calibri"/>
        <family val="2"/>
      </rPr>
      <t>Europe méridionale</t>
    </r>
  </si>
  <si>
    <r>
      <rPr>
        <sz val="11"/>
        <color theme="1"/>
        <rFont val="Calibri"/>
        <family val="2"/>
      </rPr>
      <t>Espagne</t>
    </r>
  </si>
  <si>
    <r>
      <rPr>
        <sz val="11"/>
        <color theme="1"/>
        <rFont val="Calibri"/>
        <family val="2"/>
      </rPr>
      <t>Sri Lanka</t>
    </r>
  </si>
  <si>
    <r>
      <rPr>
        <sz val="11"/>
        <color theme="1"/>
        <rFont val="Calibri"/>
        <family val="2"/>
      </rPr>
      <t>Soudan</t>
    </r>
  </si>
  <si>
    <r>
      <rPr>
        <sz val="11"/>
        <color theme="1"/>
        <rFont val="Calibri"/>
        <family val="2"/>
      </rPr>
      <t>Suriname</t>
    </r>
  </si>
  <si>
    <r>
      <rPr>
        <sz val="11"/>
        <color theme="1"/>
        <rFont val="Calibri"/>
        <family val="2"/>
      </rPr>
      <t>Svalbard et île Jan Mayen</t>
    </r>
  </si>
  <si>
    <r>
      <rPr>
        <sz val="11"/>
        <color theme="1"/>
        <rFont val="Calibri"/>
        <family val="2"/>
      </rPr>
      <t>Swaziland</t>
    </r>
  </si>
  <si>
    <r>
      <rPr>
        <sz val="11"/>
        <color theme="1"/>
        <rFont val="Calibri"/>
        <family val="2"/>
      </rPr>
      <t>Suède</t>
    </r>
  </si>
  <si>
    <r>
      <rPr>
        <sz val="11"/>
        <color theme="1"/>
        <rFont val="Calibri"/>
        <family val="2"/>
      </rPr>
      <t>Suisse</t>
    </r>
  </si>
  <si>
    <r>
      <rPr>
        <sz val="11"/>
        <color theme="1"/>
        <rFont val="Calibri"/>
        <family val="2"/>
      </rPr>
      <t>Syrie</t>
    </r>
  </si>
  <si>
    <r>
      <rPr>
        <sz val="11"/>
        <color theme="1"/>
        <rFont val="Calibri"/>
        <family val="2"/>
      </rPr>
      <t>Taïwan</t>
    </r>
  </si>
  <si>
    <r>
      <rPr>
        <sz val="11"/>
        <color theme="1"/>
        <rFont val="Calibri"/>
        <family val="2"/>
      </rPr>
      <t>Tadjikistan</t>
    </r>
  </si>
  <si>
    <r>
      <rPr>
        <sz val="11"/>
        <color theme="1"/>
        <rFont val="Calibri"/>
        <family val="2"/>
      </rPr>
      <t>Tanzanie (République-Unie)</t>
    </r>
  </si>
  <si>
    <r>
      <rPr>
        <sz val="11"/>
        <color theme="1"/>
        <rFont val="Calibri"/>
        <family val="2"/>
      </rPr>
      <t>Thaïlande</t>
    </r>
  </si>
  <si>
    <r>
      <rPr>
        <sz val="11"/>
        <color theme="1"/>
        <rFont val="Calibri"/>
        <family val="2"/>
      </rPr>
      <t>Timor oriental</t>
    </r>
  </si>
  <si>
    <r>
      <rPr>
        <sz val="11"/>
        <color theme="1"/>
        <rFont val="Calibri"/>
        <family val="2"/>
      </rPr>
      <t>Togo</t>
    </r>
  </si>
  <si>
    <r>
      <rPr>
        <sz val="11"/>
        <color theme="1"/>
        <rFont val="Calibri"/>
        <family val="2"/>
      </rPr>
      <t>Tokelau</t>
    </r>
  </si>
  <si>
    <r>
      <rPr>
        <sz val="11"/>
        <color theme="1"/>
        <rFont val="Calibri"/>
        <family val="2"/>
      </rPr>
      <t>Tonga</t>
    </r>
  </si>
  <si>
    <r>
      <rPr>
        <sz val="11"/>
        <color theme="1"/>
        <rFont val="Calibri"/>
        <family val="2"/>
      </rPr>
      <t>Trinité-et-Tobago</t>
    </r>
  </si>
  <si>
    <r>
      <rPr>
        <sz val="11"/>
        <color theme="1"/>
        <rFont val="Calibri"/>
        <family val="2"/>
      </rPr>
      <t>Tunisie</t>
    </r>
  </si>
  <si>
    <r>
      <rPr>
        <sz val="11"/>
        <color theme="1"/>
        <rFont val="Calibri"/>
        <family val="2"/>
      </rPr>
      <t>Turquie</t>
    </r>
  </si>
  <si>
    <r>
      <rPr>
        <sz val="11"/>
        <color theme="1"/>
        <rFont val="Calibri"/>
        <family val="2"/>
      </rPr>
      <t>Turkménistan</t>
    </r>
  </si>
  <si>
    <r>
      <rPr>
        <sz val="11"/>
        <color theme="1"/>
        <rFont val="Calibri"/>
        <family val="2"/>
      </rPr>
      <t>Îles Turques-et-Caïques</t>
    </r>
  </si>
  <si>
    <r>
      <rPr>
        <sz val="11"/>
        <color theme="1"/>
        <rFont val="Calibri"/>
        <family val="2"/>
      </rPr>
      <t>Tuvalu</t>
    </r>
  </si>
  <si>
    <r>
      <rPr>
        <sz val="11"/>
        <color theme="1"/>
        <rFont val="Calibri"/>
        <family val="2"/>
      </rPr>
      <t>Ouganda</t>
    </r>
  </si>
  <si>
    <r>
      <rPr>
        <sz val="11"/>
        <color theme="1"/>
        <rFont val="Calibri"/>
        <family val="2"/>
      </rPr>
      <t>Ukraine</t>
    </r>
  </si>
  <si>
    <r>
      <rPr>
        <sz val="11"/>
        <color theme="1"/>
        <rFont val="Calibri"/>
        <family val="2"/>
      </rPr>
      <t>Émirats arabes unis</t>
    </r>
  </si>
  <si>
    <r>
      <rPr>
        <sz val="11"/>
        <color theme="1"/>
        <rFont val="Calibri"/>
        <family val="2"/>
      </rPr>
      <t>Royaume-Uni</t>
    </r>
  </si>
  <si>
    <r>
      <rPr>
        <sz val="11"/>
        <color theme="1"/>
        <rFont val="Calibri"/>
        <family val="2"/>
      </rPr>
      <t>États-Unis</t>
    </r>
  </si>
  <si>
    <r>
      <rPr>
        <sz val="11"/>
        <color theme="1"/>
        <rFont val="Calibri"/>
        <family val="2"/>
      </rPr>
      <t>Îles Vierges des États-Unis</t>
    </r>
  </si>
  <si>
    <r>
      <rPr>
        <sz val="11"/>
        <color theme="1"/>
        <rFont val="Calibri"/>
        <family val="2"/>
      </rPr>
      <t>Uruguay</t>
    </r>
  </si>
  <si>
    <r>
      <rPr>
        <sz val="11"/>
        <color theme="1"/>
        <rFont val="Calibri"/>
        <family val="2"/>
      </rPr>
      <t>Ouzbékistan</t>
    </r>
  </si>
  <si>
    <r>
      <rPr>
        <sz val="11"/>
        <color theme="1"/>
        <rFont val="Calibri"/>
        <family val="2"/>
      </rPr>
      <t>Vanuatu</t>
    </r>
  </si>
  <si>
    <r>
      <rPr>
        <sz val="11"/>
        <color theme="1"/>
        <rFont val="Calibri"/>
        <family val="2"/>
      </rPr>
      <t>Venezuela</t>
    </r>
  </si>
  <si>
    <r>
      <rPr>
        <sz val="11"/>
        <color theme="1"/>
        <rFont val="Calibri"/>
        <family val="2"/>
      </rPr>
      <t>Viêt Nam</t>
    </r>
  </si>
  <si>
    <r>
      <rPr>
        <sz val="11"/>
        <color theme="1"/>
        <rFont val="Calibri"/>
        <family val="2"/>
      </rPr>
      <t>Wallis-et-Futuna</t>
    </r>
  </si>
  <si>
    <r>
      <rPr>
        <sz val="11"/>
        <color theme="1"/>
        <rFont val="Calibri"/>
        <family val="2"/>
      </rPr>
      <t>Afrique occidentale</t>
    </r>
  </si>
  <si>
    <r>
      <rPr>
        <sz val="11"/>
        <color theme="1"/>
        <rFont val="Calibri"/>
        <family val="2"/>
      </rPr>
      <t>Asie occidentale</t>
    </r>
  </si>
  <si>
    <r>
      <rPr>
        <sz val="11"/>
        <color theme="1"/>
        <rFont val="Calibri"/>
        <family val="2"/>
      </rPr>
      <t>Europe occidentale</t>
    </r>
  </si>
  <si>
    <r>
      <rPr>
        <sz val="11"/>
        <color theme="1"/>
        <rFont val="Calibri"/>
        <family val="2"/>
      </rPr>
      <t>Sahara occidental</t>
    </r>
  </si>
  <si>
    <r>
      <rPr>
        <sz val="11"/>
        <color theme="1"/>
        <rFont val="Calibri"/>
        <family val="2"/>
      </rPr>
      <t>Monde</t>
    </r>
  </si>
  <si>
    <r>
      <rPr>
        <sz val="11"/>
        <color theme="1"/>
        <rFont val="Calibri"/>
        <family val="2"/>
      </rPr>
      <t>Yémen</t>
    </r>
  </si>
  <si>
    <r>
      <rPr>
        <sz val="11"/>
        <color theme="1"/>
        <rFont val="Calibri"/>
        <family val="2"/>
      </rPr>
      <t>Zambie</t>
    </r>
  </si>
  <si>
    <r>
      <rPr>
        <sz val="11"/>
        <color theme="1"/>
        <rFont val="Calibri"/>
        <family val="2"/>
      </rPr>
      <t>Zanzibar</t>
    </r>
  </si>
  <si>
    <r>
      <rPr>
        <sz val="11"/>
        <color theme="1"/>
        <rFont val="Calibri"/>
        <family val="2"/>
      </rPr>
      <t>Zimbabwe</t>
    </r>
  </si>
  <si>
    <r>
      <rPr>
        <sz val="11"/>
        <color theme="1"/>
        <rFont val="Calibri"/>
        <family val="2"/>
      </rPr>
      <t>Tuberculose</t>
    </r>
  </si>
  <si>
    <r>
      <rPr>
        <sz val="11"/>
        <color theme="1"/>
        <rFont val="Calibri"/>
        <family val="2"/>
      </rPr>
      <t>Tableau des déficits programmatiques TB 1 (par intervention prioritaire)</t>
    </r>
  </si>
  <si>
    <r>
      <rPr>
        <sz val="11"/>
        <color theme="1"/>
        <rFont val="Calibri"/>
        <family val="2"/>
      </rPr>
      <t>Tableau des déficits programmatiques TB 2 (par intervention prioritaire)</t>
    </r>
  </si>
  <si>
    <r>
      <rPr>
        <sz val="11"/>
        <color theme="1"/>
        <rFont val="Calibri"/>
        <family val="2"/>
      </rPr>
      <t>Tableau des déficits programmatiques TB 3 (par intervention prioritaire)</t>
    </r>
  </si>
  <si>
    <r>
      <rPr>
        <sz val="11"/>
        <color theme="1"/>
        <rFont val="Calibri"/>
        <family val="2"/>
      </rPr>
      <t>Tableau des déficits programmatiques TB 4 (par intervention prioritaire)</t>
    </r>
  </si>
  <si>
    <r>
      <rPr>
        <sz val="11"/>
        <color theme="1"/>
        <rFont val="Calibri"/>
        <family val="2"/>
      </rPr>
      <t>Tableau des déficits programmatiques TB 5 (par intervention prioritaire)</t>
    </r>
  </si>
  <si>
    <r>
      <rPr>
        <sz val="11"/>
        <color theme="1"/>
        <rFont val="Calibri"/>
        <family val="2"/>
      </rPr>
      <t>Tableau des déficits programmatiques TB 6 (par intervention prioritaire)</t>
    </r>
  </si>
  <si>
    <r>
      <rPr>
        <sz val="11"/>
        <color theme="1"/>
        <rFont val="Calibri"/>
        <family val="2"/>
      </rPr>
      <t>Module prioritaire</t>
    </r>
  </si>
  <si>
    <r>
      <rPr>
        <sz val="11"/>
        <color theme="1"/>
        <rFont val="Calibri"/>
        <family val="2"/>
      </rPr>
      <t>Indicateur de couverture sélectionné</t>
    </r>
  </si>
  <si>
    <r>
      <rPr>
        <sz val="11"/>
        <color theme="1"/>
        <rFont val="Calibri"/>
        <family val="2"/>
      </rPr>
      <t>Couverture nationale actuelle</t>
    </r>
  </si>
  <si>
    <r>
      <rPr>
        <sz val="11"/>
        <color theme="1"/>
        <rFont val="Calibri"/>
        <family val="2"/>
      </rPr>
      <t>Indiquez les résultats les plus récents</t>
    </r>
  </si>
  <si>
    <r>
      <rPr>
        <sz val="11"/>
        <color theme="1"/>
        <rFont val="Calibri"/>
        <family val="2"/>
      </rPr>
      <t>Année</t>
    </r>
  </si>
  <si>
    <r>
      <rPr>
        <sz val="11"/>
        <color theme="1"/>
        <rFont val="Calibri"/>
        <family val="2"/>
      </rPr>
      <t>Source des données</t>
    </r>
  </si>
  <si>
    <r>
      <rPr>
        <sz val="11"/>
        <color theme="1"/>
        <rFont val="Calibri"/>
        <family val="2"/>
      </rPr>
      <t>Observations</t>
    </r>
  </si>
  <si>
    <r>
      <rPr>
        <sz val="11"/>
        <color theme="1"/>
        <rFont val="Calibri"/>
        <family val="2"/>
      </rPr>
      <t>Année 1</t>
    </r>
  </si>
  <si>
    <r>
      <rPr>
        <sz val="11"/>
        <color theme="1"/>
        <rFont val="Calibri"/>
        <family val="2"/>
      </rPr>
      <t>Année 2</t>
    </r>
  </si>
  <si>
    <r>
      <rPr>
        <sz val="11"/>
        <color theme="1"/>
        <rFont val="Calibri"/>
        <family val="2"/>
      </rPr>
      <t>Année 3</t>
    </r>
  </si>
  <si>
    <r>
      <rPr>
        <sz val="11"/>
        <color theme="1"/>
        <rFont val="Calibri"/>
        <family val="2"/>
      </rPr>
      <t>Indiquez l'année</t>
    </r>
  </si>
  <si>
    <r>
      <rPr>
        <sz val="11"/>
        <color theme="1"/>
        <rFont val="Calibri"/>
        <family val="2"/>
      </rPr>
      <t>Observations/Hypothèses</t>
    </r>
  </si>
  <si>
    <r>
      <rPr>
        <sz val="11"/>
        <color theme="1"/>
        <rFont val="Calibri"/>
        <family val="2"/>
      </rPr>
      <t>Estimation des besoins actuels du pays</t>
    </r>
  </si>
  <si>
    <r>
      <rPr>
        <sz val="11"/>
        <color theme="1"/>
        <rFont val="Calibri"/>
        <family val="2"/>
      </rPr>
      <t>B. Cibles du pays
(à partir du plan stratégique national)</t>
    </r>
  </si>
  <si>
    <r>
      <rPr>
        <sz val="11"/>
        <color theme="1"/>
        <rFont val="Calibri"/>
        <family val="2"/>
      </rPr>
      <t>Besoins du pays déjà couverts</t>
    </r>
  </si>
  <si>
    <r>
      <rPr>
        <sz val="11"/>
        <color theme="1"/>
        <rFont val="Calibri"/>
        <family val="2"/>
      </rPr>
      <t>C1. Besoins du pays devant être couverts par des ressources nationales</t>
    </r>
  </si>
  <si>
    <r>
      <rPr>
        <sz val="11"/>
        <color theme="1"/>
        <rFont val="Calibri"/>
        <family val="2"/>
      </rPr>
      <t>C2. Besoins du pays devant être couverts par des ressources extérieures</t>
    </r>
  </si>
  <si>
    <r>
      <rPr>
        <sz val="11"/>
        <color theme="1"/>
        <rFont val="Calibri"/>
        <family val="2"/>
      </rPr>
      <t>C. Total des besoins du pays déjà couverts</t>
    </r>
  </si>
  <si>
    <r>
      <rPr>
        <sz val="11"/>
        <color theme="1"/>
        <rFont val="Calibri"/>
        <family val="2"/>
      </rPr>
      <t>Déficit programmatique</t>
    </r>
  </si>
  <si>
    <r>
      <rPr>
        <sz val="11"/>
        <color theme="1"/>
        <rFont val="Calibri"/>
        <family val="2"/>
      </rPr>
      <t>D. Déficit annuel attendu par rapport aux besoins : A - C</t>
    </r>
  </si>
  <si>
    <r>
      <rPr>
        <sz val="11"/>
        <color theme="1"/>
        <rFont val="Calibri"/>
        <family val="2"/>
      </rPr>
      <t>Besoins du pays couverts par la somme allouée</t>
    </r>
  </si>
  <si>
    <r>
      <rPr>
        <sz val="11"/>
        <color theme="1"/>
        <rFont val="Calibri"/>
        <family val="2"/>
      </rPr>
      <t>E. Cibles devant être financées par la somme allouée suite à la demande de financement</t>
    </r>
  </si>
  <si>
    <r>
      <rPr>
        <sz val="11"/>
        <color theme="1"/>
        <rFont val="Calibri"/>
        <family val="2"/>
      </rPr>
      <t xml:space="preserve">G. Déficit restant : A - F </t>
    </r>
  </si>
  <si>
    <r>
      <rPr>
        <sz val="11"/>
        <color theme="1"/>
        <rFont val="Calibri"/>
        <family val="2"/>
      </rPr>
      <t xml:space="preserve">Veuillez lire attentivement les consignes données dans l'onglet « Instructions » avant de compléter le tableau d'analyse des déficits programmatiques. 
Les instructions ont été adaptées à chaque module/intervention. </t>
    </r>
  </si>
  <si>
    <r>
      <rPr>
        <sz val="11"/>
        <color theme="1"/>
        <rFont val="Calibri"/>
        <family val="2"/>
      </rPr>
      <t>Cette feuille contient un tableau vierge qui pourra être utilisé si le nombre de tableaux figurant dans les feuilles précédentes est insuffisant ou si le candidat souhaite soumettre un tableau pour un module/une intervention qui n'apparaît pas dans les instructions.
Ce tableau n'est pas protégé. Les formules peuvent donc être modifiées si nécessaire. Le tableau peut également être copié si plusieurs tableaux sont nécessaires.</t>
    </r>
  </si>
  <si>
    <r>
      <rPr>
        <sz val="11"/>
        <color theme="1"/>
        <rFont val="Calibri"/>
        <family val="2"/>
      </rPr>
      <t>Tableau vierge des déficits programmatiques TB (si nécessaire, par intervention prioritaire)</t>
    </r>
  </si>
  <si>
    <r>
      <rPr>
        <sz val="11"/>
        <color theme="1"/>
        <rFont val="Calibri"/>
        <family val="2"/>
      </rPr>
      <t>INSTRUCTIONS – Modules prioritaires pour la tuberculose</t>
    </r>
  </si>
  <si>
    <r>
      <rPr>
        <sz val="11"/>
        <color theme="1"/>
        <rFont val="Calibri"/>
        <family val="2"/>
      </rPr>
      <t xml:space="preserve">Instructions illustrant comment compléter le tableau des déficits programmatiques concernant la tuberculose : </t>
    </r>
  </si>
  <si>
    <r>
      <rPr>
        <sz val="11"/>
        <color theme="1"/>
        <rFont val="Calibri"/>
        <family val="2"/>
      </rPr>
      <t>Onglet « Tables »</t>
    </r>
  </si>
  <si>
    <r>
      <rPr>
        <sz val="11"/>
        <color theme="1"/>
        <rFont val="Calibri"/>
        <family val="2"/>
      </rPr>
      <t>Observations/Hypothèses :
1) Indiquez la région cible
2) Précisez qui sont les autres sources de financement</t>
    </r>
  </si>
  <si>
    <r>
      <rPr>
        <sz val="11"/>
        <color theme="1"/>
        <rFont val="Calibri"/>
        <family val="2"/>
      </rPr>
      <t>Veuillez lire attentivement la feuille Instructions avant de compléter le tableau d'analyse des déficits programmatiques.</t>
    </r>
  </si>
  <si>
    <r>
      <rPr>
        <sz val="11"/>
        <color theme="1"/>
        <rFont val="Calibri"/>
        <family val="2"/>
      </rPr>
      <t>Pour remplir cette feuille de présentation, sélectionnez un lieu géographique et un type de candidat dans les listes déroulantes.</t>
    </r>
  </si>
  <si>
    <r>
      <rPr>
        <sz val="11"/>
        <color theme="1"/>
        <rFont val="Calibri"/>
        <family val="2"/>
      </rPr>
      <t>Candidat</t>
    </r>
  </si>
  <si>
    <r>
      <rPr>
        <sz val="11"/>
        <color theme="1"/>
        <rFont val="Calibri"/>
        <family val="2"/>
      </rPr>
      <t>Composante</t>
    </r>
  </si>
  <si>
    <r>
      <rPr>
        <sz val="11"/>
        <color theme="1"/>
        <rFont val="Calibri"/>
        <family val="2"/>
      </rPr>
      <t>Type de candidat</t>
    </r>
  </si>
  <si>
    <t>Cible du pays :
1) Se rapporte au plan stratégique national ou à toute autre cible du pays approuvée plus récemment
2) « # » correspond au nombre de patients tuberculeux (nouveaux cas et cas de récidive) et séropositifs sous traitement antirétroviral
3) « % » correspond au pourcentage de patients tuberculeux  (nouveaux cas et cas de récidive) et séropositifs sous traitement antirétroviral dans la population totale des patients tuberculeux  (nouveaux cas et cas de récidive) et séropositifs enregistrés</t>
  </si>
  <si>
    <t>Référence : OMS - outil de budgétisation et de planification de Halte à la tuberculose : http://www.who.int/tb/dots/planning_budgeting_tool/en/</t>
  </si>
  <si>
    <t>Cible du pays :
1) Se rapporte au plan stratégique national ou à toute autre cible du pays approuvée plus récemment.
2) « # » correspond aux cas de tuberculose, toutes formes confondues (cas nouveaux et récidives), à signaler aux autorités sanitaires nationales. Cela inclut les cas confirmés bactériologiquement, plus ceux diagnostiqués cliniquement et ceux diagnostiqués via d'autres tests, notamment par radiographie et examen cytologique.
3) « % » correspond au taux de détection des cas, c'est-à-dire la part des cas signalés de tuberculose, toutes formes confondues (cas nouveaux et récidives), dans le total estimé des nouveaux cas</t>
  </si>
  <si>
    <r>
      <rPr>
        <sz val="11"/>
        <color theme="1"/>
        <rFont val="Calibri"/>
        <family val="2"/>
      </rPr>
      <t xml:space="preserve">Tuberculose multirésistante- </t>
    </r>
    <r>
      <rPr>
        <sz val="11"/>
        <color rgb="FFFF0000"/>
        <rFont val="Calibri"/>
        <family val="2"/>
      </rPr>
      <t>Détection et diagnostic des cas</t>
    </r>
  </si>
  <si>
    <r>
      <rPr>
        <sz val="11"/>
        <color theme="1"/>
        <rFont val="Calibri"/>
        <family val="2"/>
      </rPr>
      <t xml:space="preserve">Prévention et soins de la tuberculose - dépistage et diagnostic </t>
    </r>
    <r>
      <rPr>
        <sz val="11"/>
        <color rgb="FFFF0000"/>
        <rFont val="Calibri"/>
        <family val="2"/>
      </rPr>
      <t>des cas</t>
    </r>
  </si>
  <si>
    <r>
      <rPr>
        <sz val="11"/>
        <color theme="1"/>
        <rFont val="Calibri"/>
        <family val="2"/>
      </rPr>
      <t xml:space="preserve">Indicateur de couverture : </t>
    </r>
    <r>
      <rPr>
        <sz val="11"/>
        <color rgb="FFFF0000"/>
        <rFont val="Calibri"/>
        <family val="2"/>
      </rPr>
      <t>Nombre de cas déclarés de tuberculose, toutes formes confondues, bactériologiquement confirmés et cliniquement diagnostiqués, nouveaux cas et récidives</t>
    </r>
  </si>
  <si>
    <t>Nombre de cas déclarés de tuberculose, toutes formes confondues, bactériologiquement confirmés et cliniquement diagnostiqués, nouveaux cas et récidives</t>
  </si>
  <si>
    <r>
      <rPr>
        <sz val="11"/>
        <color theme="1"/>
        <rFont val="Calibri"/>
        <family val="2"/>
      </rPr>
      <t xml:space="preserve">Indicateur de couverture : </t>
    </r>
    <r>
      <rPr>
        <sz val="11"/>
        <color rgb="FFFF0000"/>
        <rFont val="Calibri"/>
        <family val="2"/>
      </rPr>
      <t>Nombre de cas de tuberculose, résistante à la rifampicine et/ou tuberculose multirésistante confirmés</t>
    </r>
  </si>
  <si>
    <t>Nombre de cas de tuberculose, résistante à la rifampicine et/ou tuberculose multirésistante confirmés</t>
  </si>
  <si>
    <t>Nombre de cas de tuberculose résistante à la rifampicine et/ou tuberculose multirésistante qui ont commencé un traitement de deuxième intention</t>
  </si>
  <si>
    <r>
      <rPr>
        <sz val="11"/>
        <color theme="1"/>
        <rFont val="Calibri"/>
        <family val="2"/>
      </rPr>
      <t xml:space="preserve">Indicateur de couverture : </t>
    </r>
    <r>
      <rPr>
        <sz val="11"/>
        <color rgb="FFFF0000"/>
        <rFont val="Calibri"/>
        <family val="2"/>
      </rPr>
      <t>Pourcentage de personnes vivant avec le VIH pris en charge  (y compris soins PTME) chez qui les signes de la tuberculose ont été recherchés au sein des structures de soins ou traitement du VIH</t>
    </r>
  </si>
  <si>
    <t>Pourcentage de personnes vivant avec le VIH pris en charge  (y compris soins PTME) chez qui les signes de la tuberculose ont été recherchés au sein des structures de soins ou traitement du VIH</t>
  </si>
  <si>
    <r>
      <t xml:space="preserve">Indicateur de couverture : </t>
    </r>
    <r>
      <rPr>
        <sz val="11"/>
        <color rgb="FFFF0000"/>
        <rFont val="Calibri"/>
        <family val="2"/>
      </rPr>
      <t>Pourcentage de nouveaux patients TB et de rechute enregistrés dont le statut VIH est documenté</t>
    </r>
  </si>
  <si>
    <t>Pourcentage de nouveaux patients TB et de rechute enregistrés dont le statut VIH est documenté</t>
  </si>
  <si>
    <r>
      <rPr>
        <sz val="11"/>
        <color theme="1"/>
        <rFont val="Calibri"/>
        <family val="2"/>
      </rPr>
      <t xml:space="preserve">Indicateur de couverture : </t>
    </r>
    <r>
      <rPr>
        <sz val="11"/>
        <color rgb="FFFF0000"/>
        <rFont val="Calibri"/>
        <family val="2"/>
      </rPr>
      <t>Pourcentage de nouveaux patients  tuberculeux et de rechutes, séropositifs au VIH, sous traitement antirétroviral au cours du traitement de la tuberculose</t>
    </r>
  </si>
  <si>
    <t>Pourcentage de nouveaux patients  tuberculeux et de rechutes, séropositifs au VIH, sous traitement antirétroviral au cours du traitement de la tuberculose</t>
  </si>
  <si>
    <r>
      <t xml:space="preserve">Prévention et soins de la tuberculose - dépistage et diagnostic </t>
    </r>
    <r>
      <rPr>
        <sz val="11"/>
        <color rgb="FFFF0000"/>
        <rFont val="Calibri"/>
        <family val="2"/>
      </rPr>
      <t>des cas</t>
    </r>
  </si>
  <si>
    <r>
      <rPr>
        <sz val="11"/>
        <color theme="1"/>
        <rFont val="Calibri"/>
        <family val="2"/>
      </rPr>
      <t>Tuberculose multirésistante-</t>
    </r>
    <r>
      <rPr>
        <sz val="11"/>
        <color rgb="FFFF0000"/>
        <rFont val="Calibri"/>
        <family val="2"/>
      </rPr>
      <t>Détection et diagnostic des cas</t>
    </r>
  </si>
  <si>
    <t>Módulo prioritario</t>
  </si>
  <si>
    <t>Inserte el año</t>
  </si>
  <si>
    <t>Comentarios/supuestos</t>
  </si>
  <si>
    <t xml:space="preserve">C1. Necesidades del país que se van a cubrir con recursos nacionales </t>
  </si>
  <si>
    <t xml:space="preserve">C2. Necesidades del país que se van a cubrir con recursos externos </t>
  </si>
  <si>
    <t>E. Metas que se van a financiar con el monto asignado de la solicitud de financiamiento</t>
  </si>
  <si>
    <t>INSTRUCCIONES - Módulos prioritarios para la tuberculosis</t>
  </si>
  <si>
    <t>Pestaña "Tablas"</t>
  </si>
  <si>
    <t xml:space="preserve">Atención y prevención de la tuberculosis - Detección de casos y diagnóstico </t>
  </si>
  <si>
    <t>Meta del país:
1) Se refiere al Plan Estratégico Nacional (PEN) o a la última meta del país acordada.
2) "#" se refiere a todas las formas de casos de tuberculosis (casos nuevos y recaídas) que se deben notificar a las autoridades sanitarias nacionales. Incluye casos confirmados bacteriológicamente, además de aquellos que se han diagnosticado utilizando otras pruebas como rayos X, citologías y diagnósticos clínicos.
3) "%" se refiere a la tasa de detección de los casos, es decir, la proporción de todas las formas de casos de tuberculosis (casos nuevos y recaídas) notificados entre el número estimado de casos nuevos de tuberculosis.</t>
  </si>
  <si>
    <t>Tuberculosis multirresistente (TB-MR): detección de casos y diagnóstico</t>
  </si>
  <si>
    <t xml:space="preserve">Comentarios/supuestos:
1) Especifique el área objetivo.
2) Especifique cuáles son las otras fuentes de financiamiento.
3) Además de las metas del país, especifique en la columna de comentarios el índice de éxito del tratamiento actual y previsto para todos los  casos nuevos de tuberculosis en cada uno de los tres años. </t>
  </si>
  <si>
    <t xml:space="preserve">Población estimada con necesidades/en riesgo:
Se refiere a todos los adultos y niños que reciben tratamiento y servicios de atención del VIH. </t>
  </si>
  <si>
    <t xml:space="preserve">Población estimada con necesidades/en riesgo:
Se refiere al número total de pacientes con tuberculosis (casos nuevos y recaídas) registrados. </t>
  </si>
  <si>
    <t xml:space="preserve">Población estimada con necesidades/en riesgo:
Se refiere al número total de pacientes seropositivos con tuberculosis (casos nuevos y recaídas) que se espera registrar durante el período de informe. </t>
  </si>
  <si>
    <t>Solicitante</t>
  </si>
  <si>
    <t>Componente</t>
  </si>
  <si>
    <t>Tipo de solicitante</t>
  </si>
  <si>
    <t>Таблица 1 программных пробелов по ТБ (в отношении приоритетного мероприятия)</t>
  </si>
  <si>
    <t>Таблица 2 программных пробелов по ТБ (в отношении приоритетного мероприятия)</t>
  </si>
  <si>
    <t>Таблица 3 программных пробелов по ТБ (в отношении приоритетного мероприятия)</t>
  </si>
  <si>
    <t>Таблица 4 программных пробелов по ТБ (в отношении приоритетного мероприятия)</t>
  </si>
  <si>
    <t>Таблица 5 программных пробелов по ТБ (в отношении приоритетного мероприятия)</t>
  </si>
  <si>
    <t>Таблица 6 программных пробелов по ТБ (в отношении приоритетного мероприятия)</t>
  </si>
  <si>
    <t>B. Национальные цели 
(согласно национальному стратегическому плану)</t>
  </si>
  <si>
    <t>Потребности страны, уже охваченные финансированием</t>
  </si>
  <si>
    <t>C1. Национальные потребности, которые планируется удовлетворить за счет внутренних ресурсов</t>
  </si>
  <si>
    <t>C2. Национальные потребности, которые планируется удовлетворить за счет внешних ресурсов</t>
  </si>
  <si>
    <t>C. Общий объем потребностей страны, уже обеспеченных финансированием</t>
  </si>
  <si>
    <t>Программные пробелы</t>
  </si>
  <si>
    <t>Потребности страны, удовлетворяемые за счет выделенной суммы</t>
  </si>
  <si>
    <t>E. Цели, подлежащие финансированию за счет суммы, выделенной в соответствии с запросом на финансирование</t>
  </si>
  <si>
    <t>F. Общий объем финансирования за счет выделенной суммы и из других источников: 
 E + C</t>
  </si>
  <si>
    <t>G. Остающиеся пробелы: A - F</t>
  </si>
  <si>
    <t xml:space="preserve">Прежде чем приступать к заполнению таблицы анализа программных пробелов, внимательно ознакомьтесь с инструкциями, содержащимися во вкладке “Инструкции”.
Инструкции составлены применительно к каждому конкретному модулю/ мероприятию.
</t>
  </si>
  <si>
    <t xml:space="preserve">Этот лист содержит пустую таблицу, которая может быть использована в случае, если количество таблиц, содержащихся на предыдущих листах, окажется недостаточным или если кандидат пожелает представить таблицу для модуля / мероприятия, не указанного в инструкции.
Эта таблица является незащищенной, и поэтому формулы в ячейках можно при необходимости изменять. Кроме того, эту таблицу можно копировать, если потребуется более одной таблицы.
</t>
  </si>
  <si>
    <t>Пустая таблица программных пробелов по ТБ (в случае необходимости, в отношении приоритетного мероприятия)</t>
  </si>
  <si>
    <t>Инструкции</t>
  </si>
  <si>
    <t>ИНСТРУКЦИИ - приоритетные модули по ТБ</t>
  </si>
  <si>
    <t>Инструкции по заполнению таблицы программных пробелов по туберкулезу:</t>
  </si>
  <si>
    <t xml:space="preserve">Приступая к заполнению каждой из таблиц, укажите нужный приоритетный модуль, выбрав его из раскрывающегося списка рядом со строкой “Приоритетный модуль”. После выбора модуля / мероприятия соответствующий показатель охвата появится автоматически. В пустые ячейки, выделенные белым цветом, необходимо ввести данные. Ячейки, выделенные фиолетовым цветом, будут затем заполнены автоматически.
При представлении отдельных запросов на финансирование по ТБ и ВИЧ таблицы анализа пробелов по ТБ / ВИЧ должны включаться как в запрос по ТБ, так и в запрос по ВИЧ. В случае представления объединенного запроса по ТБ / ВИЧ просьба заполнить таблицы программных пробелов в едином файле Excel по ТБ / ВИЧ.
Следующие инструкции содержат подробную информацию о том, как заполнить таблицу пробелов для каждого модуля / мероприятия. Обратите внимание, что для каждой комплексной мероприятия по борьбе с коинфекцией ТБ/ВИЧ необходимо заполнять отдельные таблицы. Не забудьте, что из 3-х перечисленных выше приоритетных модулей заполнять таблицы следует только по тем мероприятиям / индикаторам, которые относятся к заявке на финансирование.
</t>
  </si>
  <si>
    <t>Для справки см. WHO- Stop TB Planning and Budgeting tool: http://www.who.int/tb/dots/planning_budgeting_tool/en/</t>
  </si>
  <si>
    <t>На листе “Пустая таблица” можно найти пустую таблицу, которая может быть использована в том случае, если количество таблиц, содержащихся в рабочей книге, окажется недостаточным или если кандидат пожелает представить таблицу для модуля / мероприятия, не указанного в приведенных ниже инструкциях.</t>
  </si>
  <si>
    <t>Вкладка "Таблицы"</t>
  </si>
  <si>
    <t>Уход в связи с ТБ и профилактика ТБ - выявление больных и диагностика</t>
  </si>
  <si>
    <t>Показатель охвата: число зарегистрированных случаев ТБ всех форм – бактериологически подтвержденных и клинически продиагностированных (новых и рецидивов).</t>
  </si>
  <si>
    <t>Расчетная численность населения, нуждающегося в поддержке / подверженного риску:
означает расчетное число пациентов со всеми формами ТБ.</t>
  </si>
  <si>
    <t xml:space="preserve">Потребности страны, уже охваченные финансированием:
Потребности страны, уже охваченные финансированием, подразделяются на потребности, которые планируется удовлетворить за счет внутренних (строка С1) и внешних ресурсов (строка С2). Инвестиции со стороны национального частного сектора должны включаться в число внутренних источников. В тех случаях, когда в течение года потребности частично финансируются за счет действующего гранта Глобального фонда (который заканчивается до начала нового периода реализации), они могут включаться в категорию внешних ресурсов. 
После заполнения строк C1 и C2 в строке С3 автоматически рассчитывается общий объем потребностей страны, по которым финансирование уже обеспечено. Обратите внимание, что строка С3 заблокирована и вносить в нее изменения невозможно. В связи с этим в случае, если разбивка на внутренние и внешние ресурсы отсутствует, для внесения данных по общему объему используйте строку С1. В таком случае в ячейке для комментариев укажите, что строка С1 отражает общий объем внутренних и внешних ресурсов.
</t>
  </si>
  <si>
    <t xml:space="preserve">Программные пробелы:
Программные пробелы рассчитываются на основе общего объема потребностей (строка A).
</t>
  </si>
  <si>
    <t xml:space="preserve">Комментарии/ предположения:
1) Укажите целевые районы.
2) Укажите иные источники финансирования.
3) Укажите число и процентную долю подлежащих регистрации случаев туберкулеза у детей среди общей численности регистрируемых случаев.
</t>
  </si>
  <si>
    <t>МЛУ-ТБ - выявление и диагностика</t>
  </si>
  <si>
    <t>Показатель охвата: 
число зарегистрированных случаев устойчивого к рифампицину ТБ и/или МЛУ-ТБ.</t>
  </si>
  <si>
    <t xml:space="preserve">Расчетная численность населения, нуждающегося в поддержке / подверженного риску:
означает число случаев с подозрением на МЛУ-ТБ среди всех новых и пролеченных случаев. </t>
  </si>
  <si>
    <t>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бактериологически подтвержденных случаев лекарственно устойчивого ТБ (устойчивого к рифампицину ТБ и/или МЛУ-ТБ).
3) "%" означает процентную долю зарегистрированных случаев устойчивого к рифампицину ТБ и/или МЛУ-ТБ среди всех новых и пролеченных случаев с подозрением на МЛУ-ТБ.</t>
  </si>
  <si>
    <t xml:space="preserve">Показатель охвата: 
Число случаев устойчивого к рифампицину ТБ и/или МЛУ-ТБ, по которым начато лечение препаратами второго ряда.
</t>
  </si>
  <si>
    <t xml:space="preserve">Расчетная численность населения, нуждающегося в поддержке/ подверженного риску:
означает число случаев с подозрением на МЛУ-ТБ среди всех новых и пролеченных случаев. </t>
  </si>
  <si>
    <t>Национальная цель:
1) означает национальную цель согласно НСП или любую другую последнюю согласованную национальную цель.
2) "#" означает число случаев лекарственно устойчивого ТБ (устойчивого к рифампицину ТБ и/или МЛУ-ТБ), по которым будет проведено лечение препаратами второго ряда. 
3) "%" означает долю случаев устойчивого к рифампицину ТБ и/или МЛУ-ТБ, по которым будет проведено лечение препаратами второго ряда, среди всех случаев с подозрением на МЛУ-ТБ, которые нуждаются в лечении.</t>
  </si>
  <si>
    <t>Показатель охвата:
доля живущих с ВИЧ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</si>
  <si>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t xml:space="preserve">Расчетная численность населения, нуждающегося в поддержке/ подверженного риску:
означает число всех пациентов взрослого и детского возраста в медицинских учреждениях, предоставляющих уход или лечение в связи с ВИЧ.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</si>
  <si>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прошедших обследование на туберкулез пациентов взрослого и детского возраста в медицинских учреждениях, предоставляющих уход или лечение в связи с ВИЧ. 
3) "%" означает процентную долю прошедших обследование на туберкулез пациентов взрослого и детского возраста в медицинских учреждениях, предоставляющих уход или лечение в связи с ВИЧ, среди всех пациентов взрослого и детского возраста в медицинских учреждениях, предоставляющих уход или лечение в связи с ВИЧ.
</t>
  </si>
  <si>
    <t xml:space="preserve">Показатель охвата: 
доля зарегистрированных пациентов с туберкулезом (новых и рецидивов) с документально подтвержденным ВИЧ-статусом. </t>
  </si>
  <si>
    <t xml:space="preserve">Расчетная численность населения, нуждающегося в поддержке / подверженного риску:
означает общее число зарегистрированных пациентов с ТБ (новых и рецидивов).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</si>
  <si>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зарегистрированных пациентов с туберкулезом (новых и рецидивов) с документально подтвержденным ВИЧ-статусом. 
3) "%" означает процентную долю зарегистрированных пациентов с туберкулезом (новых и рецидивов) с документально подтвержденным ВИЧ-статусом среди общей численности зарегистрированных пациентов с туберкулезом (новых и рецидивов).
</t>
  </si>
  <si>
    <t>ТБ/ВИЧ - комплексные мероприятия по борьбе с коинфекцией ТБ/ВИЧ - ВИЧ-положительные пациенты с ТБ, получающие АРТ</t>
  </si>
  <si>
    <t xml:space="preserve">Показатель охвата: 
доля ВИЧ-положительных пациентов с туберкулезом (новых и рецидивов), получающих АРТ в период лечения ТБ.
</t>
  </si>
  <si>
    <t xml:space="preserve">Расчетная численность населения, нуждающегося в поддержке / подверженного риску:
означает общее число ВИЧ-положительных пациентов с туберкулезом (новых и рецидивов), которые предположительно должны быть зарегистрированы в течение отчетного периода.
</t>
  </si>
  <si>
    <t xml:space="preserve">Национальная цель:
1) означает национальную цель согласно НСП или любую другую последнюю согласованную национальную цель.
2) "#" означает число ВИЧ-положительных пациентов с туберкулезом (новых и рецидивов), получающих АРТ.
3) "%" означает процентную долю всех ВИЧ-положительных пациентов с туберкулезом (новых и рецидивов), получающих АРТ, среди общей численности зарегистрированных ВИЧ-положительных пациентов с туберкулезом (новых и рецидивов).
</t>
  </si>
  <si>
    <t>Просьба внимательно ознакомиться с инструкциями, прежде чем приступать к заполнению таблиц программных пробелов.</t>
  </si>
  <si>
    <t>При заполнении титульного листа выберите из раскрывающегося списка страну или регион и категорию кандидата.</t>
  </si>
  <si>
    <t>Кандидат</t>
  </si>
  <si>
    <t>Компонент</t>
  </si>
  <si>
    <t>Категория кандидата</t>
  </si>
  <si>
    <r>
      <rPr>
        <sz val="11"/>
        <color theme="1"/>
        <rFont val="Calibri"/>
        <family val="2"/>
        <scheme val="minor"/>
      </rPr>
      <t>A</t>
    </r>
    <r>
      <rPr>
        <sz val="11"/>
        <color theme="1"/>
        <rFont val="Calibri"/>
        <family val="2"/>
        <scheme val="minor"/>
      </rPr>
      <t>tención y prevención de la tuberculosis</t>
    </r>
    <r>
      <rPr>
        <sz val="11"/>
        <color theme="1"/>
        <rFont val="Calibri"/>
        <family val="2"/>
        <scheme val="minor"/>
      </rPr>
      <t>:</t>
    </r>
    <r>
      <rPr>
        <sz val="11"/>
        <color theme="1"/>
        <rFont val="Calibri"/>
        <family val="2"/>
        <scheme val="minor"/>
      </rPr>
      <t xml:space="preserve"> detección de casos y diagnóstico</t>
    </r>
  </si>
  <si>
    <t xml:space="preserve">Tuberculosis multirresistente (TB-MR): tratamiento </t>
  </si>
  <si>
    <t>Número de casos notificados de TB-RR y/o TB-MR que han comenzado un tratamiento de segunda línea</t>
  </si>
  <si>
    <r>
      <rPr>
        <sz val="11"/>
        <color rgb="FFFF0000"/>
        <rFont val="Calibri"/>
        <family val="2"/>
        <scheme val="minor"/>
      </rPr>
      <t>Intervenciones colaborativas de tuberculosis y VIH</t>
    </r>
    <r>
      <rPr>
        <sz val="11"/>
        <color theme="1"/>
        <rFont val="Calibri"/>
        <family val="2"/>
        <scheme val="minor"/>
      </rPr>
      <t>: detección de tuberculosis en pacientes con VIH</t>
    </r>
  </si>
  <si>
    <r>
      <rPr>
        <sz val="11"/>
        <color rgb="FFFF0000"/>
        <rFont val="Calibri"/>
        <family val="2"/>
        <scheme val="minor"/>
      </rPr>
      <t>Intervenciones colaborativas de tuberculosis y VIH</t>
    </r>
    <r>
      <rPr>
        <sz val="11"/>
        <color theme="1"/>
        <rFont val="Calibri"/>
        <family val="2"/>
        <scheme val="minor"/>
      </rPr>
      <t>: pacientes de tuberculosis con estado serológico respecto al VIH conocido</t>
    </r>
  </si>
  <si>
    <r>
      <rPr>
        <sz val="11"/>
        <color rgb="FFFF0000"/>
        <rFont val="Calibri"/>
        <family val="2"/>
        <scheme val="minor"/>
      </rPr>
      <t>Intervenciones colaborativas de tuberculosis y VIH</t>
    </r>
    <r>
      <rPr>
        <sz val="11"/>
        <color theme="1"/>
        <rFont val="Calibri"/>
        <family val="2"/>
        <scheme val="minor"/>
      </rPr>
      <t>: pacientes seropositivos con tuberculosis que reciben tratamiento antiretroviral</t>
    </r>
  </si>
  <si>
    <t>Число зарегистрированных случаев ТБ всех форм – бактериологически подтвержденных и клинически продиагностированных (новых и рецидивов)</t>
  </si>
  <si>
    <t>МЛУ-ТБ  - выявление больных и диагностика</t>
  </si>
  <si>
    <t>Число зарегистрированных случаев туберкулеза, устойчивого к рифампицину, и/или МЛУ-ТБ</t>
  </si>
  <si>
    <t>МЛУ-ТБ  - лечение</t>
  </si>
  <si>
    <t>Число зарегистрированных случаев туберкулеза, устойчивого к рифампицину, и/или МЛУ-ТБ, по которым начато лечение препаратами второго ряда</t>
  </si>
  <si>
    <t>ТБ/ВИЧ - комплексные мероприятия по борьбе с коинфекцией ТБ/ВИЧ - скрининг ТБ среди пациентов с ВИЧ</t>
  </si>
  <si>
    <t>Доля живущих с ВИЧ пациентов, проходящих курс лечения (включая ППМР), прошедших обследование на туберкулез в учреждениях, предоставляющих услуги по уходу или лечению в связи с ВИЧ</t>
  </si>
  <si>
    <t>ТБ/ВИЧ - комплексные мероприятия по борьбе с коинфекцией ТБ/ВИЧ - пациенты с ТБ с известным ВИЧ-статусом</t>
  </si>
  <si>
    <t>Доля зарегистрированных пациентов с туберкулезом (новых и рецидивов) с документально подтвержденным ВИЧ-статусом</t>
  </si>
  <si>
    <t>Доля ВИЧ-положительных зарегистрированных пациентов с туберкулезом (новых и рецидивов), получающих АРТ в период лечения ТБ</t>
  </si>
  <si>
    <t>Выберите…</t>
  </si>
  <si>
    <t>СКК</t>
  </si>
  <si>
    <t>Без участия СКК</t>
  </si>
  <si>
    <t>Seleccione…</t>
  </si>
  <si>
    <t>MCP</t>
  </si>
  <si>
    <t>entidad no vinculada a un MCP</t>
  </si>
  <si>
    <r>
      <t>TB/VIH -</t>
    </r>
    <r>
      <rPr>
        <sz val="11"/>
        <color rgb="FFFF0000"/>
        <rFont val="Arial"/>
        <family val="2"/>
      </rPr>
      <t xml:space="preserve"> Intervenciones colaborativas de tuberculosis y VIH</t>
    </r>
    <r>
      <rPr>
        <sz val="11"/>
        <color theme="1"/>
        <rFont val="Arial"/>
        <family val="2"/>
      </rPr>
      <t>: pacientes de tuberculosis con estado serológico respecto al VIH conocido</t>
    </r>
  </si>
  <si>
    <r>
      <rPr>
        <sz val="11"/>
        <rFont val="Arial"/>
        <family val="2"/>
      </rPr>
      <t xml:space="preserve">TB/VIH - </t>
    </r>
    <r>
      <rPr>
        <sz val="11"/>
        <color rgb="FFFF0000"/>
        <rFont val="Arial"/>
        <family val="2"/>
      </rPr>
      <t>Intervenciones colaborativas de tuberculosis y VIH</t>
    </r>
    <r>
      <rPr>
        <sz val="11"/>
        <color theme="1"/>
        <rFont val="Arial"/>
        <family val="2"/>
      </rPr>
      <t>: revisión de tuberculosis en pacientes con VIH</t>
    </r>
  </si>
  <si>
    <r>
      <t>TB/VIH -</t>
    </r>
    <r>
      <rPr>
        <sz val="11"/>
        <color rgb="FFFF0000"/>
        <rFont val="Arial"/>
        <family val="2"/>
      </rPr>
      <t>Intervenciones colaborativas de tuberculosis y VIH</t>
    </r>
    <r>
      <rPr>
        <sz val="11"/>
        <color theme="1"/>
        <rFont val="Arial"/>
        <family val="2"/>
      </rPr>
      <t>: pacientes seropositivos con tuberculosis que reciben tratamiento antirretroviral</t>
    </r>
  </si>
  <si>
    <r>
      <t xml:space="preserve">Indicador de cobertura: Número de casos notificados </t>
    </r>
    <r>
      <rPr>
        <sz val="11"/>
        <color rgb="FFFF0000"/>
        <rFont val="Arial"/>
        <family val="2"/>
      </rPr>
      <t>de tuberculosis (todas las formas)</t>
    </r>
    <r>
      <rPr>
        <sz val="11"/>
        <color theme="1"/>
        <rFont val="Arial"/>
        <family val="2"/>
      </rPr>
      <t xml:space="preserve"> confirmados bacteriológicamente y con diagnóstico clínico, casos nuevos y recaídas</t>
    </r>
  </si>
  <si>
    <r>
      <t xml:space="preserve">Número de casos notificados de </t>
    </r>
    <r>
      <rPr>
        <sz val="11"/>
        <color rgb="FFFF0000"/>
        <rFont val="Arial"/>
        <family val="2"/>
      </rPr>
      <t>tuberculosis (todas las formas) c</t>
    </r>
    <r>
      <rPr>
        <sz val="11"/>
        <color theme="1"/>
        <rFont val="Arial"/>
        <family val="2"/>
      </rPr>
      <t>onfirmados bacteriológicamente y con diagnóstico clínico, casos nuevos y recaídas</t>
    </r>
  </si>
  <si>
    <t>Número de casos de tuberculosis resistente a la rifampicina y/o tuberculosis multirresistente notificados</t>
  </si>
  <si>
    <r>
      <t xml:space="preserve">Indicador de cobertura: </t>
    </r>
    <r>
      <rPr>
        <sz val="11"/>
        <color rgb="FFFF0000"/>
        <rFont val="Arial"/>
        <family val="2"/>
      </rPr>
      <t>Número de casos de tuberculosis resistente a la rifampicina y/o tuberculosis multirresistente notificados</t>
    </r>
  </si>
  <si>
    <r>
      <t xml:space="preserve">Indicador de cobertura: </t>
    </r>
    <r>
      <rPr>
        <sz val="11"/>
        <color rgb="FFFF0000"/>
        <rFont val="Arial"/>
        <family val="2"/>
      </rPr>
      <t>Porcentaje de personas que viven con el VIH recibiendo atención (incluyendo PTMI), que son tamizados para TB en los servicios de atención al VIH</t>
    </r>
  </si>
  <si>
    <t>Porcentaje de personas que viven con el VIH recibiendo atención (incluyendo PTMI), que son tamizados para TB en los servicios de atención al VIH</t>
  </si>
  <si>
    <r>
      <t xml:space="preserve">Indicador de cobertura: </t>
    </r>
    <r>
      <rPr>
        <sz val="11"/>
        <color rgb="FFFF0000"/>
        <rFont val="Arial"/>
        <family val="2"/>
      </rPr>
      <t>Porcentaje de casos de TB nuevos y recaídas con estatus documentado de VIH</t>
    </r>
  </si>
  <si>
    <t>Coverage Indicator:
Percentage of registered new and relapse TB patients with documented HIV status</t>
  </si>
  <si>
    <t>Percentage of notified TB patients (new and relapse) with documented HIV status</t>
  </si>
  <si>
    <t>Percentage of people living with HIV in care (including PMTCT) who are screened for TB in HIV care or treatment settings</t>
  </si>
  <si>
    <t>Porcentaje de casos de TB nuevos y recaídas con estatus documentado de VIH</t>
  </si>
  <si>
    <t>Coverage indicator:
Percentage of people living with HIV in care (including PMTCT) who are screened for TB in HIV care or treatment settings</t>
  </si>
  <si>
    <r>
      <t xml:space="preserve">Indicador de cobertura: </t>
    </r>
    <r>
      <rPr>
        <sz val="11"/>
        <color rgb="FFFF0000"/>
        <rFont val="Arial"/>
        <family val="2"/>
      </rPr>
      <t>porcentaje de casos de TB nuevos y recaídas VIH+ en TARV durante el tratamiento para la tuberculosis</t>
    </r>
  </si>
  <si>
    <t>Porcentaje de casos de TB nuevos y recaídas VIH+ en TARV durante el tratamiento para la tuberculosis</t>
  </si>
  <si>
    <t>Seleccione su zona geográfica</t>
  </si>
  <si>
    <t>Выберите страну или регион...</t>
  </si>
  <si>
    <r>
      <t>Merci de bien vouloir remplir des tableaux séparés – tableaux que vous trouverez dans la feuille</t>
    </r>
    <r>
      <rPr>
        <sz val="11"/>
        <color rgb="FF92D050"/>
        <rFont val="Calibri"/>
        <family val="2"/>
      </rPr>
      <t xml:space="preserve"> « Tables »</t>
    </r>
    <r>
      <rPr>
        <sz val="11"/>
        <color theme="1"/>
        <rFont val="Calibri"/>
        <family val="2"/>
      </rPr>
      <t> – pour les modules prioritaires qui se rapportent à la demande de financement relative à la tuberculose. La liste suivante précise les modules possibles et les interventions correspondantes qui peuvent être sélectionnés. Ne remplissez des tableaux que pour les modules ou les interventions pouvant faire l'objet d'un soutien et pour lesquels un financement est demandé. Consultez le Manuel du cadre modulaire pour obtenir la liste de l'ensemble des modules et des interventions, avec leur description et leurs indicateurs. 
Modules prioritaires :
- Prévention et soins de la tuberculose
          -&gt; Dépistage et diagnostic</t>
    </r>
    <r>
      <rPr>
        <sz val="11"/>
        <color rgb="FFFF0000"/>
        <rFont val="Calibri"/>
        <family val="2"/>
      </rPr>
      <t xml:space="preserve"> des cas</t>
    </r>
    <r>
      <rPr>
        <sz val="11"/>
        <color theme="1"/>
        <rFont val="Calibri"/>
        <family val="2"/>
      </rPr>
      <t xml:space="preserve">
- Tuberculose multirésistante
          -&gt; </t>
    </r>
    <r>
      <rPr>
        <sz val="11"/>
        <color rgb="FFFF0000"/>
        <rFont val="Calibri"/>
        <family val="2"/>
      </rPr>
      <t>Détection et diagnostic des cas</t>
    </r>
    <r>
      <rPr>
        <sz val="11"/>
        <color theme="1"/>
        <rFont val="Calibri"/>
        <family val="2"/>
      </rPr>
      <t xml:space="preserve">
          -&gt; Traitement
- Tuberculose/VIH
          -&gt; Interventions conjointes de lutte contre la tuberculose et le VIH</t>
    </r>
  </si>
  <si>
    <r>
      <t xml:space="preserve">Pour commencer le remplissage de chaque tableau, précisez le </t>
    </r>
    <r>
      <rPr>
        <sz val="11"/>
        <color rgb="FFFF0000"/>
        <rFont val="Calibri"/>
        <family val="2"/>
      </rPr>
      <t xml:space="preserve">module/intervention </t>
    </r>
    <r>
      <rPr>
        <sz val="11"/>
        <color theme="1"/>
        <rFont val="Calibri"/>
        <family val="2"/>
      </rPr>
      <t xml:space="preserve">prioritaire souhaité en le sélectionnant dans la liste déroulante qui se trouve à côté de la cellule « Module prioritaire ». Lorsqu'un </t>
    </r>
    <r>
      <rPr>
        <sz val="11"/>
        <color rgb="FFFF0000"/>
        <rFont val="Calibri"/>
        <family val="2"/>
      </rPr>
      <t>module/intervention</t>
    </r>
    <r>
      <rPr>
        <sz val="11"/>
        <color theme="1"/>
        <rFont val="Calibri"/>
        <family val="2"/>
      </rPr>
      <t xml:space="preserve"> est sélectionné, l’indicateur de couverture correspondant s’affiche automatiquement.  Des informations doivent être saisies dans les cellules vides avec fond blanc. Les cellules avec fond violet se rempliront alors automatiquement.
Si vous présentez des demandes de financement distinctes pour la tuberculose et pour le VIH, des tableaux d’analyse des déficits programmatiques pour la tuberculose et le VIH devront figurer dans chacune de ces demandes. Dans le cas d’une demande de financement commune pour la tuberculose et le VIH, remplissez les tableaux figurant dans le fichier Excel des déficits relatifs aux programmes communs pour le VIH et la tuberculose.
Les instructions suivantes fournissent des informations détaillées sur la façon de remplir le tableau des déficits programmatiques pour chaque module/intervention. Notez que des tableaux distincts doivent être remplis pour chaque intervention conjointe de lutte contre la tuberculose et le VIH. Souvenez-vous que pour les trois modules prioritaires énumérés ci-dessus, vous ne devez remplir que les tableaux qui concernent les interventions/indicateurs en rapport avec la demande de financement.</t>
    </r>
  </si>
  <si>
    <r>
      <t xml:space="preserve">La feuille « Blank table » contient un tableau vierge qui pourra être utilisé si le nombre de tableaux fournis dans le </t>
    </r>
    <r>
      <rPr>
        <sz val="11"/>
        <color rgb="FFFF0000"/>
        <rFont val="Calibri"/>
        <family val="2"/>
      </rPr>
      <t>fichier Excel</t>
    </r>
    <r>
      <rPr>
        <sz val="11"/>
        <color theme="1"/>
        <rFont val="Calibri"/>
        <family val="2"/>
      </rPr>
      <t xml:space="preserve"> est insuffisant ou si le candidat souhaite soumettre un tableau pour un module/une intervention qui n'apparaît pas dans les instructions ci-dessous.</t>
    </r>
  </si>
  <si>
    <r>
      <t xml:space="preserve">Estimation </t>
    </r>
    <r>
      <rPr>
        <sz val="11"/>
        <color rgb="FFFF0000"/>
        <rFont val="Calibri"/>
        <family val="2"/>
      </rPr>
      <t xml:space="preserve">des populations </t>
    </r>
    <r>
      <rPr>
        <sz val="11"/>
        <color theme="1"/>
        <rFont val="Calibri"/>
        <family val="2"/>
      </rPr>
      <t>dans le besoin/à risque :
Se rapporte à l'incidence estimée de la tuberculose, toutes formes confondues.</t>
    </r>
  </si>
  <si>
    <r>
      <t>Besoins du pays déjà couverts :
Les besoins du pays déjà couverts sont subdivisés entre les besoins devant être couverts par des ressources nationales (</t>
    </r>
    <r>
      <rPr>
        <sz val="11"/>
        <color rgb="FFFF0000"/>
        <rFont val="Calibri"/>
        <family val="2"/>
      </rPr>
      <t>rangée C1</t>
    </r>
    <r>
      <rPr>
        <sz val="11"/>
        <color theme="1"/>
        <rFont val="Calibri"/>
        <family val="2"/>
      </rPr>
      <t>) et par des ressources extérieures (</t>
    </r>
    <r>
      <rPr>
        <sz val="11"/>
        <color rgb="FFFF0000"/>
        <rFont val="Calibri"/>
        <family val="2"/>
      </rPr>
      <t>rangée C2</t>
    </r>
    <r>
      <rPr>
        <sz val="11"/>
        <color theme="1"/>
        <rFont val="Calibri"/>
        <family val="2"/>
      </rPr>
      <t xml:space="preserve">). Les investissements du secteur privé national doivent figurer dans les sources nationales. Dans les cas où une partie des besoins pendant l'année est </t>
    </r>
    <r>
      <rPr>
        <sz val="11"/>
        <color rgb="FFFF0000"/>
        <rFont val="Calibri"/>
        <family val="2"/>
      </rPr>
      <t>couverte</t>
    </r>
    <r>
      <rPr>
        <sz val="11"/>
        <color theme="1"/>
        <rFont val="Calibri"/>
        <family val="2"/>
      </rPr>
      <t xml:space="preserve"> par une subvention en cours du Fonds mondial (se terminant avant le début de la nouvelle période de mise en œuvre), le montant correspondant peut être inclus dans la catégorie des ressources extérieures. 
Une fois les </t>
    </r>
    <r>
      <rPr>
        <sz val="11"/>
        <color rgb="FFFF0000"/>
        <rFont val="Calibri"/>
        <family val="2"/>
      </rPr>
      <t>rangées</t>
    </r>
    <r>
      <rPr>
        <sz val="11"/>
        <color theme="1"/>
        <rFont val="Calibri"/>
        <family val="2"/>
      </rPr>
      <t xml:space="preserve"> C1 et C2 remplies, le total des besoins du pays déjà couverts s'affiche automatiquement dans la </t>
    </r>
    <r>
      <rPr>
        <sz val="11"/>
        <color rgb="FFFF0000"/>
        <rFont val="Calibri"/>
        <family val="2"/>
      </rPr>
      <t>rangée C3</t>
    </r>
    <r>
      <rPr>
        <sz val="11"/>
        <color theme="1"/>
        <rFont val="Calibri"/>
        <family val="2"/>
      </rPr>
      <t xml:space="preserve">. Notez que la </t>
    </r>
    <r>
      <rPr>
        <sz val="11"/>
        <color rgb="FFFF0000"/>
        <rFont val="Calibri"/>
        <family val="2"/>
      </rPr>
      <t>rangée C3</t>
    </r>
    <r>
      <rPr>
        <sz val="11"/>
        <color theme="1"/>
        <rFont val="Calibri"/>
        <family val="2"/>
      </rPr>
      <t xml:space="preserve"> est verrouillée et ne peut pas être modifiée. Par conséquent, si vous ne disposez de données ventilées entre ressources nationales et extérieures, indiquez le total dans la </t>
    </r>
    <r>
      <rPr>
        <sz val="11"/>
        <color rgb="FFFF0000"/>
        <rFont val="Calibri"/>
        <family val="2"/>
      </rPr>
      <t>rangée C1</t>
    </r>
    <r>
      <rPr>
        <sz val="11"/>
        <color theme="1"/>
        <rFont val="Calibri"/>
        <family val="2"/>
      </rPr>
      <t>. Dans ce cas, précisez dans la cellule des observations que les données de la</t>
    </r>
    <r>
      <rPr>
        <sz val="11"/>
        <color rgb="FFFF0000"/>
        <rFont val="Calibri"/>
        <family val="2"/>
      </rPr>
      <t xml:space="preserve"> rangée C1</t>
    </r>
    <r>
      <rPr>
        <sz val="11"/>
        <color theme="1"/>
        <rFont val="Calibri"/>
        <family val="2"/>
      </rPr>
      <t xml:space="preserve"> correspondent au total des ressources nationales et extérieures.</t>
    </r>
  </si>
  <si>
    <r>
      <t>Déficit programmatique :
Le déficit programmatique est calculé à partir des besoins totaux (</t>
    </r>
    <r>
      <rPr>
        <sz val="11"/>
        <color rgb="FFFF0000"/>
        <rFont val="Arial"/>
        <family val="2"/>
      </rPr>
      <t>rangée A</t>
    </r>
    <r>
      <rPr>
        <sz val="11"/>
        <color theme="1"/>
        <rFont val="Arial"/>
        <family val="2"/>
      </rPr>
      <t>).</t>
    </r>
  </si>
  <si>
    <t>Observations/Hypothèses :
1) Indiquez la zone cible
2) Précisez qui sont les autres sources de financement
3) Précisez le nombre de cas de tuberculose infantile à signaler et la part de ces cas dans le total des cas signalés</t>
  </si>
  <si>
    <r>
      <t xml:space="preserve">Estimation </t>
    </r>
    <r>
      <rPr>
        <sz val="11"/>
        <color rgb="FFFF0000"/>
        <rFont val="Calibri"/>
        <family val="2"/>
      </rPr>
      <t>des  populations</t>
    </r>
    <r>
      <rPr>
        <sz val="11"/>
        <color theme="1"/>
        <rFont val="Calibri"/>
        <family val="2"/>
      </rPr>
      <t xml:space="preserve"> dans le besoin/à risque :
Correspond au nombre estimé de cas de tuberculose multirésistante parmi tous les nouveaux cas et cas de récidive</t>
    </r>
  </si>
  <si>
    <t>Cible du pays :
1) Se rapporte au plan stratégique national ou à toute autre cible du pays approuvée plus récemment
2) « # » se rapporte aux cas signalés de tuberculose pharmacorésistante confirmés bactériologiquement (tuberculose résistante à la rifampicine et/ou tuberculose multirésistante)
3) « % » correspond à la part des cas signalés de tuberculose pharmacorésistante confirmés bactériologiquement (tuberculose résistante à la rifampicine et/ou tuberculose multi résistante) dans le total estimé des cas de tuberculose multirésistante parmi tous les nouveaux cas et cas de récidive</t>
  </si>
  <si>
    <t xml:space="preserve">Observations/Hypothèses :
1) Indiquez la zone cible
2) Précisez qui sont les autres sources de financement
3) Avec les cibles du pays, dans la colonne destinée aux observations, indiquez le taux de réussite du traitement, actuel et ciblé, pour tous les nouveaux cas de tuberculose pour chacune des trois années </t>
  </si>
  <si>
    <r>
      <t xml:space="preserve">Indicateur de couverture : </t>
    </r>
    <r>
      <rPr>
        <sz val="11"/>
        <color rgb="FFFF0000"/>
        <rFont val="Calibri"/>
        <family val="2"/>
      </rPr>
      <t>Nombre de cas de tuberculose résistante à la rifampicine et/ou tuberculose multirésistante qui ont commencé un traitement de deuxième intention</t>
    </r>
  </si>
  <si>
    <r>
      <t xml:space="preserve">Estimation </t>
    </r>
    <r>
      <rPr>
        <sz val="11"/>
        <color rgb="FFFF0000"/>
        <rFont val="Calibri"/>
        <family val="2"/>
      </rPr>
      <t>des population</t>
    </r>
    <r>
      <rPr>
        <sz val="11"/>
        <color theme="1"/>
        <rFont val="Calibri"/>
        <family val="2"/>
      </rPr>
      <t xml:space="preserve">s dans le besoin/à risque :
Correspond au nombre estimé de cas de tuberculose multirésistante parmi tous les nouveaux cas et cas de récidive </t>
    </r>
  </si>
  <si>
    <t>Cible du pays :
1) Se rapporte au plan stratégique national ou à toute autre cible du pays approuvée plus récemment
2) « # » se rapporte aux cas de tuberculose pharmacorésistante (tuberculose résistante à la rifampicine et/ou tuberculose multirésistante) nécessitant un traitement de seconde intention
3) « % » se rapporte aux cas de tuberculose résistante à la rifampicine et/ou de tuberculose multirésistante nécessitant un traitement de seconde intention parmi les cas estimés de tuberculose multirésistante nécessitant un traitement</t>
  </si>
  <si>
    <t>Observations/Hypothèses :
1) Indiquez la zone cible
2) Précisez qui sont les autres sources de financement
3) Avec les cibles du pays, dans la colonne destinée aux observations, indiquez le taux de réussite du traitement, actuel et ciblé, pour tous les cas de tuberculose pharmacorésistante confirmés bactériologiquement (tuberculose résistante à la rifampicine et/ou tuberculose multirésistante) pour chacune des trois années</t>
  </si>
  <si>
    <r>
      <t xml:space="preserve">Estimation </t>
    </r>
    <r>
      <rPr>
        <sz val="11"/>
        <color rgb="FFFF0000"/>
        <rFont val="Calibri"/>
        <family val="2"/>
      </rPr>
      <t>des populations</t>
    </r>
    <r>
      <rPr>
        <sz val="11"/>
        <color theme="1"/>
        <rFont val="Calibri"/>
        <family val="2"/>
      </rPr>
      <t xml:space="preserve"> dans le besoin/à risque :
Se rapporte à tous les adultes et enfants inscrits dans un programme de prise en charge </t>
    </r>
    <r>
      <rPr>
        <sz val="11"/>
        <color rgb="FFFF0000"/>
        <rFont val="Calibri"/>
        <family val="2"/>
      </rPr>
      <t>ou traitement</t>
    </r>
    <r>
      <rPr>
        <sz val="11"/>
        <color theme="1"/>
        <rFont val="Calibri"/>
        <family val="2"/>
      </rPr>
      <t xml:space="preserve"> du VIH</t>
    </r>
  </si>
  <si>
    <r>
      <t xml:space="preserve">Cible du pays :
1) Se rapporte au plan stratégique national ou à toute autre cible du pays approuvée plus récemment
2) « # » correspond au nombre d’adultes et d’enfants inscrits dans un programme de prise en charge ou </t>
    </r>
    <r>
      <rPr>
        <sz val="11"/>
        <color rgb="FFFF0000"/>
        <rFont val="Calibri"/>
        <family val="2"/>
      </rPr>
      <t>traitement</t>
    </r>
    <r>
      <rPr>
        <sz val="11"/>
        <color theme="1"/>
        <rFont val="Calibri"/>
        <family val="2"/>
      </rPr>
      <t xml:space="preserve"> du VIH , qui sont dépistés pour la tuberculose
3) « % » correspond à la part des adultes et enfants inscrits dans un programme de prise en charge </t>
    </r>
    <r>
      <rPr>
        <sz val="11"/>
        <color rgb="FFFF0000"/>
        <rFont val="Calibri"/>
        <family val="2"/>
      </rPr>
      <t xml:space="preserve">ou traitement </t>
    </r>
    <r>
      <rPr>
        <sz val="11"/>
        <color theme="1"/>
        <rFont val="Calibri"/>
        <family val="2"/>
      </rPr>
      <t xml:space="preserve">du VIH et dépistés pour la tuberculose, parmi tous les adultes et enfants inscrits dans un programme de prise en charge </t>
    </r>
    <r>
      <rPr>
        <sz val="11"/>
        <color rgb="FFFF0000"/>
        <rFont val="Calibri"/>
        <family val="2"/>
      </rPr>
      <t xml:space="preserve">ou traitement </t>
    </r>
    <r>
      <rPr>
        <sz val="11"/>
        <color theme="1"/>
        <rFont val="Calibri"/>
        <family val="2"/>
      </rPr>
      <t>du VIH</t>
    </r>
  </si>
  <si>
    <r>
      <t xml:space="preserve">Estimation </t>
    </r>
    <r>
      <rPr>
        <sz val="11"/>
        <color rgb="FFFF0000"/>
        <rFont val="Calibri"/>
        <family val="2"/>
      </rPr>
      <t xml:space="preserve">des populations </t>
    </r>
    <r>
      <rPr>
        <sz val="11"/>
        <color theme="1"/>
        <rFont val="Calibri"/>
        <family val="2"/>
      </rPr>
      <t>dans le besoin/à risque :
Correspond au nombre total de patients tuberculeux enregistrés, nouveaux cas et cas de récidive confondus</t>
    </r>
  </si>
  <si>
    <t>Cible du pays :
1) Se rapporte au plan stratégique national ou à toute autre cible du pays approuvée plus récemment
2) « # » correspond au nombre de patients tuberculeux enregistrés, nouveaux cas et cas de récidive confondus, dont le statut sérologique vis-à-vis du VIH est documenté
3) « % » correspond à la part des patients tuberculeux enregistrés (nouveaux cas et cas de récidive confondus) et dont le statut sérologique vis-à-vis du VIH est documenté, dans le total des patients tuberculeux enregistrés (nouveaux cas et cas de récidive confondus)</t>
  </si>
  <si>
    <t>Observations/Hypothèses :
1) Indiquez la région cible
2) Précisez qui sont les autres sources de financement</t>
  </si>
  <si>
    <t>Tuberculose et VIH - Interventions conjointes de lutte contre la tuberculose et le VIH - Patients tuberculeux séropositifs au VIH sous traitement antirétroviral</t>
  </si>
  <si>
    <r>
      <rPr>
        <sz val="11"/>
        <color theme="1"/>
        <rFont val="Calibri"/>
        <family val="2"/>
      </rPr>
      <t xml:space="preserve">Estimation </t>
    </r>
    <r>
      <rPr>
        <sz val="11"/>
        <color rgb="FFFF0000"/>
        <rFont val="Calibri"/>
        <family val="2"/>
      </rPr>
      <t>des populations</t>
    </r>
    <r>
      <rPr>
        <sz val="11"/>
        <color theme="1"/>
        <rFont val="Calibri"/>
        <family val="2"/>
      </rPr>
      <t xml:space="preserve"> dans le besoin/à risque :
Correspond au nombre total de patients tuberculeux (nouveaux cas et cas de récidive) et séropositifs que l'on s'attend à enregistrer sur la période</t>
    </r>
  </si>
  <si>
    <t>Observations/Hypothèses :
1) Indiquez la zone cible
2) Précisez qui sont les autres sources de financement.</t>
  </si>
  <si>
    <r>
      <t xml:space="preserve">A. Estimation </t>
    </r>
    <r>
      <rPr>
        <sz val="11"/>
        <color rgb="FFFF0000"/>
        <rFont val="Calibri"/>
        <family val="2"/>
      </rPr>
      <t>du total de population</t>
    </r>
    <r>
      <rPr>
        <sz val="11"/>
        <color theme="1"/>
        <rFont val="Calibri"/>
        <family val="2"/>
      </rPr>
      <t>s dans le besoin/à risque</t>
    </r>
  </si>
  <si>
    <r>
      <rPr>
        <sz val="11"/>
        <color theme="1"/>
        <rFont val="Calibri"/>
        <family val="2"/>
      </rPr>
      <t>F.</t>
    </r>
    <r>
      <rPr>
        <sz val="11"/>
        <color rgb="FFFF0000"/>
        <rFont val="Calibri"/>
        <family val="2"/>
      </rPr>
      <t xml:space="preserve"> Total de Couverture à partir de</t>
    </r>
    <r>
      <rPr>
        <sz val="11"/>
        <color theme="1"/>
        <rFont val="Calibri"/>
        <family val="2"/>
      </rPr>
      <t xml:space="preserve"> la somme allouée et </t>
    </r>
    <r>
      <rPr>
        <sz val="11"/>
        <color rgb="FFFF0000"/>
        <rFont val="Calibri"/>
        <family val="2"/>
      </rPr>
      <t xml:space="preserve">des </t>
    </r>
    <r>
      <rPr>
        <sz val="11"/>
        <color theme="1"/>
        <rFont val="Calibri"/>
        <family val="2"/>
      </rPr>
      <t>autres ressources : E + C</t>
    </r>
  </si>
  <si>
    <r>
      <t xml:space="preserve">Просьба заполнять отдельные таблицы программных пробелов, содержащиеся на листе “Таблицы”, по приоритетным модулям, относящимся к запросу на финансирование по ТБ. Ниже перечислены возможные модули и соответствующие относящиеся к ним мероприятия, которые можно выбрать. Заполнять таблицы следует только по тем модулям или мероприятиям, которые поддерживаются и для которых запрашивается финансирование. Перечень всех модулей, мероприятий с соответствующими описаниями, а также показателей содержится в Руководстве по модульной форме. 
Приоритетные модули:
- Уход в связи с ТБ и профилактика ТБ
          -&gt; Выявление </t>
    </r>
    <r>
      <rPr>
        <sz val="11"/>
        <color rgb="FFFF0000"/>
        <rFont val="Arial"/>
        <family val="2"/>
      </rPr>
      <t>случаев</t>
    </r>
    <r>
      <rPr>
        <sz val="11"/>
        <color theme="1"/>
        <rFont val="Arial"/>
        <family val="2"/>
      </rPr>
      <t xml:space="preserve"> и диагностика
- МЛУ-ТБ
          -&gt; Выявление </t>
    </r>
    <r>
      <rPr>
        <sz val="11"/>
        <color rgb="FFFF0000"/>
        <rFont val="Arial"/>
        <family val="2"/>
      </rPr>
      <t>случаев</t>
    </r>
    <r>
      <rPr>
        <sz val="11"/>
        <color theme="1"/>
        <rFont val="Arial"/>
        <family val="2"/>
      </rPr>
      <t xml:space="preserve"> и диагностика
          -&gt; Лечение
- ТБ/ВИЧ
          -&gt;</t>
    </r>
    <r>
      <rPr>
        <sz val="11"/>
        <color rgb="FFFF0000"/>
        <rFont val="Arial"/>
        <family val="2"/>
      </rPr>
      <t xml:space="preserve"> совместные</t>
    </r>
    <r>
      <rPr>
        <sz val="11"/>
        <color theme="1"/>
        <rFont val="Arial"/>
        <family val="2"/>
      </rPr>
      <t xml:space="preserve"> мероприятия  </t>
    </r>
    <r>
      <rPr>
        <sz val="11"/>
        <color rgb="FFFF0000"/>
        <rFont val="Arial"/>
        <family val="2"/>
      </rPr>
      <t>в области</t>
    </r>
    <r>
      <rPr>
        <sz val="11"/>
        <color theme="1"/>
        <rFont val="Arial"/>
        <family val="2"/>
      </rPr>
      <t xml:space="preserve"> с коинфекцией </t>
    </r>
    <r>
      <rPr>
        <sz val="11"/>
        <color rgb="FFFF0000"/>
        <rFont val="Arial"/>
        <family val="2"/>
      </rPr>
      <t>ТБ/ВИЧ</t>
    </r>
    <r>
      <rPr>
        <sz val="11"/>
        <color theme="1"/>
        <rFont val="Arial"/>
        <family val="2"/>
      </rPr>
      <t xml:space="preserve">
</t>
    </r>
  </si>
  <si>
    <r>
      <t>Уход в связи с ТБ и профилактика ТБ - выявление</t>
    </r>
    <r>
      <rPr>
        <sz val="11"/>
        <color rgb="FFFF0000"/>
        <rFont val="Arial"/>
        <family val="2"/>
      </rPr>
      <t xml:space="preserve"> случаев</t>
    </r>
    <r>
      <rPr>
        <sz val="11"/>
        <color theme="1"/>
        <rFont val="Arial"/>
        <family val="2"/>
      </rPr>
      <t xml:space="preserve"> и диагностика</t>
    </r>
  </si>
  <si>
    <r>
      <t>Национальная цель:
1) означает национальную цель согласно НСП или любую другую последнюю согласованную национальную цель.
2) "#" означает число пациентов со всеми формами ТБ (новых и рецидивов), данные о которых передаются национальным руководящим органам здравоохранения. Включает бактериологически подтвержденные случаи и случаи, продиагностированные с использованием других методов, таких как рентгеноскопия, цитология, а также клинически продиагностированные случаи.
3) "%" означает показатель выявления случаев заболевания, т.е. процентную долю зарегистрированных случаев ТБ всех форм (новых и рецидивов) среди расчетной численности</t>
    </r>
    <r>
      <rPr>
        <sz val="11"/>
        <color rgb="FFFF0000"/>
        <rFont val="Arial"/>
        <family val="2"/>
      </rPr>
      <t xml:space="preserve"> больных </t>
    </r>
    <r>
      <rPr>
        <sz val="11"/>
        <color theme="1"/>
        <rFont val="Arial"/>
        <family val="2"/>
      </rPr>
      <t xml:space="preserve">с ТБ.
</t>
    </r>
  </si>
  <si>
    <r>
      <t xml:space="preserve">ТБ/ВИЧ - </t>
    </r>
    <r>
      <rPr>
        <sz val="11"/>
        <color rgb="FFFF0000"/>
        <rFont val="Arial"/>
        <family val="2"/>
      </rPr>
      <t>Совместные</t>
    </r>
    <r>
      <rPr>
        <sz val="11"/>
        <color theme="1"/>
        <rFont val="Arial"/>
        <family val="2"/>
      </rPr>
      <t xml:space="preserve"> мероприятия по борьбе с коинфекцией ТБ/ВИЧ 
- скрининг ТБ среди пациентов с ВИЧ </t>
    </r>
  </si>
  <si>
    <r>
      <t xml:space="preserve">ТБ/ВИЧ - </t>
    </r>
    <r>
      <rPr>
        <sz val="11"/>
        <color rgb="FFFF0000"/>
        <rFont val="Arial"/>
        <family val="2"/>
      </rPr>
      <t>Совместныее</t>
    </r>
    <r>
      <rPr>
        <sz val="11"/>
        <color theme="1"/>
        <rFont val="Arial"/>
        <family val="2"/>
      </rPr>
      <t xml:space="preserve"> мероприятия по борьбе с коинфекцией ТБ/ВИЧ 
- пациенты с ТБ с известным ВИЧ-статусом</t>
    </r>
  </si>
  <si>
    <r>
      <t>ТБ/ВИЧ -</t>
    </r>
    <r>
      <rPr>
        <sz val="11"/>
        <color rgb="FFFF0000"/>
        <rFont val="Arial"/>
        <family val="2"/>
      </rPr>
      <t xml:space="preserve"> Совместные</t>
    </r>
    <r>
      <rPr>
        <sz val="11"/>
        <color theme="1"/>
        <rFont val="Arial"/>
        <family val="2"/>
      </rPr>
      <t xml:space="preserve"> мероприятия по борьбе с коинфекцией ТБ/ВИЧ - ВИЧ-положительные пациенты с ТБ, получающие АРТ</t>
    </r>
  </si>
  <si>
    <t>Si el número de tablas incluidas en el cuaderno de Excel no es suficiente o el solicitante quiere presentar una tabla para un módulo o intervención que no aparece indicado en las instrucciones, podrá utilizar la tabla vacía incluida en la hoja denominada "Tabla en blanco".</t>
  </si>
  <si>
    <t>Necesidades del país ya cubiertas:
Las necesidades del país ya cubiertas se desglosan en aquellas que serán cubiertas por recursos nacionales (fila C1) y externos (fila C2). Las inversiones nacionales del sector privado se incluirán entre las fuentes de financiamiento nacionales. En los casos en que parte de una necesidad durante el año esté cubierta por una subvención en curso del Fondo Mundial (es decir, una subvención que finalice antes de comenzar el nuevo período de ejecución), esta podrá incluirse en la categoría de recursos externos. 
Una vez cumplimentadas las filas C1 y C2, las necesidades totales del país ya cubiertas se calculan de forma automática en la fila C3. Recuerde que la fila C3 está bloqueada y no se puede desbloquear. Por lo tanto, deberá introducir un total en la fila C1 en caso de no disponer de un desglose de los recursos nacionales y externos. De ser así, deberá indicar en la casilla de comentarios que la fila C1 hace referencia al total de recursos nacionales y externos.</t>
  </si>
  <si>
    <t>Comentarios/supuestos:
1) Especifique el área objetivo.
2) Especifique cuáles son las otras fuentes de financiamiento.
3) Especifique el número y proporción de casos de tuberculosis infantil que debe ser notificado entre el número total notificado.</t>
  </si>
  <si>
    <t>Tuberculosis multidrogorresistente (TB-MDR): detección de casos y diagnóstico</t>
  </si>
  <si>
    <t xml:space="preserve">Población estimada con necesidades/en riesgo:
Se refiere al número estimado de casos de TB-MDR entre todos los casos nuevos y de retratamiento.  </t>
  </si>
  <si>
    <t>Meta del país:
1) Se refiere al Plan Estratégico Nacional (PEN) o a la última meta del país acordada.
2) "#" se refiere a los casos notificados de tuberculosis farmacorresistente confirmados bacteriológicamente (TB-RR y/o TB- MDR).
3) "%" se refiere al porcentaje de casos notificados de TB-RR y/o TB-MDR como proporción de los casos estimados de tuberculosis multirresistente entre todos los casos nuevos y de retratamiento.</t>
  </si>
  <si>
    <t>TB-MDR: tratamiento</t>
  </si>
  <si>
    <t xml:space="preserve"> Indicador de cobertura: 
Número de casos de TB-RR y/o TB-MDR que ha comenzado un tratamiento de segunda línea. </t>
  </si>
  <si>
    <t>Meta del país:
1) Se refiere al PEN o a la última meta del país acordada.
2) "#" se refiere a los casos de tuberculosis farmacorresistente (TB-RR y/o TB-MDR) que se someterán a un tratamiento de segunda línea. 
3) "%" se refiere a los casos de TB-RR y/o TB-MDR que se someterán a un tratamiento de segunda línea entre los casos estimados de TB-MDR con necesidad de tratamiento.</t>
  </si>
  <si>
    <t>Comentarios/supuestos:
1) Especifique el área objetivo.
2) Especifique cuáles son las otras fuentes de financiamiento.
3) Además de las metas del país, especifique en la columna de comentarios el índice de éxito del tratamiento actual y previsto para todos los nuevos casos de tuberculosis farmacorresistente confirmados bacteriológicamente (TB-RR y/o TB-MDR) en cada uno de los tres años.</t>
  </si>
  <si>
    <t>Meta del país:
1) Se refiere al Plan Estratégico Nacional (PEN) o a la última meta del país acordada.
2) "#" se refiere al número de adultos y niños que recibe servicios de atención del VIH a quienes se ha tamizado para TB. 
3) "%" se refiere al porcentaje de adultos y niños que recibe servicios de atención del VIH a quien se ha evaluado su estado con respecto a la tuberculosis entre todos los adultos y niños que recibe tratamiento y servicios de atención del VIH.</t>
  </si>
  <si>
    <t xml:space="preserve">Meta del país:
1) Se refiere al Plan Estratégico Nacional (PEN) o a la última meta del país acordada.
2) "#" se refiere al número de pacientes con tuberculosis (casos nuevos y recaídas) registrado con estado serológico conocido respecto al VIH.  
3) "%" se refiere al porcentaje de pacientes con tuberculosis (casos nuevos y recaídas) registrado con estado serológico respecto al VIH conocido entre el número total de pacientes con tuberculosis (casos nuevos y recaídas) registrado. </t>
  </si>
  <si>
    <t>Meta del país:
1) Se refiere al Plan Estratégico Nacional (PEN) o a la última meta del país acordada.
2) "#" se refiere al número de pacientes seropositivos con tuberculosis (casos nuevos y recaídas) que recibe tratamiento antirretroviral.
3) "%" se refiere al porcentaje de pacientes seropositivos con tuberculosis (casos nuevos y recaídas) que recibe tratamiento antirretroviral entre el total de pacientes seropositivos con tuberculosis (casos nuevos y recaídas) registrado.</t>
  </si>
  <si>
    <t xml:space="preserve">Para completar la portada, seleccione la zona geográfica y el tipo de solicitante de las listas desplegables. </t>
  </si>
  <si>
    <t>B. Metas del país 
(según el Plan Estratégico Nacional)</t>
  </si>
  <si>
    <t>C. Necesidades totales del país ya cubiertas</t>
  </si>
  <si>
    <t xml:space="preserve">Necesidades del país cubiertas por el monto asignado </t>
  </si>
  <si>
    <t xml:space="preserve">F. Cobertura total del monto asignado y otros recursos: E + C </t>
  </si>
  <si>
    <t>Si el número de tablas incluidas en el cuaderno de Excel no es suficiente o el solicitante quiere presentar una tabla para un módulo o intervención que no aparece indicado en las instrucciones, podrá utilizar la tabla en blanco incluida en esta hoja de cálculo. Esta tabla no está protegida, por lo que se pueden modificar las fórmulas de las celdas en caso necesario. Además, es posible copiar la tabla si se necesita más de una.</t>
  </si>
  <si>
    <r>
      <rPr>
        <b/>
        <u/>
        <sz val="11"/>
        <rFont val="Arial"/>
        <family val="2"/>
      </rPr>
      <t>Français</t>
    </r>
    <r>
      <rPr>
        <b/>
        <sz val="11"/>
        <rFont val="Arial"/>
        <family val="2"/>
      </rPr>
      <t xml:space="preserve">: </t>
    </r>
    <r>
      <rPr>
        <sz val="11"/>
        <rFont val="Arial"/>
        <family val="2"/>
      </rPr>
      <t>Veuillez choisir la langue sur l'onglet Instructions (rangée B6)</t>
    </r>
  </si>
  <si>
    <r>
      <rPr>
        <b/>
        <u/>
        <sz val="11"/>
        <rFont val="Arial"/>
        <family val="2"/>
      </rPr>
      <t>Español:</t>
    </r>
    <r>
      <rPr>
        <b/>
        <sz val="11"/>
        <rFont val="Arial"/>
        <family val="2"/>
      </rPr>
      <t xml:space="preserve"> </t>
    </r>
    <r>
      <rPr>
        <sz val="11"/>
        <rFont val="Arial"/>
        <family val="2"/>
      </rPr>
      <t>Seleccione el idioma en la hoja Instructions (fila B6)</t>
    </r>
  </si>
  <si>
    <t>Tuberculosis - Tabla de brecha programático 1 (por intervención prioritaria)</t>
  </si>
  <si>
    <t>Tuberculosis - Tabla de brecha programático 2 (por intervención prioritaria)</t>
  </si>
  <si>
    <t>Tuberculosis - Tabla de brecha programático 3 (por intervención prioritaria)</t>
  </si>
  <si>
    <t>Tuberculosis - Tabla de brecha programático 4 (por intervención prioritaria)</t>
  </si>
  <si>
    <t>Tuberculosis - Tabla de brecha programático 5 (por intervención prioritaria)</t>
  </si>
  <si>
    <t>Tuberculosis - Tabla de brecha programático 6 (por intervención prioritaria)</t>
  </si>
  <si>
    <t>brecha programático</t>
  </si>
  <si>
    <t>D. brecha anual previsto para cubrir las necesidades: 
A - C</t>
  </si>
  <si>
    <t xml:space="preserve">G. brecha restante: A - F </t>
  </si>
  <si>
    <t xml:space="preserve">Lea detenidamente las instrucciones en la pestaña "Instrucciones" antes de completar la tabla de análisis de brecha programático. Las instrucciones se han adaptado a cada módulo o intervención específico. </t>
  </si>
  <si>
    <t>Tuberculosis - Tabla de brecha programático vacía (en caso necesario, por intervención prioritaria)</t>
  </si>
  <si>
    <t xml:space="preserve">Instrucciones para completar la tabla de brecha programático para la tuberculosis: </t>
  </si>
  <si>
    <t>Por favor, complete separadamente las tablas de brecha programático incluidas en la hoja de cálculo "Tablas" para cada módulo prioritario relevante en la solicitud de financiamiento para la tuberculosis. La siguiente lista ofrece ejemplos de módulos y las intervenciones pertinentes correspondientes que se pueden seleccionar. Cumplimente las tablas solo para los módulos o intervenciones aprobados e incluidos en la solicitud de financiamiento. Consulte en el Manual del Marco Modular una lista de todos los módulos, las intervenciones con su correspondiente descripción y los indicadores. 
Los módulos prioritarios para la tuberculosis:
- Atención y prevención de la tuberculosis
          -&gt; Detección de casos y diagnóstico 
- TB-MDR 
          -&gt; Detección de casos y diagnóstico 
          -&gt; Tratamiento
- TB/VIH
          -&gt; Intervenciones colaborativas de tuberculosis y VIH</t>
  </si>
  <si>
    <t>Para empezar a completar cada tabla, especifique el módulo prioritario o la intervención pertinente seleccionándolos de la lista desplegable incluida junto a la fila de "Módulo prioritario". Al seleccionar un módulo o intervención, el indicador de cobertura correspondiente aparecerá de forma automática. Es obligatorio completar las celdas vacías destacadas en color blanco. Las celdas en morado se completarán de forma automática.
Si se presentan solicitudes de financiamiento separadas para la tuberculosis y el VIH, se deberán incluir las tablas de análisis de brecha para las intervenciones de TB/VIH en ambas solicitudes. En caso de presentar una solicitud conjunta para TB/VIH, deberá cumplimentar las tablas incluidas en el archivo de Excel de brecha programático para TB/VIH de manera conjunta.
En las instrucciones siguientes se explica detalladamente cómo completar la tabla de brecha para cada módulo o intervención. Tenga presente que es preciso completar separadamente las tablas para cada intervención conjunta de TB/VIH. Recuerde que, de entre los 3 módulos prioritarios enumerados anteriormente, solo debe cumplimentar las tablas correspondientes a las intervenciones o los indicadores incluidos en la solicitud de financiamiento.</t>
  </si>
  <si>
    <t>brecha programático:
El brecha programático se calcula según la necesidad total (fila A).</t>
  </si>
  <si>
    <t>Lea detenidamente la hoja de instrucciones antes de completar la tabla de análisis de brecha programático.</t>
  </si>
  <si>
    <t>Дополнительный столбец "Год 4-ый" предоставляется для запросов на финансирование (когда применяется).</t>
  </si>
  <si>
    <t>Una columna adicional para el año 4 es proporcionada para las solicitudes de financiamientos que se extienden mas de 4 años de calendario (en caso sea necesario).</t>
  </si>
  <si>
    <t>Une colonne supplémentaire "Année 4" a été ajoutée pour les demandes de financement ayant cours sur une quatrième année civile (le cas échéant).</t>
  </si>
  <si>
    <t>Year 4
(as needed)</t>
  </si>
  <si>
    <t>Année 4
(le cas échéant)</t>
  </si>
  <si>
    <t>Año 4
(si procede)</t>
  </si>
  <si>
    <t>Год 4
(когда применяется)</t>
  </si>
  <si>
    <t>Latest version updated March 2017</t>
  </si>
  <si>
    <t>Последняя версия обновлена в Марте 2017 г.</t>
  </si>
  <si>
    <t>Dernière version mise à jour en mars 2017</t>
  </si>
  <si>
    <t>Última versión actualizada en marzo 2017</t>
  </si>
  <si>
    <t>An additional column for Year 4 is provided for funding requests extending over four calendar years (as needed).</t>
  </si>
  <si>
    <t>TB Annual status report 2016</t>
  </si>
  <si>
    <t>TB Annual status Report 2016</t>
  </si>
  <si>
    <t>TB Annual status report 2017</t>
  </si>
  <si>
    <t xml:space="preserve">Estimation based on NSP Yr 2020 for total notified cases instead of new and relapse only + considering 1.5% annual decline </t>
  </si>
  <si>
    <t xml:space="preserve">NSP targets </t>
  </si>
  <si>
    <t>comment about the other sources and number quantification not possible (UNION Notification fund)</t>
  </si>
  <si>
    <t>Multifold increase in private sector notification is expected with lesser allocation for 2020 (clarification for increase in proportion year by year)</t>
  </si>
  <si>
    <t xml:space="preserve">B. Targets on total notified cases from NSP page no. 19 </t>
  </si>
  <si>
    <t xml:space="preserve">C1  The total notification for 2016 is 1.7 million thus the estimation for 2018 is 2 million  This data would be reported through NIKSHAY and would include notification from private sector.  This includes pediatric population also. </t>
  </si>
  <si>
    <t>G. The gap of 2.4 million cases remains as the denominator considered is 3.9 million against WHO estimates of 2.8 million incident cases. However,  the country plans to cover the gap through other external resources like CSR funds, Corpus Fund to be raised through program effort  and engagement of the voluntary sector.</t>
  </si>
  <si>
    <t xml:space="preserve">60% of NSP Targets (B) supported from DBS &amp; 40% from GF in all three years of  implementation </t>
  </si>
  <si>
    <t>G. The gap in diagnosis of RR/MDRTB cases is due to phased implementation of Universal DST  and coverage of  private sector would not be similar to the public sector (it is targeted to expand Universal DST for private sector in a proportion of 20%, 30% and 40% in three consecutive years)</t>
  </si>
  <si>
    <t xml:space="preserve">B. Initiation of treatment is 90% of  diagnosed cases as per data reported for 2016 </t>
  </si>
  <si>
    <t>G. A gap of 3.9 million cases remains as the denominator considered is 8 million and the targets to be achieved  through three years of NSP implementation is expected to reach 42%. However,  the country plans to cover the gap through other external resources like CSR funds, Corpus Fund to be raised through program effort  and engagement of the voluntary sector.</t>
  </si>
  <si>
    <t xml:space="preserve">B. This indicator is mentioned a sproportion of TB patients which have their HIV Status known @ 80%, 83% and 86% over three years. </t>
  </si>
  <si>
    <t>A. Considering the NSP targets of notification (C17), the estimates have been calculated based upon 3% of new smear positive cases and 12% in previously treated smear positive  cases as per NDRS results</t>
  </si>
  <si>
    <t xml:space="preserve">Estimated  number of RRTB/ MDRTB  cases to be notified as per NSP </t>
  </si>
  <si>
    <t>E. This data includes the notifications from the private sector with efforts of civil society PR and the Government PR. The data which would be reported by the partners under the grant can be segregated from NIKSHAY.</t>
  </si>
  <si>
    <t>A.The total estimated population in need/at risk has been derived from the Lancet papert on drug sales. Attached as  Annexure 20 &amp; Reference used for deriving estimates at page 19 of NSP 2017-2025. The NSP has envisaged to reach a case notification of 3.8 million in 2020. Considering a 1.5% reduction in incidence every year, these figures have been back calculated from year 2020 to 2018.</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</si>
</sst>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Georgia"/>
      <family val="1"/>
    </font>
    <font>
      <b/>
      <sz val="11"/>
      <color theme="1"/>
      <name val="Arial"/>
      <family val="2"/>
    </font>
    <font>
      <b/>
      <sz val="14"/>
      <name val="Arial"/>
      <family val="2"/>
    </font>
    <font>
      <b/>
      <sz val="14"/>
      <color rgb="FFFF0000"/>
      <name val="Arial"/>
      <family val="2"/>
    </font>
    <font>
      <b/>
      <sz val="10"/>
      <color rgb="FFFF0000"/>
      <name val="Arial"/>
      <family val="2"/>
    </font>
    <font>
      <b/>
      <sz val="11"/>
      <name val="Arial"/>
      <family val="2"/>
    </font>
    <font>
      <b/>
      <u/>
      <sz val="11"/>
      <name val="Arial"/>
      <family val="2"/>
    </font>
    <font>
      <sz val="11"/>
      <name val="Arial"/>
      <family val="2"/>
    </font>
    <font>
      <b/>
      <sz val="11"/>
      <color rgb="FFFF0000"/>
      <name val="Arial"/>
      <family val="2"/>
    </font>
    <font>
      <b/>
      <sz val="9"/>
      <name val="Arial"/>
      <family val="2"/>
    </font>
    <font>
      <sz val="9"/>
      <name val="Arial"/>
      <family val="2"/>
    </font>
    <font>
      <sz val="9"/>
      <color rgb="FFFF0000"/>
      <name val="Arial"/>
      <family val="2"/>
    </font>
    <font>
      <b/>
      <i/>
      <sz val="12"/>
      <color rgb="FFFF0000"/>
      <name val="Arial"/>
      <family val="2"/>
    </font>
    <font>
      <b/>
      <sz val="14"/>
      <color theme="1"/>
      <name val="Arial"/>
      <family val="2"/>
    </font>
    <font>
      <b/>
      <sz val="12"/>
      <color theme="1"/>
      <name val="Arial"/>
      <family val="2"/>
    </font>
    <font>
      <i/>
      <sz val="11"/>
      <name val="Arial"/>
      <family val="2"/>
    </font>
    <font>
      <i/>
      <sz val="11"/>
      <color theme="1"/>
      <name val="Arial"/>
      <family val="2"/>
    </font>
    <font>
      <sz val="11"/>
      <color rgb="FFFF0000"/>
      <name val="Arial"/>
      <family val="2"/>
    </font>
    <font>
      <b/>
      <i/>
      <sz val="18"/>
      <color rgb="FFFF0000"/>
      <name val="Arial"/>
      <family val="2"/>
    </font>
    <font>
      <i/>
      <sz val="11"/>
      <color theme="1"/>
      <name val="Calibri"/>
      <family val="2"/>
      <scheme val="minor"/>
    </font>
    <font>
      <b/>
      <sz val="11"/>
      <color theme="1"/>
      <name val="Calibri"/>
      <family val="2"/>
      <scheme val="minor"/>
    </font>
    <font>
      <sz val="11"/>
      <color rgb="FF7030A0"/>
      <name val="Arial"/>
      <family val="2"/>
    </font>
    <font>
      <i/>
      <sz val="11"/>
      <color rgb="FF7030A0"/>
      <name val="Arial"/>
      <family val="2"/>
    </font>
    <font>
      <u/>
      <sz val="11"/>
      <color theme="10"/>
      <name val="Arial"/>
      <family val="2"/>
    </font>
    <font>
      <sz val="12"/>
      <name val="Arial"/>
      <family val="2"/>
    </font>
    <font>
      <sz val="11"/>
      <color theme="1"/>
      <name val="Calibri"/>
      <family val="2"/>
    </font>
    <font>
      <sz val="11"/>
      <color rgb="FFFF0000"/>
      <name val="Calibri"/>
      <family val="2"/>
    </font>
    <font>
      <sz val="11"/>
      <color rgb="FFFF0000"/>
      <name val="Calibri"/>
      <family val="2"/>
      <scheme val="minor"/>
    </font>
    <font>
      <sz val="11"/>
      <color rgb="FF92D050"/>
      <name val="Calibri"/>
      <family val="2"/>
    </font>
    <font>
      <b/>
      <sz val="12"/>
      <name val="Arial"/>
      <family val="2"/>
    </font>
    <font>
      <sz val="11"/>
      <name val="Georgia"/>
      <family val="1"/>
    </font>
  </fonts>
  <fills count="17">
    <fill>
      <patternFill patternType="none"/>
    </fill>
    <fill>
      <patternFill patternType="gray125"/>
    </fill>
    <fill>
      <patternFill patternType="solid">
        <fgColor theme="9" tint="0.599963377788628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12487D"/>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E4DFEC"/>
        <bgColor indexed="64"/>
      </patternFill>
    </fill>
  </fills>
  <borders count="48">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diagonal/>
    </border>
    <border>
      <left style="medium">
        <color auto="1"/>
      </left>
      <right/>
      <top/>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medium">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style="medium">
        <color auto="1"/>
      </left>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diagonal/>
    </border>
  </borders>
  <cellStyleXfs count="4">
    <xf numFmtId="0" fontId="0" fillId="0" borderId="0"/>
    <xf numFmtId="9" fontId="9" fillId="0" borderId="0" applyFont="0" applyFill="0" applyBorder="0" applyAlignment="0" applyProtection="0"/>
    <xf numFmtId="0" fontId="33" fillId="0" borderId="0" applyNumberFormat="0" applyFill="0" applyBorder="0" applyAlignment="0" applyProtection="0"/>
    <xf numFmtId="0" fontId="9" fillId="0" borderId="0"/>
  </cellStyleXfs>
  <cellXfs count="260">
    <xf numFmtId="0" fontId="0" fillId="0" borderId="0" xfId="0"/>
    <xf numFmtId="0" fontId="0" fillId="3" borderId="12" xfId="0" applyFont="1" applyFill="1" applyBorder="1" applyAlignment="1" applyProtection="1">
      <alignment vertical="center" wrapText="1"/>
      <protection locked="0"/>
    </xf>
    <xf numFmtId="0" fontId="0" fillId="3" borderId="5" xfId="0" applyFont="1" applyFill="1" applyBorder="1" applyAlignment="1" applyProtection="1">
      <alignment horizontal="center" vertical="center" wrapText="1"/>
      <protection locked="0"/>
    </xf>
    <xf numFmtId="0" fontId="0" fillId="3" borderId="8" xfId="0" applyFont="1" applyFill="1" applyBorder="1" applyAlignment="1" applyProtection="1">
      <alignment horizontal="center" vertical="center" wrapText="1"/>
      <protection locked="0"/>
    </xf>
    <xf numFmtId="0" fontId="0" fillId="0" borderId="0" xfId="0" applyAlignment="1">
      <alignment vertical="top"/>
    </xf>
    <xf numFmtId="0" fontId="0" fillId="3" borderId="5" xfId="0" applyFill="1" applyBorder="1" applyAlignment="1" applyProtection="1">
      <alignment horizontal="left" vertical="top"/>
    </xf>
    <xf numFmtId="0" fontId="0" fillId="0" borderId="0" xfId="0" applyAlignment="1" applyProtection="1">
      <alignment horizontal="left" vertical="top"/>
    </xf>
    <xf numFmtId="0" fontId="0" fillId="0" borderId="0" xfId="0" applyAlignment="1" applyProtection="1">
      <alignment vertical="top"/>
    </xf>
    <xf numFmtId="0" fontId="0" fillId="0" borderId="0" xfId="0" applyAlignment="1" applyProtection="1">
      <alignment horizontal="center" vertical="top"/>
    </xf>
    <xf numFmtId="0" fontId="0" fillId="9" borderId="0" xfId="0" applyFill="1" applyBorder="1" applyAlignment="1" applyProtection="1">
      <alignment horizontal="left" vertical="top"/>
    </xf>
    <xf numFmtId="0" fontId="0" fillId="9" borderId="0" xfId="0" applyFill="1" applyAlignment="1">
      <alignment vertical="top"/>
    </xf>
    <xf numFmtId="0" fontId="0" fillId="5" borderId="0" xfId="0" applyFill="1" applyAlignment="1">
      <alignment vertical="top"/>
    </xf>
    <xf numFmtId="0" fontId="0" fillId="0" borderId="0" xfId="0" applyFill="1" applyAlignment="1">
      <alignment vertical="top"/>
    </xf>
    <xf numFmtId="0" fontId="0" fillId="0" borderId="0" xfId="0" applyFill="1" applyAlignment="1" applyProtection="1">
      <alignment horizontal="center" vertical="top"/>
    </xf>
    <xf numFmtId="0" fontId="10" fillId="0" borderId="0" xfId="0" applyFont="1" applyAlignment="1" applyProtection="1">
      <alignment wrapText="1"/>
      <protection locked="0"/>
    </xf>
    <xf numFmtId="0" fontId="25" fillId="3" borderId="5" xfId="0" applyFont="1" applyFill="1" applyBorder="1" applyAlignment="1" applyProtection="1">
      <alignment horizontal="left" vertical="center" wrapText="1"/>
      <protection locked="0"/>
    </xf>
    <xf numFmtId="4" fontId="12" fillId="0" borderId="0" xfId="0" applyNumberFormat="1" applyFont="1" applyFill="1" applyBorder="1" applyAlignment="1" applyProtection="1">
      <alignment horizontal="left" vertical="center" wrapText="1"/>
    </xf>
    <xf numFmtId="4" fontId="13" fillId="0" borderId="0" xfId="0" applyNumberFormat="1" applyFont="1" applyFill="1" applyBorder="1" applyAlignment="1" applyProtection="1">
      <alignment horizontal="center" vertical="center" wrapText="1"/>
    </xf>
    <xf numFmtId="4" fontId="14" fillId="0" borderId="0" xfId="0" applyNumberFormat="1" applyFont="1" applyBorder="1" applyAlignment="1" applyProtection="1">
      <alignment vertical="center" wrapText="1"/>
    </xf>
    <xf numFmtId="4" fontId="12" fillId="0" borderId="0" xfId="0" applyNumberFormat="1" applyFont="1" applyBorder="1" applyAlignment="1" applyProtection="1">
      <alignment vertical="center" wrapText="1"/>
    </xf>
    <xf numFmtId="4" fontId="0" fillId="0" borderId="0" xfId="0" applyNumberFormat="1" applyFont="1" applyProtection="1"/>
    <xf numFmtId="4" fontId="20" fillId="9" borderId="0" xfId="0" applyNumberFormat="1" applyFont="1" applyFill="1" applyBorder="1" applyAlignment="1" applyProtection="1">
      <alignment horizontal="left" vertical="center" wrapText="1"/>
    </xf>
    <xf numFmtId="4" fontId="20" fillId="9" borderId="0" xfId="0" applyNumberFormat="1" applyFont="1" applyFill="1" applyBorder="1" applyAlignment="1" applyProtection="1">
      <alignment horizontal="right" vertical="center" wrapText="1"/>
    </xf>
    <xf numFmtId="4" fontId="27" fillId="0" borderId="0" xfId="0" applyNumberFormat="1" applyFont="1" applyProtection="1"/>
    <xf numFmtId="4" fontId="27" fillId="0" borderId="0" xfId="0" applyNumberFormat="1" applyFont="1" applyAlignment="1" applyProtection="1">
      <alignment wrapText="1"/>
    </xf>
    <xf numFmtId="0" fontId="11" fillId="3" borderId="14" xfId="0" applyFont="1" applyFill="1" applyBorder="1" applyAlignment="1" applyProtection="1">
      <alignment horizontal="left" vertical="center" wrapText="1"/>
      <protection locked="0"/>
    </xf>
    <xf numFmtId="0" fontId="23" fillId="2" borderId="2" xfId="0" applyFont="1" applyFill="1" applyBorder="1" applyAlignment="1" applyProtection="1">
      <alignment horizontal="left" vertical="center"/>
      <protection locked="0"/>
    </xf>
    <xf numFmtId="0" fontId="23" fillId="2" borderId="3" xfId="0" applyFont="1" applyFill="1" applyBorder="1" applyAlignment="1" applyProtection="1">
      <alignment horizontal="left" vertical="center"/>
      <protection locked="0"/>
    </xf>
    <xf numFmtId="0" fontId="23" fillId="2" borderId="4" xfId="0" applyFont="1" applyFill="1" applyBorder="1" applyAlignment="1" applyProtection="1">
      <alignment horizontal="left" vertical="center"/>
      <protection locked="0"/>
    </xf>
    <xf numFmtId="0" fontId="11" fillId="4" borderId="12" xfId="0" applyFont="1" applyFill="1" applyBorder="1" applyAlignment="1" applyProtection="1">
      <alignment horizontal="left" vertical="center"/>
      <protection locked="0"/>
    </xf>
    <xf numFmtId="0" fontId="11" fillId="4" borderId="7" xfId="0" applyFont="1" applyFill="1" applyBorder="1" applyAlignment="1" applyProtection="1">
      <alignment horizontal="left" vertical="center"/>
      <protection locked="0"/>
    </xf>
    <xf numFmtId="0" fontId="11" fillId="4" borderId="13" xfId="0" applyFont="1" applyFill="1" applyBorder="1" applyAlignment="1" applyProtection="1">
      <alignment horizontal="left" vertical="center"/>
      <protection locked="0"/>
    </xf>
    <xf numFmtId="0" fontId="15" fillId="4" borderId="12" xfId="0" applyFont="1" applyFill="1" applyBorder="1" applyAlignment="1" applyProtection="1">
      <alignment horizontal="left" vertical="center"/>
      <protection locked="0"/>
    </xf>
    <xf numFmtId="0" fontId="15" fillId="4" borderId="7" xfId="0" applyFont="1" applyFill="1" applyBorder="1" applyAlignment="1" applyProtection="1">
      <alignment horizontal="left" vertical="center"/>
      <protection locked="0"/>
    </xf>
    <xf numFmtId="0" fontId="15" fillId="4" borderId="13" xfId="0" applyFont="1" applyFill="1" applyBorder="1" applyAlignment="1" applyProtection="1">
      <alignment horizontal="left" vertical="center"/>
      <protection locked="0"/>
    </xf>
    <xf numFmtId="0" fontId="26" fillId="8" borderId="2" xfId="0" applyFont="1" applyFill="1" applyBorder="1" applyAlignment="1" applyProtection="1">
      <alignment horizontal="left" vertical="center" wrapText="1"/>
      <protection locked="0"/>
    </xf>
    <xf numFmtId="0" fontId="25" fillId="3" borderId="14" xfId="0" applyFont="1" applyFill="1" applyBorder="1" applyAlignment="1" applyProtection="1">
      <alignment vertical="center" wrapText="1"/>
      <protection locked="0"/>
    </xf>
    <xf numFmtId="0" fontId="25" fillId="3" borderId="6" xfId="0" applyFont="1" applyFill="1" applyBorder="1" applyAlignment="1" applyProtection="1">
      <alignment horizontal="left" vertical="center" wrapText="1"/>
      <protection locked="0"/>
    </xf>
    <xf numFmtId="0" fontId="26" fillId="3" borderId="31" xfId="0" applyFont="1" applyFill="1" applyBorder="1" applyAlignment="1" applyProtection="1">
      <alignment vertical="center" wrapText="1"/>
      <protection locked="0"/>
    </xf>
    <xf numFmtId="0" fontId="11" fillId="3" borderId="14" xfId="0" applyFont="1" applyFill="1" applyBorder="1" applyAlignment="1" applyProtection="1">
      <alignment vertical="center" wrapText="1"/>
      <protection locked="0"/>
    </xf>
    <xf numFmtId="0" fontId="0" fillId="3" borderId="33" xfId="0" applyFont="1" applyFill="1" applyBorder="1" applyAlignment="1" applyProtection="1">
      <alignment horizontal="center" vertical="center" wrapText="1"/>
      <protection locked="0"/>
    </xf>
    <xf numFmtId="0" fontId="11" fillId="3" borderId="19" xfId="0" applyFont="1" applyFill="1" applyBorder="1" applyAlignment="1" applyProtection="1">
      <alignment vertical="center" wrapText="1"/>
      <protection locked="0"/>
    </xf>
    <xf numFmtId="0" fontId="11" fillId="3" borderId="23" xfId="0" applyFont="1" applyFill="1" applyBorder="1" applyAlignment="1" applyProtection="1">
      <alignment vertical="center" wrapText="1"/>
      <protection locked="0"/>
    </xf>
    <xf numFmtId="4" fontId="21" fillId="9" borderId="38" xfId="0" applyNumberFormat="1" applyFont="1" applyFill="1" applyBorder="1" applyAlignment="1" applyProtection="1">
      <alignment horizontal="center" vertical="center" wrapText="1"/>
    </xf>
    <xf numFmtId="0" fontId="0" fillId="10" borderId="5" xfId="0" applyFill="1" applyBorder="1" applyAlignment="1" applyProtection="1">
      <alignment horizontal="left" vertical="top"/>
    </xf>
    <xf numFmtId="0" fontId="8" fillId="0" borderId="0" xfId="0" applyFont="1"/>
    <xf numFmtId="0" fontId="30" fillId="0" borderId="0" xfId="0" applyFont="1"/>
    <xf numFmtId="0" fontId="17" fillId="5" borderId="5" xfId="0" applyFont="1" applyFill="1" applyBorder="1" applyAlignment="1" applyProtection="1">
      <alignment vertical="center" wrapText="1"/>
      <protection locked="0"/>
    </xf>
    <xf numFmtId="0" fontId="0" fillId="5" borderId="0" xfId="0" applyFont="1" applyFill="1" applyAlignment="1" applyProtection="1">
      <alignment wrapText="1"/>
      <protection locked="0"/>
    </xf>
    <xf numFmtId="0" fontId="9" fillId="0" borderId="0" xfId="0" applyFont="1" applyAlignment="1" applyProtection="1">
      <alignment vertical="center" wrapText="1"/>
    </xf>
    <xf numFmtId="0" fontId="9" fillId="0" borderId="0" xfId="0" applyFont="1" applyAlignment="1" applyProtection="1">
      <alignment vertical="center"/>
    </xf>
    <xf numFmtId="0" fontId="0" fillId="4" borderId="8" xfId="0" applyFill="1" applyBorder="1" applyAlignment="1" applyProtection="1">
      <alignment horizontal="left" vertical="top"/>
    </xf>
    <xf numFmtId="0" fontId="0" fillId="4" borderId="5" xfId="0" applyFill="1" applyBorder="1" applyAlignment="1" applyProtection="1">
      <alignment horizontal="left" vertical="top"/>
    </xf>
    <xf numFmtId="0" fontId="30" fillId="0" borderId="0" xfId="0" applyFont="1" applyFill="1"/>
    <xf numFmtId="0" fontId="9" fillId="3" borderId="5" xfId="3" applyFill="1" applyBorder="1" applyAlignment="1" applyProtection="1">
      <alignment horizontal="left" vertical="top"/>
    </xf>
    <xf numFmtId="0" fontId="9" fillId="3" borderId="6" xfId="3" applyFill="1" applyBorder="1" applyAlignment="1" applyProtection="1">
      <alignment horizontal="left" vertical="top"/>
    </xf>
    <xf numFmtId="0" fontId="0" fillId="13" borderId="0" xfId="0" applyFill="1"/>
    <xf numFmtId="0" fontId="0" fillId="0" borderId="0" xfId="0" applyFill="1"/>
    <xf numFmtId="0" fontId="36" fillId="12" borderId="0" xfId="0" applyFont="1" applyFill="1"/>
    <xf numFmtId="0" fontId="35" fillId="12" borderId="0" xfId="0" applyFont="1" applyFill="1"/>
    <xf numFmtId="0" fontId="0" fillId="10" borderId="6" xfId="0" applyFill="1" applyBorder="1" applyAlignment="1" applyProtection="1">
      <alignment horizontal="left" vertical="top"/>
    </xf>
    <xf numFmtId="0" fontId="2" fillId="0" borderId="0" xfId="0" applyFont="1"/>
    <xf numFmtId="0" fontId="2" fillId="12" borderId="0" xfId="0" applyFont="1" applyFill="1"/>
    <xf numFmtId="0" fontId="37" fillId="12" borderId="0" xfId="0" applyFont="1" applyFill="1"/>
    <xf numFmtId="0" fontId="0" fillId="12" borderId="0" xfId="0" applyFill="1" applyAlignment="1">
      <alignment vertical="top"/>
    </xf>
    <xf numFmtId="0" fontId="2" fillId="0" borderId="0" xfId="0" applyFont="1"/>
    <xf numFmtId="0" fontId="9" fillId="3" borderId="5" xfId="3" applyFill="1" applyBorder="1" applyAlignment="1" applyProtection="1">
      <alignment horizontal="left" vertical="top"/>
    </xf>
    <xf numFmtId="0" fontId="9" fillId="3" borderId="6" xfId="3" applyFill="1" applyBorder="1" applyAlignment="1" applyProtection="1">
      <alignment horizontal="left" vertical="top"/>
    </xf>
    <xf numFmtId="0" fontId="2" fillId="0" borderId="0" xfId="0" applyFont="1" applyFill="1"/>
    <xf numFmtId="0" fontId="0" fillId="15" borderId="0" xfId="0" applyFill="1" applyAlignment="1">
      <alignment vertical="top"/>
    </xf>
    <xf numFmtId="0" fontId="4" fillId="4" borderId="0" xfId="0" applyFont="1" applyFill="1" applyAlignment="1"/>
    <xf numFmtId="0" fontId="8" fillId="0" borderId="0" xfId="0" applyFont="1" applyFill="1"/>
    <xf numFmtId="0" fontId="6" fillId="0" borderId="0" xfId="0" applyFont="1" applyFill="1"/>
    <xf numFmtId="0" fontId="3" fillId="14" borderId="0" xfId="0" applyFont="1" applyFill="1"/>
    <xf numFmtId="0" fontId="0" fillId="14" borderId="0" xfId="0" applyFill="1"/>
    <xf numFmtId="0" fontId="2" fillId="14" borderId="0" xfId="0" applyFont="1" applyFill="1"/>
    <xf numFmtId="0" fontId="2" fillId="15" borderId="0" xfId="0" applyFont="1" applyFill="1"/>
    <xf numFmtId="0" fontId="5" fillId="0" borderId="0" xfId="0" applyFont="1" applyFill="1"/>
    <xf numFmtId="0" fontId="7" fillId="16" borderId="5" xfId="0" applyFont="1" applyFill="1" applyBorder="1"/>
    <xf numFmtId="0" fontId="0" fillId="5" borderId="0" xfId="0" applyFill="1"/>
    <xf numFmtId="0" fontId="15" fillId="5" borderId="5" xfId="0" applyFont="1" applyFill="1" applyBorder="1"/>
    <xf numFmtId="4" fontId="15" fillId="5" borderId="0" xfId="0" applyNumberFormat="1" applyFont="1" applyFill="1" applyBorder="1" applyAlignment="1" applyProtection="1">
      <alignment vertical="center" wrapText="1"/>
    </xf>
    <xf numFmtId="0" fontId="29" fillId="5" borderId="5" xfId="0" applyFont="1" applyFill="1" applyBorder="1" applyProtection="1">
      <protection locked="0"/>
    </xf>
    <xf numFmtId="0" fontId="15" fillId="4" borderId="12" xfId="0" applyFont="1" applyFill="1" applyBorder="1" applyAlignment="1" applyProtection="1">
      <alignment horizontal="left" vertical="center"/>
    </xf>
    <xf numFmtId="0" fontId="15" fillId="4" borderId="7" xfId="0" applyFont="1" applyFill="1" applyBorder="1" applyAlignment="1" applyProtection="1">
      <alignment horizontal="left" vertical="center"/>
    </xf>
    <xf numFmtId="0" fontId="15" fillId="4" borderId="13" xfId="0" applyFont="1" applyFill="1" applyBorder="1" applyAlignment="1" applyProtection="1">
      <alignment horizontal="left" vertical="center"/>
    </xf>
    <xf numFmtId="0" fontId="25" fillId="3" borderId="14" xfId="0" applyFont="1" applyFill="1" applyBorder="1" applyAlignment="1" applyProtection="1">
      <alignment vertical="center" wrapText="1"/>
    </xf>
    <xf numFmtId="0" fontId="25" fillId="3" borderId="5" xfId="0" applyFont="1" applyFill="1" applyBorder="1" applyAlignment="1" applyProtection="1">
      <alignment horizontal="left" vertical="center" wrapText="1"/>
    </xf>
    <xf numFmtId="0" fontId="25" fillId="3" borderId="6" xfId="0" applyFont="1" applyFill="1" applyBorder="1" applyAlignment="1" applyProtection="1">
      <alignment horizontal="left" vertical="center" wrapText="1"/>
    </xf>
    <xf numFmtId="0" fontId="0" fillId="5" borderId="0" xfId="0" applyFont="1" applyFill="1" applyAlignment="1" applyProtection="1">
      <alignment wrapText="1"/>
    </xf>
    <xf numFmtId="0" fontId="15" fillId="4" borderId="7" xfId="0" applyFont="1" applyFill="1" applyBorder="1" applyAlignment="1" applyProtection="1">
      <alignment horizontal="left" vertical="center" wrapText="1"/>
    </xf>
    <xf numFmtId="0" fontId="15" fillId="4" borderId="13" xfId="0" applyFont="1" applyFill="1" applyBorder="1" applyAlignment="1" applyProtection="1">
      <alignment horizontal="left" vertical="center" wrapText="1"/>
    </xf>
    <xf numFmtId="0" fontId="10" fillId="5" borderId="0" xfId="0" applyFont="1" applyFill="1" applyAlignment="1" applyProtection="1">
      <alignment wrapText="1"/>
    </xf>
    <xf numFmtId="0" fontId="15" fillId="4" borderId="7" xfId="0" applyFont="1" applyFill="1" applyBorder="1" applyAlignment="1" applyProtection="1">
      <alignment vertical="center" wrapText="1"/>
    </xf>
    <xf numFmtId="0" fontId="15" fillId="4" borderId="13" xfId="0" applyFont="1" applyFill="1" applyBorder="1" applyAlignment="1" applyProtection="1">
      <alignment vertical="center" wrapText="1"/>
    </xf>
    <xf numFmtId="4" fontId="15" fillId="5" borderId="26" xfId="0" applyNumberFormat="1" applyFont="1" applyFill="1" applyBorder="1" applyAlignment="1" applyProtection="1">
      <alignment horizontal="left" vertical="center" wrapText="1"/>
    </xf>
    <xf numFmtId="4" fontId="15" fillId="5" borderId="0" xfId="0" applyNumberFormat="1" applyFont="1" applyFill="1" applyBorder="1" applyAlignment="1" applyProtection="1">
      <alignment horizontal="left" vertical="center" wrapText="1"/>
    </xf>
    <xf numFmtId="0" fontId="0" fillId="0" borderId="0" xfId="0" applyFont="1" applyFill="1" applyAlignment="1">
      <alignment vertical="center"/>
    </xf>
    <xf numFmtId="0" fontId="35" fillId="0" borderId="0" xfId="0" applyFont="1" applyFill="1" applyAlignment="1">
      <alignment vertical="top"/>
    </xf>
    <xf numFmtId="0" fontId="27" fillId="0" borderId="0" xfId="0" applyFont="1" applyFill="1" applyAlignment="1">
      <alignment vertical="top"/>
    </xf>
    <xf numFmtId="0" fontId="0" fillId="0" borderId="43" xfId="0" applyFill="1" applyBorder="1" applyAlignment="1">
      <alignment vertical="top"/>
    </xf>
    <xf numFmtId="0" fontId="0" fillId="0" borderId="0" xfId="0" applyFill="1" applyAlignment="1">
      <alignment vertical="top" wrapText="1"/>
    </xf>
    <xf numFmtId="0" fontId="35" fillId="0" borderId="0" xfId="0" applyFont="1" applyFill="1" applyAlignment="1">
      <alignment vertical="top" wrapText="1"/>
    </xf>
    <xf numFmtId="4" fontId="18" fillId="0" borderId="0" xfId="0" applyNumberFormat="1" applyFont="1" applyFill="1" applyBorder="1" applyAlignment="1" applyProtection="1">
      <alignment horizontal="center" vertical="center" wrapText="1"/>
    </xf>
    <xf numFmtId="0" fontId="22" fillId="0" borderId="0" xfId="0" applyFont="1" applyFill="1" applyBorder="1" applyAlignment="1" applyProtection="1">
      <alignment horizontal="center" vertical="center" wrapText="1"/>
    </xf>
    <xf numFmtId="0" fontId="23" fillId="2" borderId="0" xfId="0" applyFont="1" applyFill="1" applyBorder="1" applyAlignment="1" applyProtection="1">
      <alignment horizontal="left" vertical="center"/>
    </xf>
    <xf numFmtId="0" fontId="0" fillId="3" borderId="0" xfId="0" applyFont="1" applyFill="1" applyBorder="1" applyAlignment="1" applyProtection="1">
      <alignment horizontal="left" vertical="center"/>
    </xf>
    <xf numFmtId="0" fontId="31" fillId="5" borderId="0" xfId="0" applyFont="1" applyFill="1" applyBorder="1" applyAlignment="1" applyProtection="1">
      <alignment horizontal="left" vertical="center" wrapText="1"/>
      <protection locked="0"/>
    </xf>
    <xf numFmtId="0" fontId="31" fillId="11" borderId="0" xfId="0" applyFont="1" applyFill="1" applyBorder="1" applyAlignment="1" applyProtection="1">
      <alignment horizontal="left" vertical="center" wrapText="1"/>
    </xf>
    <xf numFmtId="0" fontId="15" fillId="4" borderId="0" xfId="0" applyFont="1" applyFill="1" applyBorder="1" applyAlignment="1" applyProtection="1">
      <alignment horizontal="left" vertical="center"/>
    </xf>
    <xf numFmtId="0" fontId="25" fillId="5" borderId="0" xfId="0" applyFont="1" applyFill="1" applyBorder="1" applyAlignment="1" applyProtection="1">
      <alignment horizontal="left" vertical="center" wrapText="1"/>
      <protection locked="0"/>
    </xf>
    <xf numFmtId="0" fontId="32" fillId="5" borderId="0" xfId="0" applyFont="1" applyFill="1" applyBorder="1" applyAlignment="1" applyProtection="1">
      <alignment horizontal="left" vertical="center" wrapText="1"/>
      <protection locked="0"/>
    </xf>
    <xf numFmtId="0" fontId="26" fillId="8" borderId="0" xfId="0" applyFont="1" applyFill="1" applyBorder="1" applyAlignment="1" applyProtection="1">
      <alignment horizontal="left" vertical="center" wrapText="1"/>
    </xf>
    <xf numFmtId="0" fontId="11" fillId="3" borderId="0" xfId="0" applyFont="1" applyFill="1" applyBorder="1" applyAlignment="1" applyProtection="1">
      <alignment horizontal="center" vertical="center" wrapText="1"/>
    </xf>
    <xf numFmtId="0" fontId="11" fillId="4" borderId="0" xfId="0" applyFont="1" applyFill="1" applyBorder="1" applyAlignment="1" applyProtection="1">
      <alignment horizontal="left" vertical="center"/>
    </xf>
    <xf numFmtId="0" fontId="0" fillId="5" borderId="0" xfId="0" applyFont="1" applyFill="1" applyBorder="1" applyAlignment="1" applyProtection="1">
      <alignment horizontal="left" vertical="center" wrapText="1"/>
      <protection locked="0"/>
    </xf>
    <xf numFmtId="0" fontId="15" fillId="4" borderId="0" xfId="0" applyFont="1" applyFill="1" applyBorder="1" applyAlignment="1" applyProtection="1">
      <alignment horizontal="left" vertical="center" wrapText="1"/>
    </xf>
    <xf numFmtId="0" fontId="17" fillId="5" borderId="0" xfId="0" applyFont="1" applyFill="1" applyBorder="1" applyAlignment="1" applyProtection="1">
      <alignment horizontal="left" vertical="center" wrapText="1"/>
      <protection locked="0"/>
    </xf>
    <xf numFmtId="0" fontId="11" fillId="4" borderId="0" xfId="0" applyFont="1" applyFill="1" applyBorder="1" applyAlignment="1" applyProtection="1">
      <alignment horizontal="left" vertical="center" wrapText="1"/>
    </xf>
    <xf numFmtId="0" fontId="31" fillId="5" borderId="0" xfId="0" applyFont="1" applyFill="1" applyBorder="1" applyAlignment="1" applyProtection="1">
      <alignment vertical="center" wrapText="1"/>
      <protection locked="0"/>
    </xf>
    <xf numFmtId="0" fontId="0" fillId="0" borderId="0" xfId="0" applyFont="1" applyFill="1" applyBorder="1" applyAlignment="1" applyProtection="1">
      <alignment horizontal="left" vertical="center" wrapText="1"/>
    </xf>
    <xf numFmtId="0" fontId="23" fillId="2" borderId="0" xfId="0" applyFont="1" applyFill="1" applyBorder="1" applyAlignment="1" applyProtection="1">
      <alignment vertical="center" wrapText="1"/>
    </xf>
    <xf numFmtId="0" fontId="11" fillId="4" borderId="0" xfId="0" applyFont="1" applyFill="1" applyBorder="1" applyAlignment="1" applyProtection="1">
      <alignment vertical="center" wrapText="1"/>
    </xf>
    <xf numFmtId="0" fontId="15" fillId="4" borderId="0" xfId="0" applyFont="1" applyFill="1" applyBorder="1" applyAlignment="1" applyProtection="1">
      <alignment vertical="center" wrapText="1"/>
    </xf>
    <xf numFmtId="0" fontId="11" fillId="4" borderId="0" xfId="0" applyFont="1" applyFill="1" applyBorder="1" applyAlignment="1" applyProtection="1">
      <alignment vertical="center"/>
    </xf>
    <xf numFmtId="3" fontId="17" fillId="5" borderId="5" xfId="0" applyNumberFormat="1" applyFont="1" applyFill="1" applyBorder="1" applyAlignment="1" applyProtection="1">
      <alignment horizontal="right" vertical="center" wrapText="1"/>
      <protection locked="0"/>
    </xf>
    <xf numFmtId="0" fontId="17" fillId="5" borderId="15" xfId="0" applyFont="1" applyFill="1" applyBorder="1" applyAlignment="1" applyProtection="1">
      <alignment horizontal="left" vertical="center" wrapText="1"/>
      <protection locked="0"/>
    </xf>
    <xf numFmtId="9" fontId="17" fillId="11" borderId="5" xfId="1" applyFont="1" applyFill="1" applyBorder="1" applyAlignment="1" applyProtection="1">
      <alignment horizontal="right" vertical="center" wrapText="1"/>
    </xf>
    <xf numFmtId="3" fontId="17" fillId="11" borderId="5" xfId="0" applyNumberFormat="1" applyFont="1" applyFill="1" applyBorder="1" applyAlignment="1" applyProtection="1">
      <alignment horizontal="right" vertical="center" wrapText="1"/>
    </xf>
    <xf numFmtId="9" fontId="17" fillId="11" borderId="34" xfId="1" applyFont="1" applyFill="1" applyBorder="1" applyAlignment="1" applyProtection="1">
      <alignment horizontal="right" vertical="center" wrapText="1"/>
    </xf>
    <xf numFmtId="3" fontId="17" fillId="16" borderId="5" xfId="0" applyNumberFormat="1" applyFont="1" applyFill="1" applyBorder="1" applyAlignment="1" applyProtection="1">
      <alignment horizontal="right" vertical="center" wrapText="1"/>
    </xf>
    <xf numFmtId="9" fontId="17" fillId="16" borderId="5" xfId="1" applyFont="1" applyFill="1" applyBorder="1" applyAlignment="1" applyProtection="1">
      <alignment horizontal="right" vertical="center" wrapText="1"/>
    </xf>
    <xf numFmtId="0" fontId="15" fillId="4" borderId="7" xfId="0" applyFont="1" applyFill="1" applyBorder="1" applyAlignment="1" applyProtection="1">
      <alignment vertical="center"/>
    </xf>
    <xf numFmtId="0" fontId="15" fillId="4" borderId="13" xfId="0" applyFont="1" applyFill="1" applyBorder="1" applyAlignment="1" applyProtection="1">
      <alignment vertical="center"/>
    </xf>
    <xf numFmtId="3" fontId="17" fillId="11" borderId="5" xfId="0" applyNumberFormat="1" applyFont="1" applyFill="1" applyBorder="1" applyAlignment="1" applyProtection="1">
      <alignment horizontal="right" vertical="center" wrapText="1"/>
      <protection locked="0"/>
    </xf>
    <xf numFmtId="0" fontId="12" fillId="2" borderId="2" xfId="0" applyFont="1" applyFill="1" applyBorder="1" applyAlignment="1" applyProtection="1">
      <alignment horizontal="left" vertical="center"/>
    </xf>
    <xf numFmtId="0" fontId="12" fillId="2" borderId="3" xfId="0" applyFont="1" applyFill="1" applyBorder="1" applyAlignment="1" applyProtection="1">
      <alignment horizontal="left" vertical="center"/>
    </xf>
    <xf numFmtId="0" fontId="12" fillId="2" borderId="4" xfId="0" applyFont="1" applyFill="1" applyBorder="1" applyAlignment="1" applyProtection="1">
      <alignment horizontal="left" vertical="center"/>
    </xf>
    <xf numFmtId="0" fontId="39" fillId="3" borderId="29" xfId="0" applyFont="1" applyFill="1" applyBorder="1" applyAlignment="1" applyProtection="1">
      <alignment horizontal="left" vertical="center"/>
    </xf>
    <xf numFmtId="0" fontId="17" fillId="3" borderId="28" xfId="0" applyFont="1" applyFill="1" applyBorder="1" applyAlignment="1" applyProtection="1">
      <alignment horizontal="left" vertical="center"/>
    </xf>
    <xf numFmtId="0" fontId="17" fillId="3" borderId="30" xfId="0" applyFont="1" applyFill="1" applyBorder="1" applyAlignment="1" applyProtection="1">
      <alignment horizontal="left" vertical="center"/>
    </xf>
    <xf numFmtId="0" fontId="15" fillId="3" borderId="14" xfId="0" applyFont="1" applyFill="1" applyBorder="1" applyAlignment="1" applyProtection="1">
      <alignment vertical="center" wrapText="1"/>
    </xf>
    <xf numFmtId="0" fontId="15" fillId="3" borderId="14" xfId="0" applyFont="1" applyFill="1" applyBorder="1" applyAlignment="1" applyProtection="1">
      <alignment horizontal="left" vertical="center" wrapText="1"/>
    </xf>
    <xf numFmtId="0" fontId="40" fillId="5" borderId="0" xfId="0" applyFont="1" applyFill="1" applyBorder="1" applyAlignment="1" applyProtection="1">
      <alignment wrapText="1"/>
      <protection locked="0"/>
    </xf>
    <xf numFmtId="0" fontId="25" fillId="3" borderId="31" xfId="0" applyFont="1" applyFill="1" applyBorder="1" applyAlignment="1" applyProtection="1">
      <alignment vertical="center" wrapText="1"/>
    </xf>
    <xf numFmtId="0" fontId="25" fillId="8" borderId="2" xfId="0" applyFont="1" applyFill="1" applyBorder="1" applyAlignment="1" applyProtection="1">
      <alignment horizontal="left" vertical="center" wrapText="1"/>
    </xf>
    <xf numFmtId="0" fontId="25" fillId="8" borderId="3" xfId="0" applyFont="1" applyFill="1" applyBorder="1" applyAlignment="1" applyProtection="1">
      <alignment horizontal="left" vertical="center" wrapText="1"/>
    </xf>
    <xf numFmtId="0" fontId="25" fillId="8" borderId="4" xfId="0" applyFont="1" applyFill="1" applyBorder="1" applyAlignment="1" applyProtection="1">
      <alignment horizontal="left" vertical="center" wrapText="1"/>
    </xf>
    <xf numFmtId="0" fontId="15" fillId="3" borderId="19" xfId="0" applyFont="1" applyFill="1" applyBorder="1" applyAlignment="1" applyProtection="1">
      <alignment vertical="center" wrapText="1"/>
    </xf>
    <xf numFmtId="0" fontId="15" fillId="3" borderId="20" xfId="0" applyFont="1" applyFill="1" applyBorder="1" applyAlignment="1" applyProtection="1">
      <alignment vertical="center" wrapText="1"/>
    </xf>
    <xf numFmtId="0" fontId="15" fillId="3" borderId="21" xfId="0" applyFont="1" applyFill="1" applyBorder="1" applyAlignment="1" applyProtection="1">
      <alignment horizontal="center" vertical="center" wrapText="1"/>
    </xf>
    <xf numFmtId="0" fontId="15" fillId="3" borderId="23" xfId="0" applyFont="1" applyFill="1" applyBorder="1" applyAlignment="1" applyProtection="1">
      <alignment vertical="center" wrapText="1"/>
    </xf>
    <xf numFmtId="0" fontId="15" fillId="3" borderId="9" xfId="0" applyFont="1" applyFill="1" applyBorder="1" applyAlignment="1" applyProtection="1">
      <alignment vertical="center" wrapText="1"/>
    </xf>
    <xf numFmtId="0" fontId="25" fillId="5" borderId="5" xfId="0" applyFont="1" applyFill="1" applyBorder="1" applyAlignment="1" applyProtection="1">
      <alignment horizontal="center" vertical="center" wrapText="1"/>
      <protection locked="0"/>
    </xf>
    <xf numFmtId="0" fontId="17" fillId="3" borderId="12" xfId="0" applyFont="1" applyFill="1" applyBorder="1" applyAlignment="1" applyProtection="1">
      <alignment vertical="center" wrapText="1"/>
    </xf>
    <xf numFmtId="0" fontId="17" fillId="3" borderId="5" xfId="0" applyFont="1" applyFill="1" applyBorder="1" applyAlignment="1" applyProtection="1">
      <alignment horizontal="center" vertical="center" wrapText="1"/>
    </xf>
    <xf numFmtId="0" fontId="17" fillId="3" borderId="8" xfId="0" applyFont="1" applyFill="1" applyBorder="1" applyAlignment="1" applyProtection="1">
      <alignment horizontal="center" vertical="center" wrapText="1"/>
    </xf>
    <xf numFmtId="0" fontId="17" fillId="3" borderId="33" xfId="0" applyFont="1" applyFill="1" applyBorder="1" applyAlignment="1" applyProtection="1">
      <alignment horizontal="center" vertical="center" wrapText="1"/>
    </xf>
    <xf numFmtId="0" fontId="17" fillId="5" borderId="0" xfId="0" applyFont="1" applyFill="1" applyAlignment="1" applyProtection="1">
      <alignment wrapText="1"/>
    </xf>
    <xf numFmtId="0" fontId="17" fillId="6" borderId="46" xfId="0" applyFont="1" applyFill="1" applyBorder="1" applyAlignment="1" applyProtection="1">
      <alignment horizontal="center" vertical="center" wrapText="1"/>
    </xf>
    <xf numFmtId="3" fontId="17" fillId="6" borderId="46" xfId="0" applyNumberFormat="1" applyFont="1" applyFill="1" applyBorder="1" applyAlignment="1" applyProtection="1">
      <alignment horizontal="right" vertical="center" wrapText="1"/>
    </xf>
    <xf numFmtId="3" fontId="17" fillId="6" borderId="44" xfId="0" applyNumberFormat="1" applyFont="1" applyFill="1" applyBorder="1" applyAlignment="1" applyProtection="1">
      <alignment horizontal="right" vertical="center" wrapText="1"/>
    </xf>
    <xf numFmtId="0" fontId="17" fillId="6" borderId="5" xfId="0" applyFont="1" applyFill="1" applyBorder="1" applyAlignment="1" applyProtection="1">
      <alignment horizontal="center" vertical="center" wrapText="1"/>
    </xf>
    <xf numFmtId="9" fontId="17" fillId="6" borderId="5" xfId="1" applyFont="1" applyFill="1" applyBorder="1" applyAlignment="1" applyProtection="1">
      <alignment horizontal="right" vertical="center" wrapText="1"/>
    </xf>
    <xf numFmtId="9" fontId="17" fillId="6" borderId="42" xfId="1" applyFont="1" applyFill="1" applyBorder="1" applyAlignment="1" applyProtection="1">
      <alignment horizontal="right" vertical="center" wrapText="1"/>
    </xf>
    <xf numFmtId="0" fontId="12" fillId="2" borderId="3" xfId="0" applyFont="1" applyFill="1" applyBorder="1" applyAlignment="1" applyProtection="1">
      <alignment vertical="center" wrapText="1"/>
    </xf>
    <xf numFmtId="0" fontId="12" fillId="2" borderId="4" xfId="0" applyFont="1" applyFill="1" applyBorder="1" applyAlignment="1" applyProtection="1">
      <alignment vertical="center" wrapText="1"/>
    </xf>
    <xf numFmtId="0" fontId="40" fillId="5" borderId="0" xfId="0" applyFont="1" applyFill="1" applyAlignment="1" applyProtection="1">
      <alignment wrapText="1"/>
      <protection locked="0"/>
    </xf>
    <xf numFmtId="0" fontId="25" fillId="8" borderId="2" xfId="0" applyFont="1" applyFill="1" applyBorder="1" applyAlignment="1" applyProtection="1">
      <alignment vertical="center" wrapText="1"/>
    </xf>
    <xf numFmtId="0" fontId="40" fillId="5" borderId="0" xfId="0" applyFont="1" applyFill="1" applyAlignment="1" applyProtection="1">
      <alignment wrapText="1"/>
    </xf>
    <xf numFmtId="0" fontId="25" fillId="8" borderId="3" xfId="0" applyFont="1" applyFill="1" applyBorder="1" applyAlignment="1" applyProtection="1">
      <alignment horizontal="left" vertical="center" wrapText="1"/>
      <protection locked="0"/>
    </xf>
    <xf numFmtId="0" fontId="25" fillId="8" borderId="4" xfId="0" applyFont="1" applyFill="1" applyBorder="1" applyAlignment="1" applyProtection="1">
      <alignment horizontal="left" vertical="center" wrapText="1"/>
      <protection locked="0"/>
    </xf>
    <xf numFmtId="0" fontId="15" fillId="3" borderId="20" xfId="0" applyFont="1" applyFill="1" applyBorder="1" applyAlignment="1" applyProtection="1">
      <alignment vertical="center" wrapText="1"/>
      <protection locked="0"/>
    </xf>
    <xf numFmtId="0" fontId="15" fillId="3" borderId="21" xfId="0" applyFont="1" applyFill="1" applyBorder="1" applyAlignment="1" applyProtection="1">
      <alignment horizontal="center" vertical="center" wrapText="1"/>
      <protection locked="0"/>
    </xf>
    <xf numFmtId="0" fontId="15" fillId="3" borderId="9" xfId="0" applyFont="1" applyFill="1" applyBorder="1" applyAlignment="1" applyProtection="1">
      <alignment vertical="center" wrapText="1"/>
      <protection locked="0"/>
    </xf>
    <xf numFmtId="9" fontId="40" fillId="5" borderId="0" xfId="0" applyNumberFormat="1" applyFont="1" applyFill="1" applyBorder="1" applyAlignment="1" applyProtection="1">
      <alignment wrapText="1"/>
      <protection locked="0"/>
    </xf>
    <xf numFmtId="4" fontId="15" fillId="5" borderId="19" xfId="0" applyNumberFormat="1" applyFont="1" applyFill="1" applyBorder="1" applyAlignment="1" applyProtection="1">
      <alignment horizontal="left" vertical="center" wrapText="1"/>
    </xf>
    <xf numFmtId="4" fontId="15" fillId="5" borderId="26" xfId="0" applyNumberFormat="1" applyFont="1" applyFill="1" applyBorder="1" applyAlignment="1" applyProtection="1">
      <alignment horizontal="left" vertical="center" wrapText="1"/>
    </xf>
    <xf numFmtId="4" fontId="15" fillId="5" borderId="27" xfId="0" applyNumberFormat="1" applyFont="1" applyFill="1" applyBorder="1" applyAlignment="1" applyProtection="1">
      <alignment horizontal="left" vertical="center" wrapText="1"/>
    </xf>
    <xf numFmtId="4" fontId="15" fillId="5" borderId="0" xfId="0" applyNumberFormat="1" applyFont="1" applyFill="1" applyBorder="1" applyAlignment="1" applyProtection="1">
      <alignment horizontal="left" vertical="center" wrapText="1"/>
    </xf>
    <xf numFmtId="4" fontId="17" fillId="0" borderId="6" xfId="0" applyNumberFormat="1" applyFont="1" applyFill="1" applyBorder="1" applyAlignment="1" applyProtection="1">
      <alignment horizontal="left" vertical="center" wrapText="1"/>
    </xf>
    <xf numFmtId="4" fontId="17" fillId="0" borderId="7" xfId="0" applyNumberFormat="1" applyFont="1" applyFill="1" applyBorder="1" applyAlignment="1" applyProtection="1">
      <alignment horizontal="left" vertical="center" wrapText="1"/>
    </xf>
    <xf numFmtId="4" fontId="17" fillId="0" borderId="8" xfId="0" applyNumberFormat="1" applyFont="1" applyFill="1" applyBorder="1" applyAlignment="1" applyProtection="1">
      <alignment horizontal="left" vertical="center" wrapText="1"/>
    </xf>
    <xf numFmtId="4" fontId="15" fillId="3" borderId="6" xfId="0" applyNumberFormat="1" applyFont="1" applyFill="1" applyBorder="1" applyAlignment="1" applyProtection="1">
      <alignment horizontal="left" vertical="center" wrapText="1"/>
    </xf>
    <xf numFmtId="4" fontId="15" fillId="3" borderId="7" xfId="0" applyNumberFormat="1" applyFont="1" applyFill="1" applyBorder="1" applyAlignment="1" applyProtection="1">
      <alignment horizontal="left" vertical="center" wrapText="1"/>
    </xf>
    <xf numFmtId="4" fontId="15" fillId="3" borderId="8" xfId="0" applyNumberFormat="1" applyFont="1" applyFill="1" applyBorder="1" applyAlignment="1" applyProtection="1">
      <alignment horizontal="left" vertical="center" wrapText="1"/>
    </xf>
    <xf numFmtId="4" fontId="17" fillId="0" borderId="6" xfId="0" applyNumberFormat="1" applyFont="1" applyBorder="1" applyAlignment="1" applyProtection="1">
      <alignment horizontal="left" vertical="center" wrapText="1"/>
    </xf>
    <xf numFmtId="4" fontId="17" fillId="0" borderId="7" xfId="0" applyNumberFormat="1" applyFont="1" applyBorder="1" applyAlignment="1" applyProtection="1">
      <alignment horizontal="left" vertical="center" wrapText="1"/>
    </xf>
    <xf numFmtId="4" fontId="17" fillId="0" borderId="8" xfId="0" applyNumberFormat="1" applyFont="1" applyBorder="1" applyAlignment="1" applyProtection="1">
      <alignment horizontal="left" vertical="center" wrapText="1"/>
    </xf>
    <xf numFmtId="4" fontId="19" fillId="5" borderId="2" xfId="0" applyNumberFormat="1" applyFont="1" applyFill="1" applyBorder="1" applyAlignment="1" applyProtection="1">
      <alignment horizontal="center" vertical="center" wrapText="1"/>
      <protection locked="0"/>
    </xf>
    <xf numFmtId="4" fontId="19" fillId="5" borderId="3" xfId="0" applyNumberFormat="1" applyFont="1" applyFill="1" applyBorder="1" applyAlignment="1" applyProtection="1">
      <alignment horizontal="center" vertical="center" wrapText="1"/>
      <protection locked="0"/>
    </xf>
    <xf numFmtId="4" fontId="19" fillId="5" borderId="4" xfId="0" applyNumberFormat="1" applyFont="1" applyFill="1" applyBorder="1" applyAlignment="1" applyProtection="1">
      <alignment horizontal="center" vertical="center" wrapText="1"/>
      <protection locked="0"/>
    </xf>
    <xf numFmtId="4" fontId="28" fillId="0" borderId="1" xfId="0" applyNumberFormat="1" applyFont="1" applyBorder="1" applyAlignment="1" applyProtection="1">
      <alignment horizontal="center" vertical="center" wrapText="1"/>
    </xf>
    <xf numFmtId="4" fontId="28" fillId="0" borderId="39" xfId="0" applyNumberFormat="1" applyFont="1" applyBorder="1" applyAlignment="1" applyProtection="1">
      <alignment horizontal="center" vertical="center" wrapText="1"/>
    </xf>
    <xf numFmtId="4" fontId="15" fillId="3" borderId="6" xfId="0" applyNumberFormat="1" applyFont="1" applyFill="1" applyBorder="1" applyAlignment="1" applyProtection="1">
      <alignment horizontal="left" vertical="center"/>
    </xf>
    <xf numFmtId="4" fontId="15" fillId="3" borderId="7" xfId="0" applyNumberFormat="1" applyFont="1" applyFill="1" applyBorder="1" applyAlignment="1" applyProtection="1">
      <alignment horizontal="left" vertical="center"/>
    </xf>
    <xf numFmtId="4" fontId="15" fillId="3" borderId="8" xfId="0" applyNumberFormat="1" applyFont="1" applyFill="1" applyBorder="1" applyAlignment="1" applyProtection="1">
      <alignment horizontal="left" vertical="center"/>
    </xf>
    <xf numFmtId="4" fontId="17" fillId="3" borderId="41" xfId="0" applyNumberFormat="1" applyFont="1" applyFill="1" applyBorder="1" applyAlignment="1" applyProtection="1">
      <alignment horizontal="left" vertical="center" wrapText="1"/>
    </xf>
    <xf numFmtId="4" fontId="17" fillId="3" borderId="26" xfId="0" applyNumberFormat="1" applyFont="1" applyFill="1" applyBorder="1" applyAlignment="1" applyProtection="1">
      <alignment horizontal="left" vertical="center" wrapText="1"/>
    </xf>
    <xf numFmtId="4" fontId="17" fillId="3" borderId="20" xfId="0" applyNumberFormat="1" applyFont="1" applyFill="1" applyBorder="1" applyAlignment="1" applyProtection="1">
      <alignment horizontal="left" vertical="center" wrapText="1"/>
    </xf>
    <xf numFmtId="4" fontId="17" fillId="0" borderId="6" xfId="0" applyNumberFormat="1" applyFont="1" applyFill="1" applyBorder="1" applyAlignment="1" applyProtection="1">
      <alignment vertical="center" wrapText="1"/>
    </xf>
    <xf numFmtId="4" fontId="17" fillId="0" borderId="7" xfId="0" applyNumberFormat="1" applyFont="1" applyFill="1" applyBorder="1" applyAlignment="1" applyProtection="1">
      <alignment vertical="center" wrapText="1"/>
    </xf>
    <xf numFmtId="4" fontId="17" fillId="0" borderId="8" xfId="0" applyNumberFormat="1" applyFont="1" applyFill="1" applyBorder="1" applyAlignment="1" applyProtection="1">
      <alignment vertical="center" wrapText="1"/>
    </xf>
    <xf numFmtId="4" fontId="17" fillId="3" borderId="44" xfId="0" applyNumberFormat="1" applyFont="1" applyFill="1" applyBorder="1" applyAlignment="1" applyProtection="1">
      <alignment horizontal="left" vertical="center" wrapText="1"/>
    </xf>
    <xf numFmtId="4" fontId="17" fillId="3" borderId="0" xfId="0" applyNumberFormat="1" applyFont="1" applyFill="1" applyBorder="1" applyAlignment="1" applyProtection="1">
      <alignment horizontal="left" vertical="center" wrapText="1"/>
    </xf>
    <xf numFmtId="4" fontId="17" fillId="3" borderId="38" xfId="0" applyNumberFormat="1" applyFont="1" applyFill="1" applyBorder="1" applyAlignment="1" applyProtection="1">
      <alignment horizontal="left" vertical="center" wrapText="1"/>
    </xf>
    <xf numFmtId="4" fontId="24" fillId="7" borderId="2" xfId="0" applyNumberFormat="1" applyFont="1" applyFill="1" applyBorder="1" applyAlignment="1" applyProtection="1">
      <alignment horizontal="left" vertical="center"/>
    </xf>
    <xf numFmtId="4" fontId="24" fillId="7" borderId="3" xfId="0" applyNumberFormat="1" applyFont="1" applyFill="1" applyBorder="1" applyAlignment="1" applyProtection="1">
      <alignment horizontal="left" vertical="center"/>
    </xf>
    <xf numFmtId="4" fontId="24" fillId="7" borderId="40" xfId="0" applyNumberFormat="1" applyFont="1" applyFill="1" applyBorder="1" applyAlignment="1" applyProtection="1">
      <alignment horizontal="left" vertical="center"/>
    </xf>
    <xf numFmtId="0" fontId="17" fillId="3" borderId="1" xfId="0" applyFont="1" applyFill="1" applyBorder="1" applyAlignment="1" applyProtection="1">
      <alignment horizontal="left" vertical="center" wrapText="1"/>
    </xf>
    <xf numFmtId="0" fontId="17" fillId="3" borderId="39" xfId="0" applyFont="1" applyFill="1" applyBorder="1" applyAlignment="1" applyProtection="1">
      <alignment horizontal="left" vertical="center" wrapText="1"/>
    </xf>
    <xf numFmtId="4" fontId="18" fillId="0" borderId="36" xfId="0" applyNumberFormat="1" applyFont="1" applyFill="1" applyBorder="1" applyAlignment="1" applyProtection="1">
      <alignment horizontal="center" vertical="center" wrapText="1"/>
    </xf>
    <xf numFmtId="4" fontId="18" fillId="0" borderId="37" xfId="0" applyNumberFormat="1" applyFont="1" applyFill="1" applyBorder="1" applyAlignment="1" applyProtection="1">
      <alignment horizontal="center" vertical="center" wrapText="1"/>
    </xf>
    <xf numFmtId="4" fontId="33" fillId="3" borderId="0" xfId="2" applyNumberFormat="1" applyFill="1" applyBorder="1" applyAlignment="1" applyProtection="1">
      <alignment horizontal="left" vertical="center" wrapText="1"/>
    </xf>
    <xf numFmtId="0" fontId="17" fillId="5" borderId="0" xfId="0" applyFont="1" applyFill="1" applyAlignment="1">
      <alignment horizontal="left" vertical="top" wrapText="1"/>
    </xf>
    <xf numFmtId="4" fontId="15" fillId="5" borderId="45" xfId="0" applyNumberFormat="1" applyFont="1" applyFill="1" applyBorder="1" applyAlignment="1" applyProtection="1">
      <alignment horizontal="left" vertical="center" wrapText="1"/>
    </xf>
    <xf numFmtId="4" fontId="15" fillId="5" borderId="1" xfId="0" applyNumberFormat="1" applyFont="1" applyFill="1" applyBorder="1" applyAlignment="1" applyProtection="1">
      <alignment horizontal="left" vertical="center" wrapText="1"/>
    </xf>
    <xf numFmtId="0" fontId="17" fillId="3" borderId="24" xfId="0" applyFont="1" applyFill="1" applyBorder="1" applyAlignment="1" applyProtection="1">
      <alignment horizontal="left" vertical="center" wrapText="1"/>
    </xf>
    <xf numFmtId="0" fontId="17" fillId="3" borderId="17" xfId="0" applyFont="1" applyFill="1" applyBorder="1" applyAlignment="1" applyProtection="1">
      <alignment horizontal="left" vertical="center" wrapText="1"/>
    </xf>
    <xf numFmtId="0" fontId="17" fillId="5" borderId="25" xfId="0" applyFont="1" applyFill="1" applyBorder="1" applyAlignment="1" applyProtection="1">
      <alignment horizontal="left" vertical="center" wrapText="1"/>
      <protection locked="0"/>
    </xf>
    <xf numFmtId="0" fontId="17" fillId="5" borderId="18" xfId="0" applyFont="1" applyFill="1" applyBorder="1" applyAlignment="1" applyProtection="1">
      <alignment horizontal="left" vertical="center" wrapText="1"/>
      <protection locked="0"/>
    </xf>
    <xf numFmtId="0" fontId="25" fillId="5" borderId="16" xfId="0" applyFont="1" applyFill="1" applyBorder="1" applyAlignment="1" applyProtection="1">
      <alignment horizontal="left" vertical="center" wrapText="1"/>
      <protection locked="0"/>
    </xf>
    <xf numFmtId="0" fontId="25" fillId="5" borderId="10" xfId="0" applyFont="1" applyFill="1" applyBorder="1" applyAlignment="1" applyProtection="1">
      <alignment horizontal="left" vertical="center" wrapText="1"/>
      <protection locked="0"/>
    </xf>
    <xf numFmtId="0" fontId="25" fillId="5" borderId="11" xfId="0" applyFont="1" applyFill="1" applyBorder="1" applyAlignment="1" applyProtection="1">
      <alignment horizontal="left" vertical="center" wrapText="1"/>
      <protection locked="0"/>
    </xf>
    <xf numFmtId="0" fontId="17" fillId="11" borderId="6" xfId="0" applyFont="1" applyFill="1" applyBorder="1" applyAlignment="1" applyProtection="1">
      <alignment horizontal="left" vertical="center" wrapText="1"/>
    </xf>
    <xf numFmtId="0" fontId="17" fillId="11" borderId="7" xfId="0" applyFont="1" applyFill="1" applyBorder="1" applyAlignment="1" applyProtection="1">
      <alignment horizontal="left" vertical="center" wrapText="1"/>
    </xf>
    <xf numFmtId="0" fontId="17" fillId="11" borderId="13" xfId="0" applyFont="1" applyFill="1" applyBorder="1" applyAlignment="1" applyProtection="1">
      <alignment horizontal="left" vertical="center" wrapText="1"/>
    </xf>
    <xf numFmtId="0" fontId="17" fillId="5" borderId="6" xfId="0" applyFont="1" applyFill="1" applyBorder="1" applyAlignment="1" applyProtection="1">
      <alignment horizontal="left" vertical="center" wrapText="1"/>
      <protection locked="0"/>
    </xf>
    <xf numFmtId="0" fontId="17" fillId="5" borderId="7" xfId="0" applyFont="1" applyFill="1" applyBorder="1" applyAlignment="1" applyProtection="1">
      <alignment horizontal="left" vertical="center" wrapText="1"/>
      <protection locked="0"/>
    </xf>
    <xf numFmtId="0" fontId="17" fillId="5" borderId="13" xfId="0" applyFont="1" applyFill="1" applyBorder="1" applyAlignment="1" applyProtection="1">
      <alignment horizontal="left" vertical="center" wrapText="1"/>
      <protection locked="0"/>
    </xf>
    <xf numFmtId="0" fontId="17" fillId="3" borderId="32" xfId="0" applyFont="1" applyFill="1" applyBorder="1" applyAlignment="1" applyProtection="1">
      <alignment horizontal="left" vertical="center" wrapText="1"/>
    </xf>
    <xf numFmtId="0" fontId="17" fillId="6" borderId="17" xfId="0" applyFont="1" applyFill="1" applyBorder="1" applyAlignment="1" applyProtection="1">
      <alignment horizontal="left" vertical="center" wrapText="1"/>
    </xf>
    <xf numFmtId="0" fontId="17" fillId="6" borderId="14" xfId="0" applyFont="1" applyFill="1" applyBorder="1" applyAlignment="1" applyProtection="1">
      <alignment horizontal="left" vertical="center" wrapText="1"/>
    </xf>
    <xf numFmtId="0" fontId="17" fillId="0" borderId="47" xfId="0" applyFont="1" applyFill="1" applyBorder="1" applyAlignment="1" applyProtection="1">
      <alignment horizontal="left" vertical="center" wrapText="1"/>
    </xf>
    <xf numFmtId="0" fontId="17" fillId="0" borderId="18" xfId="0" applyFont="1" applyFill="1" applyBorder="1" applyAlignment="1" applyProtection="1">
      <alignment horizontal="left" vertical="center" wrapText="1"/>
    </xf>
    <xf numFmtId="0" fontId="15" fillId="3" borderId="22"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7" fillId="5" borderId="6" xfId="0" applyFont="1" applyFill="1" applyBorder="1" applyAlignment="1" applyProtection="1">
      <alignment vertical="center" wrapText="1"/>
      <protection locked="0"/>
    </xf>
    <xf numFmtId="0" fontId="17" fillId="5" borderId="7" xfId="0" applyFont="1" applyFill="1" applyBorder="1" applyAlignment="1" applyProtection="1">
      <alignment vertical="center" wrapText="1"/>
      <protection locked="0"/>
    </xf>
    <xf numFmtId="0" fontId="17" fillId="5" borderId="13" xfId="0" applyFont="1" applyFill="1" applyBorder="1" applyAlignment="1" applyProtection="1">
      <alignment vertical="center" wrapText="1"/>
      <protection locked="0"/>
    </xf>
    <xf numFmtId="0" fontId="17" fillId="5" borderId="35" xfId="0" applyFont="1" applyFill="1" applyBorder="1" applyAlignment="1" applyProtection="1">
      <alignment horizontal="left" vertical="center" wrapText="1"/>
      <protection locked="0"/>
    </xf>
    <xf numFmtId="0" fontId="10" fillId="0" borderId="0" xfId="0" applyFont="1" applyAlignment="1" applyProtection="1">
      <alignment horizontal="left" vertical="center" wrapText="1"/>
      <protection locked="0"/>
    </xf>
    <xf numFmtId="0" fontId="22" fillId="0" borderId="3" xfId="0" applyFont="1" applyFill="1" applyBorder="1" applyAlignment="1" applyProtection="1">
      <alignment horizontal="center" vertical="center" wrapText="1"/>
    </xf>
    <xf numFmtId="0" fontId="25" fillId="5" borderId="6" xfId="0" applyFont="1" applyFill="1" applyBorder="1" applyAlignment="1" applyProtection="1">
      <alignment horizontal="left" vertical="center" wrapText="1"/>
      <protection locked="0"/>
    </xf>
    <xf numFmtId="0" fontId="25" fillId="5" borderId="13" xfId="0" applyFont="1" applyFill="1" applyBorder="1" applyAlignment="1" applyProtection="1">
      <alignment horizontal="left" vertical="center" wrapText="1"/>
      <protection locked="0"/>
    </xf>
    <xf numFmtId="0" fontId="0" fillId="3" borderId="24" xfId="0" applyFont="1" applyFill="1" applyBorder="1" applyAlignment="1" applyProtection="1">
      <alignment horizontal="left" vertical="center" wrapText="1"/>
      <protection locked="0"/>
    </xf>
    <xf numFmtId="0" fontId="0" fillId="3" borderId="17" xfId="0" applyFont="1" applyFill="1" applyBorder="1" applyAlignment="1" applyProtection="1">
      <alignment horizontal="left" vertical="center" wrapText="1"/>
      <protection locked="0"/>
    </xf>
    <xf numFmtId="0" fontId="17" fillId="3" borderId="24" xfId="0" applyFont="1" applyFill="1" applyBorder="1" applyAlignment="1" applyProtection="1">
      <alignment horizontal="left" vertical="center" wrapText="1"/>
      <protection locked="0"/>
    </xf>
    <xf numFmtId="0" fontId="17" fillId="3" borderId="32" xfId="0" applyFont="1" applyFill="1" applyBorder="1" applyAlignment="1" applyProtection="1">
      <alignment horizontal="left" vertical="center" wrapText="1"/>
      <protection locked="0"/>
    </xf>
    <xf numFmtId="0" fontId="17" fillId="3" borderId="17" xfId="0" applyFont="1" applyFill="1" applyBorder="1" applyAlignment="1" applyProtection="1">
      <alignment horizontal="left" vertical="center" wrapText="1"/>
      <protection locked="0"/>
    </xf>
    <xf numFmtId="0" fontId="15" fillId="3" borderId="22" xfId="0" applyFont="1" applyFill="1" applyBorder="1" applyAlignment="1" applyProtection="1">
      <alignment horizontal="center" vertical="center" wrapText="1"/>
      <protection locked="0"/>
    </xf>
    <xf numFmtId="0" fontId="15" fillId="3" borderId="18" xfId="0" applyFont="1" applyFill="1" applyBorder="1" applyAlignment="1" applyProtection="1">
      <alignment horizontal="center" vertical="center" wrapText="1"/>
      <protection locked="0"/>
    </xf>
    <xf numFmtId="0" fontId="25" fillId="0" borderId="6" xfId="0" applyFont="1" applyFill="1" applyBorder="1" applyAlignment="1" applyProtection="1">
      <alignment horizontal="left" vertical="center" wrapText="1"/>
      <protection locked="0"/>
    </xf>
    <xf numFmtId="0" fontId="25" fillId="0" borderId="13" xfId="0" applyFont="1" applyFill="1" applyBorder="1" applyAlignment="1" applyProtection="1">
      <alignment horizontal="left" vertical="center" wrapText="1"/>
      <protection locked="0"/>
    </xf>
    <xf numFmtId="0" fontId="24" fillId="3" borderId="29" xfId="0" applyFont="1" applyFill="1" applyBorder="1" applyAlignment="1" applyProtection="1">
      <alignment horizontal="left" vertical="center" wrapText="1"/>
      <protection locked="0"/>
    </xf>
    <xf numFmtId="0" fontId="24" fillId="3" borderId="28" xfId="0" applyFont="1" applyFill="1" applyBorder="1" applyAlignment="1" applyProtection="1">
      <alignment horizontal="left" vertical="center" wrapText="1"/>
      <protection locked="0"/>
    </xf>
    <xf numFmtId="0" fontId="24" fillId="3" borderId="30" xfId="0" applyFont="1" applyFill="1" applyBorder="1" applyAlignment="1" applyProtection="1">
      <alignment horizontal="left" vertical="center" wrapText="1"/>
      <protection locked="0"/>
    </xf>
    <xf numFmtId="0" fontId="34" fillId="3" borderId="2" xfId="0" applyFont="1" applyFill="1" applyBorder="1" applyAlignment="1" applyProtection="1">
      <alignment horizontal="left" vertical="center" wrapText="1"/>
      <protection locked="0"/>
    </xf>
    <xf numFmtId="0" fontId="34" fillId="3" borderId="3" xfId="0" applyFont="1" applyFill="1" applyBorder="1" applyAlignment="1" applyProtection="1">
      <alignment horizontal="left" vertical="center" wrapText="1"/>
      <protection locked="0"/>
    </xf>
    <xf numFmtId="0" fontId="34" fillId="3" borderId="4" xfId="0" applyFont="1" applyFill="1" applyBorder="1" applyAlignment="1" applyProtection="1">
      <alignment horizontal="left" vertical="center" wrapText="1"/>
      <protection locked="0"/>
    </xf>
  </cellXfs>
  <cellStyles count="4">
    <cellStyle name="Hyperlink" xfId="2" builtinId="8"/>
    <cellStyle name="Normal" xfId="0" builtinId="0"/>
    <cellStyle name="Normal 2" xfId="3"/>
    <cellStyle name="Percent" xfId="1" builtinId="5"/>
  </cellStyles>
  <dxfs count="0"/>
  <tableStyles count="0" defaultTableStyle="TableStyleMedium2" defaultPivotStyle="PivotStyleLight16"/>
  <colors>
    <mruColors>
      <color rgb="FFE4DFEC"/>
      <color rgb="FF12487D"/>
      <color rgb="FFB1A0C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1620648</xdr:colOff>
      <xdr:row>2</xdr:row>
      <xdr:rowOff>77000</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2944623" cy="438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odularTemplate_20141203_C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es ES"/>
      <sheetName val="Instructions  FR"/>
      <sheetName val="Instructions EN"/>
      <sheetName val="инструкции RU"/>
      <sheetName val="Chg log"/>
      <sheetName val="Instructions"/>
      <sheetName val="Framework"/>
      <sheetName val="Concept Note"/>
      <sheetName val="Summary budget"/>
      <sheetName val="Target assumptions - optional"/>
      <sheetName val="Cost assumptions - optional"/>
      <sheetName val="CatCmp"/>
      <sheetName val="CatModules"/>
      <sheetName val="CatInt"/>
      <sheetName val="CatImpact"/>
      <sheetName val="CatOutcome"/>
      <sheetName val="CatCoverage"/>
      <sheetName val="CatDataSrc"/>
      <sheetName val="Ctry-notMulti"/>
      <sheetName val="Definitions"/>
      <sheetName val="Translations"/>
      <sheetName val="$Ranges$"/>
      <sheetName val="$Meta$"/>
      <sheetName val="ModInCmp"/>
      <sheetName val="ImpactInCmp"/>
      <sheetName val="DataSrcInCmp"/>
      <sheetName val="OutcomeInCm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C10" t="str">
            <v>HIV/AIDS</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5.bin"/><Relationship Id="rId5" Type="http://schemas.openxmlformats.org/officeDocument/2006/relationships/hyperlink" Target="http://www.who.int/tb/dots/planning_budgeting_tool/en/" TargetMode="Externa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pageSetUpPr fitToPage="1"/>
  </sheetPr>
  <dimension ref="A1:W80"/>
  <sheetViews>
    <sheetView view="pageBreakPreview" zoomScaleSheetLayoutView="85" workbookViewId="0">
      <pane xSplit="7" ySplit="9" topLeftCell="H20" activePane="bottomRight" state="frozen"/>
      <selection activeCell="A9" sqref="A9"/>
      <selection pane="topRight" activeCell="A9" sqref="A9"/>
      <selection pane="bottomLeft" activeCell="A9" sqref="A9"/>
      <selection pane="bottomRight" activeCell="A20" sqref="A20:G20"/>
    </sheetView>
  </sheetViews>
  <sheetFormatPr defaultColWidth="9" defaultRowHeight="14.25" x14ac:dyDescent="0.2"/>
  <cols>
    <col min="1" max="5" width="9.625" style="20" customWidth="1"/>
    <col min="6" max="6" width="12.5" style="20" customWidth="1"/>
    <col min="7" max="7" width="75" style="20" customWidth="1"/>
    <col min="8" max="8" width="21.375" style="20" customWidth="1"/>
    <col min="9" max="16384" width="9" style="20"/>
  </cols>
  <sheetData>
    <row r="1" spans="1:23" ht="27" customHeight="1" x14ac:dyDescent="0.2">
      <c r="A1" s="176" t="s">
        <v>17</v>
      </c>
      <c r="B1" s="177"/>
      <c r="C1" s="177"/>
      <c r="D1" s="177"/>
      <c r="E1" s="177"/>
      <c r="F1" s="177"/>
      <c r="G1" s="211" t="str">
        <f ca="1">Translations!$G$49</f>
        <v>Latest version updated March 2017</v>
      </c>
      <c r="H1" s="16"/>
      <c r="I1" s="17"/>
      <c r="J1" s="18"/>
      <c r="K1" s="18"/>
      <c r="L1" s="18"/>
      <c r="M1" s="18"/>
      <c r="N1" s="18"/>
      <c r="O1" s="18"/>
      <c r="P1" s="19"/>
      <c r="Q1" s="19"/>
      <c r="R1" s="19"/>
      <c r="S1" s="19"/>
      <c r="T1" s="19"/>
      <c r="U1" s="19"/>
      <c r="V1" s="19"/>
      <c r="W1" s="19"/>
    </row>
    <row r="2" spans="1:23" ht="21" customHeight="1" x14ac:dyDescent="0.2">
      <c r="A2" s="178" t="s">
        <v>1329</v>
      </c>
      <c r="B2" s="179"/>
      <c r="C2" s="179"/>
      <c r="D2" s="179"/>
      <c r="E2" s="179"/>
      <c r="F2" s="179"/>
      <c r="G2" s="212"/>
      <c r="H2" s="16"/>
      <c r="I2" s="17"/>
      <c r="J2" s="18"/>
      <c r="K2" s="18"/>
      <c r="L2" s="18"/>
      <c r="M2" s="18"/>
      <c r="N2" s="18"/>
      <c r="O2" s="18"/>
      <c r="P2" s="19"/>
      <c r="Q2" s="19"/>
      <c r="R2" s="19"/>
      <c r="S2" s="19"/>
      <c r="T2" s="19"/>
      <c r="U2" s="19"/>
      <c r="V2" s="19"/>
      <c r="W2" s="19"/>
    </row>
    <row r="3" spans="1:23" ht="24" customHeight="1" x14ac:dyDescent="0.2">
      <c r="A3" s="178" t="s">
        <v>1330</v>
      </c>
      <c r="B3" s="179"/>
      <c r="C3" s="179"/>
      <c r="D3" s="179"/>
      <c r="E3" s="179"/>
      <c r="F3" s="179"/>
      <c r="G3" s="212"/>
      <c r="H3" s="16"/>
      <c r="I3" s="17"/>
      <c r="J3" s="18"/>
      <c r="K3" s="18"/>
      <c r="L3" s="18"/>
      <c r="M3" s="18"/>
      <c r="N3" s="18"/>
      <c r="O3" s="18"/>
      <c r="P3" s="19"/>
      <c r="Q3" s="19"/>
      <c r="R3" s="19"/>
      <c r="S3" s="19"/>
      <c r="T3" s="19"/>
      <c r="U3" s="19"/>
      <c r="V3" s="19"/>
      <c r="W3" s="19"/>
    </row>
    <row r="4" spans="1:23" ht="22.5" customHeight="1" x14ac:dyDescent="0.2">
      <c r="A4" s="178" t="s">
        <v>59</v>
      </c>
      <c r="B4" s="179"/>
      <c r="C4" s="179"/>
      <c r="D4" s="179"/>
      <c r="E4" s="179"/>
      <c r="F4" s="179"/>
      <c r="G4" s="212"/>
      <c r="H4" s="16"/>
      <c r="I4" s="17"/>
      <c r="J4" s="18"/>
      <c r="K4" s="18"/>
      <c r="L4" s="18"/>
      <c r="M4" s="18"/>
      <c r="N4" s="18"/>
      <c r="O4" s="18"/>
      <c r="P4" s="19"/>
      <c r="Q4" s="19"/>
      <c r="R4" s="19"/>
      <c r="S4" s="19"/>
      <c r="T4" s="19"/>
      <c r="U4" s="19"/>
      <c r="V4" s="19"/>
      <c r="W4" s="19"/>
    </row>
    <row r="5" spans="1:23" ht="12.75" customHeight="1" thickBot="1" x14ac:dyDescent="0.25">
      <c r="A5" s="21"/>
      <c r="B5" s="21"/>
      <c r="C5" s="21"/>
      <c r="D5" s="21"/>
      <c r="E5" s="21"/>
      <c r="F5" s="21"/>
      <c r="G5" s="43"/>
      <c r="H5" s="16"/>
      <c r="I5" s="17"/>
      <c r="J5" s="18"/>
      <c r="K5" s="18"/>
      <c r="L5" s="18"/>
      <c r="M5" s="18"/>
      <c r="N5" s="18"/>
      <c r="O5" s="18"/>
      <c r="P5" s="19"/>
      <c r="Q5" s="19"/>
      <c r="R5" s="19"/>
      <c r="S5" s="19"/>
      <c r="T5" s="19"/>
      <c r="U5" s="19"/>
      <c r="V5" s="19"/>
      <c r="W5" s="19"/>
    </row>
    <row r="6" spans="1:23" ht="25.5" customHeight="1" thickBot="1" x14ac:dyDescent="0.25">
      <c r="A6" s="22" t="s">
        <v>15</v>
      </c>
      <c r="B6" s="189" t="s">
        <v>16</v>
      </c>
      <c r="C6" s="190"/>
      <c r="D6" s="191"/>
      <c r="E6" s="21"/>
      <c r="F6" s="21"/>
      <c r="G6" s="43"/>
      <c r="H6" s="16"/>
      <c r="I6" s="17"/>
      <c r="J6" s="18"/>
      <c r="K6" s="18"/>
      <c r="L6" s="18"/>
      <c r="M6" s="18"/>
      <c r="N6" s="18"/>
      <c r="O6" s="18"/>
      <c r="P6" s="19"/>
      <c r="Q6" s="19"/>
      <c r="R6" s="19"/>
      <c r="S6" s="19"/>
      <c r="T6" s="19"/>
      <c r="U6" s="19"/>
      <c r="V6" s="19"/>
      <c r="W6" s="19"/>
    </row>
    <row r="7" spans="1:23" ht="11.25" customHeight="1" x14ac:dyDescent="0.2">
      <c r="A7" s="21"/>
      <c r="B7" s="21"/>
      <c r="C7" s="21"/>
      <c r="D7" s="21"/>
      <c r="E7" s="21"/>
      <c r="F7" s="21"/>
      <c r="G7" s="43"/>
      <c r="H7" s="16"/>
      <c r="I7" s="17"/>
      <c r="J7" s="18"/>
      <c r="K7" s="18"/>
      <c r="L7" s="18"/>
      <c r="M7" s="18"/>
      <c r="N7" s="18"/>
      <c r="O7" s="18"/>
      <c r="P7" s="19"/>
      <c r="Q7" s="19"/>
      <c r="R7" s="19"/>
      <c r="S7" s="19"/>
      <c r="T7" s="19"/>
      <c r="U7" s="19"/>
      <c r="V7" s="19"/>
      <c r="W7" s="19"/>
    </row>
    <row r="8" spans="1:23" ht="33.75" customHeight="1" thickBot="1" x14ac:dyDescent="0.25">
      <c r="A8" s="192" t="str">
        <f ca="1">Translations!G3</f>
        <v>INSTRUCTIONS - TB priority modules</v>
      </c>
      <c r="B8" s="192"/>
      <c r="C8" s="192"/>
      <c r="D8" s="192"/>
      <c r="E8" s="192"/>
      <c r="F8" s="192"/>
      <c r="G8" s="193"/>
      <c r="H8" s="23"/>
    </row>
    <row r="9" spans="1:23" ht="16.5" thickBot="1" x14ac:dyDescent="0.25">
      <c r="A9" s="206" t="str">
        <f ca="1">Translations!G4</f>
        <v xml:space="preserve">Instructions for filling tuberculosis programmatic gap table: </v>
      </c>
      <c r="B9" s="207"/>
      <c r="C9" s="207"/>
      <c r="D9" s="207"/>
      <c r="E9" s="207"/>
      <c r="F9" s="207"/>
      <c r="G9" s="208"/>
      <c r="H9" s="23"/>
    </row>
    <row r="10" spans="1:23" ht="200.25" customHeight="1" x14ac:dyDescent="0.2">
      <c r="A10" s="197" t="str">
        <f ca="1">Translations!G5</f>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v>
      </c>
      <c r="B10" s="198"/>
      <c r="C10" s="198"/>
      <c r="D10" s="198"/>
      <c r="E10" s="198"/>
      <c r="F10" s="198"/>
      <c r="G10" s="199"/>
    </row>
    <row r="11" spans="1:23" ht="175.5" customHeight="1" x14ac:dyDescent="0.2">
      <c r="A11" s="203" t="str">
        <f ca="1">Translations!G6</f>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B11" s="204"/>
      <c r="C11" s="204"/>
      <c r="D11" s="204"/>
      <c r="E11" s="204"/>
      <c r="F11" s="204"/>
      <c r="G11" s="205"/>
    </row>
    <row r="12" spans="1:23" ht="22.5" customHeight="1" x14ac:dyDescent="0.2">
      <c r="A12" s="213" t="str">
        <f ca="1">Translations!G7</f>
        <v>Reference: WHO- Stop TB Planning and Budgeting tool: http://www.who.int/tb/dots/planning_budgeting_tool/en/</v>
      </c>
      <c r="B12" s="213"/>
      <c r="C12" s="213"/>
      <c r="D12" s="213"/>
      <c r="E12" s="213"/>
      <c r="F12" s="213"/>
      <c r="G12" s="213"/>
    </row>
    <row r="13" spans="1:23" ht="32.25" customHeight="1" x14ac:dyDescent="0.2">
      <c r="A13" s="203" t="str">
        <f ca="1">Translations!G51</f>
        <v>An additional column for Year 4 is provided for funding requests extending over four calendar years (as needed).</v>
      </c>
      <c r="B13" s="204"/>
      <c r="C13" s="204"/>
      <c r="D13" s="204"/>
      <c r="E13" s="204"/>
      <c r="F13" s="204"/>
      <c r="G13" s="205"/>
    </row>
    <row r="14" spans="1:23" s="50" customFormat="1" ht="43.5" customHeight="1" thickBot="1" x14ac:dyDescent="0.25">
      <c r="A14" s="209" t="str">
        <f ca="1">Translations!G8</f>
        <v>A blank table can be found on the "Blank table" sheet in the case where the number of tables provided in the workbook is not sufficient, or if the applicant wishes to submit a table for a module/intervention that is not specified in the instructions below.</v>
      </c>
      <c r="B14" s="209"/>
      <c r="C14" s="209"/>
      <c r="D14" s="209"/>
      <c r="E14" s="209"/>
      <c r="F14" s="209"/>
      <c r="G14" s="210"/>
      <c r="H14" s="49"/>
    </row>
    <row r="15" spans="1:23" ht="16.5" thickBot="1" x14ac:dyDescent="0.25">
      <c r="A15" s="206" t="str">
        <f ca="1">Translations!G9</f>
        <v>"Tables" Tab</v>
      </c>
      <c r="B15" s="207"/>
      <c r="C15" s="207"/>
      <c r="D15" s="207"/>
      <c r="E15" s="207"/>
      <c r="F15" s="207"/>
      <c r="G15" s="208"/>
      <c r="H15" s="23"/>
    </row>
    <row r="16" spans="1:23" ht="21" customHeight="1" x14ac:dyDescent="0.2">
      <c r="A16" s="194" t="str">
        <f ca="1">Translations!G10</f>
        <v>TB care and prevention- Case detection and diagnosis</v>
      </c>
      <c r="B16" s="195"/>
      <c r="C16" s="195"/>
      <c r="D16" s="195"/>
      <c r="E16" s="195"/>
      <c r="F16" s="195"/>
      <c r="G16" s="196"/>
    </row>
    <row r="17" spans="1:7" ht="30.75" customHeight="1" x14ac:dyDescent="0.2">
      <c r="A17" s="186" t="str">
        <f ca="1">Translations!G11</f>
        <v>Coverage indicator: Number of notified cases of all forms of TB- bacteriologically confirmed plus clinically diagnosed (new and relapse)</v>
      </c>
      <c r="B17" s="187"/>
      <c r="C17" s="187"/>
      <c r="D17" s="187"/>
      <c r="E17" s="187"/>
      <c r="F17" s="187"/>
      <c r="G17" s="188"/>
    </row>
    <row r="18" spans="1:7" ht="48.75" customHeight="1" x14ac:dyDescent="0.2">
      <c r="A18" s="186" t="str">
        <f ca="1">Translations!G12</f>
        <v>Estimated population in need/at risk:
Refers to the estimated incidence of all forms of TB cases</v>
      </c>
      <c r="B18" s="187"/>
      <c r="C18" s="187"/>
      <c r="D18" s="187"/>
      <c r="E18" s="187"/>
      <c r="F18" s="187"/>
      <c r="G18" s="188"/>
    </row>
    <row r="19" spans="1:7" ht="109.5" customHeight="1" x14ac:dyDescent="0.2">
      <c r="A19" s="186" t="str">
        <f ca="1">Translations!G13</f>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B19" s="187"/>
      <c r="C19" s="187"/>
      <c r="D19" s="187"/>
      <c r="E19" s="187"/>
      <c r="F19" s="187"/>
      <c r="G19" s="188"/>
    </row>
    <row r="20" spans="1:7" ht="138.75" customHeight="1" x14ac:dyDescent="0.2">
      <c r="A20" s="20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20" s="201"/>
      <c r="C20" s="201"/>
      <c r="D20" s="201"/>
      <c r="E20" s="201"/>
      <c r="F20" s="201"/>
      <c r="G20" s="202"/>
    </row>
    <row r="21" spans="1:7" ht="42" customHeight="1" x14ac:dyDescent="0.2">
      <c r="A21" s="186" t="str">
        <f ca="1">Translations!$G$15</f>
        <v>Programmatic Gap:
The programmatic gap is calculated based on total need (line A)</v>
      </c>
      <c r="B21" s="187"/>
      <c r="C21" s="187"/>
      <c r="D21" s="187"/>
      <c r="E21" s="187"/>
      <c r="F21" s="187"/>
      <c r="G21" s="188"/>
    </row>
    <row r="22" spans="1:7" ht="78.75" customHeight="1" x14ac:dyDescent="0.2">
      <c r="A22" s="186" t="str">
        <f ca="1">Translations!G16</f>
        <v>Comments/Assumptions:
1) Specify the target area
2) Specify who are the other sources of funding
3) Specify the number and proportion of childhood TB cases to be notified among the total notified</v>
      </c>
      <c r="B22" s="187"/>
      <c r="C22" s="187"/>
      <c r="D22" s="187"/>
      <c r="E22" s="187"/>
      <c r="F22" s="187"/>
      <c r="G22" s="188"/>
    </row>
    <row r="23" spans="1:7" ht="19.5" customHeight="1" x14ac:dyDescent="0.2">
      <c r="A23" s="194" t="str">
        <f ca="1">Translations!G17</f>
        <v>MDR-TB- Case Detection and Diagnosis</v>
      </c>
      <c r="B23" s="195"/>
      <c r="C23" s="195"/>
      <c r="D23" s="195"/>
      <c r="E23" s="195"/>
      <c r="F23" s="195"/>
      <c r="G23" s="196"/>
    </row>
    <row r="24" spans="1:7" ht="48.75" customHeight="1" x14ac:dyDescent="0.2">
      <c r="A24" s="186" t="str">
        <f ca="1">Translations!G18</f>
        <v>Coverage indicator: 
Number of TB cases with RR-TB and/or MDR-TB notified</v>
      </c>
      <c r="B24" s="187"/>
      <c r="C24" s="187"/>
      <c r="D24" s="187"/>
      <c r="E24" s="187"/>
      <c r="F24" s="187"/>
      <c r="G24" s="188"/>
    </row>
    <row r="25" spans="1:7" ht="42.75" customHeight="1" x14ac:dyDescent="0.2">
      <c r="A25" s="186" t="str">
        <f ca="1">Translations!G19</f>
        <v>Estimated population in need/at risk:
Refers to the number of the estimated MDR TB cases among all new and retreatment cases.</v>
      </c>
      <c r="B25" s="187"/>
      <c r="C25" s="187"/>
      <c r="D25" s="187"/>
      <c r="E25" s="187"/>
      <c r="F25" s="187"/>
      <c r="G25" s="188"/>
    </row>
    <row r="26" spans="1:7" ht="90" customHeight="1" x14ac:dyDescent="0.2">
      <c r="A26" s="186" t="str">
        <f ca="1">Translations!G20</f>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B26" s="187"/>
      <c r="C26" s="187"/>
      <c r="D26" s="187"/>
      <c r="E26" s="187"/>
      <c r="F26" s="187"/>
      <c r="G26" s="188"/>
    </row>
    <row r="27" spans="1:7" ht="139.5" customHeight="1" x14ac:dyDescent="0.2">
      <c r="A27" s="20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27" s="201"/>
      <c r="C27" s="201"/>
      <c r="D27" s="201"/>
      <c r="E27" s="201"/>
      <c r="F27" s="201"/>
      <c r="G27" s="202"/>
    </row>
    <row r="28" spans="1:7" ht="51.75" customHeight="1" x14ac:dyDescent="0.2">
      <c r="A28" s="186" t="str">
        <f ca="1">Translations!$G$15</f>
        <v>Programmatic Gap:
The programmatic gap is calculated based on total need (line A)</v>
      </c>
      <c r="B28" s="187"/>
      <c r="C28" s="187"/>
      <c r="D28" s="187"/>
      <c r="E28" s="187"/>
      <c r="F28" s="187"/>
      <c r="G28" s="188"/>
    </row>
    <row r="29" spans="1:7" ht="75.75" customHeight="1" x14ac:dyDescent="0.2">
      <c r="A29" s="186" t="str">
        <f ca="1">Translations!G21</f>
        <v xml:space="preserve">Comments/Assumptions:
1) Specify the target area
2) Specify who are the other sources of funding
3) Along with the country targets, in the comments column specify the current and targeted treatment success rate for all new TB cases over each of the three years </v>
      </c>
      <c r="B29" s="187"/>
      <c r="C29" s="187"/>
      <c r="D29" s="187"/>
      <c r="E29" s="187"/>
      <c r="F29" s="187"/>
      <c r="G29" s="188"/>
    </row>
    <row r="30" spans="1:7" ht="18" customHeight="1" x14ac:dyDescent="0.2">
      <c r="A30" s="194" t="str">
        <f ca="1">Translations!G22</f>
        <v>MDR-TB- Treatment</v>
      </c>
      <c r="B30" s="195"/>
      <c r="C30" s="195"/>
      <c r="D30" s="195"/>
      <c r="E30" s="195"/>
      <c r="F30" s="195"/>
      <c r="G30" s="196"/>
    </row>
    <row r="31" spans="1:7" ht="45" customHeight="1" x14ac:dyDescent="0.2">
      <c r="A31" s="186" t="str">
        <f ca="1">Translations!G23</f>
        <v xml:space="preserve">Coverage indicator: 
Number of cases with RR-TB and/or MDR-TB that began second-line treatment </v>
      </c>
      <c r="B31" s="187"/>
      <c r="C31" s="187"/>
      <c r="D31" s="187"/>
      <c r="E31" s="187"/>
      <c r="F31" s="187"/>
      <c r="G31" s="188"/>
    </row>
    <row r="32" spans="1:7" ht="41.25" customHeight="1" x14ac:dyDescent="0.2">
      <c r="A32" s="186" t="str">
        <f ca="1">Translations!G24</f>
        <v xml:space="preserve">Estimated population in need/at risk:
It refers to the number of the estimated MDR TB cases among all new and retreatment cases </v>
      </c>
      <c r="B32" s="187"/>
      <c r="C32" s="187"/>
      <c r="D32" s="187"/>
      <c r="E32" s="187"/>
      <c r="F32" s="187"/>
      <c r="G32" s="188"/>
    </row>
    <row r="33" spans="1:8" ht="88.5" customHeight="1" x14ac:dyDescent="0.2">
      <c r="A33" s="186" t="str">
        <f ca="1">Translations!G25</f>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B33" s="187"/>
      <c r="C33" s="187"/>
      <c r="D33" s="187"/>
      <c r="E33" s="187"/>
      <c r="F33" s="187"/>
      <c r="G33" s="188"/>
    </row>
    <row r="34" spans="1:8" ht="140.25" customHeight="1" x14ac:dyDescent="0.2">
      <c r="A34" s="20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34" s="201"/>
      <c r="C34" s="201"/>
      <c r="D34" s="201"/>
      <c r="E34" s="201"/>
      <c r="F34" s="201"/>
      <c r="G34" s="202"/>
    </row>
    <row r="35" spans="1:8" ht="42.75" customHeight="1" x14ac:dyDescent="0.2">
      <c r="A35" s="186" t="str">
        <f ca="1">Translations!$G$15</f>
        <v>Programmatic Gap:
The programmatic gap is calculated based on total need (line A)</v>
      </c>
      <c r="B35" s="187"/>
      <c r="C35" s="187"/>
      <c r="D35" s="187"/>
      <c r="E35" s="187"/>
      <c r="F35" s="187"/>
      <c r="G35" s="188"/>
    </row>
    <row r="36" spans="1:8" ht="86.25" customHeight="1" x14ac:dyDescent="0.2">
      <c r="A36" s="186" t="str">
        <f ca="1">Translations!G26</f>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B36" s="187"/>
      <c r="C36" s="187"/>
      <c r="D36" s="187"/>
      <c r="E36" s="187"/>
      <c r="F36" s="187"/>
      <c r="G36" s="188"/>
    </row>
    <row r="37" spans="1:8" ht="40.5" customHeight="1" x14ac:dyDescent="0.2">
      <c r="A37" s="183" t="str">
        <f ca="1">Translations!G27</f>
        <v>TB/HIV- TB/HIV collaborative interventions- TB screening among HIV patients</v>
      </c>
      <c r="B37" s="184"/>
      <c r="C37" s="184"/>
      <c r="D37" s="184"/>
      <c r="E37" s="184"/>
      <c r="F37" s="184"/>
      <c r="G37" s="185"/>
    </row>
    <row r="38" spans="1:8" ht="51" customHeight="1" x14ac:dyDescent="0.2">
      <c r="A38" s="180" t="str">
        <f ca="1">Translations!G28</f>
        <v>Coverage indicator:
Percentage of people living with HIV in care (including PMTCT) who are screened for TB in HIV care or treatment settings</v>
      </c>
      <c r="B38" s="181"/>
      <c r="C38" s="181"/>
      <c r="D38" s="181"/>
      <c r="E38" s="181"/>
      <c r="F38" s="181"/>
      <c r="G38" s="182"/>
    </row>
    <row r="39" spans="1:8" ht="42" customHeight="1" x14ac:dyDescent="0.2">
      <c r="A39" s="180" t="str">
        <f ca="1">Translations!G29</f>
        <v>Estimated population in need/at risk:
Refers to all adults and children in HIV care or treatment settings</v>
      </c>
      <c r="B39" s="181"/>
      <c r="C39" s="181"/>
      <c r="D39" s="181"/>
      <c r="E39" s="181"/>
      <c r="F39" s="181"/>
      <c r="G39" s="182"/>
    </row>
    <row r="40" spans="1:8" ht="93.75" customHeight="1" x14ac:dyDescent="0.2">
      <c r="A40" s="180" t="str">
        <f ca="1">Translations!G30</f>
        <v>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v>
      </c>
      <c r="B40" s="181"/>
      <c r="C40" s="181"/>
      <c r="D40" s="181"/>
      <c r="E40" s="181"/>
      <c r="F40" s="181"/>
      <c r="G40" s="182"/>
    </row>
    <row r="41" spans="1:8" ht="139.5" customHeight="1" x14ac:dyDescent="0.2">
      <c r="A41" s="20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41" s="201"/>
      <c r="C41" s="201"/>
      <c r="D41" s="201"/>
      <c r="E41" s="201"/>
      <c r="F41" s="201"/>
      <c r="G41" s="202"/>
    </row>
    <row r="42" spans="1:8" ht="42.75" customHeight="1" x14ac:dyDescent="0.2">
      <c r="A42" s="186" t="str">
        <f ca="1">Translations!$G$15</f>
        <v>Programmatic Gap:
The programmatic gap is calculated based on total need (line A)</v>
      </c>
      <c r="B42" s="187"/>
      <c r="C42" s="187"/>
      <c r="D42" s="187"/>
      <c r="E42" s="187"/>
      <c r="F42" s="187"/>
      <c r="G42" s="188"/>
    </row>
    <row r="43" spans="1:8" ht="69.75" customHeight="1" x14ac:dyDescent="0.2">
      <c r="A43" s="186" t="str">
        <f ca="1">Translations!G31</f>
        <v>Comments/Assumptions:
1) Specify the target area
2) Specify who are the other sources of funding</v>
      </c>
      <c r="B43" s="187"/>
      <c r="C43" s="187"/>
      <c r="D43" s="187"/>
      <c r="E43" s="187"/>
      <c r="F43" s="187"/>
      <c r="G43" s="188"/>
    </row>
    <row r="44" spans="1:8" ht="40.5" customHeight="1" x14ac:dyDescent="0.2">
      <c r="A44" s="183" t="str">
        <f ca="1">Translations!G32</f>
        <v>TB/HIV- TB/HIV collaborative interventions- TB patients with known HIV status</v>
      </c>
      <c r="B44" s="184"/>
      <c r="C44" s="184"/>
      <c r="D44" s="184"/>
      <c r="E44" s="184"/>
      <c r="F44" s="184"/>
      <c r="G44" s="185"/>
    </row>
    <row r="45" spans="1:8" ht="48" customHeight="1" x14ac:dyDescent="0.2">
      <c r="A45" s="180" t="str">
        <f ca="1">Translations!G33</f>
        <v>Coverage Indicator:
Percentage of registered new and relapse TB patients with documented HIV status</v>
      </c>
      <c r="B45" s="181"/>
      <c r="C45" s="181"/>
      <c r="D45" s="181"/>
      <c r="E45" s="181"/>
      <c r="F45" s="181"/>
      <c r="G45" s="182"/>
      <c r="H45" s="23"/>
    </row>
    <row r="46" spans="1:8" ht="48" customHeight="1" x14ac:dyDescent="0.2">
      <c r="A46" s="180" t="str">
        <f ca="1">Translations!G34</f>
        <v>Estimated population in need/at risk:
refers to the total number of new and relapse TB patients registered</v>
      </c>
      <c r="B46" s="181"/>
      <c r="C46" s="181"/>
      <c r="D46" s="181"/>
      <c r="E46" s="181"/>
      <c r="F46" s="181"/>
      <c r="G46" s="182"/>
      <c r="H46" s="24"/>
    </row>
    <row r="47" spans="1:8" ht="93.75" customHeight="1" x14ac:dyDescent="0.2">
      <c r="A47" s="180" t="str">
        <f ca="1">Translations!G35</f>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B47" s="181"/>
      <c r="C47" s="181"/>
      <c r="D47" s="181"/>
      <c r="E47" s="181"/>
      <c r="F47" s="181"/>
      <c r="G47" s="182"/>
      <c r="H47" s="24"/>
    </row>
    <row r="48" spans="1:8" ht="142.5" customHeight="1" x14ac:dyDescent="0.2">
      <c r="A48" s="20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48" s="201"/>
      <c r="C48" s="201"/>
      <c r="D48" s="201"/>
      <c r="E48" s="201"/>
      <c r="F48" s="201"/>
      <c r="G48" s="202"/>
    </row>
    <row r="49" spans="1:8" ht="40.5" customHeight="1" x14ac:dyDescent="0.2">
      <c r="A49" s="186" t="str">
        <f ca="1">Translations!$G$15</f>
        <v>Programmatic Gap:
The programmatic gap is calculated based on total need (line A)</v>
      </c>
      <c r="B49" s="187"/>
      <c r="C49" s="187"/>
      <c r="D49" s="187"/>
      <c r="E49" s="187"/>
      <c r="F49" s="187"/>
      <c r="G49" s="188"/>
    </row>
    <row r="50" spans="1:8" ht="51.75" customHeight="1" x14ac:dyDescent="0.2">
      <c r="A50" s="186" t="str">
        <f ca="1">Translations!G36</f>
        <v>Comments/Assumptions:
1) Specify the target area
2)  Specify who are the other sources of funding</v>
      </c>
      <c r="B50" s="187"/>
      <c r="C50" s="187"/>
      <c r="D50" s="187"/>
      <c r="E50" s="187"/>
      <c r="F50" s="187"/>
      <c r="G50" s="188"/>
    </row>
    <row r="51" spans="1:8" ht="37.5" customHeight="1" x14ac:dyDescent="0.2">
      <c r="A51" s="183" t="str">
        <f ca="1">Translations!G37</f>
        <v>TB/HIV- TB/HIV collaborative interventions- HIV positive TB patients on ART</v>
      </c>
      <c r="B51" s="184"/>
      <c r="C51" s="184"/>
      <c r="D51" s="184"/>
      <c r="E51" s="184"/>
      <c r="F51" s="184"/>
      <c r="G51" s="185"/>
    </row>
    <row r="52" spans="1:8" ht="39.75" customHeight="1" x14ac:dyDescent="0.2">
      <c r="A52" s="180" t="str">
        <f ca="1">Translations!G38</f>
        <v>Coverage Indicator:
Proportion of HIV positive TB patients (new and relapse) on ART during TB treatment</v>
      </c>
      <c r="B52" s="181"/>
      <c r="C52" s="181"/>
      <c r="D52" s="181"/>
      <c r="E52" s="181"/>
      <c r="F52" s="181"/>
      <c r="G52" s="182"/>
      <c r="H52" s="23"/>
    </row>
    <row r="53" spans="1:8" ht="54" customHeight="1" x14ac:dyDescent="0.2">
      <c r="A53" s="180" t="str">
        <f ca="1">Translations!G39</f>
        <v>Estimated population in need/at risk:
refers to the total number of expected HIV positive new and relapse TB patients registered in the period</v>
      </c>
      <c r="B53" s="181"/>
      <c r="C53" s="181"/>
      <c r="D53" s="181"/>
      <c r="E53" s="181"/>
      <c r="F53" s="181"/>
      <c r="G53" s="182"/>
      <c r="H53" s="24"/>
    </row>
    <row r="54" spans="1:8" ht="96" customHeight="1" x14ac:dyDescent="0.2">
      <c r="A54" s="180" t="str">
        <f ca="1">Translations!G40</f>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B54" s="181"/>
      <c r="C54" s="181"/>
      <c r="D54" s="181"/>
      <c r="E54" s="181"/>
      <c r="F54" s="181"/>
      <c r="G54" s="182"/>
      <c r="H54" s="24"/>
    </row>
    <row r="55" spans="1:8" ht="139.5" customHeight="1" x14ac:dyDescent="0.2">
      <c r="A55" s="200" t="str">
        <f ca="1">Translations!$G$14</f>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B55" s="201"/>
      <c r="C55" s="201"/>
      <c r="D55" s="201"/>
      <c r="E55" s="201"/>
      <c r="F55" s="201"/>
      <c r="G55" s="202"/>
    </row>
    <row r="56" spans="1:8" ht="41.25" customHeight="1" x14ac:dyDescent="0.2">
      <c r="A56" s="186" t="str">
        <f ca="1">Translations!$G$15</f>
        <v>Programmatic Gap:
The programmatic gap is calculated based on total need (line A)</v>
      </c>
      <c r="B56" s="187"/>
      <c r="C56" s="187"/>
      <c r="D56" s="187"/>
      <c r="E56" s="187"/>
      <c r="F56" s="187"/>
      <c r="G56" s="188"/>
    </row>
    <row r="57" spans="1:8" ht="58.5" customHeight="1" x14ac:dyDescent="0.2">
      <c r="A57" s="186" t="str">
        <f ca="1">Translations!G41</f>
        <v>Comments/Assumptions:
1) Specify the target area.
2) Specify who are the other sources of funding</v>
      </c>
      <c r="B57" s="187"/>
      <c r="C57" s="187"/>
      <c r="D57" s="187"/>
      <c r="E57" s="187"/>
      <c r="F57" s="187"/>
      <c r="G57" s="188"/>
    </row>
    <row r="58" spans="1:8" ht="26.25" customHeight="1" x14ac:dyDescent="0.2"/>
    <row r="59" spans="1:8" ht="39" customHeight="1" x14ac:dyDescent="0.2"/>
    <row r="60" spans="1:8" ht="76.5" customHeight="1" x14ac:dyDescent="0.2"/>
    <row r="61" spans="1:8" ht="36.75" customHeight="1" x14ac:dyDescent="0.2"/>
    <row r="62" spans="1:8" ht="66.75" customHeight="1" x14ac:dyDescent="0.2"/>
    <row r="63" spans="1:8" ht="23.25" customHeight="1" x14ac:dyDescent="0.2"/>
    <row r="64" spans="1:8" ht="21" customHeight="1" x14ac:dyDescent="0.2"/>
    <row r="65" ht="35.25" customHeight="1" x14ac:dyDescent="0.2"/>
    <row r="66" ht="70.5" customHeight="1" x14ac:dyDescent="0.2"/>
    <row r="67" ht="31.5" customHeight="1" x14ac:dyDescent="0.2"/>
    <row r="68" ht="72" customHeight="1" x14ac:dyDescent="0.2"/>
    <row r="69" ht="24.75" customHeight="1" x14ac:dyDescent="0.2"/>
    <row r="70" ht="30" customHeight="1" x14ac:dyDescent="0.2"/>
    <row r="71" ht="35.25" customHeight="1" x14ac:dyDescent="0.2"/>
    <row r="72" ht="78" customHeight="1" x14ac:dyDescent="0.2"/>
    <row r="73" ht="36.75" customHeight="1" x14ac:dyDescent="0.2"/>
    <row r="74" ht="52.5" customHeight="1" x14ac:dyDescent="0.2"/>
    <row r="75" ht="57" customHeight="1" x14ac:dyDescent="0.2"/>
    <row r="76" ht="31.5" customHeight="1" x14ac:dyDescent="0.2"/>
    <row r="77" ht="41.25" customHeight="1" x14ac:dyDescent="0.2"/>
    <row r="78" ht="65.25" customHeight="1" x14ac:dyDescent="0.2"/>
    <row r="79" ht="41.25" customHeight="1" x14ac:dyDescent="0.2"/>
    <row r="80" ht="64.5" customHeight="1" x14ac:dyDescent="0.2"/>
  </sheetData>
  <sheetProtection algorithmName="SHA-512" hashValue="nVIbibl9/luajVvSuAfvDbCutlhfa0rVyjI+SKYoxuB4WQj9Lhg9DkzzEsYni3T8HgqmVfCcd9EKzDbH/MKHVg==" saltValue="G+C7ogM23K+Y+uYWqKviYQ==" spinCount="100000" sheet="1" objects="1" scenarios="1" formatColumns="0" formatRows="0"/>
  <customSheetViews>
    <customSheetView guid="{CD09CE3E-58EC-4EDC-BE6A-B9CFB40E5B97}" scale="80" showPageBreaks="1" fitToPage="1" printArea="1" view="pageBreakPreview">
      <pane xSplit="7" ySplit="9" topLeftCell="H10" activePane="bottomRight" state="frozenSplit"/>
      <selection pane="bottomRight" activeCell="A10" sqref="A10:G10"/>
      <pageMargins left="0.7" right="0.7" top="0.75" bottom="0.75" header="0.3" footer="0.3"/>
      <pageSetup paperSize="8" scale="91" fitToHeight="0" orientation="portrait" r:id="rId1"/>
    </customSheetView>
    <customSheetView guid="{DCBE10EC-8F38-2F45-867C-33FA420E36B5}" scale="90" fitToPage="1">
      <pane xSplit="7" ySplit="9" topLeftCell="H19" activePane="bottomRight" state="frozenSplit"/>
      <selection pane="bottomRight" activeCell="A23" sqref="A23:G23"/>
      <pageMargins left="0.7" right="0.7" top="0.75" bottom="0.75" header="0.3" footer="0.3"/>
      <pageSetup paperSize="8" scale="91" fitToHeight="0" orientation="portrait" r:id="rId2"/>
    </customSheetView>
    <customSheetView guid="{5D020AB2-0A97-4230-BF83-062EE6184162}" showPageBreaks="1" fitToPage="1" printArea="1" view="pageBreakPreview">
      <pane xSplit="7" ySplit="9" topLeftCell="H57" activePane="bottomRight" state="frozenSplit"/>
      <selection pane="bottomRight" activeCell="A50" sqref="A50:G50"/>
      <pageMargins left="0.7" right="0.7" top="0.75" bottom="0.75" header="0.3" footer="0.3"/>
      <pageSetup paperSize="8" scale="62" fitToHeight="0" orientation="portrait" r:id="rId3"/>
    </customSheetView>
    <customSheetView guid="{8A762DD9-6125-4177-AA9B-79E8D68448DE}" showPageBreaks="1" fitToPage="1" printArea="1" view="pageBreakPreview">
      <pane xSplit="7" ySplit="9" topLeftCell="H10" activePane="bottomRight" state="frozenSplit"/>
      <selection pane="bottomRight" activeCell="A46" sqref="A46:G46"/>
      <pageMargins left="0.7" right="0.7" top="0.75" bottom="0.75" header="0.3" footer="0.3"/>
      <pageSetup paperSize="8" scale="91" fitToHeight="0" orientation="portrait" r:id="rId4"/>
    </customSheetView>
  </customSheetViews>
  <mergeCells count="56">
    <mergeCell ref="G1:G4"/>
    <mergeCell ref="A48:G48"/>
    <mergeCell ref="A55:G55"/>
    <mergeCell ref="A29:G29"/>
    <mergeCell ref="A30:G30"/>
    <mergeCell ref="A54:G54"/>
    <mergeCell ref="A41:G41"/>
    <mergeCell ref="A27:G27"/>
    <mergeCell ref="A34:G34"/>
    <mergeCell ref="A17:G17"/>
    <mergeCell ref="A25:G25"/>
    <mergeCell ref="A26:G26"/>
    <mergeCell ref="A28:G28"/>
    <mergeCell ref="A9:G9"/>
    <mergeCell ref="A12:G12"/>
    <mergeCell ref="A16:G16"/>
    <mergeCell ref="A10:G10"/>
    <mergeCell ref="A24:G24"/>
    <mergeCell ref="A22:G22"/>
    <mergeCell ref="A20:G20"/>
    <mergeCell ref="A11:G11"/>
    <mergeCell ref="A15:G15"/>
    <mergeCell ref="A14:G14"/>
    <mergeCell ref="A13:G13"/>
    <mergeCell ref="A56:G56"/>
    <mergeCell ref="A57:G57"/>
    <mergeCell ref="B6:D6"/>
    <mergeCell ref="A8:G8"/>
    <mergeCell ref="A52:G52"/>
    <mergeCell ref="A46:G46"/>
    <mergeCell ref="A47:G47"/>
    <mergeCell ref="A50:G50"/>
    <mergeCell ref="A51:G51"/>
    <mergeCell ref="A49:G49"/>
    <mergeCell ref="A45:G45"/>
    <mergeCell ref="A32:G32"/>
    <mergeCell ref="A33:G33"/>
    <mergeCell ref="A35:G35"/>
    <mergeCell ref="A36:G36"/>
    <mergeCell ref="A23:G23"/>
    <mergeCell ref="A1:F1"/>
    <mergeCell ref="A2:F2"/>
    <mergeCell ref="A3:F3"/>
    <mergeCell ref="A4:F4"/>
    <mergeCell ref="A53:G53"/>
    <mergeCell ref="A37:G37"/>
    <mergeCell ref="A38:G38"/>
    <mergeCell ref="A39:G39"/>
    <mergeCell ref="A40:G40"/>
    <mergeCell ref="A42:G42"/>
    <mergeCell ref="A43:G43"/>
    <mergeCell ref="A44:G44"/>
    <mergeCell ref="A31:G31"/>
    <mergeCell ref="A18:G18"/>
    <mergeCell ref="A19:G19"/>
    <mergeCell ref="A21:G21"/>
  </mergeCells>
  <dataValidations count="1">
    <dataValidation type="list" allowBlank="1" showInputMessage="1" showErrorMessage="1" sqref="B6">
      <formula1>"English,French,Spanish,Russian"</formula1>
    </dataValidation>
  </dataValidations>
  <hyperlinks>
    <hyperlink ref="A12:G12" r:id="rId5" display="Reference: WHO- Stop TB Planning and Budgeting tool: http://www.who.int/tb/dots/planning_budgeting_tool/en/"/>
  </hyperlinks>
  <pageMargins left="0.7" right="0.7" top="0.75" bottom="0.75" header="0.3" footer="0.3"/>
  <pageSetup paperSize="8" scale="60" fitToHeight="0" orientation="portrait" r:id="rId6"/>
  <rowBreaks count="3" manualBreakCount="3">
    <brk id="22" max="6" man="1"/>
    <brk id="36" max="6" man="1"/>
    <brk id="50"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B1A0C7"/>
  </sheetPr>
  <dimension ref="A1:C9"/>
  <sheetViews>
    <sheetView workbookViewId="0">
      <selection activeCell="B7" sqref="B7"/>
    </sheetView>
  </sheetViews>
  <sheetFormatPr defaultColWidth="8.625" defaultRowHeight="14.25" x14ac:dyDescent="0.2"/>
  <cols>
    <col min="1" max="1" width="17.375" style="79" customWidth="1"/>
    <col min="2" max="2" width="24.875" style="79" customWidth="1"/>
    <col min="3" max="16384" width="8.625" style="79"/>
  </cols>
  <sheetData>
    <row r="1" spans="1:3" x14ac:dyDescent="0.2">
      <c r="A1" s="56"/>
      <c r="B1" s="56"/>
      <c r="C1" s="56"/>
    </row>
    <row r="2" spans="1:3" x14ac:dyDescent="0.2">
      <c r="A2" s="56"/>
      <c r="B2" s="56"/>
      <c r="C2" s="56"/>
    </row>
    <row r="3" spans="1:3" x14ac:dyDescent="0.2">
      <c r="A3" s="56"/>
      <c r="B3" s="56"/>
      <c r="C3" s="56"/>
    </row>
    <row r="4" spans="1:3" ht="45" customHeight="1" x14ac:dyDescent="0.2">
      <c r="A4" s="214" t="str">
        <f ca="1">Translations!G43</f>
        <v>Please read the Instructions sheet carefully before completing the programmatic gap tables.</v>
      </c>
      <c r="B4" s="214"/>
      <c r="C4" s="214"/>
    </row>
    <row r="5" spans="1:3" ht="48" customHeight="1" x14ac:dyDescent="0.2">
      <c r="A5" s="214" t="str">
        <f ca="1">Translations!G44</f>
        <v>To complete this cover sheet, select from the drop-down lists the Geography and Applicant Type.</v>
      </c>
      <c r="B5" s="214"/>
      <c r="C5" s="214"/>
    </row>
    <row r="7" spans="1:3" ht="15" x14ac:dyDescent="0.25">
      <c r="A7" s="80" t="str">
        <f ca="1">Translations!G45</f>
        <v>Applicant</v>
      </c>
      <c r="B7" s="82" t="s">
        <v>198</v>
      </c>
    </row>
    <row r="8" spans="1:3" ht="15" x14ac:dyDescent="0.25">
      <c r="A8" s="80" t="str">
        <f ca="1">Translations!G46</f>
        <v>Component</v>
      </c>
      <c r="B8" s="78" t="str">
        <f ca="1">Translations!A3</f>
        <v>Tuberculosis</v>
      </c>
    </row>
    <row r="9" spans="1:3" ht="15" x14ac:dyDescent="0.25">
      <c r="A9" s="80" t="str">
        <f ca="1">Translations!G47</f>
        <v>Applicant Type</v>
      </c>
      <c r="B9" s="82" t="s">
        <v>340</v>
      </c>
    </row>
  </sheetData>
  <sheetProtection algorithmName="SHA-512" hashValue="YU7TRwFc39jCc4zLrmr9kWOQm6JUCHMPsLmW/LlYjhrDRBMGxRf3YjqFmWC4Vsck1RV8ya9ZhN8/y2Z1YRCPxQ==" saltValue="nYMqoHw0aW9iA7AwdCuYaQ==" spinCount="100000" sheet="1" objects="1" scenarios="1" selectLockedCells="1"/>
  <customSheetViews>
    <customSheetView guid="{CD09CE3E-58EC-4EDC-BE6A-B9CFB40E5B97}">
      <selection activeCell="A8" sqref="A8"/>
      <pageMargins left="0.7" right="0.7" top="0.75" bottom="0.75" header="0.3" footer="0.3"/>
      <pageSetup paperSize="9" orientation="portrait"/>
    </customSheetView>
    <customSheetView guid="{DCBE10EC-8F38-2F45-867C-33FA420E36B5}">
      <selection activeCell="A8" sqref="A8"/>
      <pageMargins left="0.7" right="0.7" top="0.75" bottom="0.75" header="0.3" footer="0.3"/>
      <pageSetup paperSize="9" orientation="portrait"/>
    </customSheetView>
    <customSheetView guid="{5D020AB2-0A97-4230-BF83-062EE6184162}">
      <selection activeCell="A8" sqref="A8"/>
      <pageMargins left="0.7" right="0.7" top="0.75" bottom="0.75" header="0.3" footer="0.3"/>
      <pageSetup paperSize="9" orientation="portrait"/>
    </customSheetView>
    <customSheetView guid="{8A762DD9-6125-4177-AA9B-79E8D68448DE}">
      <selection activeCell="A8" sqref="A8"/>
      <pageMargins left="0.7" right="0.7" top="0.75" bottom="0.75" header="0.3" footer="0.3"/>
      <pageSetup paperSize="9" orientation="portrait"/>
    </customSheetView>
  </customSheetViews>
  <mergeCells count="2">
    <mergeCell ref="A4:C4"/>
    <mergeCell ref="A5:C5"/>
  </mergeCells>
  <dataValidations count="2">
    <dataValidation type="list" allowBlank="1" showInputMessage="1" showErrorMessage="1" sqref="B7">
      <formula1>Geography</formula1>
    </dataValidation>
    <dataValidation type="list" allowBlank="1" showInputMessage="1" showErrorMessage="1" sqref="B9">
      <formula1>ApplicantType</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8"/>
    <pageSetUpPr fitToPage="1"/>
  </sheetPr>
  <dimension ref="A1:J203"/>
  <sheetViews>
    <sheetView tabSelected="1" view="pageBreakPreview" zoomScaleNormal="140" zoomScaleSheetLayoutView="100" zoomScalePageLayoutView="140" workbookViewId="0">
      <pane ySplit="5" topLeftCell="A12" activePane="bottomLeft" state="frozen"/>
      <selection pane="bottomLeft" activeCell="G17" sqref="G17"/>
    </sheetView>
  </sheetViews>
  <sheetFormatPr defaultColWidth="9" defaultRowHeight="14.25" x14ac:dyDescent="0.2"/>
  <cols>
    <col min="1" max="1" width="27.875" style="14" customWidth="1"/>
    <col min="2" max="4" width="9.375" style="14" customWidth="1"/>
    <col min="5" max="5" width="10.625" style="14" customWidth="1"/>
    <col min="6" max="6" width="11" style="14" customWidth="1"/>
    <col min="7" max="7" width="44.625" style="14" bestFit="1" customWidth="1"/>
    <col min="8" max="8" width="44.625" style="14" customWidth="1"/>
    <col min="9" max="9" width="15.125" style="14" customWidth="1"/>
    <col min="10" max="10" width="21.625" style="14" customWidth="1"/>
    <col min="11" max="11" width="9" style="14"/>
    <col min="12" max="12" width="10.375" style="14" customWidth="1"/>
    <col min="13" max="13" width="10.875" style="14" customWidth="1"/>
    <col min="14" max="14" width="12.125" style="14" customWidth="1"/>
    <col min="15" max="16384" width="9" style="14"/>
  </cols>
  <sheetData>
    <row r="1" spans="1:10" ht="15" x14ac:dyDescent="0.2">
      <c r="A1" s="176" t="s">
        <v>17</v>
      </c>
      <c r="B1" s="177"/>
      <c r="C1" s="177"/>
      <c r="D1" s="177"/>
      <c r="E1" s="177"/>
      <c r="F1" s="95"/>
      <c r="G1" s="211" t="str">
        <f ca="1">Translations!$G$49</f>
        <v>Latest version updated March 2017</v>
      </c>
      <c r="H1" s="103"/>
    </row>
    <row r="2" spans="1:10" ht="15" x14ac:dyDescent="0.2">
      <c r="A2" s="178" t="s">
        <v>1329</v>
      </c>
      <c r="B2" s="179"/>
      <c r="C2" s="179"/>
      <c r="D2" s="179"/>
      <c r="E2" s="179"/>
      <c r="F2" s="96"/>
      <c r="G2" s="212"/>
      <c r="H2" s="103"/>
    </row>
    <row r="3" spans="1:10" ht="15" x14ac:dyDescent="0.2">
      <c r="A3" s="178" t="s">
        <v>1330</v>
      </c>
      <c r="B3" s="179"/>
      <c r="C3" s="179"/>
      <c r="D3" s="179"/>
      <c r="E3" s="81"/>
      <c r="F3" s="81"/>
      <c r="G3" s="212"/>
      <c r="H3" s="103"/>
    </row>
    <row r="4" spans="1:10" ht="15.75" thickBot="1" x14ac:dyDescent="0.25">
      <c r="A4" s="215" t="s">
        <v>59</v>
      </c>
      <c r="B4" s="216"/>
      <c r="C4" s="216"/>
      <c r="D4" s="216"/>
      <c r="E4" s="216"/>
      <c r="F4" s="96"/>
      <c r="G4" s="212"/>
      <c r="H4" s="103"/>
    </row>
    <row r="5" spans="1:10" ht="15.75" thickBot="1" x14ac:dyDescent="0.25">
      <c r="A5" s="242" t="str">
        <f ca="1">Translations!A38</f>
        <v xml:space="preserve">Carefully read the instructions in the "Instructions" tab before completing the programmatic gap analysis table. 
The instructions have been tailored to each specific module/intervention. </v>
      </c>
      <c r="B5" s="242"/>
      <c r="C5" s="242"/>
      <c r="D5" s="242"/>
      <c r="E5" s="242"/>
      <c r="F5" s="242"/>
      <c r="G5" s="242"/>
      <c r="H5" s="104"/>
      <c r="I5" s="241"/>
      <c r="J5" s="241"/>
    </row>
    <row r="6" spans="1:10" ht="18.75" thickBot="1" x14ac:dyDescent="0.25">
      <c r="A6" s="135" t="str">
        <f ca="1">Translations!$A$3</f>
        <v>Tuberculosis</v>
      </c>
      <c r="B6" s="136"/>
      <c r="C6" s="136"/>
      <c r="D6" s="136"/>
      <c r="E6" s="136"/>
      <c r="F6" s="136"/>
      <c r="G6" s="137"/>
      <c r="H6" s="105"/>
    </row>
    <row r="7" spans="1:10" ht="15.75" x14ac:dyDescent="0.2">
      <c r="A7" s="138" t="str">
        <f ca="1">Translations!A4</f>
        <v>TB Programmatic Gap Table 1 (Per Priority Intervention)</v>
      </c>
      <c r="B7" s="139"/>
      <c r="C7" s="139"/>
      <c r="D7" s="139"/>
      <c r="E7" s="139"/>
      <c r="F7" s="139"/>
      <c r="G7" s="140"/>
      <c r="H7" s="106"/>
    </row>
    <row r="8" spans="1:10" ht="15" x14ac:dyDescent="0.2">
      <c r="A8" s="141" t="str">
        <f ca="1">Translations!$A$10</f>
        <v>Priority Module</v>
      </c>
      <c r="B8" s="227" t="s">
        <v>97</v>
      </c>
      <c r="C8" s="228"/>
      <c r="D8" s="228"/>
      <c r="E8" s="228"/>
      <c r="F8" s="228"/>
      <c r="G8" s="229"/>
      <c r="H8" s="107"/>
    </row>
    <row r="9" spans="1:10" ht="15" x14ac:dyDescent="0.2">
      <c r="A9" s="142" t="str">
        <f ca="1">Translations!$A$11</f>
        <v>Selected coverage indicator</v>
      </c>
      <c r="B9" s="224" t="str">
        <f ca="1">VLOOKUP(B8,TBModulesIndicators,2,FALSE)</f>
        <v>Number of notified cases of all forms of TB- bacteriologically confirmed plus clinically diagnosed (new and relapse)</v>
      </c>
      <c r="C9" s="225"/>
      <c r="D9" s="225"/>
      <c r="E9" s="225"/>
      <c r="F9" s="225"/>
      <c r="G9" s="226"/>
      <c r="H9" s="108"/>
    </row>
    <row r="10" spans="1:10" ht="15" x14ac:dyDescent="0.2">
      <c r="A10" s="83" t="str">
        <f ca="1">Translations!$A$12</f>
        <v>Current national coverage</v>
      </c>
      <c r="B10" s="84"/>
      <c r="C10" s="84"/>
      <c r="D10" s="84"/>
      <c r="E10" s="84"/>
      <c r="F10" s="84"/>
      <c r="G10" s="85"/>
      <c r="H10" s="109"/>
    </row>
    <row r="11" spans="1:10" ht="28.5" x14ac:dyDescent="0.2">
      <c r="A11" s="86" t="str">
        <f ca="1">Translations!$A$13</f>
        <v>Insert latest results</v>
      </c>
      <c r="B11" s="47">
        <v>2016</v>
      </c>
      <c r="C11" s="87" t="str">
        <f ca="1">Translations!$A$14</f>
        <v>Year</v>
      </c>
      <c r="D11" s="143">
        <v>1754957</v>
      </c>
      <c r="E11" s="88" t="str">
        <f ca="1">Translations!$A$15</f>
        <v>Data source</v>
      </c>
      <c r="F11" s="243" t="s">
        <v>1359</v>
      </c>
      <c r="G11" s="244"/>
      <c r="H11" s="110"/>
    </row>
    <row r="12" spans="1:10" ht="15" thickBot="1" x14ac:dyDescent="0.25">
      <c r="A12" s="144" t="str">
        <f ca="1">Translations!$A$16</f>
        <v>Comments</v>
      </c>
      <c r="B12" s="221"/>
      <c r="C12" s="222"/>
      <c r="D12" s="222"/>
      <c r="E12" s="222"/>
      <c r="F12" s="222"/>
      <c r="G12" s="223"/>
      <c r="H12" s="111"/>
    </row>
    <row r="13" spans="1:10" ht="15" thickBot="1" x14ac:dyDescent="0.25">
      <c r="A13" s="145"/>
      <c r="B13" s="146"/>
      <c r="C13" s="146"/>
      <c r="D13" s="146"/>
      <c r="E13" s="146"/>
      <c r="F13" s="146"/>
      <c r="G13" s="147"/>
      <c r="H13" s="112"/>
    </row>
    <row r="14" spans="1:10" ht="45" x14ac:dyDescent="0.2">
      <c r="A14" s="148"/>
      <c r="B14" s="149"/>
      <c r="C14" s="150" t="str">
        <f ca="1">Translations!$A$17</f>
        <v>Year 1</v>
      </c>
      <c r="D14" s="150" t="str">
        <f ca="1">Translations!$A$18</f>
        <v>Year 2</v>
      </c>
      <c r="E14" s="150" t="str">
        <f ca="1">Translations!$A$19</f>
        <v>Year 3</v>
      </c>
      <c r="F14" s="150" t="str">
        <f ca="1">Translations!$A$35</f>
        <v>Year 4
(as needed)</v>
      </c>
      <c r="G14" s="235" t="str">
        <f ca="1">Translations!$A$21</f>
        <v>Comments / Assumptions</v>
      </c>
      <c r="H14" s="113"/>
    </row>
    <row r="15" spans="1:10" ht="15" x14ac:dyDescent="0.2">
      <c r="A15" s="151"/>
      <c r="B15" s="152"/>
      <c r="C15" s="153">
        <v>2018</v>
      </c>
      <c r="D15" s="153">
        <v>2019</v>
      </c>
      <c r="E15" s="153">
        <v>2020</v>
      </c>
      <c r="F15" s="153" t="str">
        <f ca="1">Translations!$A$20</f>
        <v>Insert year</v>
      </c>
      <c r="G15" s="236"/>
      <c r="H15" s="113"/>
    </row>
    <row r="16" spans="1:10" ht="15" x14ac:dyDescent="0.2">
      <c r="A16" s="83" t="str">
        <f ca="1">Translations!$A$22</f>
        <v>Current Estimated Country Need</v>
      </c>
      <c r="B16" s="84"/>
      <c r="C16" s="84"/>
      <c r="D16" s="84"/>
      <c r="E16" s="84"/>
      <c r="F16" s="84"/>
      <c r="G16" s="85"/>
      <c r="H16" s="114"/>
    </row>
    <row r="17" spans="1:8" ht="114" x14ac:dyDescent="0.2">
      <c r="A17" s="154" t="str">
        <f ca="1">Translations!$A$23</f>
        <v>A. Total estimated population in need/at risk</v>
      </c>
      <c r="B17" s="155" t="s">
        <v>6</v>
      </c>
      <c r="C17" s="125">
        <v>3914854.9999999991</v>
      </c>
      <c r="D17" s="125">
        <v>3856999.9999999995</v>
      </c>
      <c r="E17" s="125">
        <v>3800000</v>
      </c>
      <c r="F17" s="125"/>
      <c r="G17" s="126" t="s">
        <v>1377</v>
      </c>
      <c r="H17" s="115"/>
    </row>
    <row r="18" spans="1:8" x14ac:dyDescent="0.2">
      <c r="A18" s="217" t="str">
        <f ca="1">Translations!$A$24</f>
        <v>B. Country targets 
(from National Strategic Plan)</v>
      </c>
      <c r="B18" s="156" t="s">
        <v>6</v>
      </c>
      <c r="C18" s="125">
        <v>3000000</v>
      </c>
      <c r="D18" s="125">
        <v>3350000</v>
      </c>
      <c r="E18" s="125">
        <v>3600000</v>
      </c>
      <c r="F18" s="125"/>
      <c r="G18" s="219" t="s">
        <v>1366</v>
      </c>
      <c r="H18" s="115"/>
    </row>
    <row r="19" spans="1:8" x14ac:dyDescent="0.2">
      <c r="A19" s="218"/>
      <c r="B19" s="156" t="s">
        <v>14</v>
      </c>
      <c r="C19" s="127">
        <f>IF(C18=0,"",+C18/C17)</f>
        <v>0.76631190682668981</v>
      </c>
      <c r="D19" s="127">
        <f t="shared" ref="D19:E19" si="0">IF(D18=0,"",+D18/D17)</f>
        <v>0.86855068706248395</v>
      </c>
      <c r="E19" s="127">
        <f t="shared" si="0"/>
        <v>0.94736842105263153</v>
      </c>
      <c r="F19" s="127" t="str">
        <f t="shared" ref="F19" si="1">IF(F18=0,"",+F18/F17)</f>
        <v/>
      </c>
      <c r="G19" s="220"/>
      <c r="H19" s="115"/>
    </row>
    <row r="20" spans="1:8" ht="15" x14ac:dyDescent="0.2">
      <c r="A20" s="83" t="str">
        <f ca="1">Translations!$A$25</f>
        <v>Country need already covered</v>
      </c>
      <c r="B20" s="84"/>
      <c r="C20" s="84"/>
      <c r="D20" s="84"/>
      <c r="E20" s="84"/>
      <c r="F20" s="84"/>
      <c r="G20" s="85"/>
      <c r="H20" s="114"/>
    </row>
    <row r="21" spans="1:8" x14ac:dyDescent="0.2">
      <c r="A21" s="217" t="str">
        <f ca="1">Translations!$A$26</f>
        <v>C1. Country need planned to be covered by domestic resources</v>
      </c>
      <c r="B21" s="155" t="s">
        <v>6</v>
      </c>
      <c r="C21" s="125">
        <v>2000000</v>
      </c>
      <c r="D21" s="125">
        <v>2062500</v>
      </c>
      <c r="E21" s="125">
        <v>2125000</v>
      </c>
      <c r="F21" s="125"/>
      <c r="G21" s="219" t="s">
        <v>1367</v>
      </c>
      <c r="H21" s="115"/>
    </row>
    <row r="22" spans="1:8" x14ac:dyDescent="0.2">
      <c r="A22" s="218"/>
      <c r="B22" s="155" t="s">
        <v>14</v>
      </c>
      <c r="C22" s="127">
        <f>IF(C21=0,"",+C21/C17)</f>
        <v>0.51087460455112654</v>
      </c>
      <c r="D22" s="127">
        <f t="shared" ref="D22:E22" si="2">IF(D21=0,"",+D21/D17)</f>
        <v>0.53474202748249944</v>
      </c>
      <c r="E22" s="127">
        <f t="shared" si="2"/>
        <v>0.55921052631578949</v>
      </c>
      <c r="F22" s="127" t="str">
        <f t="shared" ref="F22" si="3">IF(F21=0,"",+F21/F17)</f>
        <v/>
      </c>
      <c r="G22" s="220"/>
      <c r="H22" s="115"/>
    </row>
    <row r="23" spans="1:8" x14ac:dyDescent="0.2">
      <c r="A23" s="217" t="str">
        <f ca="1">Translations!$A$27</f>
        <v>C2. Country need planned to be covered by external resources</v>
      </c>
      <c r="B23" s="155" t="s">
        <v>6</v>
      </c>
      <c r="C23" s="125">
        <v>0</v>
      </c>
      <c r="D23" s="125">
        <v>0</v>
      </c>
      <c r="E23" s="125">
        <v>0</v>
      </c>
      <c r="F23" s="125"/>
      <c r="G23" s="219"/>
      <c r="H23" s="115"/>
    </row>
    <row r="24" spans="1:8" x14ac:dyDescent="0.2">
      <c r="A24" s="218"/>
      <c r="B24" s="155" t="s">
        <v>14</v>
      </c>
      <c r="C24" s="127" t="str">
        <f>IF(C23=0,"",+C23/C17)</f>
        <v/>
      </c>
      <c r="D24" s="127" t="str">
        <f>IF(D23=0,"",+D23/D17)</f>
        <v/>
      </c>
      <c r="E24" s="127" t="str">
        <f>IF(E23=0,"",+E23/E17)</f>
        <v/>
      </c>
      <c r="F24" s="127" t="str">
        <f>IF(F23=0,"",+F23/F17)</f>
        <v/>
      </c>
      <c r="G24" s="220"/>
      <c r="H24" s="115"/>
    </row>
    <row r="25" spans="1:8" x14ac:dyDescent="0.2">
      <c r="A25" s="217" t="str">
        <f ca="1">Translations!$A$28</f>
        <v>C. Total country need already covered</v>
      </c>
      <c r="B25" s="155" t="s">
        <v>6</v>
      </c>
      <c r="C25" s="128">
        <f>+C21+C23</f>
        <v>2000000</v>
      </c>
      <c r="D25" s="128">
        <f>+D21+D23</f>
        <v>2062500</v>
      </c>
      <c r="E25" s="128">
        <f>+E21+E23</f>
        <v>2125000</v>
      </c>
      <c r="F25" s="128">
        <f>+F21+F23</f>
        <v>0</v>
      </c>
      <c r="G25" s="219"/>
      <c r="H25" s="115"/>
    </row>
    <row r="26" spans="1:8" x14ac:dyDescent="0.2">
      <c r="A26" s="218"/>
      <c r="B26" s="155" t="s">
        <v>14</v>
      </c>
      <c r="C26" s="127">
        <f>IF(C25=0,"",+C25/C17)</f>
        <v>0.51087460455112654</v>
      </c>
      <c r="D26" s="127">
        <f>IF(D25=0,"",+D25/D17)</f>
        <v>0.53474202748249944</v>
      </c>
      <c r="E26" s="127">
        <f>IF(E25=0,"",+E25/E17)</f>
        <v>0.55921052631578949</v>
      </c>
      <c r="F26" s="127" t="str">
        <f>IF(F25=0,"",+F25/F17)</f>
        <v/>
      </c>
      <c r="G26" s="220"/>
      <c r="H26" s="115"/>
    </row>
    <row r="27" spans="1:8" ht="15" x14ac:dyDescent="0.2">
      <c r="A27" s="83" t="str">
        <f ca="1">Translations!$A$29</f>
        <v>Programmatic Gap</v>
      </c>
      <c r="B27" s="84"/>
      <c r="C27" s="84"/>
      <c r="D27" s="84"/>
      <c r="E27" s="84"/>
      <c r="F27" s="84"/>
      <c r="G27" s="85"/>
      <c r="H27" s="114"/>
    </row>
    <row r="28" spans="1:8" x14ac:dyDescent="0.2">
      <c r="A28" s="217" t="str">
        <f ca="1">Translations!$A$30</f>
        <v>D. Expected annual gap in meeting the need: A - C</v>
      </c>
      <c r="B28" s="155" t="s">
        <v>6</v>
      </c>
      <c r="C28" s="128">
        <f>+C17-(C25)</f>
        <v>1914854.9999999991</v>
      </c>
      <c r="D28" s="128">
        <f>+D17-(D25)</f>
        <v>1794499.9999999995</v>
      </c>
      <c r="E28" s="128">
        <f>+E17-(E25)</f>
        <v>1675000</v>
      </c>
      <c r="F28" s="128">
        <f>+F17-(F25)</f>
        <v>0</v>
      </c>
      <c r="G28" s="219"/>
      <c r="H28" s="115"/>
    </row>
    <row r="29" spans="1:8" x14ac:dyDescent="0.2">
      <c r="A29" s="218"/>
      <c r="B29" s="155" t="s">
        <v>14</v>
      </c>
      <c r="C29" s="127">
        <f>IF(C28=0,"",+C28/C17)</f>
        <v>0.48912539544887346</v>
      </c>
      <c r="D29" s="127">
        <f>IF(D28=0,"",+D28/D17)</f>
        <v>0.46525797251750056</v>
      </c>
      <c r="E29" s="127">
        <f>IF(E28=0,"",+E28/E17)</f>
        <v>0.44078947368421051</v>
      </c>
      <c r="F29" s="127" t="str">
        <f>IF(F28=0,"",+F28/F17)</f>
        <v/>
      </c>
      <c r="G29" s="220"/>
      <c r="H29" s="115"/>
    </row>
    <row r="30" spans="1:8" ht="15" x14ac:dyDescent="0.2">
      <c r="A30" s="83" t="str">
        <f ca="1">Translations!$A$31</f>
        <v>Country Need Covered with the Allocation Amount</v>
      </c>
      <c r="B30" s="84"/>
      <c r="C30" s="84"/>
      <c r="D30" s="84"/>
      <c r="E30" s="84"/>
      <c r="F30" s="84"/>
      <c r="G30" s="85"/>
      <c r="H30" s="114"/>
    </row>
    <row r="31" spans="1:8" x14ac:dyDescent="0.2">
      <c r="A31" s="217" t="str">
        <f ca="1">Translations!$A$32</f>
        <v>E. Targets to be financed by funding request allocation amount</v>
      </c>
      <c r="B31" s="156" t="s">
        <v>6</v>
      </c>
      <c r="C31" s="125">
        <v>800000</v>
      </c>
      <c r="D31" s="125">
        <v>1000000</v>
      </c>
      <c r="E31" s="125">
        <v>1100000</v>
      </c>
      <c r="F31" s="125"/>
      <c r="G31" s="219" t="s">
        <v>1376</v>
      </c>
      <c r="H31" s="115"/>
    </row>
    <row r="32" spans="1:8" x14ac:dyDescent="0.2">
      <c r="A32" s="218"/>
      <c r="B32" s="156" t="s">
        <v>14</v>
      </c>
      <c r="C32" s="127">
        <f>IF(C31=0,"",+C31/C17)</f>
        <v>0.2043498418204506</v>
      </c>
      <c r="D32" s="127">
        <f>IF(D31=0,"",+D31/D17)</f>
        <v>0.25926886180969666</v>
      </c>
      <c r="E32" s="127">
        <f>IF(E31=0,"",+E31/E17)</f>
        <v>0.28947368421052633</v>
      </c>
      <c r="F32" s="127" t="str">
        <f>IF(F31=0,"",+F31/F17)</f>
        <v/>
      </c>
      <c r="G32" s="220"/>
      <c r="H32" s="115"/>
    </row>
    <row r="33" spans="1:8" x14ac:dyDescent="0.2">
      <c r="A33" s="217" t="str">
        <f ca="1">Translations!$A$33</f>
        <v>F. Total Coverage from allocation amount and other resources: E + C</v>
      </c>
      <c r="B33" s="156" t="s">
        <v>6</v>
      </c>
      <c r="C33" s="128">
        <f>+C31+C25</f>
        <v>2800000</v>
      </c>
      <c r="D33" s="128">
        <f>+D31+D25</f>
        <v>3062500</v>
      </c>
      <c r="E33" s="128">
        <f>+E31+E25</f>
        <v>3225000</v>
      </c>
      <c r="F33" s="128">
        <f>+F31+F25</f>
        <v>0</v>
      </c>
      <c r="G33" s="219"/>
      <c r="H33" s="115"/>
    </row>
    <row r="34" spans="1:8" x14ac:dyDescent="0.2">
      <c r="A34" s="218"/>
      <c r="B34" s="156" t="s">
        <v>14</v>
      </c>
      <c r="C34" s="127">
        <f>IF(C33=0,"",+C33/C17)</f>
        <v>0.71522444637157712</v>
      </c>
      <c r="D34" s="127">
        <f>IF(D33=0,"",+D33/D17)</f>
        <v>0.7940108892921961</v>
      </c>
      <c r="E34" s="127">
        <f>IF(E33=0,"",+E33/E17)</f>
        <v>0.84868421052631582</v>
      </c>
      <c r="F34" s="127" t="str">
        <f>IF(F33=0,"",+F33/F17)</f>
        <v/>
      </c>
      <c r="G34" s="220"/>
      <c r="H34" s="115"/>
    </row>
    <row r="35" spans="1:8" x14ac:dyDescent="0.2">
      <c r="A35" s="217" t="str">
        <f>Translations!$B$34</f>
        <v xml:space="preserve">G. Remaining gap: A - F </v>
      </c>
      <c r="B35" s="156" t="s">
        <v>6</v>
      </c>
      <c r="C35" s="128">
        <f>+C17-(C33)</f>
        <v>1114854.9999999991</v>
      </c>
      <c r="D35" s="128">
        <f>+D17-(D33)</f>
        <v>794499.99999999953</v>
      </c>
      <c r="E35" s="128">
        <f>+E17-(E33)</f>
        <v>575000</v>
      </c>
      <c r="F35" s="128">
        <f>+F17-(F33)</f>
        <v>0</v>
      </c>
      <c r="G35" s="219" t="s">
        <v>1368</v>
      </c>
      <c r="H35" s="115"/>
    </row>
    <row r="36" spans="1:8" ht="15" thickBot="1" x14ac:dyDescent="0.25">
      <c r="A36" s="230"/>
      <c r="B36" s="157" t="s">
        <v>14</v>
      </c>
      <c r="C36" s="129">
        <f>IF(C35=0,"",+C35/C17)</f>
        <v>0.28477555362842283</v>
      </c>
      <c r="D36" s="129">
        <f>IF(D35=0,"",+D35/D17)</f>
        <v>0.2059891107078039</v>
      </c>
      <c r="E36" s="129">
        <f>IF(E35=0,"",+E35/E17)</f>
        <v>0.15131578947368421</v>
      </c>
      <c r="F36" s="129" t="str">
        <f>IF(F35=0,"",+F35/F17)</f>
        <v/>
      </c>
      <c r="G36" s="240"/>
      <c r="H36" s="115"/>
    </row>
    <row r="37" spans="1:8" x14ac:dyDescent="0.2">
      <c r="A37" s="158"/>
      <c r="B37" s="158"/>
      <c r="C37" s="158"/>
      <c r="D37" s="158"/>
      <c r="E37" s="158"/>
      <c r="F37" s="158"/>
      <c r="G37" s="158"/>
      <c r="H37" s="89"/>
    </row>
    <row r="38" spans="1:8" ht="15" thickBot="1" x14ac:dyDescent="0.25">
      <c r="A38" s="158"/>
      <c r="B38" s="158"/>
      <c r="C38" s="158"/>
      <c r="D38" s="158"/>
      <c r="E38" s="158"/>
      <c r="F38" s="158"/>
      <c r="G38" s="158"/>
      <c r="H38" s="89"/>
    </row>
    <row r="39" spans="1:8" ht="18.75" thickBot="1" x14ac:dyDescent="0.25">
      <c r="A39" s="135" t="str">
        <f ca="1">Translations!$A$3</f>
        <v>Tuberculosis</v>
      </c>
      <c r="B39" s="136"/>
      <c r="C39" s="136"/>
      <c r="D39" s="136"/>
      <c r="E39" s="136"/>
      <c r="F39" s="136"/>
      <c r="G39" s="137"/>
      <c r="H39" s="105"/>
    </row>
    <row r="40" spans="1:8" ht="15.75" x14ac:dyDescent="0.2">
      <c r="A40" s="138" t="str">
        <f ca="1">Translations!A5</f>
        <v>TB Programmatic Gap Table 2 (Per Priority Intervention)</v>
      </c>
      <c r="B40" s="139"/>
      <c r="C40" s="139"/>
      <c r="D40" s="139"/>
      <c r="E40" s="139"/>
      <c r="F40" s="139"/>
      <c r="G40" s="140"/>
      <c r="H40" s="106"/>
    </row>
    <row r="41" spans="1:8" ht="15" x14ac:dyDescent="0.2">
      <c r="A41" s="141" t="str">
        <f ca="1">Translations!$A$10</f>
        <v>Priority Module</v>
      </c>
      <c r="B41" s="227" t="s">
        <v>69</v>
      </c>
      <c r="C41" s="228"/>
      <c r="D41" s="228"/>
      <c r="E41" s="228"/>
      <c r="F41" s="228"/>
      <c r="G41" s="229"/>
      <c r="H41" s="107"/>
    </row>
    <row r="42" spans="1:8" ht="15" x14ac:dyDescent="0.2">
      <c r="A42" s="142" t="str">
        <f ca="1">Translations!$A$11</f>
        <v>Selected coverage indicator</v>
      </c>
      <c r="B42" s="224" t="str">
        <f ca="1">VLOOKUP(B41,TBModulesIndicators,2,FALSE)</f>
        <v>Number of TB cases with RR-TB and/or MDR-TB notified</v>
      </c>
      <c r="C42" s="225"/>
      <c r="D42" s="225"/>
      <c r="E42" s="225"/>
      <c r="F42" s="225"/>
      <c r="G42" s="226"/>
      <c r="H42" s="108"/>
    </row>
    <row r="43" spans="1:8" ht="15" x14ac:dyDescent="0.2">
      <c r="A43" s="83" t="str">
        <f ca="1">Translations!$A$12</f>
        <v>Current national coverage</v>
      </c>
      <c r="B43" s="90"/>
      <c r="C43" s="90"/>
      <c r="D43" s="90"/>
      <c r="E43" s="90"/>
      <c r="F43" s="90"/>
      <c r="G43" s="91"/>
      <c r="H43" s="116"/>
    </row>
    <row r="44" spans="1:8" ht="28.5" x14ac:dyDescent="0.2">
      <c r="A44" s="86" t="str">
        <f ca="1">Translations!$A$13</f>
        <v>Insert latest results</v>
      </c>
      <c r="B44" s="47">
        <v>2016</v>
      </c>
      <c r="C44" s="87" t="str">
        <f ca="1">Translations!$A$14</f>
        <v>Year</v>
      </c>
      <c r="D44" s="143">
        <v>33820</v>
      </c>
      <c r="E44" s="88" t="str">
        <f ca="1">Translations!$A$15</f>
        <v>Data source</v>
      </c>
      <c r="F44" s="243" t="s">
        <v>1360</v>
      </c>
      <c r="G44" s="244"/>
      <c r="H44" s="110"/>
    </row>
    <row r="45" spans="1:8" ht="15" thickBot="1" x14ac:dyDescent="0.25">
      <c r="A45" s="144" t="str">
        <f ca="1">Translations!$A$16</f>
        <v>Comments</v>
      </c>
      <c r="B45" s="221"/>
      <c r="C45" s="222"/>
      <c r="D45" s="222"/>
      <c r="E45" s="222"/>
      <c r="F45" s="222"/>
      <c r="G45" s="223"/>
      <c r="H45" s="111"/>
    </row>
    <row r="46" spans="1:8" ht="15" thickBot="1" x14ac:dyDescent="0.25">
      <c r="A46" s="145"/>
      <c r="B46" s="146"/>
      <c r="C46" s="146"/>
      <c r="D46" s="146"/>
      <c r="E46" s="146"/>
      <c r="F46" s="146"/>
      <c r="G46" s="147"/>
      <c r="H46" s="112"/>
    </row>
    <row r="47" spans="1:8" ht="45" x14ac:dyDescent="0.2">
      <c r="A47" s="148"/>
      <c r="B47" s="149"/>
      <c r="C47" s="150" t="str">
        <f ca="1">Translations!$A$17</f>
        <v>Year 1</v>
      </c>
      <c r="D47" s="150" t="str">
        <f ca="1">Translations!$A$18</f>
        <v>Year 2</v>
      </c>
      <c r="E47" s="150" t="str">
        <f ca="1">Translations!$A$19</f>
        <v>Year 3</v>
      </c>
      <c r="F47" s="150" t="str">
        <f ca="1">Translations!$A$35</f>
        <v>Year 4
(as needed)</v>
      </c>
      <c r="G47" s="235" t="str">
        <f ca="1">Translations!$A$21</f>
        <v>Comments / Assumptions</v>
      </c>
      <c r="H47" s="113"/>
    </row>
    <row r="48" spans="1:8" ht="15" x14ac:dyDescent="0.2">
      <c r="A48" s="151"/>
      <c r="B48" s="152"/>
      <c r="C48" s="153">
        <v>2018</v>
      </c>
      <c r="D48" s="153">
        <v>2019</v>
      </c>
      <c r="E48" s="153">
        <v>2020</v>
      </c>
      <c r="F48" s="153" t="str">
        <f ca="1">Translations!$A$20</f>
        <v>Insert year</v>
      </c>
      <c r="G48" s="236"/>
      <c r="H48" s="113"/>
    </row>
    <row r="49" spans="1:8" ht="15" x14ac:dyDescent="0.2">
      <c r="A49" s="83" t="str">
        <f ca="1">Translations!$A$22</f>
        <v>Current Estimated Country Need</v>
      </c>
      <c r="B49" s="84"/>
      <c r="C49" s="84"/>
      <c r="D49" s="84"/>
      <c r="E49" s="84"/>
      <c r="F49" s="84"/>
      <c r="G49" s="85"/>
      <c r="H49" s="114"/>
    </row>
    <row r="50" spans="1:8" ht="57" x14ac:dyDescent="0.2">
      <c r="A50" s="154" t="str">
        <f ca="1">Translations!$A$23</f>
        <v>A. Total estimated population in need/at risk</v>
      </c>
      <c r="B50" s="155" t="s">
        <v>6</v>
      </c>
      <c r="C50" s="125">
        <f>(C17*0.75*0.03)+(C17*0.25*0.12)</f>
        <v>205529.88749999995</v>
      </c>
      <c r="D50" s="125">
        <f t="shared" ref="D50:E50" si="4">(D17*0.75*0.03)+(D17*0.25*0.12)</f>
        <v>202492.49999999997</v>
      </c>
      <c r="E50" s="125">
        <f t="shared" si="4"/>
        <v>199500</v>
      </c>
      <c r="F50" s="125"/>
      <c r="G50" s="126" t="s">
        <v>1374</v>
      </c>
      <c r="H50" s="115"/>
    </row>
    <row r="51" spans="1:8" x14ac:dyDescent="0.2">
      <c r="A51" s="217" t="str">
        <f ca="1">Translations!$A$24</f>
        <v>B. Country targets 
(from National Strategic Plan)</v>
      </c>
      <c r="B51" s="156" t="s">
        <v>6</v>
      </c>
      <c r="C51" s="125">
        <v>66000</v>
      </c>
      <c r="D51" s="125">
        <v>78975</v>
      </c>
      <c r="E51" s="125">
        <v>92000</v>
      </c>
      <c r="F51" s="125"/>
      <c r="G51" s="219" t="s">
        <v>1375</v>
      </c>
      <c r="H51" s="115"/>
    </row>
    <row r="52" spans="1:8" x14ac:dyDescent="0.2">
      <c r="A52" s="218"/>
      <c r="B52" s="156" t="s">
        <v>14</v>
      </c>
      <c r="C52" s="127">
        <f>IF(C51=0,"",+C51/C50)</f>
        <v>0.32112118000356527</v>
      </c>
      <c r="D52" s="127">
        <f t="shared" ref="D52:E52" si="5">IF(D51=0,"",+D51/D50)</f>
        <v>0.39001444497944376</v>
      </c>
      <c r="E52" s="127">
        <f t="shared" si="5"/>
        <v>0.46115288220551376</v>
      </c>
      <c r="F52" s="127" t="str">
        <f t="shared" ref="F52" si="6">IF(F51=0,"",+F51/F50)</f>
        <v/>
      </c>
      <c r="G52" s="220"/>
      <c r="H52" s="115"/>
    </row>
    <row r="53" spans="1:8" ht="15" x14ac:dyDescent="0.2">
      <c r="A53" s="83" t="str">
        <f ca="1">Translations!$A$25</f>
        <v>Country need already covered</v>
      </c>
      <c r="B53" s="84"/>
      <c r="C53" s="84"/>
      <c r="D53" s="84"/>
      <c r="E53" s="84"/>
      <c r="F53" s="84"/>
      <c r="G53" s="85"/>
      <c r="H53" s="114"/>
    </row>
    <row r="54" spans="1:8" x14ac:dyDescent="0.2">
      <c r="A54" s="217" t="str">
        <f ca="1">Translations!$A$26</f>
        <v>C1. Country need planned to be covered by domestic resources</v>
      </c>
      <c r="B54" s="155" t="s">
        <v>6</v>
      </c>
      <c r="C54" s="125">
        <f>C51*0.6</f>
        <v>39600</v>
      </c>
      <c r="D54" s="125">
        <f>D51*0.6</f>
        <v>47385</v>
      </c>
      <c r="E54" s="125">
        <f>E51*0.6</f>
        <v>55200</v>
      </c>
      <c r="F54" s="125"/>
      <c r="G54" s="219" t="s">
        <v>1369</v>
      </c>
      <c r="H54" s="115"/>
    </row>
    <row r="55" spans="1:8" x14ac:dyDescent="0.2">
      <c r="A55" s="218"/>
      <c r="B55" s="155" t="s">
        <v>14</v>
      </c>
      <c r="C55" s="127">
        <f>IF(C54=0,"",+C54/C50)</f>
        <v>0.19267270800213915</v>
      </c>
      <c r="D55" s="127">
        <f t="shared" ref="D55:E55" si="7">IF(D54=0,"",+D54/D50)</f>
        <v>0.23400866698766623</v>
      </c>
      <c r="E55" s="127">
        <f t="shared" si="7"/>
        <v>0.27669172932330827</v>
      </c>
      <c r="F55" s="127" t="str">
        <f t="shared" ref="F55" si="8">IF(F54=0,"",+F54/F50)</f>
        <v/>
      </c>
      <c r="G55" s="220"/>
      <c r="H55" s="115"/>
    </row>
    <row r="56" spans="1:8" x14ac:dyDescent="0.2">
      <c r="A56" s="217" t="str">
        <f ca="1">Translations!$A$27</f>
        <v>C2. Country need planned to be covered by external resources</v>
      </c>
      <c r="B56" s="155" t="s">
        <v>6</v>
      </c>
      <c r="C56" s="125">
        <v>0</v>
      </c>
      <c r="D56" s="125">
        <v>0</v>
      </c>
      <c r="E56" s="125">
        <v>0</v>
      </c>
      <c r="F56" s="125"/>
      <c r="G56" s="219"/>
      <c r="H56" s="117"/>
    </row>
    <row r="57" spans="1:8" x14ac:dyDescent="0.2">
      <c r="A57" s="218"/>
      <c r="B57" s="155" t="s">
        <v>14</v>
      </c>
      <c r="C57" s="127" t="str">
        <f>IF(C56=0,"",+C56/C50)</f>
        <v/>
      </c>
      <c r="D57" s="127" t="str">
        <f>IF(D56=0,"",+D56/D50)</f>
        <v/>
      </c>
      <c r="E57" s="127" t="str">
        <f>IF(E56=0,"",+E56/E50)</f>
        <v/>
      </c>
      <c r="F57" s="127" t="str">
        <f>IF(F56=0,"",+F56/F50)</f>
        <v/>
      </c>
      <c r="G57" s="220"/>
      <c r="H57" s="117"/>
    </row>
    <row r="58" spans="1:8" x14ac:dyDescent="0.2">
      <c r="A58" s="217" t="str">
        <f ca="1">Translations!$A$28</f>
        <v>C. Total country need already covered</v>
      </c>
      <c r="B58" s="155" t="s">
        <v>6</v>
      </c>
      <c r="C58" s="128">
        <f>+C54+C56</f>
        <v>39600</v>
      </c>
      <c r="D58" s="128">
        <f>+D54+D56</f>
        <v>47385</v>
      </c>
      <c r="E58" s="128">
        <f>+E54+E56</f>
        <v>55200</v>
      </c>
      <c r="F58" s="128">
        <f>+F54+F56</f>
        <v>0</v>
      </c>
      <c r="G58" s="219"/>
      <c r="H58" s="115"/>
    </row>
    <row r="59" spans="1:8" x14ac:dyDescent="0.2">
      <c r="A59" s="218"/>
      <c r="B59" s="155" t="s">
        <v>14</v>
      </c>
      <c r="C59" s="127">
        <f>IF(C58=0,"",+C58/C50)</f>
        <v>0.19267270800213915</v>
      </c>
      <c r="D59" s="127">
        <f>IF(D58=0,"",+D58/D50)</f>
        <v>0.23400866698766623</v>
      </c>
      <c r="E59" s="127">
        <f>IF(E58=0,"",+E58/E50)</f>
        <v>0.27669172932330827</v>
      </c>
      <c r="F59" s="127" t="str">
        <f>IF(F58=0,"",+F58/F50)</f>
        <v/>
      </c>
      <c r="G59" s="220"/>
      <c r="H59" s="115"/>
    </row>
    <row r="60" spans="1:8" ht="15" x14ac:dyDescent="0.2">
      <c r="A60" s="83" t="str">
        <f ca="1">Translations!$A$29</f>
        <v>Programmatic Gap</v>
      </c>
      <c r="B60" s="84"/>
      <c r="C60" s="84"/>
      <c r="D60" s="84"/>
      <c r="E60" s="84"/>
      <c r="F60" s="84"/>
      <c r="G60" s="85"/>
      <c r="H60" s="114"/>
    </row>
    <row r="61" spans="1:8" x14ac:dyDescent="0.2">
      <c r="A61" s="217" t="str">
        <f ca="1">Translations!$A$30</f>
        <v>D. Expected annual gap in meeting the need: A - C</v>
      </c>
      <c r="B61" s="155" t="s">
        <v>6</v>
      </c>
      <c r="C61" s="130">
        <f>+C50-(C58)</f>
        <v>165929.88749999995</v>
      </c>
      <c r="D61" s="130">
        <f>+D50-(D58)</f>
        <v>155107.49999999997</v>
      </c>
      <c r="E61" s="130">
        <f>+E50-(E58)</f>
        <v>144300</v>
      </c>
      <c r="F61" s="130">
        <f>+F50-(F58)</f>
        <v>0</v>
      </c>
      <c r="G61" s="219"/>
      <c r="H61" s="115"/>
    </row>
    <row r="62" spans="1:8" x14ac:dyDescent="0.2">
      <c r="A62" s="218"/>
      <c r="B62" s="155" t="s">
        <v>14</v>
      </c>
      <c r="C62" s="131">
        <f>IF(C61=0,"",+C61/C50)</f>
        <v>0.8073272919978608</v>
      </c>
      <c r="D62" s="131">
        <f>IF(D61=0,"",+D61/D50)</f>
        <v>0.7659913330123338</v>
      </c>
      <c r="E62" s="131">
        <f>IF(E61=0,"",+E61/E50)</f>
        <v>0.72330827067669168</v>
      </c>
      <c r="F62" s="131" t="str">
        <f>IF(F61=0,"",+F61/F50)</f>
        <v/>
      </c>
      <c r="G62" s="220"/>
      <c r="H62" s="115"/>
    </row>
    <row r="63" spans="1:8" ht="15" x14ac:dyDescent="0.2">
      <c r="A63" s="83" t="str">
        <f ca="1">Translations!$A$31</f>
        <v>Country Need Covered with the Allocation Amount</v>
      </c>
      <c r="B63" s="84"/>
      <c r="C63" s="84"/>
      <c r="D63" s="84"/>
      <c r="E63" s="84"/>
      <c r="F63" s="84"/>
      <c r="G63" s="85"/>
      <c r="H63" s="114"/>
    </row>
    <row r="64" spans="1:8" x14ac:dyDescent="0.2">
      <c r="A64" s="217" t="str">
        <f ca="1">Translations!$A$32</f>
        <v>E. Targets to be financed by funding request allocation amount</v>
      </c>
      <c r="B64" s="156" t="s">
        <v>6</v>
      </c>
      <c r="C64" s="125">
        <f>C51*0.4</f>
        <v>26400</v>
      </c>
      <c r="D64" s="125">
        <f>D51*0.4</f>
        <v>31590</v>
      </c>
      <c r="E64" s="125">
        <f>E51*0.4</f>
        <v>36800</v>
      </c>
      <c r="F64" s="125"/>
      <c r="G64" s="219"/>
      <c r="H64" s="115"/>
    </row>
    <row r="65" spans="1:8" x14ac:dyDescent="0.2">
      <c r="A65" s="218"/>
      <c r="B65" s="156" t="s">
        <v>14</v>
      </c>
      <c r="C65" s="131">
        <f>IF(C64=0,"",+C64/C50)</f>
        <v>0.12844847200142609</v>
      </c>
      <c r="D65" s="127">
        <f>IF(D64=0,"",+D64/D50)</f>
        <v>0.15600577799177751</v>
      </c>
      <c r="E65" s="127">
        <f>IF(E64=0,"",+E64/E50)</f>
        <v>0.18446115288220552</v>
      </c>
      <c r="F65" s="127" t="str">
        <f>IF(F64=0,"",+F64/F50)</f>
        <v/>
      </c>
      <c r="G65" s="220"/>
      <c r="H65" s="115"/>
    </row>
    <row r="66" spans="1:8" x14ac:dyDescent="0.2">
      <c r="A66" s="217" t="str">
        <f ca="1">Translations!$A$33</f>
        <v>F. Total Coverage from allocation amount and other resources: E + C</v>
      </c>
      <c r="B66" s="156" t="s">
        <v>6</v>
      </c>
      <c r="C66" s="128">
        <f>+C64+C58</f>
        <v>66000</v>
      </c>
      <c r="D66" s="128">
        <f>+D64+D58</f>
        <v>78975</v>
      </c>
      <c r="E66" s="128">
        <f>+E64+E58</f>
        <v>92000</v>
      </c>
      <c r="F66" s="128">
        <f>+F64+F58</f>
        <v>0</v>
      </c>
      <c r="G66" s="219"/>
      <c r="H66" s="115"/>
    </row>
    <row r="67" spans="1:8" x14ac:dyDescent="0.2">
      <c r="A67" s="218"/>
      <c r="B67" s="156" t="s">
        <v>14</v>
      </c>
      <c r="C67" s="127">
        <f>IF(C66=0,"",+C66/C50)</f>
        <v>0.32112118000356527</v>
      </c>
      <c r="D67" s="127">
        <f>IF(D66=0,"",+D66/D50)</f>
        <v>0.39001444497944376</v>
      </c>
      <c r="E67" s="127">
        <f>IF(E66=0,"",+E66/E50)</f>
        <v>0.46115288220551376</v>
      </c>
      <c r="F67" s="127" t="str">
        <f>IF(F66=0,"",+F66/F50)</f>
        <v/>
      </c>
      <c r="G67" s="220"/>
      <c r="H67" s="115"/>
    </row>
    <row r="68" spans="1:8" x14ac:dyDescent="0.2">
      <c r="A68" s="217" t="str">
        <f>Translations!$B$34</f>
        <v xml:space="preserve">G. Remaining gap: A - F </v>
      </c>
      <c r="B68" s="156" t="s">
        <v>6</v>
      </c>
      <c r="C68" s="128">
        <f>+C50-(C66)</f>
        <v>139529.88749999995</v>
      </c>
      <c r="D68" s="128">
        <f>+D50-(D66)</f>
        <v>123517.49999999997</v>
      </c>
      <c r="E68" s="128">
        <f>+E50-(E66)</f>
        <v>107500</v>
      </c>
      <c r="F68" s="128">
        <f>+F50-(F66)</f>
        <v>0</v>
      </c>
      <c r="G68" s="219" t="s">
        <v>1370</v>
      </c>
      <c r="H68" s="115"/>
    </row>
    <row r="69" spans="1:8" ht="15" thickBot="1" x14ac:dyDescent="0.25">
      <c r="A69" s="230"/>
      <c r="B69" s="157" t="s">
        <v>14</v>
      </c>
      <c r="C69" s="129">
        <f>IF(C68=0,"",+C68/C50)</f>
        <v>0.67887881999643473</v>
      </c>
      <c r="D69" s="129">
        <f>IF(D68=0,"",+D68/D50)</f>
        <v>0.60998555502055629</v>
      </c>
      <c r="E69" s="129">
        <f>IF(E68=0,"",+E68/E50)</f>
        <v>0.53884711779448624</v>
      </c>
      <c r="F69" s="129" t="str">
        <f>IF(F68=0,"",+F68/F50)</f>
        <v/>
      </c>
      <c r="G69" s="240"/>
      <c r="H69" s="115"/>
    </row>
    <row r="70" spans="1:8" x14ac:dyDescent="0.2">
      <c r="A70" s="158"/>
      <c r="B70" s="158"/>
      <c r="C70" s="158"/>
      <c r="D70" s="158"/>
      <c r="E70" s="158"/>
      <c r="F70" s="158"/>
      <c r="G70" s="158"/>
      <c r="H70" s="89"/>
    </row>
    <row r="71" spans="1:8" ht="15" thickBot="1" x14ac:dyDescent="0.25">
      <c r="A71" s="158"/>
      <c r="B71" s="158"/>
      <c r="C71" s="158"/>
      <c r="D71" s="158"/>
      <c r="E71" s="158"/>
      <c r="F71" s="158"/>
      <c r="G71" s="158"/>
      <c r="H71" s="89"/>
    </row>
    <row r="72" spans="1:8" ht="18.75" thickBot="1" x14ac:dyDescent="0.25">
      <c r="A72" s="135" t="str">
        <f ca="1">Translations!$A$3</f>
        <v>Tuberculosis</v>
      </c>
      <c r="B72" s="136"/>
      <c r="C72" s="136"/>
      <c r="D72" s="136"/>
      <c r="E72" s="136"/>
      <c r="F72" s="136"/>
      <c r="G72" s="137"/>
      <c r="H72" s="105"/>
    </row>
    <row r="73" spans="1:8" ht="15.75" x14ac:dyDescent="0.2">
      <c r="A73" s="138" t="str">
        <f ca="1">Translations!A6</f>
        <v>TB Programmatic Gap Table 3 (Per Priority Intervention)</v>
      </c>
      <c r="B73" s="139"/>
      <c r="C73" s="139"/>
      <c r="D73" s="139"/>
      <c r="E73" s="139"/>
      <c r="F73" s="139"/>
      <c r="G73" s="140"/>
      <c r="H73" s="106"/>
    </row>
    <row r="74" spans="1:8" ht="15" x14ac:dyDescent="0.2">
      <c r="A74" s="141" t="str">
        <f ca="1">Translations!$A$10</f>
        <v>Priority Module</v>
      </c>
      <c r="B74" s="227" t="s">
        <v>70</v>
      </c>
      <c r="C74" s="228"/>
      <c r="D74" s="228"/>
      <c r="E74" s="228"/>
      <c r="F74" s="228"/>
      <c r="G74" s="229"/>
      <c r="H74" s="107"/>
    </row>
    <row r="75" spans="1:8" ht="15" x14ac:dyDescent="0.2">
      <c r="A75" s="142" t="str">
        <f ca="1">Translations!$A$11</f>
        <v>Selected coverage indicator</v>
      </c>
      <c r="B75" s="224" t="str">
        <f ca="1">VLOOKUP(B74,TBModulesIndicators,2,FALSE)</f>
        <v xml:space="preserve">Number of notified cases with RR-TB and/or MDR-TB that began second-line treatment </v>
      </c>
      <c r="C75" s="225"/>
      <c r="D75" s="225"/>
      <c r="E75" s="225"/>
      <c r="F75" s="225"/>
      <c r="G75" s="226"/>
      <c r="H75" s="108"/>
    </row>
    <row r="76" spans="1:8" ht="15" x14ac:dyDescent="0.2">
      <c r="A76" s="83" t="str">
        <f ca="1">Translations!$A$12</f>
        <v>Current national coverage</v>
      </c>
      <c r="B76" s="84"/>
      <c r="C76" s="84"/>
      <c r="D76" s="84"/>
      <c r="E76" s="84"/>
      <c r="F76" s="84"/>
      <c r="G76" s="85"/>
      <c r="H76" s="109"/>
    </row>
    <row r="77" spans="1:8" ht="28.5" x14ac:dyDescent="0.2">
      <c r="A77" s="86" t="str">
        <f ca="1">Translations!$A$13</f>
        <v>Insert latest results</v>
      </c>
      <c r="B77" s="47">
        <v>2016</v>
      </c>
      <c r="C77" s="87" t="str">
        <f ca="1">Translations!$A$14</f>
        <v>Year</v>
      </c>
      <c r="D77" s="143">
        <v>32682</v>
      </c>
      <c r="E77" s="88" t="str">
        <f ca="1">Translations!$A$15</f>
        <v>Data source</v>
      </c>
      <c r="F77" s="243" t="s">
        <v>1360</v>
      </c>
      <c r="G77" s="244"/>
      <c r="H77" s="110"/>
    </row>
    <row r="78" spans="1:8" ht="15" thickBot="1" x14ac:dyDescent="0.25">
      <c r="A78" s="144" t="str">
        <f ca="1">Translations!$A$16</f>
        <v>Comments</v>
      </c>
      <c r="B78" s="221"/>
      <c r="C78" s="222"/>
      <c r="D78" s="222"/>
      <c r="E78" s="222"/>
      <c r="F78" s="222"/>
      <c r="G78" s="223"/>
      <c r="H78" s="111"/>
    </row>
    <row r="79" spans="1:8" ht="15" thickBot="1" x14ac:dyDescent="0.25">
      <c r="A79" s="145"/>
      <c r="B79" s="146"/>
      <c r="C79" s="146"/>
      <c r="D79" s="146"/>
      <c r="E79" s="146"/>
      <c r="F79" s="146"/>
      <c r="G79" s="147"/>
      <c r="H79" s="112"/>
    </row>
    <row r="80" spans="1:8" ht="45" x14ac:dyDescent="0.2">
      <c r="A80" s="148"/>
      <c r="B80" s="149"/>
      <c r="C80" s="150" t="str">
        <f ca="1">Translations!$A$17</f>
        <v>Year 1</v>
      </c>
      <c r="D80" s="150" t="str">
        <f ca="1">Translations!$A$18</f>
        <v>Year 2</v>
      </c>
      <c r="E80" s="150" t="str">
        <f ca="1">Translations!$A$19</f>
        <v>Year 3</v>
      </c>
      <c r="F80" s="150" t="str">
        <f ca="1">Translations!$A$35</f>
        <v>Year 4
(as needed)</v>
      </c>
      <c r="G80" s="235" t="str">
        <f ca="1">Translations!$A$21</f>
        <v>Comments / Assumptions</v>
      </c>
      <c r="H80" s="113"/>
    </row>
    <row r="81" spans="1:8" ht="15" x14ac:dyDescent="0.2">
      <c r="A81" s="151"/>
      <c r="B81" s="152"/>
      <c r="C81" s="153">
        <v>2018</v>
      </c>
      <c r="D81" s="153">
        <v>2019</v>
      </c>
      <c r="E81" s="153">
        <v>2020</v>
      </c>
      <c r="F81" s="153" t="str">
        <f ca="1">Translations!$A$20</f>
        <v>Insert year</v>
      </c>
      <c r="G81" s="236"/>
      <c r="H81" s="113"/>
    </row>
    <row r="82" spans="1:8" ht="15" x14ac:dyDescent="0.2">
      <c r="A82" s="83" t="str">
        <f ca="1">Translations!$A$22</f>
        <v>Current Estimated Country Need</v>
      </c>
      <c r="B82" s="90"/>
      <c r="C82" s="90"/>
      <c r="D82" s="90"/>
      <c r="E82" s="90"/>
      <c r="F82" s="90"/>
      <c r="G82" s="91"/>
      <c r="H82" s="118"/>
    </row>
    <row r="83" spans="1:8" ht="28.5" x14ac:dyDescent="0.2">
      <c r="A83" s="154" t="str">
        <f ca="1">Translations!$A$23</f>
        <v>A. Total estimated population in need/at risk</v>
      </c>
      <c r="B83" s="155" t="s">
        <v>6</v>
      </c>
      <c r="C83" s="125">
        <v>205529.88749999995</v>
      </c>
      <c r="D83" s="125">
        <v>202492.49999999997</v>
      </c>
      <c r="E83" s="125">
        <v>199500</v>
      </c>
      <c r="F83" s="125"/>
      <c r="G83" s="126"/>
      <c r="H83" s="115"/>
    </row>
    <row r="84" spans="1:8" x14ac:dyDescent="0.2">
      <c r="A84" s="217" t="str">
        <f ca="1">Translations!$A$24</f>
        <v>B. Country targets 
(from National Strategic Plan)</v>
      </c>
      <c r="B84" s="156" t="s">
        <v>6</v>
      </c>
      <c r="C84" s="125">
        <v>59400</v>
      </c>
      <c r="D84" s="125">
        <v>71078</v>
      </c>
      <c r="E84" s="125">
        <v>82800</v>
      </c>
      <c r="F84" s="125"/>
      <c r="G84" s="219" t="s">
        <v>1371</v>
      </c>
      <c r="H84" s="115"/>
    </row>
    <row r="85" spans="1:8" x14ac:dyDescent="0.2">
      <c r="A85" s="218"/>
      <c r="B85" s="156" t="s">
        <v>14</v>
      </c>
      <c r="C85" s="127">
        <f>IF(C84=0,"",+C84/C83)</f>
        <v>0.28900906200320875</v>
      </c>
      <c r="D85" s="127">
        <f t="shared" ref="D85:E85" si="9">IF(D84=0,"",+D84/D83)</f>
        <v>0.35101546970875469</v>
      </c>
      <c r="E85" s="127">
        <f t="shared" si="9"/>
        <v>0.41503759398496243</v>
      </c>
      <c r="F85" s="127" t="str">
        <f t="shared" ref="F85" si="10">IF(F84=0,"",+F84/F83)</f>
        <v/>
      </c>
      <c r="G85" s="220"/>
      <c r="H85" s="115"/>
    </row>
    <row r="86" spans="1:8" ht="15" x14ac:dyDescent="0.2">
      <c r="A86" s="83" t="str">
        <f ca="1">Translations!$A$25</f>
        <v>Country need already covered</v>
      </c>
      <c r="B86" s="90"/>
      <c r="C86" s="90"/>
      <c r="D86" s="90"/>
      <c r="E86" s="90"/>
      <c r="F86" s="90"/>
      <c r="G86" s="91"/>
      <c r="H86" s="118"/>
    </row>
    <row r="87" spans="1:8" x14ac:dyDescent="0.2">
      <c r="A87" s="217" t="str">
        <f ca="1">Translations!$A$26</f>
        <v>C1. Country need planned to be covered by domestic resources</v>
      </c>
      <c r="B87" s="155" t="s">
        <v>6</v>
      </c>
      <c r="C87" s="125">
        <f>C84*0.6</f>
        <v>35640</v>
      </c>
      <c r="D87" s="125">
        <f>D84*0.6</f>
        <v>42646.799999999996</v>
      </c>
      <c r="E87" s="125">
        <f>E84*0.6</f>
        <v>49680</v>
      </c>
      <c r="F87" s="125"/>
      <c r="G87" s="219"/>
      <c r="H87" s="115"/>
    </row>
    <row r="88" spans="1:8" x14ac:dyDescent="0.2">
      <c r="A88" s="218"/>
      <c r="B88" s="155" t="s">
        <v>14</v>
      </c>
      <c r="C88" s="127">
        <f>IF(C87=0,"",+C87/C83)</f>
        <v>0.17340543720192522</v>
      </c>
      <c r="D88" s="127">
        <f t="shared" ref="D88:E88" si="11">IF(D87=0,"",+D87/D83)</f>
        <v>0.21060928182525279</v>
      </c>
      <c r="E88" s="127">
        <f t="shared" si="11"/>
        <v>0.24902255639097745</v>
      </c>
      <c r="F88" s="127" t="str">
        <f t="shared" ref="F88" si="12">IF(F87=0,"",+F87/F83)</f>
        <v/>
      </c>
      <c r="G88" s="220"/>
      <c r="H88" s="115"/>
    </row>
    <row r="89" spans="1:8" x14ac:dyDescent="0.2">
      <c r="A89" s="217" t="str">
        <f ca="1">Translations!$A$27</f>
        <v>C2. Country need planned to be covered by external resources</v>
      </c>
      <c r="B89" s="155" t="s">
        <v>6</v>
      </c>
      <c r="C89" s="125">
        <v>0</v>
      </c>
      <c r="D89" s="125">
        <v>0</v>
      </c>
      <c r="E89" s="125">
        <v>0</v>
      </c>
      <c r="F89" s="125"/>
      <c r="G89" s="219"/>
      <c r="H89" s="115"/>
    </row>
    <row r="90" spans="1:8" x14ac:dyDescent="0.2">
      <c r="A90" s="218"/>
      <c r="B90" s="155" t="s">
        <v>14</v>
      </c>
      <c r="C90" s="127" t="str">
        <f>IF(C89=0,"",+C89/C83)</f>
        <v/>
      </c>
      <c r="D90" s="127" t="str">
        <f>IF(D89=0,"",+D89/D83)</f>
        <v/>
      </c>
      <c r="E90" s="127" t="str">
        <f>IF(E89=0,"",+E89/E83)</f>
        <v/>
      </c>
      <c r="F90" s="127" t="str">
        <f>IF(F89=0,"",+F89/F83)</f>
        <v/>
      </c>
      <c r="G90" s="220"/>
      <c r="H90" s="115"/>
    </row>
    <row r="91" spans="1:8" x14ac:dyDescent="0.2">
      <c r="A91" s="217" t="str">
        <f ca="1">Translations!$A$28</f>
        <v>C. Total country need already covered</v>
      </c>
      <c r="B91" s="155" t="s">
        <v>6</v>
      </c>
      <c r="C91" s="128">
        <f>+C87+C89</f>
        <v>35640</v>
      </c>
      <c r="D91" s="128">
        <f>+D87+D89</f>
        <v>42646.799999999996</v>
      </c>
      <c r="E91" s="128">
        <f>+E87+E89</f>
        <v>49680</v>
      </c>
      <c r="F91" s="128">
        <f>+F87+F89</f>
        <v>0</v>
      </c>
      <c r="G91" s="219"/>
      <c r="H91" s="115"/>
    </row>
    <row r="92" spans="1:8" x14ac:dyDescent="0.2">
      <c r="A92" s="218"/>
      <c r="B92" s="155" t="s">
        <v>14</v>
      </c>
      <c r="C92" s="127">
        <f>IF(C91=0,"",+C91/C83)</f>
        <v>0.17340543720192522</v>
      </c>
      <c r="D92" s="127">
        <f>IF(D91=0,"",+D91/D83)</f>
        <v>0.21060928182525279</v>
      </c>
      <c r="E92" s="127">
        <f>IF(E91=0,"",+E91/E83)</f>
        <v>0.24902255639097745</v>
      </c>
      <c r="F92" s="127" t="str">
        <f>IF(F91=0,"",+F91/F83)</f>
        <v/>
      </c>
      <c r="G92" s="220"/>
      <c r="H92" s="115"/>
    </row>
    <row r="93" spans="1:8" ht="15" x14ac:dyDescent="0.2">
      <c r="A93" s="83" t="str">
        <f ca="1">Translations!$A$29</f>
        <v>Programmatic Gap</v>
      </c>
      <c r="B93" s="90"/>
      <c r="C93" s="90"/>
      <c r="D93" s="90"/>
      <c r="E93" s="90"/>
      <c r="F93" s="90"/>
      <c r="G93" s="91"/>
      <c r="H93" s="118"/>
    </row>
    <row r="94" spans="1:8" x14ac:dyDescent="0.2">
      <c r="A94" s="217" t="str">
        <f ca="1">Translations!$A$30</f>
        <v>D. Expected annual gap in meeting the need: A - C</v>
      </c>
      <c r="B94" s="155" t="s">
        <v>6</v>
      </c>
      <c r="C94" s="128">
        <f>+C83-(C91)</f>
        <v>169889.88749999995</v>
      </c>
      <c r="D94" s="128">
        <f>+D83-(D91)</f>
        <v>159845.69999999998</v>
      </c>
      <c r="E94" s="128">
        <f>+E83-(E91)</f>
        <v>149820</v>
      </c>
      <c r="F94" s="128">
        <f>+F83-(F91)</f>
        <v>0</v>
      </c>
      <c r="G94" s="219"/>
      <c r="H94" s="115"/>
    </row>
    <row r="95" spans="1:8" x14ac:dyDescent="0.2">
      <c r="A95" s="218"/>
      <c r="B95" s="155" t="s">
        <v>14</v>
      </c>
      <c r="C95" s="127">
        <f>IF(C94=0,"",+C94/C83)</f>
        <v>0.82659456279807475</v>
      </c>
      <c r="D95" s="127">
        <f>IF(D94=0,"",+D94/D83)</f>
        <v>0.78939071817474726</v>
      </c>
      <c r="E95" s="127">
        <f>IF(E94=0,"",+E94/E83)</f>
        <v>0.75097744360902252</v>
      </c>
      <c r="F95" s="127" t="str">
        <f>IF(F94=0,"",+F94/F83)</f>
        <v/>
      </c>
      <c r="G95" s="220"/>
      <c r="H95" s="115"/>
    </row>
    <row r="96" spans="1:8" ht="15" x14ac:dyDescent="0.2">
      <c r="A96" s="83" t="str">
        <f ca="1">Translations!$A$31</f>
        <v>Country Need Covered with the Allocation Amount</v>
      </c>
      <c r="B96" s="84"/>
      <c r="C96" s="84"/>
      <c r="D96" s="84"/>
      <c r="E96" s="84"/>
      <c r="F96" s="84"/>
      <c r="G96" s="85"/>
      <c r="H96" s="114"/>
    </row>
    <row r="97" spans="1:8" x14ac:dyDescent="0.2">
      <c r="A97" s="217" t="str">
        <f ca="1">Translations!$A$32</f>
        <v>E. Targets to be financed by funding request allocation amount</v>
      </c>
      <c r="B97" s="156" t="s">
        <v>6</v>
      </c>
      <c r="C97" s="125">
        <f>C84*0.4</f>
        <v>23760</v>
      </c>
      <c r="D97" s="125">
        <f>D84*0.4</f>
        <v>28431.200000000001</v>
      </c>
      <c r="E97" s="125">
        <f>E84*0.4</f>
        <v>33120</v>
      </c>
      <c r="F97" s="125"/>
      <c r="G97" s="219"/>
      <c r="H97" s="115"/>
    </row>
    <row r="98" spans="1:8" x14ac:dyDescent="0.2">
      <c r="A98" s="218"/>
      <c r="B98" s="156" t="s">
        <v>14</v>
      </c>
      <c r="C98" s="127">
        <f>IF(C97=0,"",+C97/C83)</f>
        <v>0.11560362480128349</v>
      </c>
      <c r="D98" s="127">
        <f>IF(D97=0,"",+D97/D83)</f>
        <v>0.14040618788350187</v>
      </c>
      <c r="E98" s="127">
        <f>IF(E97=0,"",+E97/E83)</f>
        <v>0.16601503759398495</v>
      </c>
      <c r="F98" s="127" t="str">
        <f>IF(F97=0,"",+F97/F83)</f>
        <v/>
      </c>
      <c r="G98" s="220"/>
      <c r="H98" s="115"/>
    </row>
    <row r="99" spans="1:8" x14ac:dyDescent="0.2">
      <c r="A99" s="217" t="str">
        <f ca="1">Translations!$A$33</f>
        <v>F. Total Coverage from allocation amount and other resources: E + C</v>
      </c>
      <c r="B99" s="156" t="s">
        <v>6</v>
      </c>
      <c r="C99" s="128">
        <f>+C97+C91</f>
        <v>59400</v>
      </c>
      <c r="D99" s="128">
        <f>+D97+D91</f>
        <v>71078</v>
      </c>
      <c r="E99" s="128">
        <f>+E97+E91</f>
        <v>82800</v>
      </c>
      <c r="F99" s="128">
        <f>+F97+F91</f>
        <v>0</v>
      </c>
      <c r="G99" s="219"/>
      <c r="H99" s="115"/>
    </row>
    <row r="100" spans="1:8" x14ac:dyDescent="0.2">
      <c r="A100" s="218"/>
      <c r="B100" s="156" t="s">
        <v>14</v>
      </c>
      <c r="C100" s="127">
        <f>IF(C99=0,"",+C99/C83)</f>
        <v>0.28900906200320875</v>
      </c>
      <c r="D100" s="127">
        <f>IF(D99=0,"",+D99/D83)</f>
        <v>0.35101546970875469</v>
      </c>
      <c r="E100" s="127">
        <f>IF(E99=0,"",+E99/E83)</f>
        <v>0.41503759398496243</v>
      </c>
      <c r="F100" s="127" t="str">
        <f>IF(F99=0,"",+F99/F83)</f>
        <v/>
      </c>
      <c r="G100" s="220"/>
      <c r="H100" s="115"/>
    </row>
    <row r="101" spans="1:8" x14ac:dyDescent="0.2">
      <c r="A101" s="217" t="str">
        <f>Translations!$B$34</f>
        <v xml:space="preserve">G. Remaining gap: A - F </v>
      </c>
      <c r="B101" s="156" t="s">
        <v>6</v>
      </c>
      <c r="C101" s="128">
        <f>+C83-(C99)</f>
        <v>146129.88749999995</v>
      </c>
      <c r="D101" s="128">
        <f>+D83-(D99)</f>
        <v>131414.49999999997</v>
      </c>
      <c r="E101" s="128">
        <f>+E83-(E99)</f>
        <v>116700</v>
      </c>
      <c r="F101" s="128">
        <f>+F83-(F99)</f>
        <v>0</v>
      </c>
      <c r="G101" s="219" t="s">
        <v>1372</v>
      </c>
      <c r="H101" s="115"/>
    </row>
    <row r="102" spans="1:8" ht="15" thickBot="1" x14ac:dyDescent="0.25">
      <c r="A102" s="230"/>
      <c r="B102" s="157" t="s">
        <v>14</v>
      </c>
      <c r="C102" s="129">
        <f>IF(C101=0,"",+C101/C83)</f>
        <v>0.71099093799679125</v>
      </c>
      <c r="D102" s="129">
        <f>IF(D101=0,"",+D101/D83)</f>
        <v>0.64898453029124525</v>
      </c>
      <c r="E102" s="129">
        <f>IF(E101=0,"",+E101/E83)</f>
        <v>0.58496240601503757</v>
      </c>
      <c r="F102" s="129" t="str">
        <f>IF(F101=0,"",+F101/F83)</f>
        <v/>
      </c>
      <c r="G102" s="240"/>
      <c r="H102" s="115"/>
    </row>
    <row r="103" spans="1:8" x14ac:dyDescent="0.2">
      <c r="A103" s="158"/>
      <c r="B103" s="158"/>
      <c r="C103" s="158"/>
      <c r="D103" s="158"/>
      <c r="E103" s="158"/>
      <c r="F103" s="158"/>
      <c r="G103" s="158"/>
      <c r="H103" s="89"/>
    </row>
    <row r="104" spans="1:8" ht="15" thickBot="1" x14ac:dyDescent="0.25">
      <c r="A104" s="158"/>
      <c r="B104" s="158"/>
      <c r="C104" s="158"/>
      <c r="D104" s="158"/>
      <c r="E104" s="158"/>
      <c r="F104" s="158"/>
      <c r="G104" s="158"/>
      <c r="H104" s="89"/>
    </row>
    <row r="105" spans="1:8" ht="18.75" thickBot="1" x14ac:dyDescent="0.25">
      <c r="A105" s="135" t="str">
        <f ca="1">Translations!$A$3</f>
        <v>Tuberculosis</v>
      </c>
      <c r="B105" s="136"/>
      <c r="C105" s="136"/>
      <c r="D105" s="136"/>
      <c r="E105" s="136"/>
      <c r="F105" s="136"/>
      <c r="G105" s="137"/>
      <c r="H105" s="105"/>
    </row>
    <row r="106" spans="1:8" ht="15.75" x14ac:dyDescent="0.2">
      <c r="A106" s="138" t="str">
        <f ca="1">Translations!A7</f>
        <v>TB Programmatic Gap Table 4 (Per Priority Intervention)</v>
      </c>
      <c r="B106" s="139"/>
      <c r="C106" s="139"/>
      <c r="D106" s="139"/>
      <c r="E106" s="139"/>
      <c r="F106" s="139"/>
      <c r="G106" s="140"/>
      <c r="H106" s="106"/>
    </row>
    <row r="107" spans="1:8" ht="15" x14ac:dyDescent="0.2">
      <c r="A107" s="141" t="str">
        <f ca="1">Translations!$A$10</f>
        <v>Priority Module</v>
      </c>
      <c r="B107" s="237" t="s">
        <v>28</v>
      </c>
      <c r="C107" s="238"/>
      <c r="D107" s="238"/>
      <c r="E107" s="238"/>
      <c r="F107" s="238"/>
      <c r="G107" s="239"/>
      <c r="H107" s="119"/>
    </row>
    <row r="108" spans="1:8" ht="15" x14ac:dyDescent="0.2">
      <c r="A108" s="142" t="str">
        <f ca="1">Translations!$A$11</f>
        <v>Selected coverage indicator</v>
      </c>
      <c r="B108" s="224" t="str">
        <f ca="1">VLOOKUP(B107,TBModulesIndicators,2,FALSE)</f>
        <v>Percentage of notified TB patients (new and relapse) with documented HIV status</v>
      </c>
      <c r="C108" s="225"/>
      <c r="D108" s="225"/>
      <c r="E108" s="225"/>
      <c r="F108" s="225"/>
      <c r="G108" s="226"/>
      <c r="H108" s="108"/>
    </row>
    <row r="109" spans="1:8" ht="15" x14ac:dyDescent="0.2">
      <c r="A109" s="83" t="str">
        <f ca="1">Translations!$A$12</f>
        <v>Current national coverage</v>
      </c>
      <c r="B109" s="90"/>
      <c r="C109" s="90"/>
      <c r="D109" s="90"/>
      <c r="E109" s="90"/>
      <c r="F109" s="90"/>
      <c r="G109" s="91"/>
      <c r="H109" s="116"/>
    </row>
    <row r="110" spans="1:8" ht="28.5" x14ac:dyDescent="0.2">
      <c r="A110" s="86" t="str">
        <f ca="1">Translations!$A$13</f>
        <v>Insert latest results</v>
      </c>
      <c r="B110" s="47">
        <v>2015</v>
      </c>
      <c r="C110" s="87" t="str">
        <f ca="1">Translations!$A$14</f>
        <v>Year</v>
      </c>
      <c r="D110" s="175">
        <v>0.88</v>
      </c>
      <c r="E110" s="88" t="str">
        <f ca="1">Translations!$A$15</f>
        <v>Data source</v>
      </c>
      <c r="F110" s="243" t="s">
        <v>1360</v>
      </c>
      <c r="G110" s="244"/>
      <c r="H110" s="110"/>
    </row>
    <row r="111" spans="1:8" ht="15" thickBot="1" x14ac:dyDescent="0.25">
      <c r="A111" s="144" t="str">
        <f ca="1">Translations!$A$16</f>
        <v>Comments</v>
      </c>
      <c r="B111" s="221"/>
      <c r="C111" s="222"/>
      <c r="D111" s="222"/>
      <c r="E111" s="222"/>
      <c r="F111" s="222"/>
      <c r="G111" s="223"/>
      <c r="H111" s="111"/>
    </row>
    <row r="112" spans="1:8" ht="15" thickBot="1" x14ac:dyDescent="0.25">
      <c r="A112" s="145"/>
      <c r="B112" s="146"/>
      <c r="C112" s="146"/>
      <c r="D112" s="146"/>
      <c r="E112" s="146"/>
      <c r="F112" s="146"/>
      <c r="G112" s="147"/>
      <c r="H112" s="112"/>
    </row>
    <row r="113" spans="1:8" ht="45" x14ac:dyDescent="0.2">
      <c r="A113" s="148"/>
      <c r="B113" s="149"/>
      <c r="C113" s="150" t="str">
        <f ca="1">Translations!$A$17</f>
        <v>Year 1</v>
      </c>
      <c r="D113" s="150" t="str">
        <f ca="1">Translations!$A$18</f>
        <v>Year 2</v>
      </c>
      <c r="E113" s="150" t="str">
        <f ca="1">Translations!$A$19</f>
        <v>Year 3</v>
      </c>
      <c r="F113" s="150" t="str">
        <f ca="1">Translations!$A$35</f>
        <v>Year 4
(as needed)</v>
      </c>
      <c r="G113" s="235" t="str">
        <f ca="1">Translations!$A$21</f>
        <v>Comments / Assumptions</v>
      </c>
      <c r="H113" s="113"/>
    </row>
    <row r="114" spans="1:8" ht="15" x14ac:dyDescent="0.2">
      <c r="A114" s="151"/>
      <c r="B114" s="152"/>
      <c r="C114" s="153">
        <v>2018</v>
      </c>
      <c r="D114" s="153">
        <v>2019</v>
      </c>
      <c r="E114" s="153">
        <v>2020</v>
      </c>
      <c r="F114" s="153" t="str">
        <f ca="1">Translations!$A$20</f>
        <v>Insert year</v>
      </c>
      <c r="G114" s="236"/>
      <c r="H114" s="113"/>
    </row>
    <row r="115" spans="1:8" ht="15" x14ac:dyDescent="0.2">
      <c r="A115" s="83" t="str">
        <f ca="1">Translations!$A$22</f>
        <v>Current Estimated Country Need</v>
      </c>
      <c r="B115" s="90"/>
      <c r="C115" s="90"/>
      <c r="D115" s="90"/>
      <c r="E115" s="90"/>
      <c r="F115" s="90"/>
      <c r="G115" s="91"/>
      <c r="H115" s="118"/>
    </row>
    <row r="116" spans="1:8" ht="28.5" x14ac:dyDescent="0.2">
      <c r="A116" s="154" t="str">
        <f ca="1">Translations!$A$23</f>
        <v>A. Total estimated population in need/at risk</v>
      </c>
      <c r="B116" s="155" t="s">
        <v>6</v>
      </c>
      <c r="C116" s="125">
        <v>3000000</v>
      </c>
      <c r="D116" s="125">
        <v>3350000</v>
      </c>
      <c r="E116" s="125">
        <v>3600000</v>
      </c>
      <c r="F116" s="125"/>
      <c r="G116" s="126"/>
      <c r="H116" s="115"/>
    </row>
    <row r="117" spans="1:8" x14ac:dyDescent="0.2">
      <c r="A117" s="217" t="str">
        <f ca="1">Translations!$A$24</f>
        <v>B. Country targets 
(from National Strategic Plan)</v>
      </c>
      <c r="B117" s="156" t="s">
        <v>6</v>
      </c>
      <c r="C117" s="125">
        <f>C116*0.8</f>
        <v>2400000</v>
      </c>
      <c r="D117" s="125">
        <f>D116*0.83</f>
        <v>2780500</v>
      </c>
      <c r="E117" s="125">
        <f>E116*0.86</f>
        <v>3096000</v>
      </c>
      <c r="F117" s="125"/>
      <c r="G117" s="219" t="s">
        <v>1373</v>
      </c>
      <c r="H117" s="115"/>
    </row>
    <row r="118" spans="1:8" x14ac:dyDescent="0.2">
      <c r="A118" s="218"/>
      <c r="B118" s="156" t="s">
        <v>14</v>
      </c>
      <c r="C118" s="127">
        <f>IF(C117=0,"",+C117/C116)</f>
        <v>0.8</v>
      </c>
      <c r="D118" s="127">
        <f t="shared" ref="D118:E118" si="13">IF(D117=0,"",+D117/D116)</f>
        <v>0.83</v>
      </c>
      <c r="E118" s="127">
        <f t="shared" si="13"/>
        <v>0.86</v>
      </c>
      <c r="F118" s="127" t="str">
        <f t="shared" ref="F118" si="14">IF(F117=0,"",+F117/F116)</f>
        <v/>
      </c>
      <c r="G118" s="220"/>
      <c r="H118" s="115"/>
    </row>
    <row r="119" spans="1:8" ht="15" x14ac:dyDescent="0.2">
      <c r="A119" s="83" t="str">
        <f ca="1">Translations!$A$25</f>
        <v>Country need already covered</v>
      </c>
      <c r="B119" s="90"/>
      <c r="C119" s="90"/>
      <c r="D119" s="90"/>
      <c r="E119" s="90"/>
      <c r="F119" s="90"/>
      <c r="G119" s="91"/>
      <c r="H119" s="118"/>
    </row>
    <row r="120" spans="1:8" x14ac:dyDescent="0.2">
      <c r="A120" s="217" t="str">
        <f ca="1">Translations!$A$26</f>
        <v>C1. Country need planned to be covered by domestic resources</v>
      </c>
      <c r="B120" s="155" t="s">
        <v>6</v>
      </c>
      <c r="C120" s="125">
        <f>C117</f>
        <v>2400000</v>
      </c>
      <c r="D120" s="125">
        <f>D117</f>
        <v>2780500</v>
      </c>
      <c r="E120" s="125">
        <f>E117</f>
        <v>3096000</v>
      </c>
      <c r="F120" s="125"/>
      <c r="G120" s="219"/>
      <c r="H120" s="115"/>
    </row>
    <row r="121" spans="1:8" x14ac:dyDescent="0.2">
      <c r="A121" s="218"/>
      <c r="B121" s="155" t="s">
        <v>14</v>
      </c>
      <c r="C121" s="127">
        <f>IF(C120=0,"",+C120/C116)</f>
        <v>0.8</v>
      </c>
      <c r="D121" s="127">
        <f t="shared" ref="D121:E121" si="15">IF(D120=0,"",+D120/D116)</f>
        <v>0.83</v>
      </c>
      <c r="E121" s="127">
        <f t="shared" si="15"/>
        <v>0.86</v>
      </c>
      <c r="F121" s="127" t="str">
        <f t="shared" ref="F121" si="16">IF(F120=0,"",+F120/F116)</f>
        <v/>
      </c>
      <c r="G121" s="220"/>
      <c r="H121" s="115"/>
    </row>
    <row r="122" spans="1:8" x14ac:dyDescent="0.2">
      <c r="A122" s="217" t="str">
        <f ca="1">Translations!$A$27</f>
        <v>C2. Country need planned to be covered by external resources</v>
      </c>
      <c r="B122" s="155" t="s">
        <v>6</v>
      </c>
      <c r="C122" s="125"/>
      <c r="D122" s="125"/>
      <c r="E122" s="125"/>
      <c r="F122" s="125"/>
      <c r="G122" s="219"/>
      <c r="H122" s="115"/>
    </row>
    <row r="123" spans="1:8" x14ac:dyDescent="0.2">
      <c r="A123" s="218"/>
      <c r="B123" s="155" t="s">
        <v>14</v>
      </c>
      <c r="C123" s="127" t="str">
        <f>IF(C122=0,"",+C122/C116)</f>
        <v/>
      </c>
      <c r="D123" s="127" t="str">
        <f>IF(D122=0,"",+D122/D116)</f>
        <v/>
      </c>
      <c r="E123" s="127" t="str">
        <f>IF(E122=0,"",+E122/E116)</f>
        <v/>
      </c>
      <c r="F123" s="127" t="str">
        <f>IF(F122=0,"",+F122/F116)</f>
        <v/>
      </c>
      <c r="G123" s="220"/>
      <c r="H123" s="115"/>
    </row>
    <row r="124" spans="1:8" x14ac:dyDescent="0.2">
      <c r="A124" s="217" t="str">
        <f ca="1">Translations!$A$28</f>
        <v>C. Total country need already covered</v>
      </c>
      <c r="B124" s="155" t="s">
        <v>6</v>
      </c>
      <c r="C124" s="130">
        <f>+C120+C122</f>
        <v>2400000</v>
      </c>
      <c r="D124" s="128">
        <f>+D120+D122</f>
        <v>2780500</v>
      </c>
      <c r="E124" s="128">
        <f>+E120+E122</f>
        <v>3096000</v>
      </c>
      <c r="F124" s="128">
        <f>+F120+F122</f>
        <v>0</v>
      </c>
      <c r="G124" s="219"/>
      <c r="H124" s="115"/>
    </row>
    <row r="125" spans="1:8" x14ac:dyDescent="0.2">
      <c r="A125" s="218"/>
      <c r="B125" s="155" t="s">
        <v>14</v>
      </c>
      <c r="C125" s="127">
        <f>IF(C124=0,"",+C124/C116)</f>
        <v>0.8</v>
      </c>
      <c r="D125" s="127">
        <f>IF(D124=0,"",+D124/D116)</f>
        <v>0.83</v>
      </c>
      <c r="E125" s="127">
        <f>IF(E124=0,"",+E124/E116)</f>
        <v>0.86</v>
      </c>
      <c r="F125" s="127" t="str">
        <f>IF(F124=0,"",+F124/F116)</f>
        <v/>
      </c>
      <c r="G125" s="220"/>
      <c r="H125" s="115"/>
    </row>
    <row r="126" spans="1:8" ht="15" x14ac:dyDescent="0.2">
      <c r="A126" s="83" t="str">
        <f ca="1">Translations!$A$29</f>
        <v>Programmatic Gap</v>
      </c>
      <c r="B126" s="90"/>
      <c r="C126" s="90"/>
      <c r="D126" s="90"/>
      <c r="E126" s="90"/>
      <c r="F126" s="90"/>
      <c r="G126" s="91"/>
      <c r="H126" s="118"/>
    </row>
    <row r="127" spans="1:8" x14ac:dyDescent="0.2">
      <c r="A127" s="217" t="str">
        <f ca="1">Translations!$A$30</f>
        <v>D. Expected annual gap in meeting the need: A - C</v>
      </c>
      <c r="B127" s="155" t="s">
        <v>6</v>
      </c>
      <c r="C127" s="130">
        <f>+C116-(C124)</f>
        <v>600000</v>
      </c>
      <c r="D127" s="130">
        <f>+D116-(D124)</f>
        <v>569500</v>
      </c>
      <c r="E127" s="130">
        <f>+E116-(E124)</f>
        <v>504000</v>
      </c>
      <c r="F127" s="130">
        <f>+F116-(F124)</f>
        <v>0</v>
      </c>
      <c r="G127" s="219"/>
      <c r="H127" s="115"/>
    </row>
    <row r="128" spans="1:8" x14ac:dyDescent="0.2">
      <c r="A128" s="218"/>
      <c r="B128" s="155" t="s">
        <v>14</v>
      </c>
      <c r="C128" s="131">
        <f>IF(C127=0,"",+C127/C116)</f>
        <v>0.2</v>
      </c>
      <c r="D128" s="131">
        <f>IF(D127=0,"",+D127/D116)</f>
        <v>0.17</v>
      </c>
      <c r="E128" s="131">
        <f>IF(E127=0,"",+E127/E116)</f>
        <v>0.14000000000000001</v>
      </c>
      <c r="F128" s="131" t="str">
        <f>IF(F127=0,"",+F127/F116)</f>
        <v/>
      </c>
      <c r="G128" s="220"/>
      <c r="H128" s="115"/>
    </row>
    <row r="129" spans="1:8" ht="15" x14ac:dyDescent="0.2">
      <c r="A129" s="83" t="str">
        <f ca="1">Translations!$A$31</f>
        <v>Country Need Covered with the Allocation Amount</v>
      </c>
      <c r="B129" s="84"/>
      <c r="C129" s="84"/>
      <c r="D129" s="84"/>
      <c r="E129" s="84"/>
      <c r="F129" s="84"/>
      <c r="G129" s="85"/>
      <c r="H129" s="114"/>
    </row>
    <row r="130" spans="1:8" x14ac:dyDescent="0.2">
      <c r="A130" s="217" t="str">
        <f ca="1">Translations!$A$32</f>
        <v>E. Targets to be financed by funding request allocation amount</v>
      </c>
      <c r="B130" s="156" t="s">
        <v>6</v>
      </c>
      <c r="C130" s="125">
        <v>0</v>
      </c>
      <c r="D130" s="125">
        <v>0</v>
      </c>
      <c r="E130" s="125">
        <v>0</v>
      </c>
      <c r="F130" s="125"/>
      <c r="G130" s="219"/>
      <c r="H130" s="115"/>
    </row>
    <row r="131" spans="1:8" x14ac:dyDescent="0.2">
      <c r="A131" s="218"/>
      <c r="B131" s="156" t="s">
        <v>14</v>
      </c>
      <c r="C131" s="127" t="str">
        <f>IF(C130=0,"",+C130/C116)</f>
        <v/>
      </c>
      <c r="D131" s="127" t="str">
        <f>IF(D130=0,"",+D130/D116)</f>
        <v/>
      </c>
      <c r="E131" s="127" t="str">
        <f>IF(E130=0,"",+E130/E116)</f>
        <v/>
      </c>
      <c r="F131" s="127" t="str">
        <f>IF(F130=0,"",+F130/F116)</f>
        <v/>
      </c>
      <c r="G131" s="220"/>
      <c r="H131" s="115"/>
    </row>
    <row r="132" spans="1:8" x14ac:dyDescent="0.2">
      <c r="A132" s="217" t="str">
        <f ca="1">Translations!$A$33</f>
        <v>F. Total Coverage from allocation amount and other resources: E + C</v>
      </c>
      <c r="B132" s="156" t="s">
        <v>6</v>
      </c>
      <c r="C132" s="128">
        <f>+C130+C124</f>
        <v>2400000</v>
      </c>
      <c r="D132" s="128">
        <f>+D130+D124</f>
        <v>2780500</v>
      </c>
      <c r="E132" s="128">
        <f>+E130+E124</f>
        <v>3096000</v>
      </c>
      <c r="F132" s="128">
        <f>+F130+F124</f>
        <v>0</v>
      </c>
      <c r="G132" s="219"/>
      <c r="H132" s="115"/>
    </row>
    <row r="133" spans="1:8" x14ac:dyDescent="0.2">
      <c r="A133" s="218"/>
      <c r="B133" s="156" t="s">
        <v>14</v>
      </c>
      <c r="C133" s="127">
        <f>IF(C132=0,"",+C132/C116)</f>
        <v>0.8</v>
      </c>
      <c r="D133" s="127">
        <f>IF(D132=0,"",+D132/D116)</f>
        <v>0.83</v>
      </c>
      <c r="E133" s="127">
        <f>IF(E132=0,"",+E132/E116)</f>
        <v>0.86</v>
      </c>
      <c r="F133" s="127" t="str">
        <f>IF(F132=0,"",+F132/F116)</f>
        <v/>
      </c>
      <c r="G133" s="220"/>
      <c r="H133" s="115"/>
    </row>
    <row r="134" spans="1:8" x14ac:dyDescent="0.2">
      <c r="A134" s="217" t="str">
        <f>Translations!$B$34</f>
        <v xml:space="preserve">G. Remaining gap: A - F </v>
      </c>
      <c r="B134" s="156" t="s">
        <v>6</v>
      </c>
      <c r="C134" s="128">
        <f>+C116-(C132)</f>
        <v>600000</v>
      </c>
      <c r="D134" s="128">
        <f>+D116-(D132)</f>
        <v>569500</v>
      </c>
      <c r="E134" s="128">
        <f>+E116-(E132)</f>
        <v>504000</v>
      </c>
      <c r="F134" s="128">
        <f>+F116-(F132)</f>
        <v>0</v>
      </c>
      <c r="G134" s="219"/>
      <c r="H134" s="115"/>
    </row>
    <row r="135" spans="1:8" ht="15" thickBot="1" x14ac:dyDescent="0.25">
      <c r="A135" s="230"/>
      <c r="B135" s="157" t="s">
        <v>14</v>
      </c>
      <c r="C135" s="129">
        <f>IF(C134=0,"",+C134/C116)</f>
        <v>0.2</v>
      </c>
      <c r="D135" s="129">
        <f>IF(D134=0,"",+D134/D116)</f>
        <v>0.17</v>
      </c>
      <c r="E135" s="129">
        <f>IF(E134=0,"",+E134/E116)</f>
        <v>0.14000000000000001</v>
      </c>
      <c r="F135" s="129" t="str">
        <f>IF(F134=0,"",+F134/F116)</f>
        <v/>
      </c>
      <c r="G135" s="240"/>
      <c r="H135" s="115"/>
    </row>
    <row r="136" spans="1:8" x14ac:dyDescent="0.2">
      <c r="A136" s="231" t="e">
        <f>Translations!#REF!</f>
        <v>#REF!</v>
      </c>
      <c r="B136" s="159" t="s">
        <v>6</v>
      </c>
      <c r="C136" s="160">
        <f>+C132+C134</f>
        <v>3000000</v>
      </c>
      <c r="D136" s="160">
        <f t="shared" ref="D136:E136" si="17">+D132+D134</f>
        <v>3350000</v>
      </c>
      <c r="E136" s="160">
        <f t="shared" si="17"/>
        <v>3600000</v>
      </c>
      <c r="F136" s="161"/>
      <c r="G136" s="233"/>
      <c r="H136" s="120"/>
    </row>
    <row r="137" spans="1:8" x14ac:dyDescent="0.2">
      <c r="A137" s="232"/>
      <c r="B137" s="162" t="s">
        <v>14</v>
      </c>
      <c r="C137" s="163">
        <f>IF(C136=0,"",+C136/C116)</f>
        <v>1</v>
      </c>
      <c r="D137" s="163">
        <f t="shared" ref="D137:E137" si="18">IF(D136=0,"",+D136/D116)</f>
        <v>1</v>
      </c>
      <c r="E137" s="163">
        <f t="shared" si="18"/>
        <v>1</v>
      </c>
      <c r="F137" s="164"/>
      <c r="G137" s="234"/>
      <c r="H137" s="120"/>
    </row>
    <row r="138" spans="1:8" x14ac:dyDescent="0.2">
      <c r="A138" s="158"/>
      <c r="B138" s="158"/>
      <c r="C138" s="158"/>
      <c r="D138" s="158"/>
      <c r="E138" s="158"/>
      <c r="F138" s="158"/>
      <c r="G138" s="158"/>
      <c r="H138" s="89"/>
    </row>
    <row r="139" spans="1:8" ht="15" thickBot="1" x14ac:dyDescent="0.25">
      <c r="A139" s="158"/>
      <c r="B139" s="158"/>
      <c r="C139" s="158"/>
      <c r="D139" s="158"/>
      <c r="E139" s="158"/>
      <c r="F139" s="158"/>
      <c r="G139" s="158"/>
      <c r="H139" s="89"/>
    </row>
    <row r="140" spans="1:8" ht="18.75" thickBot="1" x14ac:dyDescent="0.25">
      <c r="A140" s="135" t="str">
        <f ca="1">Translations!$A$3</f>
        <v>Tuberculosis</v>
      </c>
      <c r="B140" s="165"/>
      <c r="C140" s="165"/>
      <c r="D140" s="165"/>
      <c r="E140" s="165"/>
      <c r="F140" s="165"/>
      <c r="G140" s="166"/>
      <c r="H140" s="121"/>
    </row>
    <row r="141" spans="1:8" ht="15.75" x14ac:dyDescent="0.2">
      <c r="A141" s="138" t="str">
        <f ca="1">Translations!A8</f>
        <v>TB Programmatic Gap Table 5 (Per Priority Intervention)</v>
      </c>
      <c r="B141" s="139"/>
      <c r="C141" s="139"/>
      <c r="D141" s="139"/>
      <c r="E141" s="139"/>
      <c r="F141" s="139"/>
      <c r="G141" s="140"/>
      <c r="H141" s="106"/>
    </row>
    <row r="142" spans="1:8" ht="15" x14ac:dyDescent="0.2">
      <c r="A142" s="141" t="str">
        <f ca="1">Translations!$A$10</f>
        <v>Priority Module</v>
      </c>
      <c r="B142" s="227"/>
      <c r="C142" s="228"/>
      <c r="D142" s="228"/>
      <c r="E142" s="228"/>
      <c r="F142" s="228"/>
      <c r="G142" s="229"/>
      <c r="H142" s="107"/>
    </row>
    <row r="143" spans="1:8" ht="15" x14ac:dyDescent="0.2">
      <c r="A143" s="142" t="str">
        <f ca="1">Translations!$A$11</f>
        <v>Selected coverage indicator</v>
      </c>
      <c r="B143" s="224" t="e">
        <f ca="1">VLOOKUP(B142,TBModulesIndicators,2,FALSE)</f>
        <v>#N/A</v>
      </c>
      <c r="C143" s="225"/>
      <c r="D143" s="225"/>
      <c r="E143" s="225"/>
      <c r="F143" s="225"/>
      <c r="G143" s="226"/>
      <c r="H143" s="108"/>
    </row>
    <row r="144" spans="1:8" ht="15" x14ac:dyDescent="0.2">
      <c r="A144" s="83" t="str">
        <f ca="1">Translations!$A$12</f>
        <v>Current national coverage</v>
      </c>
      <c r="B144" s="90"/>
      <c r="C144" s="90"/>
      <c r="D144" s="90"/>
      <c r="E144" s="90"/>
      <c r="F144" s="90"/>
      <c r="G144" s="91"/>
      <c r="H144" s="116"/>
    </row>
    <row r="145" spans="1:8" ht="28.5" x14ac:dyDescent="0.2">
      <c r="A145" s="86" t="str">
        <f ca="1">Translations!$A$13</f>
        <v>Insert latest results</v>
      </c>
      <c r="B145" s="47"/>
      <c r="C145" s="87" t="str">
        <f ca="1">Translations!$A$14</f>
        <v>Year</v>
      </c>
      <c r="D145" s="167"/>
      <c r="E145" s="88" t="str">
        <f ca="1">Translations!$A$15</f>
        <v>Data source</v>
      </c>
      <c r="F145" s="243"/>
      <c r="G145" s="244"/>
      <c r="H145" s="110"/>
    </row>
    <row r="146" spans="1:8" ht="15" thickBot="1" x14ac:dyDescent="0.25">
      <c r="A146" s="144" t="str">
        <f ca="1">Translations!$A$16</f>
        <v>Comments</v>
      </c>
      <c r="B146" s="221"/>
      <c r="C146" s="222"/>
      <c r="D146" s="222"/>
      <c r="E146" s="222"/>
      <c r="F146" s="222"/>
      <c r="G146" s="223"/>
      <c r="H146" s="111"/>
    </row>
    <row r="147" spans="1:8" ht="15" thickBot="1" x14ac:dyDescent="0.25">
      <c r="A147" s="168"/>
      <c r="B147" s="146"/>
      <c r="C147" s="146"/>
      <c r="D147" s="146"/>
      <c r="E147" s="146"/>
      <c r="F147" s="146"/>
      <c r="G147" s="147"/>
      <c r="H147" s="112"/>
    </row>
    <row r="148" spans="1:8" ht="45" x14ac:dyDescent="0.2">
      <c r="A148" s="148"/>
      <c r="B148" s="149"/>
      <c r="C148" s="150" t="str">
        <f ca="1">Translations!$A$17</f>
        <v>Year 1</v>
      </c>
      <c r="D148" s="150" t="str">
        <f ca="1">Translations!$A$18</f>
        <v>Year 2</v>
      </c>
      <c r="E148" s="150" t="str">
        <f ca="1">Translations!$A$19</f>
        <v>Year 3</v>
      </c>
      <c r="F148" s="150" t="str">
        <f ca="1">Translations!$A$35</f>
        <v>Year 4
(as needed)</v>
      </c>
      <c r="G148" s="235" t="str">
        <f ca="1">Translations!$A$21</f>
        <v>Comments / Assumptions</v>
      </c>
      <c r="H148" s="113"/>
    </row>
    <row r="149" spans="1:8" ht="28.5" x14ac:dyDescent="0.2">
      <c r="A149" s="151"/>
      <c r="B149" s="152"/>
      <c r="C149" s="153" t="str">
        <f ca="1">Translations!$A$20</f>
        <v>Insert year</v>
      </c>
      <c r="D149" s="153" t="str">
        <f ca="1">Translations!$A$20</f>
        <v>Insert year</v>
      </c>
      <c r="E149" s="153" t="str">
        <f ca="1">Translations!$A$20</f>
        <v>Insert year</v>
      </c>
      <c r="F149" s="153" t="str">
        <f ca="1">Translations!$A$20</f>
        <v>Insert year</v>
      </c>
      <c r="G149" s="236"/>
      <c r="H149" s="113"/>
    </row>
    <row r="150" spans="1:8" ht="15" x14ac:dyDescent="0.2">
      <c r="A150" s="83" t="str">
        <f ca="1">Translations!$A$22</f>
        <v>Current Estimated Country Need</v>
      </c>
      <c r="B150" s="93"/>
      <c r="C150" s="93"/>
      <c r="D150" s="93"/>
      <c r="E150" s="93"/>
      <c r="F150" s="93"/>
      <c r="G150" s="94"/>
      <c r="H150" s="122"/>
    </row>
    <row r="151" spans="1:8" ht="28.5" x14ac:dyDescent="0.2">
      <c r="A151" s="154" t="str">
        <f ca="1">Translations!$A$23</f>
        <v>A. Total estimated population in need/at risk</v>
      </c>
      <c r="B151" s="155" t="s">
        <v>6</v>
      </c>
      <c r="C151" s="125"/>
      <c r="D151" s="125"/>
      <c r="E151" s="125"/>
      <c r="F151" s="125"/>
      <c r="G151" s="126"/>
      <c r="H151" s="115"/>
    </row>
    <row r="152" spans="1:8" x14ac:dyDescent="0.2">
      <c r="A152" s="217" t="str">
        <f ca="1">Translations!$A$24</f>
        <v>B. Country targets 
(from National Strategic Plan)</v>
      </c>
      <c r="B152" s="156" t="s">
        <v>6</v>
      </c>
      <c r="C152" s="125"/>
      <c r="D152" s="125"/>
      <c r="E152" s="125"/>
      <c r="F152" s="125"/>
      <c r="G152" s="219"/>
      <c r="H152" s="115"/>
    </row>
    <row r="153" spans="1:8" x14ac:dyDescent="0.2">
      <c r="A153" s="218"/>
      <c r="B153" s="156" t="s">
        <v>14</v>
      </c>
      <c r="C153" s="127" t="str">
        <f>IF(C152=0,"",+C152/C151)</f>
        <v/>
      </c>
      <c r="D153" s="127" t="str">
        <f t="shared" ref="D153:E153" si="19">IF(D152=0,"",+D152/D151)</f>
        <v/>
      </c>
      <c r="E153" s="127" t="str">
        <f t="shared" si="19"/>
        <v/>
      </c>
      <c r="F153" s="127" t="str">
        <f t="shared" ref="F153" si="20">IF(F152=0,"",+F152/F151)</f>
        <v/>
      </c>
      <c r="G153" s="220"/>
      <c r="H153" s="115"/>
    </row>
    <row r="154" spans="1:8" ht="15" x14ac:dyDescent="0.2">
      <c r="A154" s="83" t="str">
        <f ca="1">Translations!$A$25</f>
        <v>Country need already covered</v>
      </c>
      <c r="B154" s="93"/>
      <c r="C154" s="93"/>
      <c r="D154" s="93"/>
      <c r="E154" s="93"/>
      <c r="F154" s="93"/>
      <c r="G154" s="94"/>
      <c r="H154" s="122"/>
    </row>
    <row r="155" spans="1:8" x14ac:dyDescent="0.2">
      <c r="A155" s="217" t="str">
        <f ca="1">Translations!$A$26</f>
        <v>C1. Country need planned to be covered by domestic resources</v>
      </c>
      <c r="B155" s="155" t="s">
        <v>6</v>
      </c>
      <c r="C155" s="125"/>
      <c r="D155" s="125"/>
      <c r="E155" s="125"/>
      <c r="F155" s="125"/>
      <c r="G155" s="219"/>
      <c r="H155" s="115"/>
    </row>
    <row r="156" spans="1:8" x14ac:dyDescent="0.2">
      <c r="A156" s="218"/>
      <c r="B156" s="155" t="s">
        <v>14</v>
      </c>
      <c r="C156" s="127" t="str">
        <f>IF(C155=0,"",+C155/C151)</f>
        <v/>
      </c>
      <c r="D156" s="127" t="str">
        <f t="shared" ref="D156:E156" si="21">IF(D155=0,"",+D155/D151)</f>
        <v/>
      </c>
      <c r="E156" s="127" t="str">
        <f t="shared" si="21"/>
        <v/>
      </c>
      <c r="F156" s="127" t="str">
        <f t="shared" ref="F156" si="22">IF(F155=0,"",+F155/F151)</f>
        <v/>
      </c>
      <c r="G156" s="220"/>
      <c r="H156" s="115"/>
    </row>
    <row r="157" spans="1:8" x14ac:dyDescent="0.2">
      <c r="A157" s="217" t="str">
        <f ca="1">Translations!$A$27</f>
        <v>C2. Country need planned to be covered by external resources</v>
      </c>
      <c r="B157" s="155" t="s">
        <v>6</v>
      </c>
      <c r="C157" s="125"/>
      <c r="D157" s="125"/>
      <c r="E157" s="125"/>
      <c r="F157" s="125"/>
      <c r="G157" s="219"/>
      <c r="H157" s="115"/>
    </row>
    <row r="158" spans="1:8" x14ac:dyDescent="0.2">
      <c r="A158" s="218"/>
      <c r="B158" s="155" t="s">
        <v>14</v>
      </c>
      <c r="C158" s="127" t="str">
        <f>IF(C157=0,"",+C157/C151)</f>
        <v/>
      </c>
      <c r="D158" s="127" t="str">
        <f>IF(D157=0,"",+D157/D151)</f>
        <v/>
      </c>
      <c r="E158" s="127" t="str">
        <f>IF(E157=0,"",+E157/E151)</f>
        <v/>
      </c>
      <c r="F158" s="127" t="str">
        <f>IF(F157=0,"",+F157/F151)</f>
        <v/>
      </c>
      <c r="G158" s="220"/>
      <c r="H158" s="115"/>
    </row>
    <row r="159" spans="1:8" x14ac:dyDescent="0.2">
      <c r="A159" s="217" t="str">
        <f ca="1">Translations!$A$28</f>
        <v>C. Total country need already covered</v>
      </c>
      <c r="B159" s="155" t="s">
        <v>6</v>
      </c>
      <c r="C159" s="128">
        <f>+C155+C157</f>
        <v>0</v>
      </c>
      <c r="D159" s="128">
        <f>+D155+D157</f>
        <v>0</v>
      </c>
      <c r="E159" s="128">
        <f>+E155+E157</f>
        <v>0</v>
      </c>
      <c r="F159" s="128">
        <f>+F155+F157</f>
        <v>0</v>
      </c>
      <c r="G159" s="219"/>
      <c r="H159" s="115"/>
    </row>
    <row r="160" spans="1:8" x14ac:dyDescent="0.2">
      <c r="A160" s="218"/>
      <c r="B160" s="155" t="s">
        <v>14</v>
      </c>
      <c r="C160" s="127" t="str">
        <f>IF(C159=0,"",+C159/C151)</f>
        <v/>
      </c>
      <c r="D160" s="127" t="str">
        <f>IF(D159=0,"",+D159/D151)</f>
        <v/>
      </c>
      <c r="E160" s="127" t="str">
        <f>IF(E159=0,"",+E159/E151)</f>
        <v/>
      </c>
      <c r="F160" s="127" t="str">
        <f>IF(F159=0,"",+F159/F151)</f>
        <v/>
      </c>
      <c r="G160" s="220"/>
      <c r="H160" s="115"/>
    </row>
    <row r="161" spans="1:8" ht="15" x14ac:dyDescent="0.2">
      <c r="A161" s="83" t="str">
        <f ca="1">Translations!$A$29</f>
        <v>Programmatic Gap</v>
      </c>
      <c r="B161" s="93"/>
      <c r="C161" s="93"/>
      <c r="D161" s="93"/>
      <c r="E161" s="93"/>
      <c r="F161" s="93"/>
      <c r="G161" s="94"/>
      <c r="H161" s="122"/>
    </row>
    <row r="162" spans="1:8" x14ac:dyDescent="0.2">
      <c r="A162" s="217" t="str">
        <f ca="1">Translations!$A$30</f>
        <v>D. Expected annual gap in meeting the need: A - C</v>
      </c>
      <c r="B162" s="155" t="s">
        <v>6</v>
      </c>
      <c r="C162" s="128">
        <f>+C151-(C159)</f>
        <v>0</v>
      </c>
      <c r="D162" s="128">
        <f>+D151-(D159)</f>
        <v>0</v>
      </c>
      <c r="E162" s="128">
        <f>+E151-(E159)</f>
        <v>0</v>
      </c>
      <c r="F162" s="128">
        <f>+F151-(F159)</f>
        <v>0</v>
      </c>
      <c r="G162" s="219"/>
      <c r="H162" s="115"/>
    </row>
    <row r="163" spans="1:8" x14ac:dyDescent="0.2">
      <c r="A163" s="218"/>
      <c r="B163" s="155" t="s">
        <v>14</v>
      </c>
      <c r="C163" s="127" t="str">
        <f>IF(C162=0,"",+C162/C151)</f>
        <v/>
      </c>
      <c r="D163" s="127" t="str">
        <f>IF(D162=0,"",+D162/D151)</f>
        <v/>
      </c>
      <c r="E163" s="127" t="str">
        <f>IF(E162=0,"",+E162/E151)</f>
        <v/>
      </c>
      <c r="F163" s="127" t="str">
        <f>IF(F162=0,"",+F162/F151)</f>
        <v/>
      </c>
      <c r="G163" s="220"/>
      <c r="H163" s="115"/>
    </row>
    <row r="164" spans="1:8" ht="15" x14ac:dyDescent="0.2">
      <c r="A164" s="83" t="str">
        <f ca="1">Translations!$A$31</f>
        <v>Country Need Covered with the Allocation Amount</v>
      </c>
      <c r="B164" s="84"/>
      <c r="C164" s="84"/>
      <c r="D164" s="84"/>
      <c r="E164" s="84"/>
      <c r="F164" s="84"/>
      <c r="G164" s="85"/>
      <c r="H164" s="114"/>
    </row>
    <row r="165" spans="1:8" x14ac:dyDescent="0.2">
      <c r="A165" s="217" t="str">
        <f ca="1">Translations!$A$32</f>
        <v>E. Targets to be financed by funding request allocation amount</v>
      </c>
      <c r="B165" s="156" t="s">
        <v>6</v>
      </c>
      <c r="C165" s="125"/>
      <c r="D165" s="125"/>
      <c r="E165" s="125"/>
      <c r="F165" s="125"/>
      <c r="G165" s="219"/>
      <c r="H165" s="115"/>
    </row>
    <row r="166" spans="1:8" x14ac:dyDescent="0.2">
      <c r="A166" s="218"/>
      <c r="B166" s="156" t="s">
        <v>14</v>
      </c>
      <c r="C166" s="127" t="str">
        <f>IF(C165=0,"",+C165/C151)</f>
        <v/>
      </c>
      <c r="D166" s="127" t="str">
        <f>IF(D165=0,"",+D165/D151)</f>
        <v/>
      </c>
      <c r="E166" s="127" t="str">
        <f>IF(E165=0,"",+E165/E151)</f>
        <v/>
      </c>
      <c r="F166" s="127" t="str">
        <f>IF(F165=0,"",+F165/F151)</f>
        <v/>
      </c>
      <c r="G166" s="220"/>
      <c r="H166" s="115"/>
    </row>
    <row r="167" spans="1:8" x14ac:dyDescent="0.2">
      <c r="A167" s="217" t="str">
        <f ca="1">Translations!$A$33</f>
        <v>F. Total Coverage from allocation amount and other resources: E + C</v>
      </c>
      <c r="B167" s="156" t="s">
        <v>6</v>
      </c>
      <c r="C167" s="128">
        <f>+C165+C159</f>
        <v>0</v>
      </c>
      <c r="D167" s="128">
        <f>+D165+D159</f>
        <v>0</v>
      </c>
      <c r="E167" s="128">
        <f>+E165+E159</f>
        <v>0</v>
      </c>
      <c r="F167" s="128">
        <f>+F165+F159</f>
        <v>0</v>
      </c>
      <c r="G167" s="219"/>
      <c r="H167" s="115"/>
    </row>
    <row r="168" spans="1:8" x14ac:dyDescent="0.2">
      <c r="A168" s="218"/>
      <c r="B168" s="156" t="s">
        <v>14</v>
      </c>
      <c r="C168" s="127" t="str">
        <f>IF(C167=0,"",+C167/C151)</f>
        <v/>
      </c>
      <c r="D168" s="127" t="str">
        <f>IF(D167=0,"",+D167/D151)</f>
        <v/>
      </c>
      <c r="E168" s="127" t="str">
        <f>IF(E167=0,"",+E167/E151)</f>
        <v/>
      </c>
      <c r="F168" s="127" t="str">
        <f>IF(F167=0,"",+F167/F151)</f>
        <v/>
      </c>
      <c r="G168" s="220"/>
      <c r="H168" s="115"/>
    </row>
    <row r="169" spans="1:8" x14ac:dyDescent="0.2">
      <c r="A169" s="217" t="str">
        <f>Translations!$B$34</f>
        <v xml:space="preserve">G. Remaining gap: A - F </v>
      </c>
      <c r="B169" s="156" t="s">
        <v>6</v>
      </c>
      <c r="C169" s="128">
        <f>+C151-(C167)</f>
        <v>0</v>
      </c>
      <c r="D169" s="128">
        <f>+D151-(D167)</f>
        <v>0</v>
      </c>
      <c r="E169" s="128">
        <f>+E151-(E167)</f>
        <v>0</v>
      </c>
      <c r="F169" s="128">
        <f>+F151-(F167)</f>
        <v>0</v>
      </c>
      <c r="G169" s="219"/>
      <c r="H169" s="115"/>
    </row>
    <row r="170" spans="1:8" ht="15" thickBot="1" x14ac:dyDescent="0.25">
      <c r="A170" s="230"/>
      <c r="B170" s="156" t="s">
        <v>14</v>
      </c>
      <c r="C170" s="127" t="str">
        <f>IF(C169=0,"",+C169/C151)</f>
        <v/>
      </c>
      <c r="D170" s="127" t="str">
        <f>IF(D169=0,"",+D169/D151)</f>
        <v/>
      </c>
      <c r="E170" s="127" t="str">
        <f>IF(E169=0,"",+E169/E151)</f>
        <v/>
      </c>
      <c r="F170" s="127" t="str">
        <f>IF(F169=0,"",+F169/F151)</f>
        <v/>
      </c>
      <c r="G170" s="220"/>
      <c r="H170" s="115"/>
    </row>
    <row r="171" spans="1:8" x14ac:dyDescent="0.2">
      <c r="A171" s="169"/>
      <c r="B171" s="169"/>
      <c r="C171" s="169"/>
      <c r="D171" s="169"/>
      <c r="E171" s="169"/>
      <c r="F171" s="169"/>
      <c r="G171" s="169"/>
      <c r="H171" s="92"/>
    </row>
    <row r="172" spans="1:8" ht="15" thickBot="1" x14ac:dyDescent="0.25">
      <c r="A172" s="169"/>
      <c r="B172" s="169"/>
      <c r="C172" s="169"/>
      <c r="D172" s="169"/>
      <c r="E172" s="169"/>
      <c r="F172" s="169"/>
      <c r="G172" s="169"/>
      <c r="H172" s="92"/>
    </row>
    <row r="173" spans="1:8" ht="18.75" thickBot="1" x14ac:dyDescent="0.25">
      <c r="A173" s="135" t="str">
        <f ca="1">Translations!$A$3</f>
        <v>Tuberculosis</v>
      </c>
      <c r="B173" s="136"/>
      <c r="C173" s="136"/>
      <c r="D173" s="136"/>
      <c r="E173" s="136"/>
      <c r="F173" s="136"/>
      <c r="G173" s="137"/>
      <c r="H173" s="105"/>
    </row>
    <row r="174" spans="1:8" ht="15.75" x14ac:dyDescent="0.2">
      <c r="A174" s="138" t="str">
        <f ca="1">Translations!A9</f>
        <v>TB Programmatic Gap Table 6 (Per Priority Intervention)</v>
      </c>
      <c r="B174" s="139"/>
      <c r="C174" s="139"/>
      <c r="D174" s="139"/>
      <c r="E174" s="139"/>
      <c r="F174" s="139"/>
      <c r="G174" s="140"/>
      <c r="H174" s="106"/>
    </row>
    <row r="175" spans="1:8" ht="15" x14ac:dyDescent="0.2">
      <c r="A175" s="141" t="str">
        <f ca="1">Translations!$A$10</f>
        <v>Priority Module</v>
      </c>
      <c r="B175" s="227" t="s">
        <v>92</v>
      </c>
      <c r="C175" s="228"/>
      <c r="D175" s="228"/>
      <c r="E175" s="228"/>
      <c r="F175" s="228"/>
      <c r="G175" s="229"/>
      <c r="H175" s="107"/>
    </row>
    <row r="176" spans="1:8" ht="15" x14ac:dyDescent="0.2">
      <c r="A176" s="142" t="str">
        <f ca="1">Translations!$A$11</f>
        <v>Selected coverage indicator</v>
      </c>
      <c r="B176" s="224" t="str">
        <f ca="1">VLOOKUP(B175,TBModulesIndicators,2,FALSE)</f>
        <v xml:space="preserve"> </v>
      </c>
      <c r="C176" s="225"/>
      <c r="D176" s="225"/>
      <c r="E176" s="225"/>
      <c r="F176" s="225"/>
      <c r="G176" s="226"/>
      <c r="H176" s="108"/>
    </row>
    <row r="177" spans="1:8" ht="15" x14ac:dyDescent="0.2">
      <c r="A177" s="83" t="str">
        <f ca="1">Translations!$A$12</f>
        <v>Current national coverage</v>
      </c>
      <c r="B177" s="93"/>
      <c r="C177" s="93"/>
      <c r="D177" s="93"/>
      <c r="E177" s="93"/>
      <c r="F177" s="93"/>
      <c r="G177" s="94"/>
      <c r="H177" s="123"/>
    </row>
    <row r="178" spans="1:8" ht="28.5" x14ac:dyDescent="0.2">
      <c r="A178" s="86" t="str">
        <f ca="1">Translations!$A$13</f>
        <v>Insert latest results</v>
      </c>
      <c r="B178" s="47"/>
      <c r="C178" s="87" t="str">
        <f ca="1">Translations!$A$14</f>
        <v>Year</v>
      </c>
      <c r="D178" s="167"/>
      <c r="E178" s="88" t="str">
        <f ca="1">Translations!$A$15</f>
        <v>Data source</v>
      </c>
      <c r="F178" s="243"/>
      <c r="G178" s="244"/>
      <c r="H178" s="110"/>
    </row>
    <row r="179" spans="1:8" ht="15" thickBot="1" x14ac:dyDescent="0.25">
      <c r="A179" s="144" t="str">
        <f ca="1">Translations!$A$16</f>
        <v>Comments</v>
      </c>
      <c r="B179" s="221"/>
      <c r="C179" s="222"/>
      <c r="D179" s="222"/>
      <c r="E179" s="222"/>
      <c r="F179" s="222"/>
      <c r="G179" s="223"/>
      <c r="H179" s="111"/>
    </row>
    <row r="180" spans="1:8" ht="15" thickBot="1" x14ac:dyDescent="0.25">
      <c r="A180" s="168"/>
      <c r="B180" s="146"/>
      <c r="C180" s="146"/>
      <c r="D180" s="146"/>
      <c r="E180" s="146"/>
      <c r="F180" s="146"/>
      <c r="G180" s="147"/>
      <c r="H180" s="112"/>
    </row>
    <row r="181" spans="1:8" ht="45" x14ac:dyDescent="0.2">
      <c r="A181" s="148"/>
      <c r="B181" s="149"/>
      <c r="C181" s="150" t="str">
        <f ca="1">Translations!$A$17</f>
        <v>Year 1</v>
      </c>
      <c r="D181" s="150" t="str">
        <f ca="1">Translations!$A$18</f>
        <v>Year 2</v>
      </c>
      <c r="E181" s="150" t="str">
        <f ca="1">Translations!$A$19</f>
        <v>Year 3</v>
      </c>
      <c r="F181" s="150" t="str">
        <f ca="1">Translations!$A$35</f>
        <v>Year 4
(as needed)</v>
      </c>
      <c r="G181" s="235" t="str">
        <f ca="1">Translations!$A$21</f>
        <v>Comments / Assumptions</v>
      </c>
      <c r="H181" s="113"/>
    </row>
    <row r="182" spans="1:8" ht="28.5" x14ac:dyDescent="0.2">
      <c r="A182" s="151"/>
      <c r="B182" s="152"/>
      <c r="C182" s="153" t="str">
        <f ca="1">Translations!$A$20</f>
        <v>Insert year</v>
      </c>
      <c r="D182" s="153" t="str">
        <f ca="1">Translations!$A$20</f>
        <v>Insert year</v>
      </c>
      <c r="E182" s="153" t="str">
        <f ca="1">Translations!$A$20</f>
        <v>Insert year</v>
      </c>
      <c r="F182" s="153" t="str">
        <f ca="1">Translations!$A$20</f>
        <v>Insert year</v>
      </c>
      <c r="G182" s="236"/>
      <c r="H182" s="113"/>
    </row>
    <row r="183" spans="1:8" ht="15" x14ac:dyDescent="0.2">
      <c r="A183" s="83" t="str">
        <f ca="1">Translations!$A$22</f>
        <v>Current Estimated Country Need</v>
      </c>
      <c r="B183" s="93"/>
      <c r="C183" s="93"/>
      <c r="D183" s="93"/>
      <c r="E183" s="93"/>
      <c r="F183" s="93"/>
      <c r="G183" s="94"/>
      <c r="H183" s="122"/>
    </row>
    <row r="184" spans="1:8" ht="28.5" x14ac:dyDescent="0.2">
      <c r="A184" s="154" t="str">
        <f ca="1">Translations!$A$23</f>
        <v>A. Total estimated population in need/at risk</v>
      </c>
      <c r="B184" s="155" t="s">
        <v>6</v>
      </c>
      <c r="C184" s="125"/>
      <c r="D184" s="125"/>
      <c r="E184" s="125"/>
      <c r="F184" s="125"/>
      <c r="G184" s="126"/>
      <c r="H184" s="115"/>
    </row>
    <row r="185" spans="1:8" x14ac:dyDescent="0.2">
      <c r="A185" s="217" t="str">
        <f ca="1">Translations!$A$24</f>
        <v>B. Country targets 
(from National Strategic Plan)</v>
      </c>
      <c r="B185" s="156" t="s">
        <v>6</v>
      </c>
      <c r="C185" s="125"/>
      <c r="D185" s="125"/>
      <c r="E185" s="125"/>
      <c r="F185" s="125"/>
      <c r="G185" s="219"/>
      <c r="H185" s="115"/>
    </row>
    <row r="186" spans="1:8" x14ac:dyDescent="0.2">
      <c r="A186" s="218"/>
      <c r="B186" s="156" t="s">
        <v>14</v>
      </c>
      <c r="C186" s="131" t="str">
        <f>IF(C185=0,"",+C185/C184)</f>
        <v/>
      </c>
      <c r="D186" s="131" t="str">
        <f t="shared" ref="D186:E186" si="23">IF(D185=0,"",+D185/D184)</f>
        <v/>
      </c>
      <c r="E186" s="131" t="str">
        <f t="shared" si="23"/>
        <v/>
      </c>
      <c r="F186" s="131" t="str">
        <f t="shared" ref="F186" si="24">IF(F185=0,"",+F185/F184)</f>
        <v/>
      </c>
      <c r="G186" s="220"/>
      <c r="H186" s="115"/>
    </row>
    <row r="187" spans="1:8" ht="15" x14ac:dyDescent="0.2">
      <c r="A187" s="83" t="str">
        <f ca="1">Translations!$A$25</f>
        <v>Country need already covered</v>
      </c>
      <c r="B187" s="93"/>
      <c r="C187" s="93"/>
      <c r="D187" s="93"/>
      <c r="E187" s="93"/>
      <c r="F187" s="93"/>
      <c r="G187" s="94"/>
      <c r="H187" s="122"/>
    </row>
    <row r="188" spans="1:8" x14ac:dyDescent="0.2">
      <c r="A188" s="217" t="str">
        <f ca="1">Translations!$A$26</f>
        <v>C1. Country need planned to be covered by domestic resources</v>
      </c>
      <c r="B188" s="155" t="s">
        <v>6</v>
      </c>
      <c r="C188" s="125"/>
      <c r="D188" s="125"/>
      <c r="E188" s="125"/>
      <c r="F188" s="125"/>
      <c r="G188" s="219"/>
      <c r="H188" s="115"/>
    </row>
    <row r="189" spans="1:8" x14ac:dyDescent="0.2">
      <c r="A189" s="218"/>
      <c r="B189" s="155" t="s">
        <v>14</v>
      </c>
      <c r="C189" s="127" t="str">
        <f>IF(C188=0,"",+C188/C184)</f>
        <v/>
      </c>
      <c r="D189" s="127" t="str">
        <f t="shared" ref="D189:E189" si="25">IF(D188=0,"",+D188/D184)</f>
        <v/>
      </c>
      <c r="E189" s="127" t="str">
        <f t="shared" si="25"/>
        <v/>
      </c>
      <c r="F189" s="127" t="str">
        <f t="shared" ref="F189" si="26">IF(F188=0,"",+F188/F184)</f>
        <v/>
      </c>
      <c r="G189" s="220"/>
      <c r="H189" s="115"/>
    </row>
    <row r="190" spans="1:8" x14ac:dyDescent="0.2">
      <c r="A190" s="217" t="str">
        <f ca="1">Translations!$A$27</f>
        <v>C2. Country need planned to be covered by external resources</v>
      </c>
      <c r="B190" s="155" t="s">
        <v>6</v>
      </c>
      <c r="C190" s="125"/>
      <c r="D190" s="125"/>
      <c r="E190" s="125"/>
      <c r="F190" s="125"/>
      <c r="G190" s="219"/>
      <c r="H190" s="115"/>
    </row>
    <row r="191" spans="1:8" x14ac:dyDescent="0.2">
      <c r="A191" s="218"/>
      <c r="B191" s="155" t="s">
        <v>14</v>
      </c>
      <c r="C191" s="127" t="str">
        <f>IF(C190=0,"",+C190/C184)</f>
        <v/>
      </c>
      <c r="D191" s="127" t="str">
        <f>IF(D190=0,"",+D190/D184)</f>
        <v/>
      </c>
      <c r="E191" s="127" t="str">
        <f>IF(E190=0,"",+E190/E184)</f>
        <v/>
      </c>
      <c r="F191" s="127" t="str">
        <f>IF(F190=0,"",+F190/F184)</f>
        <v/>
      </c>
      <c r="G191" s="220"/>
      <c r="H191" s="115"/>
    </row>
    <row r="192" spans="1:8" x14ac:dyDescent="0.2">
      <c r="A192" s="217" t="str">
        <f ca="1">Translations!$A$28</f>
        <v>C. Total country need already covered</v>
      </c>
      <c r="B192" s="155" t="s">
        <v>6</v>
      </c>
      <c r="C192" s="128">
        <f>+C188+C190</f>
        <v>0</v>
      </c>
      <c r="D192" s="128">
        <f>+D188+D190</f>
        <v>0</v>
      </c>
      <c r="E192" s="128">
        <f>+E188+E190</f>
        <v>0</v>
      </c>
      <c r="F192" s="128">
        <f>+F188+F190</f>
        <v>0</v>
      </c>
      <c r="G192" s="219"/>
      <c r="H192" s="115"/>
    </row>
    <row r="193" spans="1:8" x14ac:dyDescent="0.2">
      <c r="A193" s="218"/>
      <c r="B193" s="155" t="s">
        <v>14</v>
      </c>
      <c r="C193" s="127" t="str">
        <f>IF(C192=0,"",+C192/C184)</f>
        <v/>
      </c>
      <c r="D193" s="127" t="str">
        <f>IF(D192=0,"",+D192/D184)</f>
        <v/>
      </c>
      <c r="E193" s="127" t="str">
        <f>IF(E192=0,"",+E192/E184)</f>
        <v/>
      </c>
      <c r="F193" s="127" t="str">
        <f>IF(F192=0,"",+F192/F184)</f>
        <v/>
      </c>
      <c r="G193" s="220"/>
      <c r="H193" s="115"/>
    </row>
    <row r="194" spans="1:8" ht="15" x14ac:dyDescent="0.2">
      <c r="A194" s="83" t="str">
        <f ca="1">Translations!$A$29</f>
        <v>Programmatic Gap</v>
      </c>
      <c r="B194" s="93"/>
      <c r="C194" s="93"/>
      <c r="D194" s="93"/>
      <c r="E194" s="93"/>
      <c r="F194" s="93"/>
      <c r="G194" s="94"/>
      <c r="H194" s="122"/>
    </row>
    <row r="195" spans="1:8" x14ac:dyDescent="0.2">
      <c r="A195" s="217" t="str">
        <f ca="1">Translations!$A$30</f>
        <v>D. Expected annual gap in meeting the need: A - C</v>
      </c>
      <c r="B195" s="155" t="s">
        <v>6</v>
      </c>
      <c r="C195" s="128">
        <f>+C184-(C192)</f>
        <v>0</v>
      </c>
      <c r="D195" s="128">
        <f>+D184-(D192)</f>
        <v>0</v>
      </c>
      <c r="E195" s="128">
        <f>+E184-(E192)</f>
        <v>0</v>
      </c>
      <c r="F195" s="128">
        <f>+F184-(F192)</f>
        <v>0</v>
      </c>
      <c r="G195" s="219"/>
      <c r="H195" s="115"/>
    </row>
    <row r="196" spans="1:8" x14ac:dyDescent="0.2">
      <c r="A196" s="218"/>
      <c r="B196" s="155" t="s">
        <v>14</v>
      </c>
      <c r="C196" s="127" t="str">
        <f>IF(C195=0,"",+C195/C184)</f>
        <v/>
      </c>
      <c r="D196" s="127" t="str">
        <f>IF(D195=0,"",+D195/D184)</f>
        <v/>
      </c>
      <c r="E196" s="127" t="str">
        <f>IF(E195=0,"",+E195/E184)</f>
        <v/>
      </c>
      <c r="F196" s="127" t="str">
        <f>IF(F195=0,"",+F195/F184)</f>
        <v/>
      </c>
      <c r="G196" s="220"/>
      <c r="H196" s="115"/>
    </row>
    <row r="197" spans="1:8" ht="15" x14ac:dyDescent="0.2">
      <c r="A197" s="83" t="str">
        <f ca="1">Translations!$A$31</f>
        <v>Country Need Covered with the Allocation Amount</v>
      </c>
      <c r="B197" s="132"/>
      <c r="C197" s="132"/>
      <c r="D197" s="132"/>
      <c r="E197" s="132"/>
      <c r="F197" s="132"/>
      <c r="G197" s="133"/>
      <c r="H197" s="124"/>
    </row>
    <row r="198" spans="1:8" x14ac:dyDescent="0.2">
      <c r="A198" s="217" t="str">
        <f ca="1">Translations!$A$32</f>
        <v>E. Targets to be financed by funding request allocation amount</v>
      </c>
      <c r="B198" s="156" t="s">
        <v>6</v>
      </c>
      <c r="C198" s="125"/>
      <c r="D198" s="125"/>
      <c r="E198" s="125"/>
      <c r="F198" s="125"/>
      <c r="G198" s="219"/>
      <c r="H198" s="115"/>
    </row>
    <row r="199" spans="1:8" x14ac:dyDescent="0.2">
      <c r="A199" s="218"/>
      <c r="B199" s="156" t="s">
        <v>14</v>
      </c>
      <c r="C199" s="127" t="str">
        <f>IF(C198=0,"",+C198/C184)</f>
        <v/>
      </c>
      <c r="D199" s="127" t="str">
        <f>IF(D198=0,"",+D198/D184)</f>
        <v/>
      </c>
      <c r="E199" s="127" t="str">
        <f>IF(E198=0,"",+E198/E184)</f>
        <v/>
      </c>
      <c r="F199" s="127" t="str">
        <f>IF(F198=0,"",+F198/F184)</f>
        <v/>
      </c>
      <c r="G199" s="220"/>
      <c r="H199" s="115"/>
    </row>
    <row r="200" spans="1:8" x14ac:dyDescent="0.2">
      <c r="A200" s="217" t="str">
        <f ca="1">Translations!$A$33</f>
        <v>F. Total Coverage from allocation amount and other resources: E + C</v>
      </c>
      <c r="B200" s="156" t="s">
        <v>6</v>
      </c>
      <c r="C200" s="128">
        <f>+C198+C192</f>
        <v>0</v>
      </c>
      <c r="D200" s="128">
        <f>+D198+D192</f>
        <v>0</v>
      </c>
      <c r="E200" s="128">
        <f>+E198+E192</f>
        <v>0</v>
      </c>
      <c r="F200" s="128">
        <f>+F198+F192</f>
        <v>0</v>
      </c>
      <c r="G200" s="219"/>
      <c r="H200" s="115"/>
    </row>
    <row r="201" spans="1:8" x14ac:dyDescent="0.2">
      <c r="A201" s="218"/>
      <c r="B201" s="156" t="s">
        <v>14</v>
      </c>
      <c r="C201" s="127" t="str">
        <f>IF(C200=0,"",+C200/C184)</f>
        <v/>
      </c>
      <c r="D201" s="127" t="str">
        <f>IF(D200=0,"",+D200/D184)</f>
        <v/>
      </c>
      <c r="E201" s="127" t="str">
        <f>IF(E200=0,"",+E200/E184)</f>
        <v/>
      </c>
      <c r="F201" s="127" t="str">
        <f>IF(F200=0,"",+F200/F184)</f>
        <v/>
      </c>
      <c r="G201" s="220"/>
      <c r="H201" s="115"/>
    </row>
    <row r="202" spans="1:8" x14ac:dyDescent="0.2">
      <c r="A202" s="217" t="str">
        <f>Translations!$B$34</f>
        <v xml:space="preserve">G. Remaining gap: A - F </v>
      </c>
      <c r="B202" s="156" t="s">
        <v>6</v>
      </c>
      <c r="C202" s="128">
        <f>+C184-(C200)</f>
        <v>0</v>
      </c>
      <c r="D202" s="128">
        <f>+D184-(D200)</f>
        <v>0</v>
      </c>
      <c r="E202" s="128">
        <f>+E184-(E200)</f>
        <v>0</v>
      </c>
      <c r="F202" s="128">
        <f>+F184-(F200)</f>
        <v>0</v>
      </c>
      <c r="G202" s="219"/>
      <c r="H202" s="115"/>
    </row>
    <row r="203" spans="1:8" ht="15" thickBot="1" x14ac:dyDescent="0.25">
      <c r="A203" s="230"/>
      <c r="B203" s="156" t="s">
        <v>14</v>
      </c>
      <c r="C203" s="127" t="str">
        <f>IF(C202=0,"",+C202/C184)</f>
        <v/>
      </c>
      <c r="D203" s="127" t="str">
        <f>IF(D202=0,"",+D202/D184)</f>
        <v/>
      </c>
      <c r="E203" s="127" t="str">
        <f>IF(E202=0,"",+E202/E184)</f>
        <v/>
      </c>
      <c r="F203" s="127" t="str">
        <f>IF(F202=0,"",+F202/F184)</f>
        <v/>
      </c>
      <c r="G203" s="220"/>
      <c r="H203" s="115"/>
    </row>
  </sheetData>
  <sheetProtection algorithmName="SHA-512" hashValue="k11kFOqU7whQu6MRlLrBPoK2+a9F5OU0osSV8S1BtPTn+LiVuUfKTLhrO1ll4FxMbrZ5odKMW4MNmL/u1lCw9A==" saltValue="vbsB19OnBv4WshqGPRutng==" spinCount="100000" sheet="1" scenarios="1" formatColumns="0" formatRows="0" insertColumns="0"/>
  <customSheetViews>
    <customSheetView guid="{CD09CE3E-58EC-4EDC-BE6A-B9CFB40E5B97}" scale="80" showPageBreaks="1" fitToPage="1" printArea="1" hiddenRows="1" view="pageBreakPreview">
      <pane ySplit="5" topLeftCell="A6" activePane="bottomLeft" state="frozenSplit"/>
      <selection pane="bottomLeft" activeCell="B9" sqref="B9:F9"/>
      <rowBreaks count="6" manualBreakCount="6">
        <brk id="34" max="5" man="1"/>
        <brk id="41" max="5" man="1"/>
        <brk id="70" max="6" man="1"/>
        <brk id="103" max="6" man="1"/>
        <brk id="138" max="6" man="1"/>
        <brk id="171" max="6" man="1"/>
      </rowBreaks>
      <pageMargins left="0.7" right="0.7" top="0.75" bottom="0.75" header="0.3" footer="0.3"/>
      <pageSetup paperSize="8" fitToHeight="0" orientation="portrait" r:id="rId1"/>
    </customSheetView>
    <customSheetView guid="{DCBE10EC-8F38-2F45-867C-33FA420E36B5}" scale="80" fitToPage="1" hiddenRows="1" topLeftCell="B1">
      <pane ySplit="5" topLeftCell="A6" activePane="bottomLeft" state="frozenSplit"/>
      <selection pane="bottomLeft" activeCell="A5" sqref="A5:F5"/>
      <rowBreaks count="6" manualBreakCount="6">
        <brk id="34" max="5" man="1"/>
        <brk id="41" max="5" man="1"/>
        <brk id="70" max="6" man="1"/>
        <brk id="103" max="6" man="1"/>
        <brk id="138" max="6" man="1"/>
        <brk id="171" max="6" man="1"/>
      </rowBreaks>
      <pageMargins left="0.7" right="0.7" top="0.75" bottom="0.75" header="0.3" footer="0.3"/>
      <pageSetup paperSize="8" fitToHeight="0" orientation="portrait" r:id="rId2"/>
    </customSheetView>
    <customSheetView guid="{5D020AB2-0A97-4230-BF83-062EE6184162}" scale="80" showPageBreaks="1" fitToPage="1" printArea="1" hiddenRows="1" view="pageBreakPreview">
      <pane ySplit="5" topLeftCell="A196" activePane="bottomLeft" state="frozenSplit"/>
      <selection pane="bottomLeft" activeCell="D197" sqref="D197"/>
      <rowBreaks count="6" manualBreakCount="6">
        <brk id="34" max="5" man="1"/>
        <brk id="41" max="5" man="1"/>
        <brk id="70" max="6" man="1"/>
        <brk id="103" max="6" man="1"/>
        <brk id="138" max="6" man="1"/>
        <brk id="171" max="6" man="1"/>
      </rowBreaks>
      <pageMargins left="0.7" right="0.7" top="0.75" bottom="0.75" header="0.3" footer="0.3"/>
      <pageSetup paperSize="8" scale="70" fitToHeight="0" orientation="portrait" r:id="rId3"/>
    </customSheetView>
    <customSheetView guid="{8A762DD9-6125-4177-AA9B-79E8D68448DE}" scale="80" showPageBreaks="1" fitToPage="1" printArea="1" hiddenRows="1" view="pageBreakPreview">
      <pane ySplit="5" topLeftCell="A6" activePane="bottomLeft" state="frozenSplit"/>
      <selection pane="bottomLeft" activeCell="B8" sqref="B8:F8"/>
      <rowBreaks count="6" manualBreakCount="6">
        <brk id="34" max="5" man="1"/>
        <brk id="41" max="5" man="1"/>
        <brk id="70" max="6" man="1"/>
        <brk id="103" max="6" man="1"/>
        <brk id="138" max="6" man="1"/>
        <brk id="171" max="6" man="1"/>
      </rowBreaks>
      <pageMargins left="0.7" right="0.7" top="0.75" bottom="0.75" header="0.3" footer="0.3"/>
      <pageSetup paperSize="8" fitToHeight="0" orientation="portrait" r:id="rId4"/>
    </customSheetView>
  </customSheetViews>
  <mergeCells count="135">
    <mergeCell ref="A87:A88"/>
    <mergeCell ref="G51:G52"/>
    <mergeCell ref="G61:G62"/>
    <mergeCell ref="G64:G65"/>
    <mergeCell ref="G66:G67"/>
    <mergeCell ref="G195:G196"/>
    <mergeCell ref="A195:A196"/>
    <mergeCell ref="A165:A166"/>
    <mergeCell ref="A167:A168"/>
    <mergeCell ref="A169:A170"/>
    <mergeCell ref="G165:G166"/>
    <mergeCell ref="G167:G168"/>
    <mergeCell ref="G169:G170"/>
    <mergeCell ref="A185:A186"/>
    <mergeCell ref="G181:G182"/>
    <mergeCell ref="F77:G77"/>
    <mergeCell ref="F110:G110"/>
    <mergeCell ref="F145:G145"/>
    <mergeCell ref="F178:G178"/>
    <mergeCell ref="A190:A191"/>
    <mergeCell ref="G190:G191"/>
    <mergeCell ref="G185:G186"/>
    <mergeCell ref="G188:G189"/>
    <mergeCell ref="A97:A98"/>
    <mergeCell ref="A99:A100"/>
    <mergeCell ref="A101:A102"/>
    <mergeCell ref="G94:G95"/>
    <mergeCell ref="G97:G98"/>
    <mergeCell ref="G99:G100"/>
    <mergeCell ref="G101:G102"/>
    <mergeCell ref="G68:G69"/>
    <mergeCell ref="A35:A36"/>
    <mergeCell ref="G18:G19"/>
    <mergeCell ref="G31:G32"/>
    <mergeCell ref="G28:G29"/>
    <mergeCell ref="G21:G22"/>
    <mergeCell ref="G33:G34"/>
    <mergeCell ref="G35:G36"/>
    <mergeCell ref="A31:A32"/>
    <mergeCell ref="B45:G45"/>
    <mergeCell ref="G54:G55"/>
    <mergeCell ref="G56:G57"/>
    <mergeCell ref="A58:A59"/>
    <mergeCell ref="G58:G59"/>
    <mergeCell ref="G47:G48"/>
    <mergeCell ref="A51:A52"/>
    <mergeCell ref="A61:A62"/>
    <mergeCell ref="F44:G44"/>
    <mergeCell ref="I5:J5"/>
    <mergeCell ref="A5:G5"/>
    <mergeCell ref="B12:G12"/>
    <mergeCell ref="B8:G8"/>
    <mergeCell ref="B9:G9"/>
    <mergeCell ref="A21:A22"/>
    <mergeCell ref="A28:A29"/>
    <mergeCell ref="A33:A34"/>
    <mergeCell ref="A23:A24"/>
    <mergeCell ref="G23:G24"/>
    <mergeCell ref="A25:A26"/>
    <mergeCell ref="G25:G26"/>
    <mergeCell ref="G14:G15"/>
    <mergeCell ref="A18:A19"/>
    <mergeCell ref="F11:G11"/>
    <mergeCell ref="G202:G203"/>
    <mergeCell ref="G192:G193"/>
    <mergeCell ref="A198:A199"/>
    <mergeCell ref="A200:A201"/>
    <mergeCell ref="A202:A203"/>
    <mergeCell ref="A192:A193"/>
    <mergeCell ref="G113:G114"/>
    <mergeCell ref="A127:A128"/>
    <mergeCell ref="B176:G176"/>
    <mergeCell ref="G198:G199"/>
    <mergeCell ref="G200:G201"/>
    <mergeCell ref="A117:A118"/>
    <mergeCell ref="A120:A121"/>
    <mergeCell ref="A130:A131"/>
    <mergeCell ref="A132:A133"/>
    <mergeCell ref="G155:G156"/>
    <mergeCell ref="G117:G118"/>
    <mergeCell ref="G120:G121"/>
    <mergeCell ref="G127:G128"/>
    <mergeCell ref="G162:G163"/>
    <mergeCell ref="A152:A153"/>
    <mergeCell ref="G130:G131"/>
    <mergeCell ref="A188:A189"/>
    <mergeCell ref="G134:G135"/>
    <mergeCell ref="A157:A158"/>
    <mergeCell ref="G157:G158"/>
    <mergeCell ref="A159:A160"/>
    <mergeCell ref="G159:G160"/>
    <mergeCell ref="B41:G41"/>
    <mergeCell ref="B42:G42"/>
    <mergeCell ref="B74:G74"/>
    <mergeCell ref="B75:G75"/>
    <mergeCell ref="B107:G107"/>
    <mergeCell ref="G80:G81"/>
    <mergeCell ref="A84:A85"/>
    <mergeCell ref="B78:G78"/>
    <mergeCell ref="G84:G85"/>
    <mergeCell ref="G87:G88"/>
    <mergeCell ref="A64:A65"/>
    <mergeCell ref="A66:A67"/>
    <mergeCell ref="A68:A69"/>
    <mergeCell ref="A54:A55"/>
    <mergeCell ref="A56:A57"/>
    <mergeCell ref="A89:A90"/>
    <mergeCell ref="G89:G90"/>
    <mergeCell ref="A91:A92"/>
    <mergeCell ref="G91:G92"/>
    <mergeCell ref="A94:A95"/>
    <mergeCell ref="A1:E1"/>
    <mergeCell ref="G1:G4"/>
    <mergeCell ref="A2:E2"/>
    <mergeCell ref="A3:D3"/>
    <mergeCell ref="A4:E4"/>
    <mergeCell ref="A122:A123"/>
    <mergeCell ref="G122:G123"/>
    <mergeCell ref="B146:G146"/>
    <mergeCell ref="B179:G179"/>
    <mergeCell ref="B108:G108"/>
    <mergeCell ref="B142:G142"/>
    <mergeCell ref="B143:G143"/>
    <mergeCell ref="B175:G175"/>
    <mergeCell ref="A134:A135"/>
    <mergeCell ref="A136:A137"/>
    <mergeCell ref="G136:G137"/>
    <mergeCell ref="G132:G133"/>
    <mergeCell ref="A124:A125"/>
    <mergeCell ref="G124:G125"/>
    <mergeCell ref="B111:G111"/>
    <mergeCell ref="A155:A156"/>
    <mergeCell ref="A162:A163"/>
    <mergeCell ref="G148:G149"/>
    <mergeCell ref="G152:G153"/>
  </mergeCells>
  <dataValidations count="2">
    <dataValidation type="list" allowBlank="1" showInputMessage="1" showErrorMessage="1" promptTitle="Please Select Module" sqref="B8:H8">
      <formula1>ListTBModules</formula1>
    </dataValidation>
    <dataValidation type="list" allowBlank="1" showInputMessage="1" showErrorMessage="1" sqref="B41:H41 B74:H74 B107:H107 B142:H142 B175:H175">
      <formula1>ListTBModules</formula1>
    </dataValidation>
  </dataValidations>
  <pageMargins left="0.7" right="0.7" top="0.75" bottom="0.75" header="0.3" footer="0.3"/>
  <pageSetup paperSize="8" scale="66" fitToHeight="0" orientation="portrait" r:id="rId5"/>
  <rowBreaks count="5" manualBreakCount="5">
    <brk id="36" max="5" man="1"/>
    <brk id="69" max="5" man="1"/>
    <brk id="103" max="5" man="1"/>
    <brk id="138" max="5" man="1"/>
    <brk id="171" max="5" man="1"/>
  </rowBreaks>
  <ignoredErrors>
    <ignoredError sqref="A7 G9:G10 G108:G109 A107 G107 G176:G177 A175 G175 C175:E175 A176:E203 C107:E107 A108:E109 A9:E10 G12:G16 G45:G49 G78:G82 G111:G115 G146:G174 G179:G203 A12:E14 A11 C11 A16:E16 A15:B15 A19:E20 A17:B17 A18:B18 G20 A22:E22 A21:B21 G23:G24 A24:E30 A23:B23 A32:E40 A31:B31 G27:G30 A42:E43 A41 C41:E41 E11 A45:E47 A44 C44 E44 A49:E49 A48:B48 A52:E53 A50:B50 G52:G53 A51:B51 A55:E55 A54:B54 A57:E63 A56:B56 A65:E73 A64:B64 G69:G76 A75:E76 A74 C74:E74 A78:E80 A77 C77 E77 A82:E82 A81:B81 A85:E86 A83:B83 A84:B84 A88:E88 A87:B87 A90:E96 A89:B89 A98:E106 A97:B97 A111:E113 A110 C110 E110 A115:E115 A114:B114 A118:E119 A116:B116 G119:G141 A117:B117 A121:E129 A120:B120 A131:E141 A130:B130 A143:E174 A142 G143:G144 G85:G100 G55:G67 G32:G34 G36:G43 G102:G106"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I38"/>
  <sheetViews>
    <sheetView view="pageBreakPreview" zoomScale="110" zoomScaleNormal="80" zoomScaleSheetLayoutView="110" zoomScalePageLayoutView="80" workbookViewId="0">
      <pane ySplit="5" topLeftCell="A15" activePane="bottomLeft" state="frozen"/>
      <selection activeCell="A9" sqref="A9"/>
      <selection pane="bottomLeft" activeCell="D17" sqref="D17"/>
    </sheetView>
  </sheetViews>
  <sheetFormatPr defaultColWidth="9" defaultRowHeight="14.25" x14ac:dyDescent="0.2"/>
  <cols>
    <col min="1" max="1" width="27.875" style="14" customWidth="1"/>
    <col min="2" max="2" width="10.875" style="14" customWidth="1"/>
    <col min="3" max="5" width="11.625" style="14" customWidth="1"/>
    <col min="6" max="6" width="12.5" style="14" customWidth="1"/>
    <col min="7" max="7" width="44.625" style="14" bestFit="1" customWidth="1"/>
    <col min="8" max="8" width="15.125" style="14" customWidth="1"/>
    <col min="9" max="9" width="21.625" style="14" customWidth="1"/>
    <col min="10" max="10" width="9" style="14"/>
    <col min="11" max="11" width="10.375" style="14" customWidth="1"/>
    <col min="12" max="12" width="10.875" style="14" customWidth="1"/>
    <col min="13" max="13" width="12.125" style="14" customWidth="1"/>
    <col min="14" max="16384" width="9" style="14"/>
  </cols>
  <sheetData>
    <row r="1" spans="1:9" ht="15" customHeight="1" x14ac:dyDescent="0.2">
      <c r="A1" s="176" t="s">
        <v>17</v>
      </c>
      <c r="B1" s="177"/>
      <c r="C1" s="177"/>
      <c r="D1" s="177"/>
      <c r="E1" s="177"/>
      <c r="F1" s="95"/>
      <c r="G1" s="211" t="str">
        <f ca="1">Translations!$G$49</f>
        <v>Latest version updated March 2017</v>
      </c>
    </row>
    <row r="2" spans="1:9" ht="15" customHeight="1" x14ac:dyDescent="0.2">
      <c r="A2" s="178" t="s">
        <v>1329</v>
      </c>
      <c r="B2" s="179"/>
      <c r="C2" s="179"/>
      <c r="D2" s="179"/>
      <c r="E2" s="179"/>
      <c r="F2" s="96"/>
      <c r="G2" s="212"/>
    </row>
    <row r="3" spans="1:9" ht="15" customHeight="1" x14ac:dyDescent="0.2">
      <c r="A3" s="178" t="s">
        <v>1330</v>
      </c>
      <c r="B3" s="179"/>
      <c r="C3" s="179"/>
      <c r="D3" s="179"/>
      <c r="E3" s="81"/>
      <c r="F3" s="81"/>
      <c r="G3" s="212"/>
    </row>
    <row r="4" spans="1:9" ht="15.75" customHeight="1" thickBot="1" x14ac:dyDescent="0.25">
      <c r="A4" s="215" t="s">
        <v>59</v>
      </c>
      <c r="B4" s="216"/>
      <c r="C4" s="216"/>
      <c r="D4" s="216"/>
      <c r="E4" s="216"/>
      <c r="F4" s="96"/>
      <c r="G4" s="212"/>
    </row>
    <row r="5" spans="1:9" ht="89.25" customHeight="1" thickBot="1" x14ac:dyDescent="0.25">
      <c r="A5" s="257" t="str">
        <f ca="1">Translations!A40</f>
        <v>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v>
      </c>
      <c r="B5" s="258"/>
      <c r="C5" s="258"/>
      <c r="D5" s="258"/>
      <c r="E5" s="258"/>
      <c r="F5" s="258"/>
      <c r="G5" s="259"/>
      <c r="H5" s="241"/>
      <c r="I5" s="241"/>
    </row>
    <row r="6" spans="1:9" ht="18.75" thickBot="1" x14ac:dyDescent="0.25">
      <c r="A6" s="26" t="str">
        <f ca="1">Translations!$A$3</f>
        <v>Tuberculosis</v>
      </c>
      <c r="B6" s="27"/>
      <c r="C6" s="27"/>
      <c r="D6" s="27"/>
      <c r="E6" s="27"/>
      <c r="F6" s="27"/>
      <c r="G6" s="28"/>
    </row>
    <row r="7" spans="1:9" ht="33.75" customHeight="1" x14ac:dyDescent="0.2">
      <c r="A7" s="254" t="str">
        <f ca="1">Translations!A41</f>
        <v>TB Programmatic Gap Blank Table (if needed, per priority intervention)</v>
      </c>
      <c r="B7" s="255"/>
      <c r="C7" s="255"/>
      <c r="D7" s="255"/>
      <c r="E7" s="255"/>
      <c r="F7" s="255"/>
      <c r="G7" s="256"/>
    </row>
    <row r="8" spans="1:9" ht="27" customHeight="1" x14ac:dyDescent="0.2">
      <c r="A8" s="39" t="str">
        <f ca="1">Translations!$A$10</f>
        <v>Priority Module</v>
      </c>
      <c r="B8" s="227"/>
      <c r="C8" s="228"/>
      <c r="D8" s="228"/>
      <c r="E8" s="228"/>
      <c r="F8" s="228"/>
      <c r="G8" s="229"/>
    </row>
    <row r="9" spans="1:9" ht="38.25" customHeight="1" x14ac:dyDescent="0.2">
      <c r="A9" s="25" t="str">
        <f ca="1">Translations!$A$11</f>
        <v>Selected coverage indicator</v>
      </c>
      <c r="B9" s="227"/>
      <c r="C9" s="228"/>
      <c r="D9" s="228"/>
      <c r="E9" s="228"/>
      <c r="F9" s="228"/>
      <c r="G9" s="229"/>
    </row>
    <row r="10" spans="1:9" ht="15" x14ac:dyDescent="0.2">
      <c r="A10" s="32" t="str">
        <f ca="1">Translations!$A$12</f>
        <v>Current national coverage</v>
      </c>
      <c r="B10" s="33"/>
      <c r="C10" s="33"/>
      <c r="D10" s="33"/>
      <c r="E10" s="33"/>
      <c r="F10" s="33"/>
      <c r="G10" s="34"/>
    </row>
    <row r="11" spans="1:9" ht="30" customHeight="1" x14ac:dyDescent="0.2">
      <c r="A11" s="36" t="str">
        <f ca="1">Translations!$A$13</f>
        <v>Insert latest results</v>
      </c>
      <c r="B11" s="47">
        <v>2016</v>
      </c>
      <c r="C11" s="15" t="str">
        <f ca="1">Translations!$A$14</f>
        <v>Year</v>
      </c>
      <c r="D11" s="167">
        <v>1754957</v>
      </c>
      <c r="E11" s="37" t="str">
        <f ca="1">Translations!$A$15</f>
        <v>Data source</v>
      </c>
      <c r="F11" s="252" t="s">
        <v>1361</v>
      </c>
      <c r="G11" s="253"/>
    </row>
    <row r="12" spans="1:9" ht="24.75" customHeight="1" thickBot="1" x14ac:dyDescent="0.25">
      <c r="A12" s="38" t="str">
        <f ca="1">Translations!$A$16</f>
        <v>Comments</v>
      </c>
      <c r="B12" s="221"/>
      <c r="C12" s="222"/>
      <c r="D12" s="222"/>
      <c r="E12" s="222"/>
      <c r="F12" s="222"/>
      <c r="G12" s="223"/>
    </row>
    <row r="13" spans="1:9" ht="15" thickBot="1" x14ac:dyDescent="0.25">
      <c r="A13" s="35"/>
      <c r="B13" s="170"/>
      <c r="C13" s="170"/>
      <c r="D13" s="170"/>
      <c r="E13" s="170"/>
      <c r="F13" s="170"/>
      <c r="G13" s="171"/>
    </row>
    <row r="14" spans="1:9" ht="43.5" customHeight="1" x14ac:dyDescent="0.2">
      <c r="A14" s="41"/>
      <c r="B14" s="172"/>
      <c r="C14" s="173" t="str">
        <f ca="1">Translations!$A$17</f>
        <v>Year 1</v>
      </c>
      <c r="D14" s="173" t="str">
        <f ca="1">Translations!$A$18</f>
        <v>Year 2</v>
      </c>
      <c r="E14" s="173" t="str">
        <f ca="1">Translations!$A$19</f>
        <v>Year 3</v>
      </c>
      <c r="F14" s="173" t="str">
        <f ca="1">Translations!$A$35</f>
        <v>Year 4
(as needed)</v>
      </c>
      <c r="G14" s="250" t="str">
        <f ca="1">Translations!$A$21</f>
        <v>Comments / Assumptions</v>
      </c>
    </row>
    <row r="15" spans="1:9" ht="30" customHeight="1" x14ac:dyDescent="0.2">
      <c r="A15" s="42"/>
      <c r="B15" s="174"/>
      <c r="C15" s="153">
        <v>2018</v>
      </c>
      <c r="D15" s="153">
        <v>2019</v>
      </c>
      <c r="E15" s="153">
        <v>2020</v>
      </c>
      <c r="F15" s="153" t="str">
        <f ca="1">Translations!$A$20</f>
        <v>Insert year</v>
      </c>
      <c r="G15" s="251"/>
    </row>
    <row r="16" spans="1:9" ht="15" customHeight="1" x14ac:dyDescent="0.2">
      <c r="A16" s="29" t="str">
        <f ca="1">Translations!$A$22</f>
        <v>Current Estimated Country Need</v>
      </c>
      <c r="B16" s="30"/>
      <c r="C16" s="30"/>
      <c r="D16" s="30"/>
      <c r="E16" s="30"/>
      <c r="F16" s="30"/>
      <c r="G16" s="31"/>
    </row>
    <row r="17" spans="1:7" ht="41.1" customHeight="1" x14ac:dyDescent="0.2">
      <c r="A17" s="1" t="str">
        <f ca="1">Translations!$A$23</f>
        <v>A. Total estimated population in need/at risk</v>
      </c>
      <c r="B17" s="2" t="s">
        <v>6</v>
      </c>
      <c r="C17" s="125"/>
      <c r="D17" s="125"/>
      <c r="E17" s="125"/>
      <c r="F17" s="125"/>
      <c r="G17" s="126" t="s">
        <v>1362</v>
      </c>
    </row>
    <row r="18" spans="1:7" ht="36.950000000000003" customHeight="1" x14ac:dyDescent="0.2">
      <c r="A18" s="245" t="str">
        <f ca="1">Translations!$A$24</f>
        <v>B. Country targets 
(from National Strategic Plan)</v>
      </c>
      <c r="B18" s="3" t="s">
        <v>6</v>
      </c>
      <c r="C18" s="125"/>
      <c r="D18" s="125"/>
      <c r="E18" s="125"/>
      <c r="F18" s="125"/>
      <c r="G18" s="219" t="s">
        <v>1363</v>
      </c>
    </row>
    <row r="19" spans="1:7" ht="23.45" customHeight="1" x14ac:dyDescent="0.2">
      <c r="A19" s="246"/>
      <c r="B19" s="3" t="s">
        <v>14</v>
      </c>
      <c r="C19" s="127"/>
      <c r="D19" s="127"/>
      <c r="E19" s="127"/>
      <c r="F19" s="127" t="str">
        <f t="shared" ref="F19" si="0">IF(F18=0,"",+F18/F17)</f>
        <v/>
      </c>
      <c r="G19" s="220"/>
    </row>
    <row r="20" spans="1:7" ht="15" customHeight="1" x14ac:dyDescent="0.2">
      <c r="A20" s="29" t="str">
        <f ca="1">Translations!$A$25</f>
        <v>Country need already covered</v>
      </c>
      <c r="B20" s="30"/>
      <c r="C20" s="33"/>
      <c r="D20" s="33"/>
      <c r="E20" s="33"/>
      <c r="F20" s="33"/>
      <c r="G20" s="34"/>
    </row>
    <row r="21" spans="1:7" ht="31.5" customHeight="1" x14ac:dyDescent="0.2">
      <c r="A21" s="245" t="str">
        <f ca="1">Translations!$A$26</f>
        <v>C1. Country need planned to be covered by domestic resources</v>
      </c>
      <c r="B21" s="2" t="s">
        <v>6</v>
      </c>
      <c r="C21" s="125"/>
      <c r="D21" s="125"/>
      <c r="E21" s="125"/>
      <c r="F21" s="125"/>
      <c r="G21" s="219"/>
    </row>
    <row r="22" spans="1:7" ht="32.450000000000003" customHeight="1" x14ac:dyDescent="0.2">
      <c r="A22" s="246"/>
      <c r="B22" s="2" t="s">
        <v>14</v>
      </c>
      <c r="C22" s="127"/>
      <c r="D22" s="127"/>
      <c r="E22" s="127"/>
      <c r="F22" s="127" t="str">
        <f t="shared" ref="F22" si="1">IF(F21=0,"",+F21/F17)</f>
        <v/>
      </c>
      <c r="G22" s="220"/>
    </row>
    <row r="23" spans="1:7" ht="26.45" customHeight="1" x14ac:dyDescent="0.2">
      <c r="A23" s="245" t="str">
        <f ca="1">Translations!$A$27</f>
        <v>C2. Country need planned to be covered by external resources</v>
      </c>
      <c r="B23" s="2" t="s">
        <v>6</v>
      </c>
      <c r="C23" s="125"/>
      <c r="D23" s="125"/>
      <c r="E23" s="125"/>
      <c r="F23" s="125"/>
      <c r="G23" s="219" t="s">
        <v>1364</v>
      </c>
    </row>
    <row r="24" spans="1:7" ht="39.75" customHeight="1" x14ac:dyDescent="0.2">
      <c r="A24" s="246"/>
      <c r="B24" s="2" t="s">
        <v>14</v>
      </c>
      <c r="C24" s="127"/>
      <c r="D24" s="127"/>
      <c r="E24" s="127"/>
      <c r="F24" s="127" t="str">
        <f>IF(F23=0,"",+F23/F17)</f>
        <v/>
      </c>
      <c r="G24" s="220"/>
    </row>
    <row r="25" spans="1:7" ht="39.75" customHeight="1" x14ac:dyDescent="0.2">
      <c r="A25" s="245" t="str">
        <f ca="1">Translations!$A$28</f>
        <v>C. Total country need already covered</v>
      </c>
      <c r="B25" s="2" t="s">
        <v>6</v>
      </c>
      <c r="C25" s="134"/>
      <c r="D25" s="134"/>
      <c r="E25" s="134"/>
      <c r="F25" s="134">
        <f>+F21+F23</f>
        <v>0</v>
      </c>
      <c r="G25" s="219"/>
    </row>
    <row r="26" spans="1:7" ht="39.75" customHeight="1" x14ac:dyDescent="0.2">
      <c r="A26" s="246"/>
      <c r="B26" s="2" t="s">
        <v>14</v>
      </c>
      <c r="C26" s="127"/>
      <c r="D26" s="127"/>
      <c r="E26" s="127"/>
      <c r="F26" s="127" t="str">
        <f>IF(F25=0,"",+F25/F17)</f>
        <v/>
      </c>
      <c r="G26" s="220"/>
    </row>
    <row r="27" spans="1:7" ht="15" x14ac:dyDescent="0.2">
      <c r="A27" s="29" t="str">
        <f ca="1">Translations!$A$29</f>
        <v>Programmatic Gap</v>
      </c>
      <c r="B27" s="30"/>
      <c r="C27" s="33"/>
      <c r="D27" s="33"/>
      <c r="E27" s="33"/>
      <c r="F27" s="33"/>
      <c r="G27" s="34"/>
    </row>
    <row r="28" spans="1:7" ht="41.25" customHeight="1" x14ac:dyDescent="0.2">
      <c r="A28" s="247" t="str">
        <f ca="1">Translations!$A$30</f>
        <v>D. Expected annual gap in meeting the need: A - C</v>
      </c>
      <c r="B28" s="2" t="s">
        <v>6</v>
      </c>
      <c r="C28" s="134"/>
      <c r="D28" s="134"/>
      <c r="E28" s="134"/>
      <c r="F28" s="134">
        <f>+F17-(F25)</f>
        <v>0</v>
      </c>
      <c r="G28" s="219"/>
    </row>
    <row r="29" spans="1:7" ht="40.5" customHeight="1" x14ac:dyDescent="0.2">
      <c r="A29" s="249"/>
      <c r="B29" s="2" t="s">
        <v>14</v>
      </c>
      <c r="C29" s="127"/>
      <c r="D29" s="127"/>
      <c r="E29" s="127"/>
      <c r="F29" s="127" t="str">
        <f>IF(F28=0,"",+F28/F17)</f>
        <v/>
      </c>
      <c r="G29" s="220"/>
    </row>
    <row r="30" spans="1:7" ht="15" customHeight="1" x14ac:dyDescent="0.2">
      <c r="A30" s="29" t="str">
        <f ca="1">Translations!$A$31</f>
        <v>Country Need Covered with the Allocation Amount</v>
      </c>
      <c r="B30" s="30"/>
      <c r="C30" s="33"/>
      <c r="D30" s="33"/>
      <c r="E30" s="33"/>
      <c r="F30" s="33"/>
      <c r="G30" s="34"/>
    </row>
    <row r="31" spans="1:7" ht="41.25" customHeight="1" x14ac:dyDescent="0.2">
      <c r="A31" s="247" t="str">
        <f ca="1">Translations!$A$32</f>
        <v>E. Targets to be financed by funding request allocation amount</v>
      </c>
      <c r="B31" s="3" t="s">
        <v>6</v>
      </c>
      <c r="C31" s="125"/>
      <c r="D31" s="125"/>
      <c r="E31" s="125"/>
      <c r="F31" s="125"/>
      <c r="G31" s="219" t="s">
        <v>1365</v>
      </c>
    </row>
    <row r="32" spans="1:7" ht="41.25" customHeight="1" x14ac:dyDescent="0.2">
      <c r="A32" s="249"/>
      <c r="B32" s="3" t="s">
        <v>14</v>
      </c>
      <c r="C32" s="127"/>
      <c r="D32" s="127"/>
      <c r="E32" s="127"/>
      <c r="F32" s="127" t="str">
        <f>IF(F31=0,"",+F31/F17)</f>
        <v/>
      </c>
      <c r="G32" s="220"/>
    </row>
    <row r="33" spans="1:7" ht="42" customHeight="1" x14ac:dyDescent="0.2">
      <c r="A33" s="247" t="str">
        <f ca="1">Translations!$A$33</f>
        <v>F. Total Coverage from allocation amount and other resources: E + C</v>
      </c>
      <c r="B33" s="3" t="s">
        <v>6</v>
      </c>
      <c r="C33" s="128"/>
      <c r="D33" s="128"/>
      <c r="E33" s="128"/>
      <c r="F33" s="128">
        <f>+F31+F25</f>
        <v>0</v>
      </c>
      <c r="G33" s="219"/>
    </row>
    <row r="34" spans="1:7" ht="42" customHeight="1" x14ac:dyDescent="0.2">
      <c r="A34" s="249"/>
      <c r="B34" s="3" t="s">
        <v>14</v>
      </c>
      <c r="C34" s="127"/>
      <c r="D34" s="127"/>
      <c r="E34" s="127"/>
      <c r="F34" s="127" t="str">
        <f>IF(F33=0,"",+F33/F17)</f>
        <v/>
      </c>
      <c r="G34" s="220"/>
    </row>
    <row r="35" spans="1:7" ht="41.25" customHeight="1" x14ac:dyDescent="0.2">
      <c r="A35" s="247" t="str">
        <f>Translations!$B$34</f>
        <v xml:space="preserve">G. Remaining gap: A - F </v>
      </c>
      <c r="B35" s="3" t="s">
        <v>6</v>
      </c>
      <c r="C35" s="128"/>
      <c r="D35" s="128"/>
      <c r="E35" s="128"/>
      <c r="F35" s="128">
        <f>+F17-(F33)</f>
        <v>0</v>
      </c>
      <c r="G35" s="219"/>
    </row>
    <row r="36" spans="1:7" ht="41.25" customHeight="1" thickBot="1" x14ac:dyDescent="0.25">
      <c r="A36" s="248"/>
      <c r="B36" s="40" t="s">
        <v>14</v>
      </c>
      <c r="C36" s="129"/>
      <c r="D36" s="129"/>
      <c r="E36" s="129"/>
      <c r="F36" s="129" t="str">
        <f>IF(F35=0,"",+F35/F17)</f>
        <v/>
      </c>
      <c r="G36" s="240"/>
    </row>
    <row r="37" spans="1:7" x14ac:dyDescent="0.2">
      <c r="A37" s="48"/>
      <c r="B37" s="48"/>
      <c r="C37" s="48"/>
      <c r="D37" s="48"/>
      <c r="E37" s="48"/>
      <c r="F37" s="48"/>
      <c r="G37" s="48"/>
    </row>
    <row r="38" spans="1:7" x14ac:dyDescent="0.2">
      <c r="A38" s="48"/>
      <c r="B38" s="48"/>
      <c r="C38" s="48"/>
      <c r="D38" s="48"/>
      <c r="E38" s="48"/>
      <c r="F38" s="48"/>
      <c r="G38" s="48"/>
    </row>
  </sheetData>
  <sheetProtection formatColumns="0" formatRows="0"/>
  <customSheetViews>
    <customSheetView guid="{CD09CE3E-58EC-4EDC-BE6A-B9CFB40E5B97}" scale="80" showPageBreaks="1" fitToPage="1" printArea="1" view="pageBreakPreview">
      <pane ySplit="5" topLeftCell="A6" activePane="bottomLeft" state="frozenSplit"/>
      <selection pane="bottomLeft" activeCell="A5" sqref="A5:F5"/>
      <rowBreaks count="1" manualBreakCount="1">
        <brk id="33" max="5" man="1"/>
      </rowBreaks>
      <pageMargins left="0.7" right="0.7" top="0.75" bottom="0.75" header="0.3" footer="0.3"/>
      <pageSetup paperSize="8" fitToHeight="0" orientation="portrait" r:id="rId1"/>
    </customSheetView>
    <customSheetView guid="{DCBE10EC-8F38-2F45-867C-33FA420E36B5}" scale="80" fitToPage="1">
      <pane ySplit="5" topLeftCell="A6" activePane="bottomLeft" state="frozenSplit"/>
      <selection pane="bottomLeft" activeCell="B8" sqref="B8:F8"/>
      <rowBreaks count="1" manualBreakCount="1">
        <brk id="33" max="5" man="1"/>
      </rowBreaks>
      <pageMargins left="0.7" right="0.7" top="0.75" bottom="0.75" header="0.3" footer="0.3"/>
      <pageSetup paperSize="8" fitToHeight="0" orientation="portrait" r:id="rId2"/>
    </customSheetView>
    <customSheetView guid="{5D020AB2-0A97-4230-BF83-062EE6184162}" scale="80" showPageBreaks="1" fitToPage="1" printArea="1" view="pageBreakPreview">
      <pane ySplit="5" topLeftCell="A6" activePane="bottomLeft" state="frozenSplit"/>
      <selection pane="bottomLeft" activeCell="B8" sqref="B8:F8"/>
      <rowBreaks count="1" manualBreakCount="1">
        <brk id="33" max="5" man="1"/>
      </rowBreaks>
      <pageMargins left="0.7" right="0.7" top="0.75" bottom="0.75" header="0.3" footer="0.3"/>
      <pageSetup paperSize="8" scale="70" fitToHeight="0" orientation="portrait" r:id="rId3"/>
    </customSheetView>
    <customSheetView guid="{8A762DD9-6125-4177-AA9B-79E8D68448DE}" scale="80" showPageBreaks="1" fitToPage="1" printArea="1" view="pageBreakPreview">
      <pane ySplit="5" topLeftCell="A6" activePane="bottomLeft" state="frozenSplit"/>
      <selection pane="bottomLeft" activeCell="B8" sqref="B8:F8"/>
      <rowBreaks count="1" manualBreakCount="1">
        <brk id="33" max="5" man="1"/>
      </rowBreaks>
      <pageMargins left="0.7" right="0.7" top="0.75" bottom="0.75" header="0.3" footer="0.3"/>
      <pageSetup paperSize="8" fitToHeight="0" orientation="portrait" r:id="rId4"/>
    </customSheetView>
  </customSheetViews>
  <mergeCells count="29">
    <mergeCell ref="F11:G11"/>
    <mergeCell ref="A7:G7"/>
    <mergeCell ref="H5:I5"/>
    <mergeCell ref="A5:G5"/>
    <mergeCell ref="B8:G8"/>
    <mergeCell ref="B9:G9"/>
    <mergeCell ref="B12:G12"/>
    <mergeCell ref="G14:G15"/>
    <mergeCell ref="A18:A19"/>
    <mergeCell ref="G18:G19"/>
    <mergeCell ref="A21:A22"/>
    <mergeCell ref="G21:G22"/>
    <mergeCell ref="A23:A24"/>
    <mergeCell ref="G23:G24"/>
    <mergeCell ref="A25:A26"/>
    <mergeCell ref="G25:G26"/>
    <mergeCell ref="A35:A36"/>
    <mergeCell ref="G35:G36"/>
    <mergeCell ref="A28:A29"/>
    <mergeCell ref="G28:G29"/>
    <mergeCell ref="A31:A32"/>
    <mergeCell ref="G31:G32"/>
    <mergeCell ref="A33:A34"/>
    <mergeCell ref="G33:G34"/>
    <mergeCell ref="A1:E1"/>
    <mergeCell ref="A2:E2"/>
    <mergeCell ref="A3:D3"/>
    <mergeCell ref="A4:E4"/>
    <mergeCell ref="G1:G4"/>
  </mergeCells>
  <pageMargins left="0.7" right="0.7" top="0.75" bottom="0.75" header="0.3" footer="0.3"/>
  <pageSetup paperSize="8" scale="62" fitToHeight="0"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W271"/>
  <sheetViews>
    <sheetView workbookViewId="0">
      <selection activeCell="C33" sqref="C33"/>
    </sheetView>
  </sheetViews>
  <sheetFormatPr defaultColWidth="9" defaultRowHeight="15" x14ac:dyDescent="0.25"/>
  <cols>
    <col min="1" max="1" width="13.5" style="45" customWidth="1"/>
    <col min="2" max="2" width="17.625" style="45" customWidth="1"/>
    <col min="3" max="3" width="66.125" style="45" customWidth="1"/>
    <col min="4" max="4" width="45.625" style="45" customWidth="1"/>
    <col min="5" max="6" width="9" style="45"/>
    <col min="7" max="7" width="45.625" style="45" customWidth="1"/>
    <col min="8" max="8" width="31.125" style="45" customWidth="1"/>
    <col min="9" max="11" width="9" style="45"/>
    <col min="17" max="18" width="9" style="45"/>
    <col min="24" max="16384" width="9" style="45"/>
  </cols>
  <sheetData>
    <row r="1" spans="1:23" x14ac:dyDescent="0.25">
      <c r="C1" s="46" t="s">
        <v>91</v>
      </c>
      <c r="M1" s="53" t="s">
        <v>338</v>
      </c>
      <c r="T1" s="53" t="s">
        <v>89</v>
      </c>
    </row>
    <row r="2" spans="1:23" x14ac:dyDescent="0.25">
      <c r="A2" s="54" t="s">
        <v>20</v>
      </c>
      <c r="B2" s="66" t="s">
        <v>20</v>
      </c>
      <c r="C2" s="54" t="s">
        <v>16</v>
      </c>
      <c r="D2" s="54" t="s">
        <v>21</v>
      </c>
      <c r="E2" s="54" t="s">
        <v>18</v>
      </c>
      <c r="F2" s="55" t="s">
        <v>22</v>
      </c>
      <c r="G2" s="66" t="s">
        <v>16</v>
      </c>
      <c r="H2" s="66" t="s">
        <v>21</v>
      </c>
      <c r="I2" s="66" t="s">
        <v>18</v>
      </c>
      <c r="J2" s="67" t="s">
        <v>22</v>
      </c>
      <c r="L2" s="54" t="s">
        <v>20</v>
      </c>
      <c r="M2" s="54" t="s">
        <v>16</v>
      </c>
      <c r="N2" s="54" t="s">
        <v>21</v>
      </c>
      <c r="O2" s="54" t="s">
        <v>18</v>
      </c>
      <c r="P2" s="55" t="s">
        <v>22</v>
      </c>
      <c r="S2" s="54" t="s">
        <v>20</v>
      </c>
      <c r="T2" s="54" t="s">
        <v>16</v>
      </c>
      <c r="U2" s="54" t="s">
        <v>21</v>
      </c>
      <c r="V2" s="54" t="s">
        <v>18</v>
      </c>
      <c r="W2" s="55" t="s">
        <v>22</v>
      </c>
    </row>
    <row r="3" spans="1:23" x14ac:dyDescent="0.25">
      <c r="A3" s="70" t="str">
        <f t="shared" ref="A3:A9" ca="1" si="0">OFFSET(C3,0,LangOffset,1,1)</f>
        <v>Please select…</v>
      </c>
      <c r="B3" s="70" t="str">
        <f t="shared" ref="B3:B9" ca="1" si="1">OFFSET(G3,0,LangOffset,1,1)</f>
        <v xml:space="preserve"> </v>
      </c>
      <c r="C3" s="71" t="s">
        <v>92</v>
      </c>
      <c r="D3" s="73" t="s">
        <v>832</v>
      </c>
      <c r="E3" s="74" t="s">
        <v>1258</v>
      </c>
      <c r="F3" s="74" t="s">
        <v>1255</v>
      </c>
      <c r="G3" s="68" t="s">
        <v>93</v>
      </c>
      <c r="H3" s="68" t="s">
        <v>93</v>
      </c>
      <c r="I3" s="65" t="s">
        <v>93</v>
      </c>
      <c r="J3" s="65" t="s">
        <v>93</v>
      </c>
      <c r="L3" t="str">
        <f t="shared" ref="L3:L66" ca="1" si="2">OFFSET($M3,0,LangOffset,1,1)</f>
        <v>Please select your geography…</v>
      </c>
      <c r="M3" s="57" t="s">
        <v>339</v>
      </c>
      <c r="N3" s="74" t="s">
        <v>839</v>
      </c>
      <c r="O3" s="74" t="s">
        <v>1278</v>
      </c>
      <c r="P3" s="74" t="s">
        <v>1279</v>
      </c>
      <c r="S3" t="str">
        <f ca="1">OFFSET($T3,0,LangOffset,1,1)</f>
        <v>Please select…</v>
      </c>
      <c r="T3" s="57" t="s">
        <v>92</v>
      </c>
      <c r="U3" s="74" t="s">
        <v>832</v>
      </c>
      <c r="V3" s="74" t="s">
        <v>1258</v>
      </c>
      <c r="W3" s="74" t="s">
        <v>1255</v>
      </c>
    </row>
    <row r="4" spans="1:23" x14ac:dyDescent="0.25">
      <c r="A4" s="70" t="str">
        <f t="shared" ca="1" si="0"/>
        <v>TB care and prevention- Case detection and diagnosis</v>
      </c>
      <c r="B4" s="70" t="str">
        <f t="shared" ca="1" si="1"/>
        <v>Number of notified cases of all forms of TB- bacteriologically confirmed plus clinically diagnosed (new and relapse)</v>
      </c>
      <c r="C4" s="72" t="s">
        <v>97</v>
      </c>
      <c r="D4" s="59" t="s">
        <v>1165</v>
      </c>
      <c r="E4" s="75" t="s">
        <v>1239</v>
      </c>
      <c r="F4" s="69" t="s">
        <v>1211</v>
      </c>
      <c r="G4" s="71" t="s">
        <v>90</v>
      </c>
      <c r="H4" s="58" t="s">
        <v>1155</v>
      </c>
      <c r="I4" s="64" t="s">
        <v>1265</v>
      </c>
      <c r="J4" s="76" t="s">
        <v>1245</v>
      </c>
      <c r="L4" t="str">
        <f t="shared" ca="1" si="2"/>
        <v>Afghanistan</v>
      </c>
      <c r="M4" s="57" t="s">
        <v>105</v>
      </c>
      <c r="N4" s="57" t="s">
        <v>840</v>
      </c>
      <c r="O4" t="s">
        <v>402</v>
      </c>
      <c r="P4" t="s">
        <v>403</v>
      </c>
      <c r="S4" t="str">
        <f ca="1">OFFSET($T4,0,LangOffset,1,1)</f>
        <v>CCM</v>
      </c>
      <c r="T4" s="57" t="s">
        <v>340</v>
      </c>
      <c r="U4" s="74" t="s">
        <v>837</v>
      </c>
      <c r="V4" s="74" t="s">
        <v>1259</v>
      </c>
      <c r="W4" s="74" t="s">
        <v>1256</v>
      </c>
    </row>
    <row r="5" spans="1:23" x14ac:dyDescent="0.25">
      <c r="A5" s="70" t="str">
        <f t="shared" ca="1" si="0"/>
        <v>MDR-TB- Case Detection and Diagnosis</v>
      </c>
      <c r="B5" s="70" t="str">
        <f t="shared" ca="1" si="1"/>
        <v>Number of TB cases with RR-TB and/or MDR-TB notified</v>
      </c>
      <c r="C5" s="71" t="s">
        <v>69</v>
      </c>
      <c r="D5" s="59" t="s">
        <v>1166</v>
      </c>
      <c r="E5" s="75" t="s">
        <v>1177</v>
      </c>
      <c r="F5" s="76" t="s">
        <v>1246</v>
      </c>
      <c r="G5" s="77" t="s">
        <v>103</v>
      </c>
      <c r="H5" s="58" t="s">
        <v>1157</v>
      </c>
      <c r="I5" s="63" t="s">
        <v>1266</v>
      </c>
      <c r="J5" s="76" t="s">
        <v>1247</v>
      </c>
      <c r="L5" t="str">
        <f t="shared" ca="1" si="2"/>
        <v>Africa</v>
      </c>
      <c r="M5" s="57" t="s">
        <v>342</v>
      </c>
      <c r="N5" s="57" t="s">
        <v>841</v>
      </c>
      <c r="O5" t="s">
        <v>404</v>
      </c>
      <c r="P5" t="s">
        <v>405</v>
      </c>
      <c r="S5" t="str">
        <f ca="1">OFFSET($T5,0,LangOffset,1,1)</f>
        <v>non-CCM</v>
      </c>
      <c r="T5" s="57" t="s">
        <v>341</v>
      </c>
      <c r="U5" s="74" t="s">
        <v>838</v>
      </c>
      <c r="V5" s="74" t="s">
        <v>1260</v>
      </c>
      <c r="W5" s="74" t="s">
        <v>1257</v>
      </c>
    </row>
    <row r="6" spans="1:23" x14ac:dyDescent="0.25">
      <c r="A6" s="70" t="str">
        <f t="shared" ca="1" si="0"/>
        <v>MDR-TB- Treatment</v>
      </c>
      <c r="B6" s="70" t="str">
        <f t="shared" ca="1" si="1"/>
        <v xml:space="preserve">Number of notified cases with RR-TB and/or MDR-TB that began second-line treatment </v>
      </c>
      <c r="C6" s="71" t="s">
        <v>70</v>
      </c>
      <c r="D6" s="73" t="s">
        <v>833</v>
      </c>
      <c r="E6" s="75" t="s">
        <v>1240</v>
      </c>
      <c r="F6" s="76" t="s">
        <v>1248</v>
      </c>
      <c r="G6" s="72" t="s">
        <v>102</v>
      </c>
      <c r="H6" s="58" t="s">
        <v>1158</v>
      </c>
      <c r="I6" s="75" t="s">
        <v>1241</v>
      </c>
      <c r="J6" s="76" t="s">
        <v>1249</v>
      </c>
      <c r="L6" t="str">
        <f t="shared" ca="1" si="2"/>
        <v>Aland Islands</v>
      </c>
      <c r="M6" s="57" t="s">
        <v>106</v>
      </c>
      <c r="N6" s="57" t="s">
        <v>842</v>
      </c>
      <c r="O6" t="s">
        <v>406</v>
      </c>
      <c r="P6" t="s">
        <v>407</v>
      </c>
    </row>
    <row r="7" spans="1:23" x14ac:dyDescent="0.25">
      <c r="A7" s="70" t="str">
        <f t="shared" ca="1" si="0"/>
        <v>TB/HIV- TB/HIV collaborative interventions- TB screening among HIV patients</v>
      </c>
      <c r="B7" s="70" t="str">
        <f t="shared" ca="1" si="1"/>
        <v>Percentage of people living with HIV in care (including PMTCT) who are screened for TB in HIV care or treatment settings</v>
      </c>
      <c r="C7" s="71" t="s">
        <v>27</v>
      </c>
      <c r="D7" s="73" t="s">
        <v>834</v>
      </c>
      <c r="E7" s="62" t="s">
        <v>1242</v>
      </c>
      <c r="F7" s="76" t="s">
        <v>1250</v>
      </c>
      <c r="G7" s="68" t="s">
        <v>1273</v>
      </c>
      <c r="H7" s="58" t="s">
        <v>1160</v>
      </c>
      <c r="I7" s="63" t="s">
        <v>1269</v>
      </c>
      <c r="J7" s="76" t="s">
        <v>1251</v>
      </c>
      <c r="L7" t="str">
        <f t="shared" ca="1" si="2"/>
        <v>Albania</v>
      </c>
      <c r="M7" s="57" t="s">
        <v>107</v>
      </c>
      <c r="N7" s="57" t="s">
        <v>843</v>
      </c>
      <c r="O7" t="s">
        <v>107</v>
      </c>
      <c r="P7" t="s">
        <v>408</v>
      </c>
    </row>
    <row r="8" spans="1:23" x14ac:dyDescent="0.25">
      <c r="A8" s="70" t="str">
        <f t="shared" ca="1" si="0"/>
        <v>TB/HIV- TB/HIV collaborative interventions- TB patients with known HIV status</v>
      </c>
      <c r="B8" s="70" t="str">
        <f t="shared" ca="1" si="1"/>
        <v>Percentage of notified TB patients (new and relapse) with documented HIV status</v>
      </c>
      <c r="C8" s="71" t="s">
        <v>28</v>
      </c>
      <c r="D8" s="73" t="s">
        <v>835</v>
      </c>
      <c r="E8" s="62" t="s">
        <v>1243</v>
      </c>
      <c r="F8" s="76" t="s">
        <v>1252</v>
      </c>
      <c r="G8" s="68" t="s">
        <v>1272</v>
      </c>
      <c r="H8" s="58" t="s">
        <v>1162</v>
      </c>
      <c r="I8" s="63" t="s">
        <v>1274</v>
      </c>
      <c r="J8" s="76" t="s">
        <v>1253</v>
      </c>
      <c r="L8" t="str">
        <f t="shared" ca="1" si="2"/>
        <v>Algeria</v>
      </c>
      <c r="M8" s="57" t="s">
        <v>108</v>
      </c>
      <c r="N8" s="57" t="s">
        <v>844</v>
      </c>
      <c r="O8" t="s">
        <v>409</v>
      </c>
      <c r="P8" t="s">
        <v>410</v>
      </c>
    </row>
    <row r="9" spans="1:23" x14ac:dyDescent="0.25">
      <c r="A9" s="70" t="str">
        <f t="shared" ca="1" si="0"/>
        <v>TB/HIV- TB/HIV collaborative interventions-HIV positive TB patients on ART</v>
      </c>
      <c r="B9" s="70" t="str">
        <f t="shared" ca="1" si="1"/>
        <v>Proportion of HIV positive notified TB patients (new and relapse) on ART during TB treatment</v>
      </c>
      <c r="C9" s="71" t="s">
        <v>73</v>
      </c>
      <c r="D9" s="73" t="s">
        <v>836</v>
      </c>
      <c r="E9" s="62" t="s">
        <v>1244</v>
      </c>
      <c r="F9" s="76" t="s">
        <v>1230</v>
      </c>
      <c r="G9" s="72" t="s">
        <v>101</v>
      </c>
      <c r="H9" s="58" t="s">
        <v>1164</v>
      </c>
      <c r="I9" s="63" t="s">
        <v>1277</v>
      </c>
      <c r="J9" s="76" t="s">
        <v>1254</v>
      </c>
      <c r="L9" t="str">
        <f t="shared" ca="1" si="2"/>
        <v>American Samoa</v>
      </c>
      <c r="M9" s="57" t="s">
        <v>109</v>
      </c>
      <c r="N9" s="57" t="s">
        <v>845</v>
      </c>
      <c r="O9" t="s">
        <v>411</v>
      </c>
      <c r="P9" t="s">
        <v>412</v>
      </c>
    </row>
    <row r="10" spans="1:23" x14ac:dyDescent="0.25">
      <c r="L10" t="str">
        <f t="shared" ca="1" si="2"/>
        <v>Americas</v>
      </c>
      <c r="M10" s="57" t="s">
        <v>343</v>
      </c>
      <c r="N10" s="57" t="s">
        <v>846</v>
      </c>
      <c r="O10" t="s">
        <v>413</v>
      </c>
      <c r="P10" t="s">
        <v>414</v>
      </c>
    </row>
    <row r="11" spans="1:23" x14ac:dyDescent="0.25">
      <c r="L11" t="str">
        <f t="shared" ca="1" si="2"/>
        <v>Andorra</v>
      </c>
      <c r="M11" s="57" t="s">
        <v>110</v>
      </c>
      <c r="N11" s="57" t="s">
        <v>847</v>
      </c>
      <c r="O11" t="s">
        <v>110</v>
      </c>
      <c r="P11" t="s">
        <v>415</v>
      </c>
    </row>
    <row r="12" spans="1:23" x14ac:dyDescent="0.25">
      <c r="L12" t="str">
        <f t="shared" ca="1" si="2"/>
        <v>Angola</v>
      </c>
      <c r="M12" s="57" t="s">
        <v>111</v>
      </c>
      <c r="N12" s="57" t="s">
        <v>848</v>
      </c>
      <c r="O12" t="s">
        <v>111</v>
      </c>
      <c r="P12" t="s">
        <v>416</v>
      </c>
    </row>
    <row r="13" spans="1:23" x14ac:dyDescent="0.25">
      <c r="L13" t="str">
        <f t="shared" ca="1" si="2"/>
        <v>Anguilla</v>
      </c>
      <c r="M13" s="57" t="s">
        <v>112</v>
      </c>
      <c r="N13" s="57" t="s">
        <v>849</v>
      </c>
      <c r="O13" t="s">
        <v>417</v>
      </c>
      <c r="P13" t="s">
        <v>418</v>
      </c>
    </row>
    <row r="14" spans="1:23" x14ac:dyDescent="0.25">
      <c r="L14" t="str">
        <f t="shared" ca="1" si="2"/>
        <v>Antigua and Barbuda</v>
      </c>
      <c r="M14" s="57" t="s">
        <v>113</v>
      </c>
      <c r="N14" s="57" t="s">
        <v>850</v>
      </c>
      <c r="O14" t="s">
        <v>419</v>
      </c>
      <c r="P14" t="s">
        <v>420</v>
      </c>
    </row>
    <row r="15" spans="1:23" x14ac:dyDescent="0.25">
      <c r="L15" t="str">
        <f t="shared" ca="1" si="2"/>
        <v>Argentina</v>
      </c>
      <c r="M15" s="57" t="s">
        <v>114</v>
      </c>
      <c r="N15" s="57" t="s">
        <v>851</v>
      </c>
      <c r="O15" t="s">
        <v>114</v>
      </c>
      <c r="P15" t="s">
        <v>421</v>
      </c>
    </row>
    <row r="16" spans="1:23" x14ac:dyDescent="0.25">
      <c r="L16" t="str">
        <f t="shared" ca="1" si="2"/>
        <v>Armenia</v>
      </c>
      <c r="M16" s="57" t="s">
        <v>115</v>
      </c>
      <c r="N16" s="57" t="s">
        <v>852</v>
      </c>
      <c r="O16" t="s">
        <v>115</v>
      </c>
      <c r="P16" t="s">
        <v>422</v>
      </c>
    </row>
    <row r="17" spans="3:16" x14ac:dyDescent="0.25">
      <c r="L17" t="str">
        <f t="shared" ca="1" si="2"/>
        <v>Aruba</v>
      </c>
      <c r="M17" s="57" t="s">
        <v>116</v>
      </c>
      <c r="N17" s="57" t="s">
        <v>853</v>
      </c>
      <c r="O17" t="s">
        <v>116</v>
      </c>
      <c r="P17" t="s">
        <v>423</v>
      </c>
    </row>
    <row r="18" spans="3:16" x14ac:dyDescent="0.25">
      <c r="L18" t="str">
        <f t="shared" ca="1" si="2"/>
        <v>Asia</v>
      </c>
      <c r="M18" s="57" t="s">
        <v>344</v>
      </c>
      <c r="N18" s="57" t="s">
        <v>854</v>
      </c>
      <c r="O18" t="s">
        <v>344</v>
      </c>
      <c r="P18" t="s">
        <v>424</v>
      </c>
    </row>
    <row r="19" spans="3:16" x14ac:dyDescent="0.25">
      <c r="L19" t="str">
        <f t="shared" ca="1" si="2"/>
        <v>Australia</v>
      </c>
      <c r="M19" s="57" t="s">
        <v>117</v>
      </c>
      <c r="N19" s="57" t="s">
        <v>855</v>
      </c>
      <c r="O19" t="s">
        <v>117</v>
      </c>
      <c r="P19" t="s">
        <v>425</v>
      </c>
    </row>
    <row r="20" spans="3:16" x14ac:dyDescent="0.25">
      <c r="L20" t="str">
        <f t="shared" ca="1" si="2"/>
        <v>Australia and New Zealand</v>
      </c>
      <c r="M20" s="57" t="s">
        <v>345</v>
      </c>
      <c r="N20" s="57" t="s">
        <v>856</v>
      </c>
      <c r="O20" t="s">
        <v>426</v>
      </c>
      <c r="P20" t="s">
        <v>427</v>
      </c>
    </row>
    <row r="21" spans="3:16" x14ac:dyDescent="0.25">
      <c r="L21" t="str">
        <f t="shared" ca="1" si="2"/>
        <v>Austria</v>
      </c>
      <c r="M21" s="57" t="s">
        <v>118</v>
      </c>
      <c r="N21" s="57" t="s">
        <v>857</v>
      </c>
      <c r="O21" t="s">
        <v>118</v>
      </c>
      <c r="P21" t="s">
        <v>428</v>
      </c>
    </row>
    <row r="22" spans="3:16" x14ac:dyDescent="0.25">
      <c r="L22" t="str">
        <f t="shared" ca="1" si="2"/>
        <v>Azerbaijan</v>
      </c>
      <c r="M22" s="57" t="s">
        <v>119</v>
      </c>
      <c r="N22" s="57" t="s">
        <v>858</v>
      </c>
      <c r="O22" t="s">
        <v>429</v>
      </c>
      <c r="P22" t="s">
        <v>430</v>
      </c>
    </row>
    <row r="23" spans="3:16" x14ac:dyDescent="0.25">
      <c r="L23" t="str">
        <f t="shared" ca="1" si="2"/>
        <v>Bahamas</v>
      </c>
      <c r="M23" s="57" t="s">
        <v>120</v>
      </c>
      <c r="N23" s="57" t="s">
        <v>859</v>
      </c>
      <c r="O23" t="s">
        <v>431</v>
      </c>
      <c r="P23" t="s">
        <v>432</v>
      </c>
    </row>
    <row r="24" spans="3:16" x14ac:dyDescent="0.25">
      <c r="L24" t="str">
        <f t="shared" ca="1" si="2"/>
        <v>Bahrain</v>
      </c>
      <c r="M24" s="57" t="s">
        <v>121</v>
      </c>
      <c r="N24" s="57" t="s">
        <v>860</v>
      </c>
      <c r="O24" t="s">
        <v>433</v>
      </c>
      <c r="P24" t="s">
        <v>434</v>
      </c>
    </row>
    <row r="25" spans="3:16" x14ac:dyDescent="0.25">
      <c r="C25" s="61"/>
      <c r="L25" t="str">
        <f t="shared" ca="1" si="2"/>
        <v>Bangladesh</v>
      </c>
      <c r="M25" s="57" t="s">
        <v>122</v>
      </c>
      <c r="N25" s="57" t="s">
        <v>861</v>
      </c>
      <c r="O25" t="s">
        <v>122</v>
      </c>
      <c r="P25" t="s">
        <v>435</v>
      </c>
    </row>
    <row r="26" spans="3:16" x14ac:dyDescent="0.25">
      <c r="L26" t="str">
        <f t="shared" ca="1" si="2"/>
        <v>Barbados</v>
      </c>
      <c r="M26" s="57" t="s">
        <v>123</v>
      </c>
      <c r="N26" s="57" t="s">
        <v>862</v>
      </c>
      <c r="O26" t="s">
        <v>123</v>
      </c>
      <c r="P26" t="s">
        <v>436</v>
      </c>
    </row>
    <row r="27" spans="3:16" x14ac:dyDescent="0.25">
      <c r="L27" t="str">
        <f t="shared" ca="1" si="2"/>
        <v>Belarus</v>
      </c>
      <c r="M27" s="57" t="s">
        <v>124</v>
      </c>
      <c r="N27" s="57" t="s">
        <v>863</v>
      </c>
      <c r="O27" t="s">
        <v>437</v>
      </c>
      <c r="P27" t="s">
        <v>438</v>
      </c>
    </row>
    <row r="28" spans="3:16" x14ac:dyDescent="0.25">
      <c r="L28" t="str">
        <f t="shared" ca="1" si="2"/>
        <v>Belgium</v>
      </c>
      <c r="M28" s="57" t="s">
        <v>125</v>
      </c>
      <c r="N28" s="57" t="s">
        <v>864</v>
      </c>
      <c r="O28" t="s">
        <v>439</v>
      </c>
      <c r="P28" t="s">
        <v>440</v>
      </c>
    </row>
    <row r="29" spans="3:16" x14ac:dyDescent="0.25">
      <c r="L29" t="str">
        <f t="shared" ca="1" si="2"/>
        <v>Belize</v>
      </c>
      <c r="M29" s="57" t="s">
        <v>126</v>
      </c>
      <c r="N29" s="57" t="s">
        <v>865</v>
      </c>
      <c r="O29" t="s">
        <v>441</v>
      </c>
      <c r="P29" t="s">
        <v>442</v>
      </c>
    </row>
    <row r="30" spans="3:16" x14ac:dyDescent="0.25">
      <c r="L30" t="str">
        <f t="shared" ca="1" si="2"/>
        <v>Benin</v>
      </c>
      <c r="M30" s="57" t="s">
        <v>127</v>
      </c>
      <c r="N30" s="57" t="s">
        <v>866</v>
      </c>
      <c r="O30" t="s">
        <v>127</v>
      </c>
      <c r="P30" t="s">
        <v>443</v>
      </c>
    </row>
    <row r="31" spans="3:16" x14ac:dyDescent="0.25">
      <c r="L31" t="str">
        <f t="shared" ca="1" si="2"/>
        <v>Bermuda</v>
      </c>
      <c r="M31" s="57" t="s">
        <v>128</v>
      </c>
      <c r="N31" s="57" t="s">
        <v>867</v>
      </c>
      <c r="O31" t="s">
        <v>444</v>
      </c>
      <c r="P31" t="s">
        <v>445</v>
      </c>
    </row>
    <row r="32" spans="3:16" x14ac:dyDescent="0.25">
      <c r="L32" t="str">
        <f t="shared" ca="1" si="2"/>
        <v>Bhutan</v>
      </c>
      <c r="M32" s="57" t="s">
        <v>129</v>
      </c>
      <c r="N32" s="57" t="s">
        <v>868</v>
      </c>
      <c r="O32" t="s">
        <v>446</v>
      </c>
      <c r="P32" t="s">
        <v>447</v>
      </c>
    </row>
    <row r="33" spans="12:16" x14ac:dyDescent="0.25">
      <c r="L33" t="str">
        <f t="shared" ca="1" si="2"/>
        <v>Bolivia (Plurinational State)</v>
      </c>
      <c r="M33" s="57" t="s">
        <v>130</v>
      </c>
      <c r="N33" s="57" t="s">
        <v>869</v>
      </c>
      <c r="O33" t="s">
        <v>448</v>
      </c>
      <c r="P33" t="s">
        <v>449</v>
      </c>
    </row>
    <row r="34" spans="12:16" x14ac:dyDescent="0.25">
      <c r="L34" t="str">
        <f t="shared" ca="1" si="2"/>
        <v>Bonaire, Sint Eustatius and Saba</v>
      </c>
      <c r="M34" s="57" t="s">
        <v>346</v>
      </c>
      <c r="N34" s="57" t="s">
        <v>870</v>
      </c>
      <c r="O34" t="s">
        <v>450</v>
      </c>
      <c r="P34" t="s">
        <v>451</v>
      </c>
    </row>
    <row r="35" spans="12:16" x14ac:dyDescent="0.25">
      <c r="L35" t="str">
        <f t="shared" ca="1" si="2"/>
        <v>Bosnia and Herzegovina</v>
      </c>
      <c r="M35" s="57" t="s">
        <v>131</v>
      </c>
      <c r="N35" s="57" t="s">
        <v>871</v>
      </c>
      <c r="O35" t="s">
        <v>452</v>
      </c>
      <c r="P35" t="s">
        <v>453</v>
      </c>
    </row>
    <row r="36" spans="12:16" x14ac:dyDescent="0.25">
      <c r="L36" t="str">
        <f t="shared" ca="1" si="2"/>
        <v>Botswana</v>
      </c>
      <c r="M36" s="57" t="s">
        <v>132</v>
      </c>
      <c r="N36" s="57" t="s">
        <v>872</v>
      </c>
      <c r="O36" t="s">
        <v>132</v>
      </c>
      <c r="P36" t="s">
        <v>454</v>
      </c>
    </row>
    <row r="37" spans="12:16" x14ac:dyDescent="0.25">
      <c r="L37" t="str">
        <f t="shared" ca="1" si="2"/>
        <v>Brazil</v>
      </c>
      <c r="M37" s="57" t="s">
        <v>133</v>
      </c>
      <c r="N37" s="57" t="s">
        <v>873</v>
      </c>
      <c r="O37" t="s">
        <v>455</v>
      </c>
      <c r="P37" t="s">
        <v>456</v>
      </c>
    </row>
    <row r="38" spans="12:16" x14ac:dyDescent="0.25">
      <c r="L38" t="str">
        <f t="shared" ca="1" si="2"/>
        <v>British Virgin Islands</v>
      </c>
      <c r="M38" s="57" t="s">
        <v>134</v>
      </c>
      <c r="N38" s="57" t="s">
        <v>874</v>
      </c>
      <c r="O38" t="s">
        <v>457</v>
      </c>
      <c r="P38" t="s">
        <v>458</v>
      </c>
    </row>
    <row r="39" spans="12:16" x14ac:dyDescent="0.25">
      <c r="L39" t="str">
        <f t="shared" ca="1" si="2"/>
        <v>Brunei Darussalam</v>
      </c>
      <c r="M39" s="57" t="s">
        <v>135</v>
      </c>
      <c r="N39" s="57" t="s">
        <v>875</v>
      </c>
      <c r="O39" t="s">
        <v>135</v>
      </c>
      <c r="P39" t="s">
        <v>459</v>
      </c>
    </row>
    <row r="40" spans="12:16" x14ac:dyDescent="0.25">
      <c r="L40" t="str">
        <f t="shared" ca="1" si="2"/>
        <v>Bulgaria</v>
      </c>
      <c r="M40" s="57" t="s">
        <v>136</v>
      </c>
      <c r="N40" s="57" t="s">
        <v>876</v>
      </c>
      <c r="O40" t="s">
        <v>136</v>
      </c>
      <c r="P40" t="s">
        <v>460</v>
      </c>
    </row>
    <row r="41" spans="12:16" x14ac:dyDescent="0.25">
      <c r="L41" t="str">
        <f t="shared" ca="1" si="2"/>
        <v>Burkina Faso</v>
      </c>
      <c r="M41" s="57" t="s">
        <v>137</v>
      </c>
      <c r="N41" s="57" t="s">
        <v>877</v>
      </c>
      <c r="O41" t="s">
        <v>137</v>
      </c>
      <c r="P41" t="s">
        <v>461</v>
      </c>
    </row>
    <row r="42" spans="12:16" x14ac:dyDescent="0.25">
      <c r="L42" t="str">
        <f t="shared" ca="1" si="2"/>
        <v>Burundi</v>
      </c>
      <c r="M42" s="57" t="s">
        <v>138</v>
      </c>
      <c r="N42" s="57" t="s">
        <v>878</v>
      </c>
      <c r="O42" t="s">
        <v>138</v>
      </c>
      <c r="P42" t="s">
        <v>462</v>
      </c>
    </row>
    <row r="43" spans="12:16" x14ac:dyDescent="0.25">
      <c r="L43" t="str">
        <f t="shared" ca="1" si="2"/>
        <v>Cambodia</v>
      </c>
      <c r="M43" s="57" t="s">
        <v>139</v>
      </c>
      <c r="N43" s="57" t="s">
        <v>879</v>
      </c>
      <c r="O43" t="s">
        <v>463</v>
      </c>
      <c r="P43" t="s">
        <v>464</v>
      </c>
    </row>
    <row r="44" spans="12:16" x14ac:dyDescent="0.25">
      <c r="L44" t="str">
        <f t="shared" ca="1" si="2"/>
        <v>Cameroon</v>
      </c>
      <c r="M44" s="57" t="s">
        <v>140</v>
      </c>
      <c r="N44" s="57" t="s">
        <v>880</v>
      </c>
      <c r="O44" t="s">
        <v>465</v>
      </c>
      <c r="P44" t="s">
        <v>466</v>
      </c>
    </row>
    <row r="45" spans="12:16" x14ac:dyDescent="0.25">
      <c r="L45" t="str">
        <f t="shared" ca="1" si="2"/>
        <v>Canada</v>
      </c>
      <c r="M45" s="57" t="s">
        <v>141</v>
      </c>
      <c r="N45" s="57" t="s">
        <v>881</v>
      </c>
      <c r="O45" t="s">
        <v>467</v>
      </c>
      <c r="P45" t="s">
        <v>468</v>
      </c>
    </row>
    <row r="46" spans="12:16" x14ac:dyDescent="0.25">
      <c r="L46" t="str">
        <f t="shared" ca="1" si="2"/>
        <v>Cape Verde</v>
      </c>
      <c r="M46" s="57" t="s">
        <v>142</v>
      </c>
      <c r="N46" s="57" t="s">
        <v>882</v>
      </c>
      <c r="O46" t="s">
        <v>469</v>
      </c>
      <c r="P46" t="s">
        <v>470</v>
      </c>
    </row>
    <row r="47" spans="12:16" x14ac:dyDescent="0.25">
      <c r="L47" t="str">
        <f t="shared" ca="1" si="2"/>
        <v>Caribbean</v>
      </c>
      <c r="M47" s="57" t="s">
        <v>347</v>
      </c>
      <c r="N47" s="57" t="s">
        <v>883</v>
      </c>
      <c r="O47" t="s">
        <v>471</v>
      </c>
      <c r="P47" t="s">
        <v>472</v>
      </c>
    </row>
    <row r="48" spans="12:16" x14ac:dyDescent="0.25">
      <c r="L48" t="str">
        <f t="shared" ca="1" si="2"/>
        <v>Cayman Islands</v>
      </c>
      <c r="M48" s="57" t="s">
        <v>143</v>
      </c>
      <c r="N48" s="57" t="s">
        <v>884</v>
      </c>
      <c r="O48" t="s">
        <v>473</v>
      </c>
      <c r="P48" t="s">
        <v>474</v>
      </c>
    </row>
    <row r="49" spans="12:16" x14ac:dyDescent="0.25">
      <c r="L49" t="str">
        <f t="shared" ca="1" si="2"/>
        <v>Central African Republic</v>
      </c>
      <c r="M49" s="57" t="s">
        <v>144</v>
      </c>
      <c r="N49" s="57" t="s">
        <v>885</v>
      </c>
      <c r="O49" t="s">
        <v>475</v>
      </c>
      <c r="P49" t="s">
        <v>476</v>
      </c>
    </row>
    <row r="50" spans="12:16" x14ac:dyDescent="0.25">
      <c r="L50" t="str">
        <f t="shared" ca="1" si="2"/>
        <v>Central America</v>
      </c>
      <c r="M50" s="57" t="s">
        <v>348</v>
      </c>
      <c r="N50" s="57" t="s">
        <v>886</v>
      </c>
      <c r="O50" t="s">
        <v>477</v>
      </c>
      <c r="P50" t="s">
        <v>478</v>
      </c>
    </row>
    <row r="51" spans="12:16" x14ac:dyDescent="0.25">
      <c r="L51" t="str">
        <f t="shared" ca="1" si="2"/>
        <v>Central Asia</v>
      </c>
      <c r="M51" s="57" t="s">
        <v>349</v>
      </c>
      <c r="N51" s="57" t="s">
        <v>887</v>
      </c>
      <c r="O51" t="s">
        <v>479</v>
      </c>
      <c r="P51" t="s">
        <v>480</v>
      </c>
    </row>
    <row r="52" spans="12:16" x14ac:dyDescent="0.25">
      <c r="L52" t="str">
        <f t="shared" ca="1" si="2"/>
        <v>Chad</v>
      </c>
      <c r="M52" s="57" t="s">
        <v>145</v>
      </c>
      <c r="N52" s="57" t="s">
        <v>888</v>
      </c>
      <c r="O52" t="s">
        <v>145</v>
      </c>
      <c r="P52" t="s">
        <v>481</v>
      </c>
    </row>
    <row r="53" spans="12:16" x14ac:dyDescent="0.25">
      <c r="L53" t="str">
        <f t="shared" ca="1" si="2"/>
        <v>Chile</v>
      </c>
      <c r="M53" s="57" t="s">
        <v>146</v>
      </c>
      <c r="N53" s="57" t="s">
        <v>889</v>
      </c>
      <c r="O53" t="s">
        <v>146</v>
      </c>
      <c r="P53" t="s">
        <v>482</v>
      </c>
    </row>
    <row r="54" spans="12:16" x14ac:dyDescent="0.25">
      <c r="L54" t="str">
        <f t="shared" ca="1" si="2"/>
        <v>China</v>
      </c>
      <c r="M54" s="57" t="s">
        <v>147</v>
      </c>
      <c r="N54" s="57" t="s">
        <v>890</v>
      </c>
      <c r="O54" t="s">
        <v>147</v>
      </c>
      <c r="P54" t="s">
        <v>483</v>
      </c>
    </row>
    <row r="55" spans="12:16" x14ac:dyDescent="0.25">
      <c r="L55" t="str">
        <f t="shared" ca="1" si="2"/>
        <v>Colombia</v>
      </c>
      <c r="M55" s="57" t="s">
        <v>148</v>
      </c>
      <c r="N55" s="57" t="s">
        <v>891</v>
      </c>
      <c r="O55" t="s">
        <v>148</v>
      </c>
      <c r="P55" t="s">
        <v>484</v>
      </c>
    </row>
    <row r="56" spans="12:16" x14ac:dyDescent="0.25">
      <c r="L56" t="str">
        <f t="shared" ca="1" si="2"/>
        <v>Comoros</v>
      </c>
      <c r="M56" s="57" t="s">
        <v>149</v>
      </c>
      <c r="N56" s="57" t="s">
        <v>892</v>
      </c>
      <c r="O56" t="s">
        <v>485</v>
      </c>
      <c r="P56" t="s">
        <v>486</v>
      </c>
    </row>
    <row r="57" spans="12:16" x14ac:dyDescent="0.25">
      <c r="L57" t="str">
        <f t="shared" ca="1" si="2"/>
        <v>Congo</v>
      </c>
      <c r="M57" s="57" t="s">
        <v>150</v>
      </c>
      <c r="N57" s="57" t="s">
        <v>893</v>
      </c>
      <c r="O57" t="s">
        <v>150</v>
      </c>
      <c r="P57" t="s">
        <v>487</v>
      </c>
    </row>
    <row r="58" spans="12:16" x14ac:dyDescent="0.25">
      <c r="L58" t="str">
        <f t="shared" ca="1" si="2"/>
        <v>Congo (Democratic Republic)</v>
      </c>
      <c r="M58" s="57" t="s">
        <v>151</v>
      </c>
      <c r="N58" s="57" t="s">
        <v>894</v>
      </c>
      <c r="O58" t="s">
        <v>488</v>
      </c>
      <c r="P58" t="s">
        <v>489</v>
      </c>
    </row>
    <row r="59" spans="12:16" x14ac:dyDescent="0.25">
      <c r="L59" t="str">
        <f t="shared" ca="1" si="2"/>
        <v>Cook Islands</v>
      </c>
      <c r="M59" s="57" t="s">
        <v>152</v>
      </c>
      <c r="N59" s="57" t="s">
        <v>895</v>
      </c>
      <c r="O59" t="s">
        <v>490</v>
      </c>
      <c r="P59" t="s">
        <v>491</v>
      </c>
    </row>
    <row r="60" spans="12:16" x14ac:dyDescent="0.25">
      <c r="L60" t="str">
        <f t="shared" ca="1" si="2"/>
        <v>Costa Rica</v>
      </c>
      <c r="M60" s="57" t="s">
        <v>153</v>
      </c>
      <c r="N60" s="57" t="s">
        <v>896</v>
      </c>
      <c r="O60" t="s">
        <v>153</v>
      </c>
      <c r="P60" t="s">
        <v>492</v>
      </c>
    </row>
    <row r="61" spans="12:16" x14ac:dyDescent="0.25">
      <c r="L61" t="str">
        <f t="shared" ca="1" si="2"/>
        <v>Côte d'Ivoire</v>
      </c>
      <c r="M61" s="57" t="s">
        <v>154</v>
      </c>
      <c r="N61" s="57" t="s">
        <v>897</v>
      </c>
      <c r="O61" t="s">
        <v>154</v>
      </c>
      <c r="P61" t="s">
        <v>493</v>
      </c>
    </row>
    <row r="62" spans="12:16" x14ac:dyDescent="0.25">
      <c r="L62" t="str">
        <f t="shared" ca="1" si="2"/>
        <v>Croatia</v>
      </c>
      <c r="M62" s="57" t="s">
        <v>155</v>
      </c>
      <c r="N62" s="57" t="s">
        <v>898</v>
      </c>
      <c r="O62" t="s">
        <v>494</v>
      </c>
      <c r="P62" t="s">
        <v>495</v>
      </c>
    </row>
    <row r="63" spans="12:16" x14ac:dyDescent="0.25">
      <c r="L63" t="str">
        <f t="shared" ca="1" si="2"/>
        <v>Cuba</v>
      </c>
      <c r="M63" s="57" t="s">
        <v>156</v>
      </c>
      <c r="N63" s="57" t="s">
        <v>899</v>
      </c>
      <c r="O63" t="s">
        <v>156</v>
      </c>
      <c r="P63" t="s">
        <v>496</v>
      </c>
    </row>
    <row r="64" spans="12:16" x14ac:dyDescent="0.25">
      <c r="L64" t="str">
        <f t="shared" ca="1" si="2"/>
        <v>Curacao</v>
      </c>
      <c r="M64" s="57" t="s">
        <v>350</v>
      </c>
      <c r="N64" s="57" t="s">
        <v>900</v>
      </c>
      <c r="O64" t="s">
        <v>497</v>
      </c>
      <c r="P64" t="s">
        <v>498</v>
      </c>
    </row>
    <row r="65" spans="12:16" x14ac:dyDescent="0.25">
      <c r="L65" t="str">
        <f t="shared" ca="1" si="2"/>
        <v>Cyprus</v>
      </c>
      <c r="M65" s="57" t="s">
        <v>157</v>
      </c>
      <c r="N65" s="57" t="s">
        <v>901</v>
      </c>
      <c r="O65" t="s">
        <v>499</v>
      </c>
      <c r="P65" t="s">
        <v>500</v>
      </c>
    </row>
    <row r="66" spans="12:16" x14ac:dyDescent="0.25">
      <c r="L66" t="str">
        <f t="shared" ca="1" si="2"/>
        <v>Czechia</v>
      </c>
      <c r="M66" s="57" t="s">
        <v>376</v>
      </c>
      <c r="N66" s="57" t="s">
        <v>902</v>
      </c>
      <c r="O66" t="s">
        <v>501</v>
      </c>
      <c r="P66" t="s">
        <v>502</v>
      </c>
    </row>
    <row r="67" spans="12:16" x14ac:dyDescent="0.25">
      <c r="L67" t="str">
        <f t="shared" ref="L67:L130" ca="1" si="3">OFFSET($M67,0,LangOffset,1,1)</f>
        <v>Denmark</v>
      </c>
      <c r="M67" s="57" t="s">
        <v>158</v>
      </c>
      <c r="N67" s="57" t="s">
        <v>903</v>
      </c>
      <c r="O67" t="s">
        <v>503</v>
      </c>
      <c r="P67" t="s">
        <v>504</v>
      </c>
    </row>
    <row r="68" spans="12:16" x14ac:dyDescent="0.25">
      <c r="L68" t="str">
        <f t="shared" ca="1" si="3"/>
        <v>Djibouti</v>
      </c>
      <c r="M68" s="57" t="s">
        <v>159</v>
      </c>
      <c r="N68" s="57" t="s">
        <v>904</v>
      </c>
      <c r="O68" t="s">
        <v>159</v>
      </c>
      <c r="P68" t="s">
        <v>505</v>
      </c>
    </row>
    <row r="69" spans="12:16" x14ac:dyDescent="0.25">
      <c r="L69" t="str">
        <f t="shared" ca="1" si="3"/>
        <v>Dominica</v>
      </c>
      <c r="M69" s="57" t="s">
        <v>160</v>
      </c>
      <c r="N69" s="57" t="s">
        <v>905</v>
      </c>
      <c r="O69" t="s">
        <v>160</v>
      </c>
      <c r="P69" t="s">
        <v>506</v>
      </c>
    </row>
    <row r="70" spans="12:16" x14ac:dyDescent="0.25">
      <c r="L70" t="str">
        <f t="shared" ca="1" si="3"/>
        <v>Dominican Republic</v>
      </c>
      <c r="M70" s="57" t="s">
        <v>161</v>
      </c>
      <c r="N70" s="57" t="s">
        <v>906</v>
      </c>
      <c r="O70" t="s">
        <v>507</v>
      </c>
      <c r="P70" t="s">
        <v>508</v>
      </c>
    </row>
    <row r="71" spans="12:16" x14ac:dyDescent="0.25">
      <c r="L71" t="str">
        <f t="shared" ca="1" si="3"/>
        <v>Eastern Africa</v>
      </c>
      <c r="M71" s="57" t="s">
        <v>351</v>
      </c>
      <c r="N71" s="57" t="s">
        <v>907</v>
      </c>
      <c r="O71" t="s">
        <v>509</v>
      </c>
      <c r="P71" t="s">
        <v>510</v>
      </c>
    </row>
    <row r="72" spans="12:16" x14ac:dyDescent="0.25">
      <c r="L72" t="str">
        <f t="shared" ca="1" si="3"/>
        <v>Eastern Asia</v>
      </c>
      <c r="M72" s="57" t="s">
        <v>352</v>
      </c>
      <c r="N72" s="57" t="s">
        <v>908</v>
      </c>
      <c r="O72" t="s">
        <v>511</v>
      </c>
      <c r="P72" t="s">
        <v>512</v>
      </c>
    </row>
    <row r="73" spans="12:16" x14ac:dyDescent="0.25">
      <c r="L73" t="str">
        <f t="shared" ca="1" si="3"/>
        <v>Eastern Europe</v>
      </c>
      <c r="M73" s="57" t="s">
        <v>353</v>
      </c>
      <c r="N73" s="57" t="s">
        <v>909</v>
      </c>
      <c r="O73" t="s">
        <v>513</v>
      </c>
      <c r="P73" t="s">
        <v>514</v>
      </c>
    </row>
    <row r="74" spans="12:16" x14ac:dyDescent="0.25">
      <c r="L74" t="str">
        <f t="shared" ca="1" si="3"/>
        <v>Ecuador</v>
      </c>
      <c r="M74" s="57" t="s">
        <v>162</v>
      </c>
      <c r="N74" s="57" t="s">
        <v>910</v>
      </c>
      <c r="O74" t="s">
        <v>162</v>
      </c>
      <c r="P74" t="s">
        <v>515</v>
      </c>
    </row>
    <row r="75" spans="12:16" x14ac:dyDescent="0.25">
      <c r="L75" t="str">
        <f t="shared" ca="1" si="3"/>
        <v>Egypt</v>
      </c>
      <c r="M75" s="57" t="s">
        <v>163</v>
      </c>
      <c r="N75" s="57" t="s">
        <v>911</v>
      </c>
      <c r="O75" t="s">
        <v>516</v>
      </c>
      <c r="P75" t="s">
        <v>517</v>
      </c>
    </row>
    <row r="76" spans="12:16" x14ac:dyDescent="0.25">
      <c r="L76" t="str">
        <f t="shared" ca="1" si="3"/>
        <v>El Salvador</v>
      </c>
      <c r="M76" s="57" t="s">
        <v>164</v>
      </c>
      <c r="N76" s="57" t="s">
        <v>912</v>
      </c>
      <c r="O76" t="s">
        <v>164</v>
      </c>
      <c r="P76" t="s">
        <v>518</v>
      </c>
    </row>
    <row r="77" spans="12:16" x14ac:dyDescent="0.25">
      <c r="L77" t="str">
        <f t="shared" ca="1" si="3"/>
        <v>Equatorial Guinea</v>
      </c>
      <c r="M77" s="57" t="s">
        <v>165</v>
      </c>
      <c r="N77" s="57" t="s">
        <v>913</v>
      </c>
      <c r="O77" t="s">
        <v>519</v>
      </c>
      <c r="P77" t="s">
        <v>520</v>
      </c>
    </row>
    <row r="78" spans="12:16" x14ac:dyDescent="0.25">
      <c r="L78" t="str">
        <f t="shared" ca="1" si="3"/>
        <v>Eritrea</v>
      </c>
      <c r="M78" s="57" t="s">
        <v>166</v>
      </c>
      <c r="N78" s="57" t="s">
        <v>914</v>
      </c>
      <c r="O78" t="s">
        <v>166</v>
      </c>
      <c r="P78" t="s">
        <v>521</v>
      </c>
    </row>
    <row r="79" spans="12:16" x14ac:dyDescent="0.25">
      <c r="L79" t="str">
        <f t="shared" ca="1" si="3"/>
        <v>Estonia</v>
      </c>
      <c r="M79" s="57" t="s">
        <v>167</v>
      </c>
      <c r="N79" s="57" t="s">
        <v>915</v>
      </c>
      <c r="O79" t="s">
        <v>167</v>
      </c>
      <c r="P79" t="s">
        <v>522</v>
      </c>
    </row>
    <row r="80" spans="12:16" x14ac:dyDescent="0.25">
      <c r="L80" t="str">
        <f t="shared" ca="1" si="3"/>
        <v>Ethiopia</v>
      </c>
      <c r="M80" s="57" t="s">
        <v>168</v>
      </c>
      <c r="N80" s="57" t="s">
        <v>916</v>
      </c>
      <c r="O80" t="s">
        <v>523</v>
      </c>
      <c r="P80" t="s">
        <v>524</v>
      </c>
    </row>
    <row r="81" spans="12:16" x14ac:dyDescent="0.25">
      <c r="L81" t="str">
        <f t="shared" ca="1" si="3"/>
        <v>Europe</v>
      </c>
      <c r="M81" s="57" t="s">
        <v>354</v>
      </c>
      <c r="N81" s="57" t="s">
        <v>917</v>
      </c>
      <c r="O81" t="s">
        <v>525</v>
      </c>
      <c r="P81" t="s">
        <v>526</v>
      </c>
    </row>
    <row r="82" spans="12:16" x14ac:dyDescent="0.25">
      <c r="L82" t="str">
        <f t="shared" ca="1" si="3"/>
        <v>Faeroe Islands</v>
      </c>
      <c r="M82" s="57" t="s">
        <v>169</v>
      </c>
      <c r="N82" s="57" t="s">
        <v>918</v>
      </c>
      <c r="O82" t="s">
        <v>527</v>
      </c>
      <c r="P82" t="s">
        <v>528</v>
      </c>
    </row>
    <row r="83" spans="12:16" x14ac:dyDescent="0.25">
      <c r="L83" t="str">
        <f t="shared" ca="1" si="3"/>
        <v>Falkland Islands (Malvinas)</v>
      </c>
      <c r="M83" s="57" t="s">
        <v>170</v>
      </c>
      <c r="N83" s="57" t="s">
        <v>919</v>
      </c>
      <c r="O83" t="s">
        <v>529</v>
      </c>
      <c r="P83" t="s">
        <v>530</v>
      </c>
    </row>
    <row r="84" spans="12:16" x14ac:dyDescent="0.25">
      <c r="L84" t="str">
        <f t="shared" ca="1" si="3"/>
        <v>Fiji</v>
      </c>
      <c r="M84" s="57" t="s">
        <v>171</v>
      </c>
      <c r="N84" s="57" t="s">
        <v>920</v>
      </c>
      <c r="O84" t="s">
        <v>171</v>
      </c>
      <c r="P84" t="s">
        <v>531</v>
      </c>
    </row>
    <row r="85" spans="12:16" x14ac:dyDescent="0.25">
      <c r="L85" t="str">
        <f t="shared" ca="1" si="3"/>
        <v>Finland</v>
      </c>
      <c r="M85" s="57" t="s">
        <v>172</v>
      </c>
      <c r="N85" s="57" t="s">
        <v>921</v>
      </c>
      <c r="O85" t="s">
        <v>532</v>
      </c>
      <c r="P85" t="s">
        <v>533</v>
      </c>
    </row>
    <row r="86" spans="12:16" x14ac:dyDescent="0.25">
      <c r="L86" t="str">
        <f t="shared" ca="1" si="3"/>
        <v>France</v>
      </c>
      <c r="M86" s="57" t="s">
        <v>173</v>
      </c>
      <c r="N86" s="57" t="s">
        <v>922</v>
      </c>
      <c r="O86" t="s">
        <v>534</v>
      </c>
      <c r="P86" t="s">
        <v>535</v>
      </c>
    </row>
    <row r="87" spans="12:16" x14ac:dyDescent="0.25">
      <c r="L87" t="str">
        <f t="shared" ca="1" si="3"/>
        <v>French Guiana</v>
      </c>
      <c r="M87" s="57" t="s">
        <v>174</v>
      </c>
      <c r="N87" s="57" t="s">
        <v>923</v>
      </c>
      <c r="O87" t="s">
        <v>536</v>
      </c>
      <c r="P87" t="s">
        <v>537</v>
      </c>
    </row>
    <row r="88" spans="12:16" x14ac:dyDescent="0.25">
      <c r="L88" t="str">
        <f t="shared" ca="1" si="3"/>
        <v>French Polynesia</v>
      </c>
      <c r="M88" s="57" t="s">
        <v>175</v>
      </c>
      <c r="N88" s="57" t="s">
        <v>924</v>
      </c>
      <c r="O88" t="s">
        <v>538</v>
      </c>
      <c r="P88" t="s">
        <v>539</v>
      </c>
    </row>
    <row r="89" spans="12:16" x14ac:dyDescent="0.25">
      <c r="L89" t="str">
        <f t="shared" ca="1" si="3"/>
        <v>Gabon</v>
      </c>
      <c r="M89" s="57" t="s">
        <v>176</v>
      </c>
      <c r="N89" s="57" t="s">
        <v>925</v>
      </c>
      <c r="O89" t="s">
        <v>540</v>
      </c>
      <c r="P89" t="s">
        <v>541</v>
      </c>
    </row>
    <row r="90" spans="12:16" x14ac:dyDescent="0.25">
      <c r="L90" t="str">
        <f t="shared" ca="1" si="3"/>
        <v>Gambia</v>
      </c>
      <c r="M90" s="57" t="s">
        <v>177</v>
      </c>
      <c r="N90" s="57" t="s">
        <v>926</v>
      </c>
      <c r="O90" t="s">
        <v>177</v>
      </c>
      <c r="P90" t="s">
        <v>542</v>
      </c>
    </row>
    <row r="91" spans="12:16" x14ac:dyDescent="0.25">
      <c r="L91" t="str">
        <f t="shared" ca="1" si="3"/>
        <v>Georgia</v>
      </c>
      <c r="M91" s="57" t="s">
        <v>178</v>
      </c>
      <c r="N91" s="57" t="s">
        <v>927</v>
      </c>
      <c r="O91" t="s">
        <v>178</v>
      </c>
      <c r="P91" t="s">
        <v>543</v>
      </c>
    </row>
    <row r="92" spans="12:16" x14ac:dyDescent="0.25">
      <c r="L92" t="str">
        <f t="shared" ca="1" si="3"/>
        <v>Germany</v>
      </c>
      <c r="M92" s="57" t="s">
        <v>179</v>
      </c>
      <c r="N92" s="57" t="s">
        <v>928</v>
      </c>
      <c r="O92" t="s">
        <v>544</v>
      </c>
      <c r="P92" t="s">
        <v>545</v>
      </c>
    </row>
    <row r="93" spans="12:16" x14ac:dyDescent="0.25">
      <c r="L93" t="str">
        <f t="shared" ca="1" si="3"/>
        <v>Ghana</v>
      </c>
      <c r="M93" s="57" t="s">
        <v>180</v>
      </c>
      <c r="N93" s="57" t="s">
        <v>929</v>
      </c>
      <c r="O93" t="s">
        <v>180</v>
      </c>
      <c r="P93" t="s">
        <v>546</v>
      </c>
    </row>
    <row r="94" spans="12:16" x14ac:dyDescent="0.25">
      <c r="L94" t="str">
        <f t="shared" ca="1" si="3"/>
        <v>Gibraltar</v>
      </c>
      <c r="M94" s="57" t="s">
        <v>181</v>
      </c>
      <c r="N94" s="57" t="s">
        <v>930</v>
      </c>
      <c r="O94" t="s">
        <v>181</v>
      </c>
      <c r="P94" t="s">
        <v>547</v>
      </c>
    </row>
    <row r="95" spans="12:16" x14ac:dyDescent="0.25">
      <c r="L95" t="str">
        <f t="shared" ca="1" si="3"/>
        <v>Greece</v>
      </c>
      <c r="M95" s="57" t="s">
        <v>182</v>
      </c>
      <c r="N95" s="57" t="s">
        <v>931</v>
      </c>
      <c r="O95" t="s">
        <v>548</v>
      </c>
      <c r="P95" t="s">
        <v>549</v>
      </c>
    </row>
    <row r="96" spans="12:16" x14ac:dyDescent="0.25">
      <c r="L96" t="str">
        <f t="shared" ca="1" si="3"/>
        <v>Greenland</v>
      </c>
      <c r="M96" s="57" t="s">
        <v>183</v>
      </c>
      <c r="N96" s="57" t="s">
        <v>932</v>
      </c>
      <c r="O96" t="s">
        <v>550</v>
      </c>
      <c r="P96" t="s">
        <v>551</v>
      </c>
    </row>
    <row r="97" spans="12:16" x14ac:dyDescent="0.25">
      <c r="L97" t="str">
        <f t="shared" ca="1" si="3"/>
        <v>Grenada</v>
      </c>
      <c r="M97" s="57" t="s">
        <v>184</v>
      </c>
      <c r="N97" s="57" t="s">
        <v>933</v>
      </c>
      <c r="O97" t="s">
        <v>552</v>
      </c>
      <c r="P97" t="s">
        <v>553</v>
      </c>
    </row>
    <row r="98" spans="12:16" x14ac:dyDescent="0.25">
      <c r="L98" t="str">
        <f t="shared" ca="1" si="3"/>
        <v>Guadeloupe</v>
      </c>
      <c r="M98" s="57" t="s">
        <v>185</v>
      </c>
      <c r="N98" s="57" t="s">
        <v>934</v>
      </c>
      <c r="O98" t="s">
        <v>185</v>
      </c>
      <c r="P98" t="s">
        <v>554</v>
      </c>
    </row>
    <row r="99" spans="12:16" x14ac:dyDescent="0.25">
      <c r="L99" t="str">
        <f t="shared" ca="1" si="3"/>
        <v>Guam</v>
      </c>
      <c r="M99" s="57" t="s">
        <v>186</v>
      </c>
      <c r="N99" s="57" t="s">
        <v>935</v>
      </c>
      <c r="O99" t="s">
        <v>186</v>
      </c>
      <c r="P99" t="s">
        <v>555</v>
      </c>
    </row>
    <row r="100" spans="12:16" x14ac:dyDescent="0.25">
      <c r="L100" t="str">
        <f t="shared" ca="1" si="3"/>
        <v>Guatemala</v>
      </c>
      <c r="M100" s="57" t="s">
        <v>187</v>
      </c>
      <c r="N100" s="57" t="s">
        <v>936</v>
      </c>
      <c r="O100" t="s">
        <v>187</v>
      </c>
      <c r="P100" t="s">
        <v>556</v>
      </c>
    </row>
    <row r="101" spans="12:16" x14ac:dyDescent="0.25">
      <c r="L101" t="str">
        <f t="shared" ca="1" si="3"/>
        <v>Guernsey</v>
      </c>
      <c r="M101" s="57" t="s">
        <v>188</v>
      </c>
      <c r="N101" s="57" t="s">
        <v>937</v>
      </c>
      <c r="O101" t="s">
        <v>188</v>
      </c>
      <c r="P101" t="s">
        <v>557</v>
      </c>
    </row>
    <row r="102" spans="12:16" x14ac:dyDescent="0.25">
      <c r="L102" t="str">
        <f t="shared" ca="1" si="3"/>
        <v>Guinea</v>
      </c>
      <c r="M102" s="57" t="s">
        <v>189</v>
      </c>
      <c r="N102" s="57" t="s">
        <v>938</v>
      </c>
      <c r="O102" t="s">
        <v>189</v>
      </c>
      <c r="P102" t="s">
        <v>558</v>
      </c>
    </row>
    <row r="103" spans="12:16" x14ac:dyDescent="0.25">
      <c r="L103" t="str">
        <f t="shared" ca="1" si="3"/>
        <v>Guinea-Bissau</v>
      </c>
      <c r="M103" s="57" t="s">
        <v>190</v>
      </c>
      <c r="N103" s="57" t="s">
        <v>939</v>
      </c>
      <c r="O103" t="s">
        <v>559</v>
      </c>
      <c r="P103" t="s">
        <v>560</v>
      </c>
    </row>
    <row r="104" spans="12:16" x14ac:dyDescent="0.25">
      <c r="L104" t="str">
        <f t="shared" ca="1" si="3"/>
        <v>Guyana</v>
      </c>
      <c r="M104" s="57" t="s">
        <v>191</v>
      </c>
      <c r="N104" s="57" t="s">
        <v>940</v>
      </c>
      <c r="O104" t="s">
        <v>191</v>
      </c>
      <c r="P104" t="s">
        <v>561</v>
      </c>
    </row>
    <row r="105" spans="12:16" x14ac:dyDescent="0.25">
      <c r="L105" t="str">
        <f t="shared" ca="1" si="3"/>
        <v>Haiti</v>
      </c>
      <c r="M105" s="57" t="s">
        <v>192</v>
      </c>
      <c r="N105" s="57" t="s">
        <v>941</v>
      </c>
      <c r="O105" t="s">
        <v>562</v>
      </c>
      <c r="P105" t="s">
        <v>563</v>
      </c>
    </row>
    <row r="106" spans="12:16" x14ac:dyDescent="0.25">
      <c r="L106" t="str">
        <f t="shared" ca="1" si="3"/>
        <v>Holy See</v>
      </c>
      <c r="M106" s="57" t="s">
        <v>193</v>
      </c>
      <c r="N106" s="57" t="s">
        <v>942</v>
      </c>
      <c r="O106" t="s">
        <v>564</v>
      </c>
      <c r="P106" t="s">
        <v>565</v>
      </c>
    </row>
    <row r="107" spans="12:16" x14ac:dyDescent="0.25">
      <c r="L107" t="str">
        <f t="shared" ca="1" si="3"/>
        <v>Honduras</v>
      </c>
      <c r="M107" s="57" t="s">
        <v>194</v>
      </c>
      <c r="N107" s="57" t="s">
        <v>943</v>
      </c>
      <c r="O107" t="s">
        <v>194</v>
      </c>
      <c r="P107" t="s">
        <v>566</v>
      </c>
    </row>
    <row r="108" spans="12:16" x14ac:dyDescent="0.25">
      <c r="L108" t="str">
        <f t="shared" ca="1" si="3"/>
        <v>Hong Kong</v>
      </c>
      <c r="M108" s="57" t="s">
        <v>195</v>
      </c>
      <c r="N108" s="57" t="s">
        <v>944</v>
      </c>
      <c r="O108" t="s">
        <v>195</v>
      </c>
      <c r="P108" t="s">
        <v>567</v>
      </c>
    </row>
    <row r="109" spans="12:16" x14ac:dyDescent="0.25">
      <c r="L109" t="str">
        <f t="shared" ca="1" si="3"/>
        <v>Hungary</v>
      </c>
      <c r="M109" s="57" t="s">
        <v>196</v>
      </c>
      <c r="N109" s="57" t="s">
        <v>945</v>
      </c>
      <c r="O109" t="s">
        <v>568</v>
      </c>
      <c r="P109" t="s">
        <v>569</v>
      </c>
    </row>
    <row r="110" spans="12:16" x14ac:dyDescent="0.25">
      <c r="L110" t="str">
        <f t="shared" ca="1" si="3"/>
        <v>Iceland</v>
      </c>
      <c r="M110" s="57" t="s">
        <v>197</v>
      </c>
      <c r="N110" s="57" t="s">
        <v>946</v>
      </c>
      <c r="O110" t="s">
        <v>570</v>
      </c>
      <c r="P110" t="s">
        <v>571</v>
      </c>
    </row>
    <row r="111" spans="12:16" x14ac:dyDescent="0.25">
      <c r="L111" t="str">
        <f t="shared" ca="1" si="3"/>
        <v>India</v>
      </c>
      <c r="M111" s="57" t="s">
        <v>198</v>
      </c>
      <c r="N111" s="57" t="s">
        <v>947</v>
      </c>
      <c r="O111" t="s">
        <v>198</v>
      </c>
      <c r="P111" t="s">
        <v>572</v>
      </c>
    </row>
    <row r="112" spans="12:16" x14ac:dyDescent="0.25">
      <c r="L112" t="str">
        <f t="shared" ca="1" si="3"/>
        <v>Indonesia</v>
      </c>
      <c r="M112" s="57" t="s">
        <v>199</v>
      </c>
      <c r="N112" s="57" t="s">
        <v>948</v>
      </c>
      <c r="O112" t="s">
        <v>199</v>
      </c>
      <c r="P112" t="s">
        <v>573</v>
      </c>
    </row>
    <row r="113" spans="12:16" x14ac:dyDescent="0.25">
      <c r="L113" t="str">
        <f t="shared" ca="1" si="3"/>
        <v>Iran (Islamic Republic)</v>
      </c>
      <c r="M113" s="57" t="s">
        <v>200</v>
      </c>
      <c r="N113" s="57" t="s">
        <v>949</v>
      </c>
      <c r="O113" t="s">
        <v>574</v>
      </c>
      <c r="P113" t="s">
        <v>575</v>
      </c>
    </row>
    <row r="114" spans="12:16" x14ac:dyDescent="0.25">
      <c r="L114" t="str">
        <f t="shared" ca="1" si="3"/>
        <v>Iraq</v>
      </c>
      <c r="M114" s="57" t="s">
        <v>201</v>
      </c>
      <c r="N114" s="57" t="s">
        <v>950</v>
      </c>
      <c r="O114" t="s">
        <v>201</v>
      </c>
      <c r="P114" t="s">
        <v>576</v>
      </c>
    </row>
    <row r="115" spans="12:16" x14ac:dyDescent="0.25">
      <c r="L115" t="str">
        <f t="shared" ca="1" si="3"/>
        <v>Ireland</v>
      </c>
      <c r="M115" s="57" t="s">
        <v>202</v>
      </c>
      <c r="N115" s="57" t="s">
        <v>951</v>
      </c>
      <c r="O115" t="s">
        <v>577</v>
      </c>
      <c r="P115" t="s">
        <v>578</v>
      </c>
    </row>
    <row r="116" spans="12:16" x14ac:dyDescent="0.25">
      <c r="L116" t="str">
        <f t="shared" ca="1" si="3"/>
        <v>Isle of Man</v>
      </c>
      <c r="M116" s="57" t="s">
        <v>203</v>
      </c>
      <c r="N116" s="57" t="s">
        <v>952</v>
      </c>
      <c r="O116" t="s">
        <v>579</v>
      </c>
      <c r="P116" t="s">
        <v>580</v>
      </c>
    </row>
    <row r="117" spans="12:16" x14ac:dyDescent="0.25">
      <c r="L117" t="str">
        <f t="shared" ca="1" si="3"/>
        <v>Israel</v>
      </c>
      <c r="M117" s="57" t="s">
        <v>204</v>
      </c>
      <c r="N117" s="57" t="s">
        <v>953</v>
      </c>
      <c r="O117" t="s">
        <v>204</v>
      </c>
      <c r="P117" t="s">
        <v>581</v>
      </c>
    </row>
    <row r="118" spans="12:16" x14ac:dyDescent="0.25">
      <c r="L118" t="str">
        <f t="shared" ca="1" si="3"/>
        <v>Italy</v>
      </c>
      <c r="M118" s="57" t="s">
        <v>205</v>
      </c>
      <c r="N118" s="57" t="s">
        <v>954</v>
      </c>
      <c r="O118" t="s">
        <v>582</v>
      </c>
      <c r="P118" t="s">
        <v>583</v>
      </c>
    </row>
    <row r="119" spans="12:16" x14ac:dyDescent="0.25">
      <c r="L119" t="str">
        <f t="shared" ca="1" si="3"/>
        <v>Jamaica</v>
      </c>
      <c r="M119" s="57" t="s">
        <v>206</v>
      </c>
      <c r="N119" s="57" t="s">
        <v>955</v>
      </c>
      <c r="O119" t="s">
        <v>206</v>
      </c>
      <c r="P119" t="s">
        <v>584</v>
      </c>
    </row>
    <row r="120" spans="12:16" x14ac:dyDescent="0.25">
      <c r="L120" t="str">
        <f t="shared" ca="1" si="3"/>
        <v>Japan</v>
      </c>
      <c r="M120" s="57" t="s">
        <v>207</v>
      </c>
      <c r="N120" s="57" t="s">
        <v>956</v>
      </c>
      <c r="O120" t="s">
        <v>585</v>
      </c>
      <c r="P120" t="s">
        <v>586</v>
      </c>
    </row>
    <row r="121" spans="12:16" x14ac:dyDescent="0.25">
      <c r="L121" t="str">
        <f t="shared" ca="1" si="3"/>
        <v>Jersey</v>
      </c>
      <c r="M121" s="57" t="s">
        <v>208</v>
      </c>
      <c r="N121" s="57" t="s">
        <v>957</v>
      </c>
      <c r="O121" t="s">
        <v>208</v>
      </c>
      <c r="P121" t="s">
        <v>587</v>
      </c>
    </row>
    <row r="122" spans="12:16" x14ac:dyDescent="0.25">
      <c r="L122" t="str">
        <f t="shared" ca="1" si="3"/>
        <v>Jordan</v>
      </c>
      <c r="M122" s="57" t="s">
        <v>209</v>
      </c>
      <c r="N122" s="57" t="s">
        <v>958</v>
      </c>
      <c r="O122" t="s">
        <v>588</v>
      </c>
      <c r="P122" t="s">
        <v>589</v>
      </c>
    </row>
    <row r="123" spans="12:16" x14ac:dyDescent="0.25">
      <c r="L123" t="str">
        <f t="shared" ca="1" si="3"/>
        <v>Kazakhstan</v>
      </c>
      <c r="M123" s="57" t="s">
        <v>210</v>
      </c>
      <c r="N123" s="57" t="s">
        <v>959</v>
      </c>
      <c r="O123" t="s">
        <v>590</v>
      </c>
      <c r="P123" t="s">
        <v>591</v>
      </c>
    </row>
    <row r="124" spans="12:16" x14ac:dyDescent="0.25">
      <c r="L124" t="str">
        <f t="shared" ca="1" si="3"/>
        <v>Kenya</v>
      </c>
      <c r="M124" s="57" t="s">
        <v>211</v>
      </c>
      <c r="N124" s="57" t="s">
        <v>960</v>
      </c>
      <c r="O124" t="s">
        <v>211</v>
      </c>
      <c r="P124" t="s">
        <v>592</v>
      </c>
    </row>
    <row r="125" spans="12:16" x14ac:dyDescent="0.25">
      <c r="L125" t="str">
        <f t="shared" ca="1" si="3"/>
        <v>Kiribati</v>
      </c>
      <c r="M125" s="57" t="s">
        <v>212</v>
      </c>
      <c r="N125" s="57" t="s">
        <v>961</v>
      </c>
      <c r="O125" t="s">
        <v>212</v>
      </c>
      <c r="P125" t="s">
        <v>593</v>
      </c>
    </row>
    <row r="126" spans="12:16" x14ac:dyDescent="0.25">
      <c r="L126" t="str">
        <f t="shared" ca="1" si="3"/>
        <v>Korea (Democratic Peoples Republic)</v>
      </c>
      <c r="M126" s="57" t="s">
        <v>213</v>
      </c>
      <c r="N126" s="57" t="s">
        <v>962</v>
      </c>
      <c r="O126" t="s">
        <v>594</v>
      </c>
      <c r="P126" t="s">
        <v>595</v>
      </c>
    </row>
    <row r="127" spans="12:16" x14ac:dyDescent="0.25">
      <c r="L127" t="str">
        <f t="shared" ca="1" si="3"/>
        <v>Korea (Republic)</v>
      </c>
      <c r="M127" s="57" t="s">
        <v>355</v>
      </c>
      <c r="N127" s="57" t="s">
        <v>963</v>
      </c>
      <c r="O127" t="s">
        <v>596</v>
      </c>
      <c r="P127" t="s">
        <v>597</v>
      </c>
    </row>
    <row r="128" spans="12:16" x14ac:dyDescent="0.25">
      <c r="L128" t="str">
        <f t="shared" ca="1" si="3"/>
        <v>Kosovo</v>
      </c>
      <c r="M128" s="57" t="s">
        <v>214</v>
      </c>
      <c r="N128" s="57" t="s">
        <v>964</v>
      </c>
      <c r="O128" t="s">
        <v>214</v>
      </c>
      <c r="P128" t="s">
        <v>598</v>
      </c>
    </row>
    <row r="129" spans="12:16" x14ac:dyDescent="0.25">
      <c r="L129" t="str">
        <f t="shared" ca="1" si="3"/>
        <v>Kuwait</v>
      </c>
      <c r="M129" s="57" t="s">
        <v>215</v>
      </c>
      <c r="N129" s="57" t="s">
        <v>965</v>
      </c>
      <c r="O129" t="s">
        <v>215</v>
      </c>
      <c r="P129" t="s">
        <v>599</v>
      </c>
    </row>
    <row r="130" spans="12:16" x14ac:dyDescent="0.25">
      <c r="L130" t="str">
        <f t="shared" ca="1" si="3"/>
        <v>Kyrgyzstan</v>
      </c>
      <c r="M130" s="57" t="s">
        <v>216</v>
      </c>
      <c r="N130" s="57" t="s">
        <v>966</v>
      </c>
      <c r="O130" t="s">
        <v>600</v>
      </c>
      <c r="P130" t="s">
        <v>601</v>
      </c>
    </row>
    <row r="131" spans="12:16" x14ac:dyDescent="0.25">
      <c r="L131" t="str">
        <f t="shared" ref="L131:L194" ca="1" si="4">OFFSET($M131,0,LangOffset,1,1)</f>
        <v>Lao (Peoples Democratic Republic)</v>
      </c>
      <c r="M131" s="57" t="s">
        <v>217</v>
      </c>
      <c r="N131" s="57" t="s">
        <v>967</v>
      </c>
      <c r="O131" t="s">
        <v>602</v>
      </c>
      <c r="P131" t="s">
        <v>603</v>
      </c>
    </row>
    <row r="132" spans="12:16" x14ac:dyDescent="0.25">
      <c r="L132" t="str">
        <f t="shared" ca="1" si="4"/>
        <v>Latvia</v>
      </c>
      <c r="M132" s="57" t="s">
        <v>218</v>
      </c>
      <c r="N132" s="57" t="s">
        <v>968</v>
      </c>
      <c r="O132" t="s">
        <v>604</v>
      </c>
      <c r="P132" t="s">
        <v>605</v>
      </c>
    </row>
    <row r="133" spans="12:16" x14ac:dyDescent="0.25">
      <c r="L133" t="str">
        <f t="shared" ca="1" si="4"/>
        <v>Lebanon</v>
      </c>
      <c r="M133" s="57" t="s">
        <v>219</v>
      </c>
      <c r="N133" s="57" t="s">
        <v>969</v>
      </c>
      <c r="O133" t="s">
        <v>606</v>
      </c>
      <c r="P133" t="s">
        <v>607</v>
      </c>
    </row>
    <row r="134" spans="12:16" x14ac:dyDescent="0.25">
      <c r="L134" t="str">
        <f t="shared" ca="1" si="4"/>
        <v>Lesotho</v>
      </c>
      <c r="M134" s="57" t="s">
        <v>220</v>
      </c>
      <c r="N134" s="57" t="s">
        <v>970</v>
      </c>
      <c r="O134" t="s">
        <v>220</v>
      </c>
      <c r="P134" t="s">
        <v>608</v>
      </c>
    </row>
    <row r="135" spans="12:16" x14ac:dyDescent="0.25">
      <c r="L135" t="str">
        <f t="shared" ca="1" si="4"/>
        <v>Liberia</v>
      </c>
      <c r="M135" s="57" t="s">
        <v>221</v>
      </c>
      <c r="N135" s="57" t="s">
        <v>971</v>
      </c>
      <c r="O135" t="s">
        <v>221</v>
      </c>
      <c r="P135" t="s">
        <v>609</v>
      </c>
    </row>
    <row r="136" spans="12:16" x14ac:dyDescent="0.25">
      <c r="L136" t="str">
        <f t="shared" ca="1" si="4"/>
        <v>Libya</v>
      </c>
      <c r="M136" s="57" t="s">
        <v>356</v>
      </c>
      <c r="N136" s="57" t="s">
        <v>972</v>
      </c>
      <c r="O136" t="s">
        <v>610</v>
      </c>
      <c r="P136" t="s">
        <v>611</v>
      </c>
    </row>
    <row r="137" spans="12:16" x14ac:dyDescent="0.25">
      <c r="L137" t="str">
        <f t="shared" ca="1" si="4"/>
        <v>Liechtenstein</v>
      </c>
      <c r="M137" s="57" t="s">
        <v>222</v>
      </c>
      <c r="N137" s="57" t="s">
        <v>973</v>
      </c>
      <c r="O137" t="s">
        <v>222</v>
      </c>
      <c r="P137" t="s">
        <v>612</v>
      </c>
    </row>
    <row r="138" spans="12:16" x14ac:dyDescent="0.25">
      <c r="L138" t="str">
        <f t="shared" ca="1" si="4"/>
        <v>Lithuania</v>
      </c>
      <c r="M138" s="57" t="s">
        <v>223</v>
      </c>
      <c r="N138" s="57" t="s">
        <v>974</v>
      </c>
      <c r="O138" t="s">
        <v>613</v>
      </c>
      <c r="P138" t="s">
        <v>614</v>
      </c>
    </row>
    <row r="139" spans="12:16" x14ac:dyDescent="0.25">
      <c r="L139" t="str">
        <f t="shared" ca="1" si="4"/>
        <v>Luxembourg</v>
      </c>
      <c r="M139" s="57" t="s">
        <v>224</v>
      </c>
      <c r="N139" s="57" t="s">
        <v>975</v>
      </c>
      <c r="O139" t="s">
        <v>615</v>
      </c>
      <c r="P139" t="s">
        <v>616</v>
      </c>
    </row>
    <row r="140" spans="12:16" x14ac:dyDescent="0.25">
      <c r="L140" t="str">
        <f t="shared" ca="1" si="4"/>
        <v>Macao</v>
      </c>
      <c r="M140" s="57" t="s">
        <v>225</v>
      </c>
      <c r="N140" s="57" t="s">
        <v>976</v>
      </c>
      <c r="O140" t="s">
        <v>225</v>
      </c>
      <c r="P140" t="s">
        <v>617</v>
      </c>
    </row>
    <row r="141" spans="12:16" x14ac:dyDescent="0.25">
      <c r="L141" t="str">
        <f t="shared" ca="1" si="4"/>
        <v>Macedonia (Former Yugoslav Republic)</v>
      </c>
      <c r="M141" s="57" t="s">
        <v>226</v>
      </c>
      <c r="N141" s="57" t="s">
        <v>977</v>
      </c>
      <c r="O141" t="s">
        <v>618</v>
      </c>
      <c r="P141" t="s">
        <v>619</v>
      </c>
    </row>
    <row r="142" spans="12:16" x14ac:dyDescent="0.25">
      <c r="L142" t="str">
        <f t="shared" ca="1" si="4"/>
        <v>Madagascar</v>
      </c>
      <c r="M142" s="57" t="s">
        <v>227</v>
      </c>
      <c r="N142" s="57" t="s">
        <v>978</v>
      </c>
      <c r="O142" t="s">
        <v>227</v>
      </c>
      <c r="P142" t="s">
        <v>620</v>
      </c>
    </row>
    <row r="143" spans="12:16" x14ac:dyDescent="0.25">
      <c r="L143" t="str">
        <f t="shared" ca="1" si="4"/>
        <v>Malawi</v>
      </c>
      <c r="M143" s="57" t="s">
        <v>228</v>
      </c>
      <c r="N143" s="57" t="s">
        <v>979</v>
      </c>
      <c r="O143" t="s">
        <v>228</v>
      </c>
      <c r="P143" t="s">
        <v>621</v>
      </c>
    </row>
    <row r="144" spans="12:16" x14ac:dyDescent="0.25">
      <c r="L144" t="str">
        <f t="shared" ca="1" si="4"/>
        <v>Malaysia</v>
      </c>
      <c r="M144" s="57" t="s">
        <v>229</v>
      </c>
      <c r="N144" s="57" t="s">
        <v>980</v>
      </c>
      <c r="O144" t="s">
        <v>622</v>
      </c>
      <c r="P144" t="s">
        <v>623</v>
      </c>
    </row>
    <row r="145" spans="12:16" x14ac:dyDescent="0.25">
      <c r="L145" t="str">
        <f t="shared" ca="1" si="4"/>
        <v>Maldives</v>
      </c>
      <c r="M145" s="57" t="s">
        <v>230</v>
      </c>
      <c r="N145" s="57" t="s">
        <v>981</v>
      </c>
      <c r="O145" t="s">
        <v>624</v>
      </c>
      <c r="P145" t="s">
        <v>625</v>
      </c>
    </row>
    <row r="146" spans="12:16" x14ac:dyDescent="0.25">
      <c r="L146" t="str">
        <f t="shared" ca="1" si="4"/>
        <v>Mali</v>
      </c>
      <c r="M146" s="57" t="s">
        <v>231</v>
      </c>
      <c r="N146" s="57" t="s">
        <v>982</v>
      </c>
      <c r="O146" t="s">
        <v>626</v>
      </c>
      <c r="P146" t="s">
        <v>627</v>
      </c>
    </row>
    <row r="147" spans="12:16" x14ac:dyDescent="0.25">
      <c r="L147" t="str">
        <f t="shared" ca="1" si="4"/>
        <v>Malta</v>
      </c>
      <c r="M147" s="57" t="s">
        <v>232</v>
      </c>
      <c r="N147" s="57" t="s">
        <v>983</v>
      </c>
      <c r="O147" t="s">
        <v>232</v>
      </c>
      <c r="P147" t="s">
        <v>628</v>
      </c>
    </row>
    <row r="148" spans="12:16" x14ac:dyDescent="0.25">
      <c r="L148" t="str">
        <f t="shared" ca="1" si="4"/>
        <v>Marshall Islands</v>
      </c>
      <c r="M148" s="57" t="s">
        <v>233</v>
      </c>
      <c r="N148" s="57" t="s">
        <v>984</v>
      </c>
      <c r="O148" t="s">
        <v>629</v>
      </c>
      <c r="P148" t="s">
        <v>630</v>
      </c>
    </row>
    <row r="149" spans="12:16" x14ac:dyDescent="0.25">
      <c r="L149" t="str">
        <f t="shared" ca="1" si="4"/>
        <v>Martinique</v>
      </c>
      <c r="M149" s="57" t="s">
        <v>234</v>
      </c>
      <c r="N149" s="57" t="s">
        <v>985</v>
      </c>
      <c r="O149" t="s">
        <v>234</v>
      </c>
      <c r="P149" t="s">
        <v>631</v>
      </c>
    </row>
    <row r="150" spans="12:16" x14ac:dyDescent="0.25">
      <c r="L150" t="str">
        <f t="shared" ca="1" si="4"/>
        <v>Mauritania</v>
      </c>
      <c r="M150" s="57" t="s">
        <v>235</v>
      </c>
      <c r="N150" s="57" t="s">
        <v>986</v>
      </c>
      <c r="O150" t="s">
        <v>235</v>
      </c>
      <c r="P150" t="s">
        <v>632</v>
      </c>
    </row>
    <row r="151" spans="12:16" x14ac:dyDescent="0.25">
      <c r="L151" t="str">
        <f t="shared" ca="1" si="4"/>
        <v>Mauritius</v>
      </c>
      <c r="M151" s="57" t="s">
        <v>236</v>
      </c>
      <c r="N151" s="57" t="s">
        <v>987</v>
      </c>
      <c r="O151" t="s">
        <v>633</v>
      </c>
      <c r="P151" t="s">
        <v>634</v>
      </c>
    </row>
    <row r="152" spans="12:16" x14ac:dyDescent="0.25">
      <c r="L152" t="str">
        <f t="shared" ca="1" si="4"/>
        <v>Mayotte</v>
      </c>
      <c r="M152" s="57" t="s">
        <v>237</v>
      </c>
      <c r="N152" s="57" t="s">
        <v>988</v>
      </c>
      <c r="O152" t="s">
        <v>237</v>
      </c>
      <c r="P152" t="s">
        <v>635</v>
      </c>
    </row>
    <row r="153" spans="12:16" x14ac:dyDescent="0.25">
      <c r="L153" t="str">
        <f t="shared" ca="1" si="4"/>
        <v>Melanesia</v>
      </c>
      <c r="M153" s="57" t="s">
        <v>357</v>
      </c>
      <c r="N153" s="57" t="s">
        <v>989</v>
      </c>
      <c r="O153" t="s">
        <v>357</v>
      </c>
      <c r="P153" t="s">
        <v>636</v>
      </c>
    </row>
    <row r="154" spans="12:16" x14ac:dyDescent="0.25">
      <c r="L154" t="str">
        <f t="shared" ca="1" si="4"/>
        <v>Mexico</v>
      </c>
      <c r="M154" s="57" t="s">
        <v>238</v>
      </c>
      <c r="N154" s="57" t="s">
        <v>990</v>
      </c>
      <c r="O154" t="s">
        <v>637</v>
      </c>
      <c r="P154" t="s">
        <v>638</v>
      </c>
    </row>
    <row r="155" spans="12:16" x14ac:dyDescent="0.25">
      <c r="L155" t="str">
        <f t="shared" ca="1" si="4"/>
        <v>Micronesia</v>
      </c>
      <c r="M155" s="57" t="s">
        <v>358</v>
      </c>
      <c r="N155" s="57" t="s">
        <v>991</v>
      </c>
      <c r="O155" t="s">
        <v>358</v>
      </c>
      <c r="P155" t="s">
        <v>639</v>
      </c>
    </row>
    <row r="156" spans="12:16" x14ac:dyDescent="0.25">
      <c r="L156" t="str">
        <f t="shared" ca="1" si="4"/>
        <v>Micronesia (Federated States)</v>
      </c>
      <c r="M156" s="57" t="s">
        <v>239</v>
      </c>
      <c r="N156" s="57" t="s">
        <v>991</v>
      </c>
      <c r="O156" t="s">
        <v>640</v>
      </c>
      <c r="P156" t="s">
        <v>639</v>
      </c>
    </row>
    <row r="157" spans="12:16" x14ac:dyDescent="0.25">
      <c r="L157" t="str">
        <f t="shared" ca="1" si="4"/>
        <v>Middle Africa</v>
      </c>
      <c r="M157" s="57" t="s">
        <v>359</v>
      </c>
      <c r="N157" s="57" t="s">
        <v>992</v>
      </c>
      <c r="O157" t="s">
        <v>641</v>
      </c>
      <c r="P157" t="s">
        <v>642</v>
      </c>
    </row>
    <row r="158" spans="12:16" x14ac:dyDescent="0.25">
      <c r="L158" t="str">
        <f t="shared" ca="1" si="4"/>
        <v>Moldova</v>
      </c>
      <c r="M158" s="57" t="s">
        <v>240</v>
      </c>
      <c r="N158" s="57" t="s">
        <v>993</v>
      </c>
      <c r="O158" t="s">
        <v>643</v>
      </c>
      <c r="P158" t="s">
        <v>644</v>
      </c>
    </row>
    <row r="159" spans="12:16" x14ac:dyDescent="0.25">
      <c r="L159" t="str">
        <f t="shared" ca="1" si="4"/>
        <v>Monaco</v>
      </c>
      <c r="M159" s="57" t="s">
        <v>241</v>
      </c>
      <c r="N159" s="57" t="s">
        <v>994</v>
      </c>
      <c r="O159" t="s">
        <v>645</v>
      </c>
      <c r="P159" t="s">
        <v>646</v>
      </c>
    </row>
    <row r="160" spans="12:16" x14ac:dyDescent="0.25">
      <c r="L160" t="str">
        <f t="shared" ca="1" si="4"/>
        <v>Mongolia</v>
      </c>
      <c r="M160" s="57" t="s">
        <v>242</v>
      </c>
      <c r="N160" s="57" t="s">
        <v>995</v>
      </c>
      <c r="O160" t="s">
        <v>242</v>
      </c>
      <c r="P160" t="s">
        <v>647</v>
      </c>
    </row>
    <row r="161" spans="12:16" x14ac:dyDescent="0.25">
      <c r="L161" t="str">
        <f t="shared" ca="1" si="4"/>
        <v>Montenegro</v>
      </c>
      <c r="M161" s="57" t="s">
        <v>243</v>
      </c>
      <c r="N161" s="57" t="s">
        <v>996</v>
      </c>
      <c r="O161" t="s">
        <v>243</v>
      </c>
      <c r="P161" t="s">
        <v>648</v>
      </c>
    </row>
    <row r="162" spans="12:16" x14ac:dyDescent="0.25">
      <c r="L162" t="str">
        <f t="shared" ca="1" si="4"/>
        <v>Montserrat</v>
      </c>
      <c r="M162" s="57" t="s">
        <v>244</v>
      </c>
      <c r="N162" s="57" t="s">
        <v>997</v>
      </c>
      <c r="O162" t="s">
        <v>244</v>
      </c>
      <c r="P162" t="s">
        <v>649</v>
      </c>
    </row>
    <row r="163" spans="12:16" x14ac:dyDescent="0.25">
      <c r="L163" t="str">
        <f t="shared" ca="1" si="4"/>
        <v>Morocco</v>
      </c>
      <c r="M163" s="57" t="s">
        <v>245</v>
      </c>
      <c r="N163" s="57" t="s">
        <v>998</v>
      </c>
      <c r="O163" t="s">
        <v>650</v>
      </c>
      <c r="P163" t="s">
        <v>651</v>
      </c>
    </row>
    <row r="164" spans="12:16" x14ac:dyDescent="0.25">
      <c r="L164" t="str">
        <f t="shared" ca="1" si="4"/>
        <v>Mozambique</v>
      </c>
      <c r="M164" s="57" t="s">
        <v>246</v>
      </c>
      <c r="N164" s="57" t="s">
        <v>999</v>
      </c>
      <c r="O164" t="s">
        <v>246</v>
      </c>
      <c r="P164" t="s">
        <v>652</v>
      </c>
    </row>
    <row r="165" spans="12:16" x14ac:dyDescent="0.25">
      <c r="L165" t="str">
        <f t="shared" ca="1" si="4"/>
        <v>Myanmar</v>
      </c>
      <c r="M165" s="57" t="s">
        <v>247</v>
      </c>
      <c r="N165" s="57" t="s">
        <v>1000</v>
      </c>
      <c r="O165" t="s">
        <v>247</v>
      </c>
      <c r="P165" t="s">
        <v>653</v>
      </c>
    </row>
    <row r="166" spans="12:16" x14ac:dyDescent="0.25">
      <c r="L166" t="str">
        <f t="shared" ca="1" si="4"/>
        <v>Namibia</v>
      </c>
      <c r="M166" s="57" t="s">
        <v>248</v>
      </c>
      <c r="N166" s="57" t="s">
        <v>1001</v>
      </c>
      <c r="O166" t="s">
        <v>248</v>
      </c>
      <c r="P166" t="s">
        <v>654</v>
      </c>
    </row>
    <row r="167" spans="12:16" x14ac:dyDescent="0.25">
      <c r="L167" t="str">
        <f t="shared" ca="1" si="4"/>
        <v>Nauru</v>
      </c>
      <c r="M167" s="57" t="s">
        <v>249</v>
      </c>
      <c r="N167" s="57" t="s">
        <v>1002</v>
      </c>
      <c r="O167" t="s">
        <v>249</v>
      </c>
      <c r="P167" t="s">
        <v>655</v>
      </c>
    </row>
    <row r="168" spans="12:16" x14ac:dyDescent="0.25">
      <c r="L168" t="str">
        <f t="shared" ca="1" si="4"/>
        <v>Nepal</v>
      </c>
      <c r="M168" s="57" t="s">
        <v>250</v>
      </c>
      <c r="N168" s="57" t="s">
        <v>1003</v>
      </c>
      <c r="O168" t="s">
        <v>250</v>
      </c>
      <c r="P168" t="s">
        <v>656</v>
      </c>
    </row>
    <row r="169" spans="12:16" x14ac:dyDescent="0.25">
      <c r="L169" t="str">
        <f t="shared" ca="1" si="4"/>
        <v>Netherlands</v>
      </c>
      <c r="M169" s="57" t="s">
        <v>251</v>
      </c>
      <c r="N169" s="57" t="s">
        <v>1004</v>
      </c>
      <c r="O169" t="s">
        <v>657</v>
      </c>
      <c r="P169" t="s">
        <v>658</v>
      </c>
    </row>
    <row r="170" spans="12:16" x14ac:dyDescent="0.25">
      <c r="L170" t="str">
        <f t="shared" ca="1" si="4"/>
        <v>New Caledonia</v>
      </c>
      <c r="M170" s="57" t="s">
        <v>252</v>
      </c>
      <c r="N170" s="57" t="s">
        <v>1005</v>
      </c>
      <c r="O170" t="s">
        <v>659</v>
      </c>
      <c r="P170" t="s">
        <v>660</v>
      </c>
    </row>
    <row r="171" spans="12:16" x14ac:dyDescent="0.25">
      <c r="L171" t="str">
        <f t="shared" ca="1" si="4"/>
        <v>New Zealand</v>
      </c>
      <c r="M171" s="57" t="s">
        <v>253</v>
      </c>
      <c r="N171" s="57" t="s">
        <v>1006</v>
      </c>
      <c r="O171" t="s">
        <v>661</v>
      </c>
      <c r="P171" t="s">
        <v>662</v>
      </c>
    </row>
    <row r="172" spans="12:16" x14ac:dyDescent="0.25">
      <c r="L172" t="str">
        <f t="shared" ca="1" si="4"/>
        <v>Nicaragua</v>
      </c>
      <c r="M172" s="57" t="s">
        <v>254</v>
      </c>
      <c r="N172" s="57" t="s">
        <v>1007</v>
      </c>
      <c r="O172" t="s">
        <v>254</v>
      </c>
      <c r="P172" t="s">
        <v>663</v>
      </c>
    </row>
    <row r="173" spans="12:16" x14ac:dyDescent="0.25">
      <c r="L173" t="str">
        <f t="shared" ca="1" si="4"/>
        <v>Niger</v>
      </c>
      <c r="M173" s="57" t="s">
        <v>255</v>
      </c>
      <c r="N173" s="57" t="s">
        <v>1008</v>
      </c>
      <c r="O173" t="s">
        <v>664</v>
      </c>
      <c r="P173" t="s">
        <v>665</v>
      </c>
    </row>
    <row r="174" spans="12:16" x14ac:dyDescent="0.25">
      <c r="L174" t="str">
        <f t="shared" ca="1" si="4"/>
        <v>Nigeria</v>
      </c>
      <c r="M174" s="57" t="s">
        <v>256</v>
      </c>
      <c r="N174" s="57" t="s">
        <v>1009</v>
      </c>
      <c r="O174" t="s">
        <v>256</v>
      </c>
      <c r="P174" t="s">
        <v>666</v>
      </c>
    </row>
    <row r="175" spans="12:16" x14ac:dyDescent="0.25">
      <c r="L175" t="str">
        <f t="shared" ca="1" si="4"/>
        <v>Niue</v>
      </c>
      <c r="M175" s="57" t="s">
        <v>257</v>
      </c>
      <c r="N175" s="57" t="s">
        <v>1010</v>
      </c>
      <c r="O175" t="s">
        <v>257</v>
      </c>
      <c r="P175" t="s">
        <v>667</v>
      </c>
    </row>
    <row r="176" spans="12:16" x14ac:dyDescent="0.25">
      <c r="L176" t="str">
        <f t="shared" ca="1" si="4"/>
        <v>Norfolk Island</v>
      </c>
      <c r="M176" s="57" t="s">
        <v>258</v>
      </c>
      <c r="N176" s="57" t="s">
        <v>1011</v>
      </c>
      <c r="O176" t="s">
        <v>668</v>
      </c>
      <c r="P176" t="s">
        <v>669</v>
      </c>
    </row>
    <row r="177" spans="12:16" x14ac:dyDescent="0.25">
      <c r="L177" t="str">
        <f t="shared" ca="1" si="4"/>
        <v>Northern Africa</v>
      </c>
      <c r="M177" s="57" t="s">
        <v>360</v>
      </c>
      <c r="N177" s="57" t="s">
        <v>1012</v>
      </c>
      <c r="O177" t="s">
        <v>670</v>
      </c>
      <c r="P177" t="s">
        <v>671</v>
      </c>
    </row>
    <row r="178" spans="12:16" x14ac:dyDescent="0.25">
      <c r="L178" t="str">
        <f t="shared" ca="1" si="4"/>
        <v>Northern America</v>
      </c>
      <c r="M178" s="57" t="s">
        <v>361</v>
      </c>
      <c r="N178" s="57" t="s">
        <v>1013</v>
      </c>
      <c r="O178" t="s">
        <v>672</v>
      </c>
      <c r="P178" t="s">
        <v>673</v>
      </c>
    </row>
    <row r="179" spans="12:16" x14ac:dyDescent="0.25">
      <c r="L179" t="str">
        <f t="shared" ca="1" si="4"/>
        <v>Northern Europe</v>
      </c>
      <c r="M179" s="57" t="s">
        <v>362</v>
      </c>
      <c r="N179" s="57" t="s">
        <v>1014</v>
      </c>
      <c r="O179" t="s">
        <v>674</v>
      </c>
      <c r="P179" t="s">
        <v>675</v>
      </c>
    </row>
    <row r="180" spans="12:16" x14ac:dyDescent="0.25">
      <c r="L180" t="str">
        <f t="shared" ca="1" si="4"/>
        <v>Northern Mariana Islands</v>
      </c>
      <c r="M180" s="57" t="s">
        <v>259</v>
      </c>
      <c r="N180" s="57" t="s">
        <v>1015</v>
      </c>
      <c r="O180" t="s">
        <v>676</v>
      </c>
      <c r="P180" t="s">
        <v>677</v>
      </c>
    </row>
    <row r="181" spans="12:16" x14ac:dyDescent="0.25">
      <c r="L181" t="str">
        <f t="shared" ca="1" si="4"/>
        <v>Norway</v>
      </c>
      <c r="M181" s="57" t="s">
        <v>260</v>
      </c>
      <c r="N181" s="57" t="s">
        <v>1016</v>
      </c>
      <c r="O181" t="s">
        <v>678</v>
      </c>
      <c r="P181" t="s">
        <v>679</v>
      </c>
    </row>
    <row r="182" spans="12:16" x14ac:dyDescent="0.25">
      <c r="L182" t="str">
        <f t="shared" ca="1" si="4"/>
        <v>Oceania</v>
      </c>
      <c r="M182" s="57" t="s">
        <v>363</v>
      </c>
      <c r="N182" s="57" t="s">
        <v>1017</v>
      </c>
      <c r="O182" t="s">
        <v>680</v>
      </c>
      <c r="P182" t="s">
        <v>681</v>
      </c>
    </row>
    <row r="183" spans="12:16" x14ac:dyDescent="0.25">
      <c r="L183" t="str">
        <f t="shared" ca="1" si="4"/>
        <v>Oman</v>
      </c>
      <c r="M183" s="57" t="s">
        <v>261</v>
      </c>
      <c r="N183" s="57" t="s">
        <v>1018</v>
      </c>
      <c r="O183" t="s">
        <v>682</v>
      </c>
      <c r="P183" t="s">
        <v>683</v>
      </c>
    </row>
    <row r="184" spans="12:16" x14ac:dyDescent="0.25">
      <c r="L184" t="str">
        <f t="shared" ca="1" si="4"/>
        <v>Pakistan</v>
      </c>
      <c r="M184" s="57" t="s">
        <v>262</v>
      </c>
      <c r="N184" s="57" t="s">
        <v>1019</v>
      </c>
      <c r="O184" t="s">
        <v>684</v>
      </c>
      <c r="P184" t="s">
        <v>685</v>
      </c>
    </row>
    <row r="185" spans="12:16" x14ac:dyDescent="0.25">
      <c r="L185" t="str">
        <f t="shared" ca="1" si="4"/>
        <v>Palau</v>
      </c>
      <c r="M185" s="57" t="s">
        <v>263</v>
      </c>
      <c r="N185" s="57" t="s">
        <v>1020</v>
      </c>
      <c r="O185" t="s">
        <v>263</v>
      </c>
      <c r="P185" t="s">
        <v>686</v>
      </c>
    </row>
    <row r="186" spans="12:16" x14ac:dyDescent="0.25">
      <c r="L186" t="str">
        <f t="shared" ca="1" si="4"/>
        <v>Palestine</v>
      </c>
      <c r="M186" s="57" t="s">
        <v>364</v>
      </c>
      <c r="N186" s="57" t="s">
        <v>1021</v>
      </c>
      <c r="O186" t="s">
        <v>687</v>
      </c>
      <c r="P186" t="s">
        <v>688</v>
      </c>
    </row>
    <row r="187" spans="12:16" x14ac:dyDescent="0.25">
      <c r="L187" t="str">
        <f t="shared" ca="1" si="4"/>
        <v>Panama</v>
      </c>
      <c r="M187" s="57" t="s">
        <v>264</v>
      </c>
      <c r="N187" s="57" t="s">
        <v>1022</v>
      </c>
      <c r="O187" t="s">
        <v>689</v>
      </c>
      <c r="P187" t="s">
        <v>690</v>
      </c>
    </row>
    <row r="188" spans="12:16" x14ac:dyDescent="0.25">
      <c r="L188" t="str">
        <f t="shared" ca="1" si="4"/>
        <v>Papua New Guinea</v>
      </c>
      <c r="M188" s="57" t="s">
        <v>265</v>
      </c>
      <c r="N188" s="57" t="s">
        <v>1023</v>
      </c>
      <c r="O188" t="s">
        <v>691</v>
      </c>
      <c r="P188" t="s">
        <v>692</v>
      </c>
    </row>
    <row r="189" spans="12:16" x14ac:dyDescent="0.25">
      <c r="L189" t="str">
        <f t="shared" ca="1" si="4"/>
        <v>Paraguay</v>
      </c>
      <c r="M189" s="57" t="s">
        <v>266</v>
      </c>
      <c r="N189" s="57" t="s">
        <v>1024</v>
      </c>
      <c r="O189" t="s">
        <v>266</v>
      </c>
      <c r="P189" t="s">
        <v>693</v>
      </c>
    </row>
    <row r="190" spans="12:16" x14ac:dyDescent="0.25">
      <c r="L190" t="str">
        <f t="shared" ca="1" si="4"/>
        <v>Peru</v>
      </c>
      <c r="M190" s="57" t="s">
        <v>267</v>
      </c>
      <c r="N190" s="57" t="s">
        <v>1025</v>
      </c>
      <c r="O190" t="s">
        <v>694</v>
      </c>
      <c r="P190" t="s">
        <v>695</v>
      </c>
    </row>
    <row r="191" spans="12:16" x14ac:dyDescent="0.25">
      <c r="L191" t="str">
        <f t="shared" ca="1" si="4"/>
        <v>Philippines</v>
      </c>
      <c r="M191" s="57" t="s">
        <v>268</v>
      </c>
      <c r="N191" s="57" t="s">
        <v>1026</v>
      </c>
      <c r="O191" t="s">
        <v>696</v>
      </c>
      <c r="P191" t="s">
        <v>697</v>
      </c>
    </row>
    <row r="192" spans="12:16" x14ac:dyDescent="0.25">
      <c r="L192" t="str">
        <f t="shared" ca="1" si="4"/>
        <v>Pitcairn</v>
      </c>
      <c r="M192" s="57" t="s">
        <v>269</v>
      </c>
      <c r="N192" s="57" t="s">
        <v>1027</v>
      </c>
      <c r="O192" t="s">
        <v>269</v>
      </c>
      <c r="P192" t="s">
        <v>698</v>
      </c>
    </row>
    <row r="193" spans="12:16" x14ac:dyDescent="0.25">
      <c r="L193" t="str">
        <f t="shared" ca="1" si="4"/>
        <v>Poland</v>
      </c>
      <c r="M193" s="57" t="s">
        <v>270</v>
      </c>
      <c r="N193" s="57" t="s">
        <v>1028</v>
      </c>
      <c r="O193" t="s">
        <v>699</v>
      </c>
      <c r="P193" t="s">
        <v>700</v>
      </c>
    </row>
    <row r="194" spans="12:16" x14ac:dyDescent="0.25">
      <c r="L194" t="str">
        <f t="shared" ca="1" si="4"/>
        <v>Polynesia</v>
      </c>
      <c r="M194" s="57" t="s">
        <v>365</v>
      </c>
      <c r="N194" s="57" t="s">
        <v>1029</v>
      </c>
      <c r="O194" t="s">
        <v>701</v>
      </c>
      <c r="P194" t="s">
        <v>702</v>
      </c>
    </row>
    <row r="195" spans="12:16" x14ac:dyDescent="0.25">
      <c r="L195" t="str">
        <f t="shared" ref="L195:L258" ca="1" si="5">OFFSET($M195,0,LangOffset,1,1)</f>
        <v>Portugal</v>
      </c>
      <c r="M195" s="57" t="s">
        <v>271</v>
      </c>
      <c r="N195" s="57" t="s">
        <v>1030</v>
      </c>
      <c r="O195" t="s">
        <v>271</v>
      </c>
      <c r="P195" t="s">
        <v>703</v>
      </c>
    </row>
    <row r="196" spans="12:16" x14ac:dyDescent="0.25">
      <c r="L196" t="str">
        <f t="shared" ca="1" si="5"/>
        <v>Puerto Rico</v>
      </c>
      <c r="M196" s="57" t="s">
        <v>272</v>
      </c>
      <c r="N196" s="57" t="s">
        <v>1031</v>
      </c>
      <c r="O196" t="s">
        <v>272</v>
      </c>
      <c r="P196" t="s">
        <v>704</v>
      </c>
    </row>
    <row r="197" spans="12:16" x14ac:dyDescent="0.25">
      <c r="L197" t="str">
        <f t="shared" ca="1" si="5"/>
        <v>Qatar</v>
      </c>
      <c r="M197" s="57" t="s">
        <v>273</v>
      </c>
      <c r="N197" s="57" t="s">
        <v>1032</v>
      </c>
      <c r="O197" t="s">
        <v>273</v>
      </c>
      <c r="P197" t="s">
        <v>705</v>
      </c>
    </row>
    <row r="198" spans="12:16" x14ac:dyDescent="0.25">
      <c r="L198" t="str">
        <f t="shared" ca="1" si="5"/>
        <v>Réunion</v>
      </c>
      <c r="M198" s="57" t="s">
        <v>274</v>
      </c>
      <c r="N198" s="57" t="s">
        <v>1033</v>
      </c>
      <c r="O198" t="s">
        <v>706</v>
      </c>
      <c r="P198" t="s">
        <v>707</v>
      </c>
    </row>
    <row r="199" spans="12:16" x14ac:dyDescent="0.25">
      <c r="L199" t="str">
        <f t="shared" ca="1" si="5"/>
        <v>Romania</v>
      </c>
      <c r="M199" s="57" t="s">
        <v>275</v>
      </c>
      <c r="N199" s="57" t="s">
        <v>1034</v>
      </c>
      <c r="O199" t="s">
        <v>708</v>
      </c>
      <c r="P199" t="s">
        <v>709</v>
      </c>
    </row>
    <row r="200" spans="12:16" x14ac:dyDescent="0.25">
      <c r="L200" t="str">
        <f t="shared" ca="1" si="5"/>
        <v>Russian Federation</v>
      </c>
      <c r="M200" s="57" t="s">
        <v>276</v>
      </c>
      <c r="N200" s="57" t="s">
        <v>1035</v>
      </c>
      <c r="O200" t="s">
        <v>710</v>
      </c>
      <c r="P200" t="s">
        <v>711</v>
      </c>
    </row>
    <row r="201" spans="12:16" x14ac:dyDescent="0.25">
      <c r="L201" t="str">
        <f t="shared" ca="1" si="5"/>
        <v>Rwanda</v>
      </c>
      <c r="M201" s="57" t="s">
        <v>277</v>
      </c>
      <c r="N201" s="57" t="s">
        <v>1036</v>
      </c>
      <c r="O201" t="s">
        <v>277</v>
      </c>
      <c r="P201" t="s">
        <v>712</v>
      </c>
    </row>
    <row r="202" spans="12:16" x14ac:dyDescent="0.25">
      <c r="L202" t="str">
        <f t="shared" ca="1" si="5"/>
        <v>Saint Helena</v>
      </c>
      <c r="M202" s="57" t="s">
        <v>278</v>
      </c>
      <c r="N202" s="57" t="s">
        <v>1037</v>
      </c>
      <c r="O202" t="s">
        <v>713</v>
      </c>
      <c r="P202" t="s">
        <v>714</v>
      </c>
    </row>
    <row r="203" spans="12:16" x14ac:dyDescent="0.25">
      <c r="L203" t="str">
        <f t="shared" ca="1" si="5"/>
        <v>Saint Kitts and Nevis</v>
      </c>
      <c r="M203" s="57" t="s">
        <v>279</v>
      </c>
      <c r="N203" s="57" t="s">
        <v>1038</v>
      </c>
      <c r="O203" t="s">
        <v>715</v>
      </c>
      <c r="P203" t="s">
        <v>716</v>
      </c>
    </row>
    <row r="204" spans="12:16" x14ac:dyDescent="0.25">
      <c r="L204" t="str">
        <f t="shared" ca="1" si="5"/>
        <v>Saint Lucia</v>
      </c>
      <c r="M204" s="57" t="s">
        <v>280</v>
      </c>
      <c r="N204" s="57" t="s">
        <v>1039</v>
      </c>
      <c r="O204" t="s">
        <v>717</v>
      </c>
      <c r="P204" t="s">
        <v>718</v>
      </c>
    </row>
    <row r="205" spans="12:16" x14ac:dyDescent="0.25">
      <c r="L205" t="str">
        <f t="shared" ca="1" si="5"/>
        <v>Saint Pierre and Miquelon</v>
      </c>
      <c r="M205" s="57" t="s">
        <v>281</v>
      </c>
      <c r="N205" s="57" t="s">
        <v>1040</v>
      </c>
      <c r="O205" t="s">
        <v>719</v>
      </c>
      <c r="P205" t="s">
        <v>720</v>
      </c>
    </row>
    <row r="206" spans="12:16" x14ac:dyDescent="0.25">
      <c r="L206" t="str">
        <f t="shared" ca="1" si="5"/>
        <v>Saint Vincent and Grenadines</v>
      </c>
      <c r="M206" s="57" t="s">
        <v>282</v>
      </c>
      <c r="N206" s="57" t="s">
        <v>1041</v>
      </c>
      <c r="O206" t="s">
        <v>721</v>
      </c>
      <c r="P206" t="s">
        <v>722</v>
      </c>
    </row>
    <row r="207" spans="12:16" x14ac:dyDescent="0.25">
      <c r="L207" t="str">
        <f t="shared" ca="1" si="5"/>
        <v>Samoa</v>
      </c>
      <c r="M207" s="57" t="s">
        <v>283</v>
      </c>
      <c r="N207" s="57" t="s">
        <v>1042</v>
      </c>
      <c r="O207" t="s">
        <v>283</v>
      </c>
      <c r="P207" t="s">
        <v>723</v>
      </c>
    </row>
    <row r="208" spans="12:16" x14ac:dyDescent="0.25">
      <c r="L208" t="str">
        <f t="shared" ca="1" si="5"/>
        <v>San Marino</v>
      </c>
      <c r="M208" s="57" t="s">
        <v>284</v>
      </c>
      <c r="N208" s="57" t="s">
        <v>1043</v>
      </c>
      <c r="O208" t="s">
        <v>284</v>
      </c>
      <c r="P208" t="s">
        <v>724</v>
      </c>
    </row>
    <row r="209" spans="12:16" x14ac:dyDescent="0.25">
      <c r="L209" t="str">
        <f t="shared" ca="1" si="5"/>
        <v>Sao Tome and Principe</v>
      </c>
      <c r="M209" s="57" t="s">
        <v>285</v>
      </c>
      <c r="N209" s="57" t="s">
        <v>1044</v>
      </c>
      <c r="O209" t="s">
        <v>725</v>
      </c>
      <c r="P209" t="s">
        <v>726</v>
      </c>
    </row>
    <row r="210" spans="12:16" x14ac:dyDescent="0.25">
      <c r="L210" t="str">
        <f t="shared" ca="1" si="5"/>
        <v>Saudi Arabia</v>
      </c>
      <c r="M210" s="57" t="s">
        <v>286</v>
      </c>
      <c r="N210" s="57" t="s">
        <v>1045</v>
      </c>
      <c r="O210" t="s">
        <v>727</v>
      </c>
      <c r="P210" t="s">
        <v>728</v>
      </c>
    </row>
    <row r="211" spans="12:16" x14ac:dyDescent="0.25">
      <c r="L211" t="str">
        <f t="shared" ca="1" si="5"/>
        <v>Senegal</v>
      </c>
      <c r="M211" s="57" t="s">
        <v>287</v>
      </c>
      <c r="N211" s="57" t="s">
        <v>1046</v>
      </c>
      <c r="O211" t="s">
        <v>287</v>
      </c>
      <c r="P211" t="s">
        <v>729</v>
      </c>
    </row>
    <row r="212" spans="12:16" x14ac:dyDescent="0.25">
      <c r="L212" t="str">
        <f t="shared" ca="1" si="5"/>
        <v>Serbia</v>
      </c>
      <c r="M212" s="57" t="s">
        <v>288</v>
      </c>
      <c r="N212" s="57" t="s">
        <v>1047</v>
      </c>
      <c r="O212" t="s">
        <v>288</v>
      </c>
      <c r="P212" t="s">
        <v>730</v>
      </c>
    </row>
    <row r="213" spans="12:16" x14ac:dyDescent="0.25">
      <c r="L213" t="str">
        <f t="shared" ca="1" si="5"/>
        <v>Seychelles</v>
      </c>
      <c r="M213" s="57" t="s">
        <v>289</v>
      </c>
      <c r="N213" s="57" t="s">
        <v>1048</v>
      </c>
      <c r="O213" t="s">
        <v>289</v>
      </c>
      <c r="P213" t="s">
        <v>731</v>
      </c>
    </row>
    <row r="214" spans="12:16" x14ac:dyDescent="0.25">
      <c r="L214" t="str">
        <f t="shared" ca="1" si="5"/>
        <v>Sierra Leone</v>
      </c>
      <c r="M214" s="57" t="s">
        <v>290</v>
      </c>
      <c r="N214" s="57" t="s">
        <v>1049</v>
      </c>
      <c r="O214" t="s">
        <v>732</v>
      </c>
      <c r="P214" t="s">
        <v>733</v>
      </c>
    </row>
    <row r="215" spans="12:16" x14ac:dyDescent="0.25">
      <c r="L215" t="str">
        <f t="shared" ca="1" si="5"/>
        <v>Singapore</v>
      </c>
      <c r="M215" s="57" t="s">
        <v>291</v>
      </c>
      <c r="N215" s="57" t="s">
        <v>1050</v>
      </c>
      <c r="O215" t="s">
        <v>734</v>
      </c>
      <c r="P215" t="s">
        <v>735</v>
      </c>
    </row>
    <row r="216" spans="12:16" x14ac:dyDescent="0.25">
      <c r="L216" t="str">
        <f t="shared" ca="1" si="5"/>
        <v>Sint Maarten (Dutch part)</v>
      </c>
      <c r="M216" s="57" t="s">
        <v>366</v>
      </c>
      <c r="N216" s="57" t="s">
        <v>1051</v>
      </c>
      <c r="O216" t="s">
        <v>736</v>
      </c>
      <c r="P216" t="s">
        <v>737</v>
      </c>
    </row>
    <row r="217" spans="12:16" x14ac:dyDescent="0.25">
      <c r="L217" t="str">
        <f t="shared" ca="1" si="5"/>
        <v>Slovakia</v>
      </c>
      <c r="M217" s="57" t="s">
        <v>292</v>
      </c>
      <c r="N217" s="57" t="s">
        <v>1052</v>
      </c>
      <c r="O217" t="s">
        <v>738</v>
      </c>
      <c r="P217" t="s">
        <v>739</v>
      </c>
    </row>
    <row r="218" spans="12:16" x14ac:dyDescent="0.25">
      <c r="L218" t="str">
        <f t="shared" ca="1" si="5"/>
        <v>Slovenia</v>
      </c>
      <c r="M218" s="57" t="s">
        <v>293</v>
      </c>
      <c r="N218" s="57" t="s">
        <v>1053</v>
      </c>
      <c r="O218" t="s">
        <v>740</v>
      </c>
      <c r="P218" t="s">
        <v>741</v>
      </c>
    </row>
    <row r="219" spans="12:16" x14ac:dyDescent="0.25">
      <c r="L219" t="str">
        <f t="shared" ca="1" si="5"/>
        <v>Solomon Islands</v>
      </c>
      <c r="M219" s="57" t="s">
        <v>294</v>
      </c>
      <c r="N219" s="57" t="s">
        <v>1054</v>
      </c>
      <c r="O219" t="s">
        <v>742</v>
      </c>
      <c r="P219" t="s">
        <v>743</v>
      </c>
    </row>
    <row r="220" spans="12:16" x14ac:dyDescent="0.25">
      <c r="L220" t="str">
        <f t="shared" ca="1" si="5"/>
        <v>Somalia</v>
      </c>
      <c r="M220" s="57" t="s">
        <v>295</v>
      </c>
      <c r="N220" s="57" t="s">
        <v>1055</v>
      </c>
      <c r="O220" t="s">
        <v>295</v>
      </c>
      <c r="P220" t="s">
        <v>744</v>
      </c>
    </row>
    <row r="221" spans="12:16" x14ac:dyDescent="0.25">
      <c r="L221" t="str">
        <f t="shared" ca="1" si="5"/>
        <v>South Africa</v>
      </c>
      <c r="M221" s="57" t="s">
        <v>296</v>
      </c>
      <c r="N221" s="57" t="s">
        <v>1056</v>
      </c>
      <c r="O221" t="s">
        <v>745</v>
      </c>
      <c r="P221" t="s">
        <v>746</v>
      </c>
    </row>
    <row r="222" spans="12:16" x14ac:dyDescent="0.25">
      <c r="L222" t="str">
        <f t="shared" ca="1" si="5"/>
        <v>South America</v>
      </c>
      <c r="M222" s="57" t="s">
        <v>367</v>
      </c>
      <c r="N222" s="57" t="s">
        <v>1057</v>
      </c>
      <c r="O222" t="s">
        <v>747</v>
      </c>
      <c r="P222" t="s">
        <v>748</v>
      </c>
    </row>
    <row r="223" spans="12:16" x14ac:dyDescent="0.25">
      <c r="L223" t="str">
        <f t="shared" ca="1" si="5"/>
        <v>South Sudan</v>
      </c>
      <c r="M223" s="57" t="s">
        <v>297</v>
      </c>
      <c r="N223" s="57" t="s">
        <v>1058</v>
      </c>
      <c r="O223" t="s">
        <v>749</v>
      </c>
      <c r="P223" t="s">
        <v>750</v>
      </c>
    </row>
    <row r="224" spans="12:16" x14ac:dyDescent="0.25">
      <c r="L224" t="str">
        <f t="shared" ca="1" si="5"/>
        <v>South-Eastern Asia</v>
      </c>
      <c r="M224" s="57" t="s">
        <v>368</v>
      </c>
      <c r="N224" s="57" t="s">
        <v>1059</v>
      </c>
      <c r="O224" t="s">
        <v>751</v>
      </c>
      <c r="P224" t="s">
        <v>752</v>
      </c>
    </row>
    <row r="225" spans="12:16" x14ac:dyDescent="0.25">
      <c r="L225" t="str">
        <f t="shared" ca="1" si="5"/>
        <v>Southern Africa</v>
      </c>
      <c r="M225" s="57" t="s">
        <v>369</v>
      </c>
      <c r="N225" s="57" t="s">
        <v>1060</v>
      </c>
      <c r="O225" t="s">
        <v>753</v>
      </c>
      <c r="P225" t="s">
        <v>754</v>
      </c>
    </row>
    <row r="226" spans="12:16" x14ac:dyDescent="0.25">
      <c r="L226" t="str">
        <f t="shared" ca="1" si="5"/>
        <v>Southern Asia</v>
      </c>
      <c r="M226" s="57" t="s">
        <v>370</v>
      </c>
      <c r="N226" s="57" t="s">
        <v>1061</v>
      </c>
      <c r="O226" t="s">
        <v>755</v>
      </c>
      <c r="P226" t="s">
        <v>756</v>
      </c>
    </row>
    <row r="227" spans="12:16" x14ac:dyDescent="0.25">
      <c r="L227" t="str">
        <f t="shared" ca="1" si="5"/>
        <v>Southern Europe</v>
      </c>
      <c r="M227" s="57" t="s">
        <v>371</v>
      </c>
      <c r="N227" s="57" t="s">
        <v>1062</v>
      </c>
      <c r="O227" t="s">
        <v>757</v>
      </c>
      <c r="P227" t="s">
        <v>758</v>
      </c>
    </row>
    <row r="228" spans="12:16" x14ac:dyDescent="0.25">
      <c r="L228" t="str">
        <f t="shared" ca="1" si="5"/>
        <v>Spain</v>
      </c>
      <c r="M228" s="57" t="s">
        <v>298</v>
      </c>
      <c r="N228" s="57" t="s">
        <v>1063</v>
      </c>
      <c r="O228" t="s">
        <v>759</v>
      </c>
      <c r="P228" t="s">
        <v>760</v>
      </c>
    </row>
    <row r="229" spans="12:16" x14ac:dyDescent="0.25">
      <c r="L229" t="str">
        <f t="shared" ca="1" si="5"/>
        <v>Sri Lanka</v>
      </c>
      <c r="M229" s="57" t="s">
        <v>299</v>
      </c>
      <c r="N229" s="57" t="s">
        <v>1064</v>
      </c>
      <c r="O229" t="s">
        <v>299</v>
      </c>
      <c r="P229" t="s">
        <v>761</v>
      </c>
    </row>
    <row r="230" spans="12:16" x14ac:dyDescent="0.25">
      <c r="L230" t="str">
        <f t="shared" ca="1" si="5"/>
        <v>Sudan</v>
      </c>
      <c r="M230" s="57" t="s">
        <v>300</v>
      </c>
      <c r="N230" s="57" t="s">
        <v>1065</v>
      </c>
      <c r="O230" t="s">
        <v>762</v>
      </c>
      <c r="P230" t="s">
        <v>763</v>
      </c>
    </row>
    <row r="231" spans="12:16" x14ac:dyDescent="0.25">
      <c r="L231" t="str">
        <f t="shared" ca="1" si="5"/>
        <v>Suriname</v>
      </c>
      <c r="M231" s="57" t="s">
        <v>301</v>
      </c>
      <c r="N231" s="57" t="s">
        <v>1066</v>
      </c>
      <c r="O231" t="s">
        <v>301</v>
      </c>
      <c r="P231" t="s">
        <v>764</v>
      </c>
    </row>
    <row r="232" spans="12:16" x14ac:dyDescent="0.25">
      <c r="L232" t="str">
        <f t="shared" ca="1" si="5"/>
        <v>Svalbard and Jan Mayen Islands</v>
      </c>
      <c r="M232" s="57" t="s">
        <v>302</v>
      </c>
      <c r="N232" s="57" t="s">
        <v>1067</v>
      </c>
      <c r="O232" t="s">
        <v>765</v>
      </c>
      <c r="P232" t="s">
        <v>766</v>
      </c>
    </row>
    <row r="233" spans="12:16" x14ac:dyDescent="0.25">
      <c r="L233" t="str">
        <f t="shared" ca="1" si="5"/>
        <v>Swaziland</v>
      </c>
      <c r="M233" s="57" t="s">
        <v>303</v>
      </c>
      <c r="N233" s="57" t="s">
        <v>1068</v>
      </c>
      <c r="O233" t="s">
        <v>767</v>
      </c>
      <c r="P233" t="s">
        <v>768</v>
      </c>
    </row>
    <row r="234" spans="12:16" x14ac:dyDescent="0.25">
      <c r="L234" t="str">
        <f t="shared" ca="1" si="5"/>
        <v>Sweden</v>
      </c>
      <c r="M234" s="57" t="s">
        <v>304</v>
      </c>
      <c r="N234" s="57" t="s">
        <v>1069</v>
      </c>
      <c r="O234" t="s">
        <v>769</v>
      </c>
      <c r="P234" t="s">
        <v>770</v>
      </c>
    </row>
    <row r="235" spans="12:16" x14ac:dyDescent="0.25">
      <c r="L235" t="str">
        <f t="shared" ca="1" si="5"/>
        <v>Switzerland</v>
      </c>
      <c r="M235" s="57" t="s">
        <v>305</v>
      </c>
      <c r="N235" s="57" t="s">
        <v>1070</v>
      </c>
      <c r="O235" t="s">
        <v>771</v>
      </c>
      <c r="P235" t="s">
        <v>772</v>
      </c>
    </row>
    <row r="236" spans="12:16" x14ac:dyDescent="0.25">
      <c r="L236" t="str">
        <f t="shared" ca="1" si="5"/>
        <v>Syrian Arab Republic</v>
      </c>
      <c r="M236" s="57" t="s">
        <v>306</v>
      </c>
      <c r="N236" s="57" t="s">
        <v>1071</v>
      </c>
      <c r="O236" t="s">
        <v>773</v>
      </c>
      <c r="P236" t="s">
        <v>774</v>
      </c>
    </row>
    <row r="237" spans="12:16" x14ac:dyDescent="0.25">
      <c r="L237" t="str">
        <f t="shared" ca="1" si="5"/>
        <v>Taiwan</v>
      </c>
      <c r="M237" s="57" t="s">
        <v>307</v>
      </c>
      <c r="N237" s="57" t="s">
        <v>1072</v>
      </c>
      <c r="O237" t="s">
        <v>775</v>
      </c>
      <c r="P237" t="s">
        <v>776</v>
      </c>
    </row>
    <row r="238" spans="12:16" x14ac:dyDescent="0.25">
      <c r="L238" t="str">
        <f t="shared" ca="1" si="5"/>
        <v>Tajikistan</v>
      </c>
      <c r="M238" s="57" t="s">
        <v>308</v>
      </c>
      <c r="N238" s="57" t="s">
        <v>1073</v>
      </c>
      <c r="O238" t="s">
        <v>777</v>
      </c>
      <c r="P238" t="s">
        <v>778</v>
      </c>
    </row>
    <row r="239" spans="12:16" x14ac:dyDescent="0.25">
      <c r="L239" t="str">
        <f t="shared" ca="1" si="5"/>
        <v>Tanzania (United Republic)</v>
      </c>
      <c r="M239" s="57" t="s">
        <v>309</v>
      </c>
      <c r="N239" s="57" t="s">
        <v>1074</v>
      </c>
      <c r="O239" t="s">
        <v>779</v>
      </c>
      <c r="P239" t="s">
        <v>780</v>
      </c>
    </row>
    <row r="240" spans="12:16" x14ac:dyDescent="0.25">
      <c r="L240" t="str">
        <f t="shared" ca="1" si="5"/>
        <v>Thailand</v>
      </c>
      <c r="M240" s="57" t="s">
        <v>310</v>
      </c>
      <c r="N240" s="57" t="s">
        <v>1075</v>
      </c>
      <c r="O240" t="s">
        <v>781</v>
      </c>
      <c r="P240" t="s">
        <v>782</v>
      </c>
    </row>
    <row r="241" spans="12:16" x14ac:dyDescent="0.25">
      <c r="L241" t="str">
        <f t="shared" ca="1" si="5"/>
        <v>Timor-Leste</v>
      </c>
      <c r="M241" s="57" t="s">
        <v>311</v>
      </c>
      <c r="N241" s="57" t="s">
        <v>1076</v>
      </c>
      <c r="O241" t="s">
        <v>311</v>
      </c>
      <c r="P241" t="s">
        <v>783</v>
      </c>
    </row>
    <row r="242" spans="12:16" x14ac:dyDescent="0.25">
      <c r="L242" t="str">
        <f t="shared" ca="1" si="5"/>
        <v>Togo</v>
      </c>
      <c r="M242" s="57" t="s">
        <v>312</v>
      </c>
      <c r="N242" s="57" t="s">
        <v>1077</v>
      </c>
      <c r="O242" t="s">
        <v>312</v>
      </c>
      <c r="P242" t="s">
        <v>784</v>
      </c>
    </row>
    <row r="243" spans="12:16" x14ac:dyDescent="0.25">
      <c r="L243" t="str">
        <f t="shared" ca="1" si="5"/>
        <v>Tokelau</v>
      </c>
      <c r="M243" s="57" t="s">
        <v>313</v>
      </c>
      <c r="N243" s="57" t="s">
        <v>1078</v>
      </c>
      <c r="O243" t="s">
        <v>313</v>
      </c>
      <c r="P243" t="s">
        <v>785</v>
      </c>
    </row>
    <row r="244" spans="12:16" x14ac:dyDescent="0.25">
      <c r="L244" t="str">
        <f t="shared" ca="1" si="5"/>
        <v>Tonga</v>
      </c>
      <c r="M244" s="57" t="s">
        <v>314</v>
      </c>
      <c r="N244" s="57" t="s">
        <v>1079</v>
      </c>
      <c r="O244" t="s">
        <v>314</v>
      </c>
      <c r="P244" t="s">
        <v>786</v>
      </c>
    </row>
    <row r="245" spans="12:16" x14ac:dyDescent="0.25">
      <c r="L245" t="str">
        <f t="shared" ca="1" si="5"/>
        <v>Trinidad and Tobago</v>
      </c>
      <c r="M245" s="57" t="s">
        <v>315</v>
      </c>
      <c r="N245" s="57" t="s">
        <v>1080</v>
      </c>
      <c r="O245" t="s">
        <v>787</v>
      </c>
      <c r="P245" t="s">
        <v>788</v>
      </c>
    </row>
    <row r="246" spans="12:16" x14ac:dyDescent="0.25">
      <c r="L246" t="str">
        <f t="shared" ca="1" si="5"/>
        <v>Tunisia</v>
      </c>
      <c r="M246" s="57" t="s">
        <v>316</v>
      </c>
      <c r="N246" s="57" t="s">
        <v>1081</v>
      </c>
      <c r="O246" t="s">
        <v>789</v>
      </c>
      <c r="P246" t="s">
        <v>790</v>
      </c>
    </row>
    <row r="247" spans="12:16" x14ac:dyDescent="0.25">
      <c r="L247" t="str">
        <f t="shared" ca="1" si="5"/>
        <v>Turkey</v>
      </c>
      <c r="M247" s="57" t="s">
        <v>317</v>
      </c>
      <c r="N247" s="57" t="s">
        <v>1082</v>
      </c>
      <c r="O247" t="s">
        <v>791</v>
      </c>
      <c r="P247" t="s">
        <v>792</v>
      </c>
    </row>
    <row r="248" spans="12:16" x14ac:dyDescent="0.25">
      <c r="L248" t="str">
        <f t="shared" ca="1" si="5"/>
        <v>Turkmenistan</v>
      </c>
      <c r="M248" s="57" t="s">
        <v>318</v>
      </c>
      <c r="N248" s="57" t="s">
        <v>1083</v>
      </c>
      <c r="O248" t="s">
        <v>793</v>
      </c>
      <c r="P248" t="s">
        <v>794</v>
      </c>
    </row>
    <row r="249" spans="12:16" x14ac:dyDescent="0.25">
      <c r="L249" t="str">
        <f t="shared" ca="1" si="5"/>
        <v>Turks and Caicos Islands</v>
      </c>
      <c r="M249" s="57" t="s">
        <v>319</v>
      </c>
      <c r="N249" s="57" t="s">
        <v>1084</v>
      </c>
      <c r="O249" t="s">
        <v>795</v>
      </c>
      <c r="P249" t="s">
        <v>796</v>
      </c>
    </row>
    <row r="250" spans="12:16" x14ac:dyDescent="0.25">
      <c r="L250" t="str">
        <f t="shared" ca="1" si="5"/>
        <v>Tuvalu</v>
      </c>
      <c r="M250" s="57" t="s">
        <v>320</v>
      </c>
      <c r="N250" s="57" t="s">
        <v>1085</v>
      </c>
      <c r="O250" t="s">
        <v>320</v>
      </c>
      <c r="P250" t="s">
        <v>797</v>
      </c>
    </row>
    <row r="251" spans="12:16" x14ac:dyDescent="0.25">
      <c r="L251" t="str">
        <f t="shared" ca="1" si="5"/>
        <v>Uganda</v>
      </c>
      <c r="M251" s="57" t="s">
        <v>321</v>
      </c>
      <c r="N251" s="57" t="s">
        <v>1086</v>
      </c>
      <c r="O251" t="s">
        <v>321</v>
      </c>
      <c r="P251" t="s">
        <v>798</v>
      </c>
    </row>
    <row r="252" spans="12:16" x14ac:dyDescent="0.25">
      <c r="L252" t="str">
        <f t="shared" ca="1" si="5"/>
        <v>Ukraine</v>
      </c>
      <c r="M252" s="57" t="s">
        <v>322</v>
      </c>
      <c r="N252" s="57" t="s">
        <v>1087</v>
      </c>
      <c r="O252" t="s">
        <v>799</v>
      </c>
      <c r="P252" t="s">
        <v>800</v>
      </c>
    </row>
    <row r="253" spans="12:16" x14ac:dyDescent="0.25">
      <c r="L253" t="str">
        <f t="shared" ca="1" si="5"/>
        <v>United Arab Emirates</v>
      </c>
      <c r="M253" s="57" t="s">
        <v>323</v>
      </c>
      <c r="N253" s="57" t="s">
        <v>1088</v>
      </c>
      <c r="O253" t="s">
        <v>801</v>
      </c>
      <c r="P253" t="s">
        <v>802</v>
      </c>
    </row>
    <row r="254" spans="12:16" x14ac:dyDescent="0.25">
      <c r="L254" t="str">
        <f t="shared" ca="1" si="5"/>
        <v>United Kingdom</v>
      </c>
      <c r="M254" s="57" t="s">
        <v>324</v>
      </c>
      <c r="N254" s="57" t="s">
        <v>1089</v>
      </c>
      <c r="O254" t="s">
        <v>803</v>
      </c>
      <c r="P254" t="s">
        <v>804</v>
      </c>
    </row>
    <row r="255" spans="12:16" x14ac:dyDescent="0.25">
      <c r="L255" t="str">
        <f t="shared" ca="1" si="5"/>
        <v>United States</v>
      </c>
      <c r="M255" s="57" t="s">
        <v>325</v>
      </c>
      <c r="N255" s="57" t="s">
        <v>1090</v>
      </c>
      <c r="O255" t="s">
        <v>805</v>
      </c>
      <c r="P255" t="s">
        <v>806</v>
      </c>
    </row>
    <row r="256" spans="12:16" x14ac:dyDescent="0.25">
      <c r="L256" t="str">
        <f t="shared" ca="1" si="5"/>
        <v>United States Virgin Islands</v>
      </c>
      <c r="M256" s="57" t="s">
        <v>326</v>
      </c>
      <c r="N256" s="57" t="s">
        <v>1091</v>
      </c>
      <c r="O256" t="s">
        <v>807</v>
      </c>
      <c r="P256" t="s">
        <v>808</v>
      </c>
    </row>
    <row r="257" spans="12:16" x14ac:dyDescent="0.25">
      <c r="L257" t="str">
        <f t="shared" ca="1" si="5"/>
        <v>Uruguay</v>
      </c>
      <c r="M257" s="57" t="s">
        <v>327</v>
      </c>
      <c r="N257" s="57" t="s">
        <v>1092</v>
      </c>
      <c r="O257" t="s">
        <v>327</v>
      </c>
      <c r="P257" t="s">
        <v>809</v>
      </c>
    </row>
    <row r="258" spans="12:16" x14ac:dyDescent="0.25">
      <c r="L258" t="str">
        <f t="shared" ca="1" si="5"/>
        <v>Uzbekistan</v>
      </c>
      <c r="M258" s="57" t="s">
        <v>328</v>
      </c>
      <c r="N258" s="57" t="s">
        <v>1093</v>
      </c>
      <c r="O258" t="s">
        <v>810</v>
      </c>
      <c r="P258" t="s">
        <v>811</v>
      </c>
    </row>
    <row r="259" spans="12:16" x14ac:dyDescent="0.25">
      <c r="L259" t="str">
        <f t="shared" ref="L259:L271" ca="1" si="6">OFFSET($M259,0,LangOffset,1,1)</f>
        <v>Vanuatu</v>
      </c>
      <c r="M259" s="57" t="s">
        <v>329</v>
      </c>
      <c r="N259" s="57" t="s">
        <v>1094</v>
      </c>
      <c r="O259" t="s">
        <v>329</v>
      </c>
      <c r="P259" t="s">
        <v>812</v>
      </c>
    </row>
    <row r="260" spans="12:16" x14ac:dyDescent="0.25">
      <c r="L260" t="str">
        <f t="shared" ca="1" si="6"/>
        <v>Venezuela</v>
      </c>
      <c r="M260" s="57" t="s">
        <v>330</v>
      </c>
      <c r="N260" s="57" t="s">
        <v>1095</v>
      </c>
      <c r="O260" t="s">
        <v>330</v>
      </c>
      <c r="P260" t="s">
        <v>813</v>
      </c>
    </row>
    <row r="261" spans="12:16" x14ac:dyDescent="0.25">
      <c r="L261" t="str">
        <f t="shared" ca="1" si="6"/>
        <v>Viet Nam</v>
      </c>
      <c r="M261" s="57" t="s">
        <v>331</v>
      </c>
      <c r="N261" s="57" t="s">
        <v>1096</v>
      </c>
      <c r="O261" t="s">
        <v>331</v>
      </c>
      <c r="P261" t="s">
        <v>814</v>
      </c>
    </row>
    <row r="262" spans="12:16" x14ac:dyDescent="0.25">
      <c r="L262" t="str">
        <f t="shared" ca="1" si="6"/>
        <v>Wallis and Futuna Islands</v>
      </c>
      <c r="M262" s="57" t="s">
        <v>332</v>
      </c>
      <c r="N262" s="57" t="s">
        <v>1097</v>
      </c>
      <c r="O262" t="s">
        <v>815</v>
      </c>
      <c r="P262" t="s">
        <v>816</v>
      </c>
    </row>
    <row r="263" spans="12:16" x14ac:dyDescent="0.25">
      <c r="L263" t="str">
        <f t="shared" ca="1" si="6"/>
        <v>Western Africa</v>
      </c>
      <c r="M263" s="57" t="s">
        <v>372</v>
      </c>
      <c r="N263" s="57" t="s">
        <v>1098</v>
      </c>
      <c r="O263" t="s">
        <v>817</v>
      </c>
      <c r="P263" t="s">
        <v>818</v>
      </c>
    </row>
    <row r="264" spans="12:16" x14ac:dyDescent="0.25">
      <c r="L264" t="str">
        <f t="shared" ca="1" si="6"/>
        <v>Western Asia</v>
      </c>
      <c r="M264" s="57" t="s">
        <v>373</v>
      </c>
      <c r="N264" s="57" t="s">
        <v>1099</v>
      </c>
      <c r="O264" t="s">
        <v>819</v>
      </c>
      <c r="P264" t="s">
        <v>820</v>
      </c>
    </row>
    <row r="265" spans="12:16" x14ac:dyDescent="0.25">
      <c r="L265" t="str">
        <f t="shared" ca="1" si="6"/>
        <v>Western Europe</v>
      </c>
      <c r="M265" s="57" t="s">
        <v>374</v>
      </c>
      <c r="N265" s="57" t="s">
        <v>1100</v>
      </c>
      <c r="O265" t="s">
        <v>821</v>
      </c>
      <c r="P265" t="s">
        <v>822</v>
      </c>
    </row>
    <row r="266" spans="12:16" x14ac:dyDescent="0.25">
      <c r="L266" t="str">
        <f t="shared" ca="1" si="6"/>
        <v>Western Sahara</v>
      </c>
      <c r="M266" s="57" t="s">
        <v>333</v>
      </c>
      <c r="N266" s="57" t="s">
        <v>1101</v>
      </c>
      <c r="O266" t="s">
        <v>823</v>
      </c>
      <c r="P266" t="s">
        <v>824</v>
      </c>
    </row>
    <row r="267" spans="12:16" x14ac:dyDescent="0.25">
      <c r="L267" t="str">
        <f t="shared" ca="1" si="6"/>
        <v>World</v>
      </c>
      <c r="M267" s="57" t="s">
        <v>375</v>
      </c>
      <c r="N267" s="57" t="s">
        <v>1102</v>
      </c>
      <c r="O267" t="s">
        <v>825</v>
      </c>
      <c r="P267" t="s">
        <v>826</v>
      </c>
    </row>
    <row r="268" spans="12:16" x14ac:dyDescent="0.25">
      <c r="L268" t="str">
        <f t="shared" ca="1" si="6"/>
        <v>Yemen</v>
      </c>
      <c r="M268" s="57" t="s">
        <v>334</v>
      </c>
      <c r="N268" s="57" t="s">
        <v>1103</v>
      </c>
      <c r="O268" t="s">
        <v>334</v>
      </c>
      <c r="P268" t="s">
        <v>827</v>
      </c>
    </row>
    <row r="269" spans="12:16" x14ac:dyDescent="0.25">
      <c r="L269" t="str">
        <f t="shared" ca="1" si="6"/>
        <v>Zambia</v>
      </c>
      <c r="M269" s="57" t="s">
        <v>335</v>
      </c>
      <c r="N269" s="57" t="s">
        <v>1104</v>
      </c>
      <c r="O269" t="s">
        <v>335</v>
      </c>
      <c r="P269" t="s">
        <v>828</v>
      </c>
    </row>
    <row r="270" spans="12:16" x14ac:dyDescent="0.25">
      <c r="L270" t="str">
        <f t="shared" ca="1" si="6"/>
        <v>Zanzibar</v>
      </c>
      <c r="M270" s="57" t="s">
        <v>336</v>
      </c>
      <c r="N270" s="57" t="s">
        <v>1105</v>
      </c>
      <c r="O270" t="s">
        <v>336</v>
      </c>
      <c r="P270" t="s">
        <v>829</v>
      </c>
    </row>
    <row r="271" spans="12:16" x14ac:dyDescent="0.25">
      <c r="L271" t="str">
        <f t="shared" ca="1" si="6"/>
        <v>Zimbabwe</v>
      </c>
      <c r="M271" s="57" t="s">
        <v>337</v>
      </c>
      <c r="N271" s="57" t="s">
        <v>1106</v>
      </c>
      <c r="O271" t="s">
        <v>337</v>
      </c>
      <c r="P271" t="s">
        <v>830</v>
      </c>
    </row>
  </sheetData>
  <sheetProtection algorithmName="SHA-512" hashValue="yeboFZIkulRxcAhmP2+Ww/6fEMwMhdo+H7uk9/SgOozd9Rbx2/7dMglCqq7zRZbya/WlkUC59M817CRC5vyzoQ==" saltValue="Si1I3w8gTxPgpd8BzycRtQ==" spinCount="100000" sheet="1" objects="1" scenarios="1"/>
  <sortState ref="C4:D9">
    <sortCondition ref="C4:C9"/>
  </sortState>
  <customSheetViews>
    <customSheetView guid="{CD09CE3E-58EC-4EDC-BE6A-B9CFB40E5B97}">
      <selection activeCell="A16" sqref="A16"/>
      <pageMargins left="0.7" right="0.7" top="0.75" bottom="0.75" header="0.3" footer="0.3"/>
    </customSheetView>
    <customSheetView guid="{DCBE10EC-8F38-2F45-867C-33FA420E36B5}">
      <selection activeCell="A23" sqref="A23"/>
      <pageMargins left="0.7" right="0.7" top="0.75" bottom="0.75" header="0.3" footer="0.3"/>
    </customSheetView>
    <customSheetView guid="{5D020AB2-0A97-4230-BF83-062EE6184162}">
      <selection activeCell="B15" sqref="B15"/>
      <pageMargins left="0.7" right="0.7" top="0.75" bottom="0.75" header="0.3" footer="0.3"/>
    </customSheetView>
    <customSheetView guid="{8A762DD9-6125-4177-AA9B-79E8D68448DE}">
      <selection activeCell="B30" sqref="B30"/>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Z500"/>
  <sheetViews>
    <sheetView zoomScale="70" zoomScaleNormal="70" zoomScalePageLayoutView="70" workbookViewId="0">
      <selection activeCell="F71" sqref="F71"/>
    </sheetView>
  </sheetViews>
  <sheetFormatPr defaultColWidth="9" defaultRowHeight="14.25" x14ac:dyDescent="0.2"/>
  <cols>
    <col min="1" max="1" width="19.875" style="4" customWidth="1"/>
    <col min="2" max="2" width="25.375" style="4" customWidth="1"/>
    <col min="3" max="3" width="19.875" style="4" customWidth="1"/>
    <col min="4" max="4" width="26.5" style="12" customWidth="1"/>
    <col min="5" max="5" width="19.875" style="4" customWidth="1"/>
    <col min="6" max="6" width="16.125" style="10" customWidth="1"/>
    <col min="7" max="7" width="33.625" style="4" customWidth="1"/>
    <col min="8" max="8" width="19.875" style="4" customWidth="1"/>
    <col min="9" max="9" width="73.375" style="12" customWidth="1"/>
    <col min="10" max="10" width="71.625" style="12" customWidth="1"/>
    <col min="11" max="11" width="36.875" style="4" customWidth="1"/>
    <col min="12" max="16384" width="9" style="4"/>
  </cols>
  <sheetData>
    <row r="1" spans="1:11" x14ac:dyDescent="0.2">
      <c r="A1" s="5" t="s">
        <v>15</v>
      </c>
      <c r="C1" s="6">
        <f>IF(Language="English",0,IF(Language="French",1,IF(Language="Spanish",2,IF(Language="Russian",3))))</f>
        <v>0</v>
      </c>
      <c r="D1" s="4"/>
      <c r="E1" s="6"/>
      <c r="F1" s="9"/>
      <c r="G1" s="7" t="s">
        <v>19</v>
      </c>
      <c r="H1" s="8"/>
      <c r="I1" s="13"/>
      <c r="J1" s="13"/>
      <c r="K1" s="8" t="s">
        <v>1204</v>
      </c>
    </row>
    <row r="2" spans="1:11" x14ac:dyDescent="0.2">
      <c r="A2" s="52" t="s">
        <v>20</v>
      </c>
      <c r="B2" s="52" t="s">
        <v>16</v>
      </c>
      <c r="C2" s="44" t="s">
        <v>21</v>
      </c>
      <c r="D2" s="44" t="s">
        <v>18</v>
      </c>
      <c r="E2" s="60" t="s">
        <v>22</v>
      </c>
      <c r="F2" s="9"/>
      <c r="G2" s="51" t="s">
        <v>20</v>
      </c>
      <c r="H2" s="52" t="s">
        <v>16</v>
      </c>
      <c r="I2" s="44" t="s">
        <v>21</v>
      </c>
      <c r="J2" s="44" t="s">
        <v>18</v>
      </c>
      <c r="K2" s="44" t="s">
        <v>22</v>
      </c>
    </row>
    <row r="3" spans="1:11" ht="15" x14ac:dyDescent="0.2">
      <c r="A3" s="12" t="str">
        <f t="shared" ref="A3:A35" ca="1" si="0">OFFSET($B3,0,LangOffset,1,1)</f>
        <v>Tuberculosis</v>
      </c>
      <c r="B3" s="12" t="s">
        <v>61</v>
      </c>
      <c r="C3" s="12" t="s">
        <v>1107</v>
      </c>
      <c r="D3" s="12" t="s">
        <v>61</v>
      </c>
      <c r="E3" s="12" t="s">
        <v>60</v>
      </c>
      <c r="G3" s="12" t="str">
        <f t="shared" ref="G3:G65" ca="1" si="1">OFFSET($H3,0,LangOffset,1,1)</f>
        <v>INSTRUCTIONS - TB priority modules</v>
      </c>
      <c r="H3" s="12" t="s">
        <v>104</v>
      </c>
      <c r="I3" s="12" t="s">
        <v>1140</v>
      </c>
      <c r="J3" s="12" t="s">
        <v>1173</v>
      </c>
      <c r="K3" s="12" t="s">
        <v>1205</v>
      </c>
    </row>
    <row r="4" spans="1:11" ht="15" x14ac:dyDescent="0.2">
      <c r="A4" s="12" t="str">
        <f t="shared" ca="1" si="0"/>
        <v>TB Programmatic Gap Table 1 (Per Priority Intervention)</v>
      </c>
      <c r="B4" s="12" t="s">
        <v>62</v>
      </c>
      <c r="C4" s="12" t="s">
        <v>1108</v>
      </c>
      <c r="D4" s="12" t="s">
        <v>1331</v>
      </c>
      <c r="E4" s="12" t="s">
        <v>1185</v>
      </c>
      <c r="G4" s="12" t="str">
        <f t="shared" ca="1" si="1"/>
        <v xml:space="preserve">Instructions for filling tuberculosis programmatic gap table: </v>
      </c>
      <c r="H4" s="12" t="s">
        <v>68</v>
      </c>
      <c r="I4" s="12" t="s">
        <v>1141</v>
      </c>
      <c r="J4" s="12" t="s">
        <v>1342</v>
      </c>
      <c r="K4" s="12" t="s">
        <v>1206</v>
      </c>
    </row>
    <row r="5" spans="1:11" ht="15" x14ac:dyDescent="0.2">
      <c r="A5" s="12" t="str">
        <f t="shared" ca="1" si="0"/>
        <v>TB Programmatic Gap Table 2 (Per Priority Intervention)</v>
      </c>
      <c r="B5" s="12" t="s">
        <v>63</v>
      </c>
      <c r="C5" s="12" t="s">
        <v>1109</v>
      </c>
      <c r="D5" s="12" t="s">
        <v>1332</v>
      </c>
      <c r="E5" s="12" t="s">
        <v>1186</v>
      </c>
      <c r="G5" s="12" t="str">
        <f t="shared" ca="1" si="1"/>
        <v>Please complete separate programmatic gap tables, found on the "Tables" worksheet, for priority modules that are relevant to the TB funding request. The following list specifies possible modules and corresponding relevant interventions that can be selected. Complete tables only for the modules or interventions that are supported and for which funding is being requested. Refer to the Modular Framework Handbook for a list of all modules, interventions with accompanying descriptions, and indicators. 
Priority Modules:
- TB care and prevention
          -&gt; Case detection and diagnosis
- MDR-TB
          -&gt; Case detection and diagnosis
          -&gt; Treatment
- TB/HIV
          -&gt; TB/HIV collaborative interventions</v>
      </c>
      <c r="H5" s="12" t="s">
        <v>377</v>
      </c>
      <c r="I5" s="98" t="s">
        <v>1280</v>
      </c>
      <c r="J5" s="12" t="s">
        <v>1343</v>
      </c>
      <c r="K5" s="12" t="s">
        <v>1304</v>
      </c>
    </row>
    <row r="6" spans="1:11" ht="15" x14ac:dyDescent="0.2">
      <c r="A6" s="12" t="str">
        <f t="shared" ca="1" si="0"/>
        <v>TB Programmatic Gap Table 3 (Per Priority Intervention)</v>
      </c>
      <c r="B6" s="12" t="s">
        <v>64</v>
      </c>
      <c r="C6" s="12" t="s">
        <v>1110</v>
      </c>
      <c r="D6" s="12" t="s">
        <v>1333</v>
      </c>
      <c r="E6" s="12" t="s">
        <v>1187</v>
      </c>
      <c r="G6" s="12" t="str">
        <f t="shared" ca="1" si="1"/>
        <v>To begin completing each table, specify the desired priority module/intervention by selecting from the drop-down list provided next to the "Priority Module" line. The corresponding coverage indicator will appear automatically once a module/intervention has been selected.  Blank cells highlighted in white require input. Cells highlighted in purple will then be filled automatically.
If submitting separate TB and HIV funding requests, gap analysis tables for TB/HIV interventions should be included in both the TB and HIV requests. In the case of a joint TB/HIV request, please complete the tables in the joint TB/HIV programmatic gap Excel file.
The following instructions provide detailed information on how to complete the gap table for each module/intervention. Note that separate tables are to be completed  for each TB/HIV collaborative intervention. Remember, among the 3 priority modules listed above, complete tables for only the interventions/indicators that are relevant to the funding request.</v>
      </c>
      <c r="H6" s="12" t="s">
        <v>378</v>
      </c>
      <c r="I6" s="98" t="s">
        <v>1281</v>
      </c>
      <c r="J6" s="12" t="s">
        <v>1344</v>
      </c>
      <c r="K6" s="12" t="s">
        <v>1207</v>
      </c>
    </row>
    <row r="7" spans="1:11" ht="15" x14ac:dyDescent="0.2">
      <c r="A7" s="12" t="str">
        <f t="shared" ca="1" si="0"/>
        <v>TB Programmatic Gap Table 4 (Per Priority Intervention)</v>
      </c>
      <c r="B7" s="12" t="s">
        <v>65</v>
      </c>
      <c r="C7" s="12" t="s">
        <v>1111</v>
      </c>
      <c r="D7" s="12" t="s">
        <v>1334</v>
      </c>
      <c r="E7" s="12" t="s">
        <v>1188</v>
      </c>
      <c r="G7" s="12" t="str">
        <f t="shared" ca="1" si="1"/>
        <v>Reference: WHO- Stop TB Planning and Budgeting tool: http://www.who.int/tb/dots/planning_budgeting_tool/en/</v>
      </c>
      <c r="H7" s="12" t="s">
        <v>74</v>
      </c>
      <c r="I7" s="98" t="s">
        <v>1150</v>
      </c>
      <c r="J7" s="12" t="s">
        <v>76</v>
      </c>
      <c r="K7" s="12" t="s">
        <v>1208</v>
      </c>
    </row>
    <row r="8" spans="1:11" ht="15" x14ac:dyDescent="0.2">
      <c r="A8" s="12" t="str">
        <f t="shared" ca="1" si="0"/>
        <v>TB Programmatic Gap Table 5 (Per Priority Intervention)</v>
      </c>
      <c r="B8" s="12" t="s">
        <v>66</v>
      </c>
      <c r="C8" s="12" t="s">
        <v>1112</v>
      </c>
      <c r="D8" s="12" t="s">
        <v>1335</v>
      </c>
      <c r="E8" s="12" t="s">
        <v>1189</v>
      </c>
      <c r="G8" s="12" t="str">
        <f t="shared" ca="1" si="1"/>
        <v>A blank table can be found on the "Blank table" sheet in the case where the number of tables provided in the workbook is not sufficient, or if the applicant wishes to submit a table for a module/intervention that is not specified in the instructions below.</v>
      </c>
      <c r="H8" s="12" t="s">
        <v>100</v>
      </c>
      <c r="I8" s="98" t="s">
        <v>1282</v>
      </c>
      <c r="J8" s="12" t="s">
        <v>1310</v>
      </c>
      <c r="K8" s="12" t="s">
        <v>1209</v>
      </c>
    </row>
    <row r="9" spans="1:11" ht="15" x14ac:dyDescent="0.2">
      <c r="A9" s="12" t="str">
        <f t="shared" ca="1" si="0"/>
        <v>TB Programmatic Gap Table 6 (Per Priority Intervention)</v>
      </c>
      <c r="B9" s="12" t="s">
        <v>67</v>
      </c>
      <c r="C9" s="12" t="s">
        <v>1113</v>
      </c>
      <c r="D9" s="12" t="s">
        <v>1336</v>
      </c>
      <c r="E9" s="12" t="s">
        <v>1190</v>
      </c>
      <c r="G9" s="12" t="str">
        <f t="shared" ca="1" si="1"/>
        <v>"Tables" Tab</v>
      </c>
      <c r="H9" s="12" t="s">
        <v>96</v>
      </c>
      <c r="I9" s="12" t="s">
        <v>1142</v>
      </c>
      <c r="J9" s="12" t="s">
        <v>1174</v>
      </c>
      <c r="K9" s="12" t="s">
        <v>1210</v>
      </c>
    </row>
    <row r="10" spans="1:11" ht="15" x14ac:dyDescent="0.2">
      <c r="A10" s="12" t="str">
        <f t="shared" ca="1" si="0"/>
        <v>Priority Module</v>
      </c>
      <c r="B10" s="12" t="s">
        <v>23</v>
      </c>
      <c r="C10" s="12" t="s">
        <v>1114</v>
      </c>
      <c r="D10" s="12" t="s">
        <v>1167</v>
      </c>
      <c r="E10" s="12" t="s">
        <v>43</v>
      </c>
      <c r="G10" s="12" t="str">
        <f t="shared" ca="1" si="1"/>
        <v>TB care and prevention- Case detection and diagnosis</v>
      </c>
      <c r="H10" s="12" t="s">
        <v>97</v>
      </c>
      <c r="I10" s="98" t="s">
        <v>1153</v>
      </c>
      <c r="J10" s="12" t="s">
        <v>1175</v>
      </c>
      <c r="K10" s="12" t="s">
        <v>1305</v>
      </c>
    </row>
    <row r="11" spans="1:11" ht="15" x14ac:dyDescent="0.2">
      <c r="A11" s="12" t="str">
        <f t="shared" ca="1" si="0"/>
        <v>Selected coverage indicator</v>
      </c>
      <c r="B11" s="12" t="s">
        <v>0</v>
      </c>
      <c r="C11" s="12" t="s">
        <v>1115</v>
      </c>
      <c r="D11" s="12" t="s">
        <v>30</v>
      </c>
      <c r="E11" s="12" t="s">
        <v>44</v>
      </c>
      <c r="G11" s="12" t="str">
        <f t="shared" ca="1" si="1"/>
        <v>Coverage indicator: Number of notified cases of all forms of TB- bacteriologically confirmed plus clinically diagnosed (new and relapse)</v>
      </c>
      <c r="H11" s="12" t="s">
        <v>379</v>
      </c>
      <c r="I11" s="98" t="s">
        <v>1154</v>
      </c>
      <c r="J11" s="12" t="s">
        <v>1264</v>
      </c>
      <c r="K11" s="12" t="s">
        <v>1212</v>
      </c>
    </row>
    <row r="12" spans="1:11" ht="15" x14ac:dyDescent="0.2">
      <c r="A12" s="12" t="str">
        <f t="shared" ca="1" si="0"/>
        <v>Current national coverage</v>
      </c>
      <c r="B12" s="12" t="s">
        <v>12</v>
      </c>
      <c r="C12" s="12" t="s">
        <v>1116</v>
      </c>
      <c r="D12" s="12" t="s">
        <v>31</v>
      </c>
      <c r="E12" s="12" t="s">
        <v>45</v>
      </c>
      <c r="G12" s="12" t="str">
        <f t="shared" ca="1" si="1"/>
        <v>Estimated population in need/at risk:
Refers to the estimated incidence of all forms of TB cases</v>
      </c>
      <c r="H12" s="12" t="s">
        <v>380</v>
      </c>
      <c r="I12" s="98" t="s">
        <v>1283</v>
      </c>
      <c r="J12" s="12" t="s">
        <v>75</v>
      </c>
      <c r="K12" s="99" t="s">
        <v>1213</v>
      </c>
    </row>
    <row r="13" spans="1:11" ht="15" x14ac:dyDescent="0.2">
      <c r="A13" s="12" t="str">
        <f t="shared" ca="1" si="0"/>
        <v>Insert latest results</v>
      </c>
      <c r="B13" s="12" t="s">
        <v>13</v>
      </c>
      <c r="C13" s="12" t="s">
        <v>1117</v>
      </c>
      <c r="D13" s="12" t="s">
        <v>32</v>
      </c>
      <c r="E13" s="12" t="s">
        <v>46</v>
      </c>
      <c r="G13" s="12" t="str">
        <f t="shared" ca="1" si="1"/>
        <v>Country target:
1) Refers to NSP or any other latest agreed country target
2) "#" refers to all forms of TB cases (new and relapse) to be notified to national health authorities. It includes bacteriologically confirmed plus those that are diagnosed using other tests such as X-rays, cytology and clinically diagnosed
3) "%" refers to the case detection rate, i.e. the proportion of all forms of TB cases (new and relapse) notified among the number of estimated incident TB cases)</v>
      </c>
      <c r="H13" s="12" t="s">
        <v>381</v>
      </c>
      <c r="I13" s="98" t="s">
        <v>1151</v>
      </c>
      <c r="J13" s="12" t="s">
        <v>1176</v>
      </c>
      <c r="K13" s="12" t="s">
        <v>1306</v>
      </c>
    </row>
    <row r="14" spans="1:11" ht="15" x14ac:dyDescent="0.2">
      <c r="A14" s="12" t="str">
        <f t="shared" ca="1" si="0"/>
        <v>Year</v>
      </c>
      <c r="B14" s="12" t="s">
        <v>9</v>
      </c>
      <c r="C14" s="12" t="s">
        <v>1118</v>
      </c>
      <c r="D14" s="12" t="s">
        <v>33</v>
      </c>
      <c r="E14" s="12" t="s">
        <v>47</v>
      </c>
      <c r="G14" s="12" t="str">
        <f t="shared" ca="1" si="1"/>
        <v>Country Need Already Covered:
Country need already covered is broken down into need planned to be covered by domestic resources (line C1), and external resources (line C2). National private sector investments are to be included under domestic sources. In cases where part of the need during the year is covered by a current Global Fund grant (that ends prior to the start of the new implementation period), it can be included in the external resources category. 
Once C1 and C2 are filled in, the total of country need already covered is automatically calculated in line C3. Note that line C3 is locked and cannot be overridden. Therefore, please use line C1 to povide a total if the domestic and external breakdown of resources is not available. If this is the case, specify in the comments box that line C1 refers to the total of both domestic and external resources.</v>
      </c>
      <c r="H14" s="12" t="s">
        <v>382</v>
      </c>
      <c r="I14" s="98" t="s">
        <v>1284</v>
      </c>
      <c r="J14" s="12" t="s">
        <v>1311</v>
      </c>
      <c r="K14" s="12" t="s">
        <v>1214</v>
      </c>
    </row>
    <row r="15" spans="1:11" ht="15" x14ac:dyDescent="0.2">
      <c r="A15" s="12" t="str">
        <f t="shared" ca="1" si="0"/>
        <v>Data source</v>
      </c>
      <c r="B15" s="12" t="s">
        <v>10</v>
      </c>
      <c r="C15" s="12" t="s">
        <v>1119</v>
      </c>
      <c r="D15" s="12" t="s">
        <v>37</v>
      </c>
      <c r="E15" s="12" t="s">
        <v>51</v>
      </c>
      <c r="G15" s="12" t="str">
        <f t="shared" ca="1" si="1"/>
        <v>Programmatic Gap:
The programmatic gap is calculated based on total need (line A)</v>
      </c>
      <c r="H15" s="12" t="s">
        <v>383</v>
      </c>
      <c r="I15" s="12" t="s">
        <v>1285</v>
      </c>
      <c r="J15" s="12" t="s">
        <v>1345</v>
      </c>
      <c r="K15" s="12" t="s">
        <v>1215</v>
      </c>
    </row>
    <row r="16" spans="1:11" ht="15" x14ac:dyDescent="0.2">
      <c r="A16" s="12" t="str">
        <f t="shared" ca="1" si="0"/>
        <v>Comments</v>
      </c>
      <c r="B16" s="12" t="s">
        <v>11</v>
      </c>
      <c r="C16" s="12" t="s">
        <v>1120</v>
      </c>
      <c r="D16" s="12" t="s">
        <v>38</v>
      </c>
      <c r="E16" s="12" t="s">
        <v>52</v>
      </c>
      <c r="G16" s="12" t="str">
        <f t="shared" ca="1" si="1"/>
        <v>Comments/Assumptions:
1) Specify the target area
2) Specify who are the other sources of funding
3) Specify the number and proportion of childhood TB cases to be notified among the total notified</v>
      </c>
      <c r="H16" s="12" t="s">
        <v>384</v>
      </c>
      <c r="I16" s="98" t="s">
        <v>1286</v>
      </c>
      <c r="J16" s="12" t="s">
        <v>1312</v>
      </c>
      <c r="K16" s="12" t="s">
        <v>1216</v>
      </c>
    </row>
    <row r="17" spans="1:11" ht="15" x14ac:dyDescent="0.2">
      <c r="A17" s="12" t="str">
        <f t="shared" ca="1" si="0"/>
        <v>Year 1</v>
      </c>
      <c r="B17" s="12" t="s">
        <v>1</v>
      </c>
      <c r="C17" s="12" t="s">
        <v>1121</v>
      </c>
      <c r="D17" s="12" t="s">
        <v>34</v>
      </c>
      <c r="E17" s="12" t="s">
        <v>48</v>
      </c>
      <c r="G17" s="12" t="str">
        <f t="shared" ca="1" si="1"/>
        <v>MDR-TB- Case Detection and Diagnosis</v>
      </c>
      <c r="H17" s="12" t="s">
        <v>69</v>
      </c>
      <c r="I17" s="98" t="s">
        <v>1152</v>
      </c>
      <c r="J17" s="12" t="s">
        <v>1313</v>
      </c>
      <c r="K17" s="12" t="s">
        <v>1217</v>
      </c>
    </row>
    <row r="18" spans="1:11" ht="15" x14ac:dyDescent="0.2">
      <c r="A18" s="12" t="str">
        <f t="shared" ca="1" si="0"/>
        <v>Year 2</v>
      </c>
      <c r="B18" s="12" t="s">
        <v>2</v>
      </c>
      <c r="C18" s="12" t="s">
        <v>1122</v>
      </c>
      <c r="D18" s="12" t="s">
        <v>35</v>
      </c>
      <c r="E18" s="12" t="s">
        <v>49</v>
      </c>
      <c r="G18" s="12" t="str">
        <f t="shared" ca="1" si="1"/>
        <v>Coverage indicator: 
Number of TB cases with RR-TB and/or MDR-TB notified</v>
      </c>
      <c r="H18" s="12" t="s">
        <v>385</v>
      </c>
      <c r="I18" s="98" t="s">
        <v>1156</v>
      </c>
      <c r="J18" s="12" t="s">
        <v>1267</v>
      </c>
      <c r="K18" s="12" t="s">
        <v>1218</v>
      </c>
    </row>
    <row r="19" spans="1:11" ht="15" x14ac:dyDescent="0.2">
      <c r="A19" s="12" t="str">
        <f t="shared" ca="1" si="0"/>
        <v>Year 3</v>
      </c>
      <c r="B19" s="12" t="s">
        <v>3</v>
      </c>
      <c r="C19" s="12" t="s">
        <v>1123</v>
      </c>
      <c r="D19" s="12" t="s">
        <v>36</v>
      </c>
      <c r="E19" s="12" t="s">
        <v>50</v>
      </c>
      <c r="G19" s="12" t="str">
        <f t="shared" ca="1" si="1"/>
        <v>Estimated population in need/at risk:
Refers to the number of the estimated MDR TB cases among all new and retreatment cases.</v>
      </c>
      <c r="H19" s="12" t="s">
        <v>386</v>
      </c>
      <c r="I19" s="98" t="s">
        <v>1287</v>
      </c>
      <c r="J19" s="12" t="s">
        <v>1314</v>
      </c>
      <c r="K19" s="12" t="s">
        <v>1219</v>
      </c>
    </row>
    <row r="20" spans="1:11" ht="15" x14ac:dyDescent="0.2">
      <c r="A20" s="12" t="str">
        <f t="shared" ca="1" si="0"/>
        <v>Insert year</v>
      </c>
      <c r="B20" s="12" t="s">
        <v>4</v>
      </c>
      <c r="C20" s="12" t="s">
        <v>1124</v>
      </c>
      <c r="D20" s="12" t="s">
        <v>1168</v>
      </c>
      <c r="E20" s="12" t="s">
        <v>53</v>
      </c>
      <c r="G20" s="12" t="str">
        <f t="shared" ca="1" si="1"/>
        <v>Country target:
1) Refers to NSP or any other latest agreed country target
2) "#" refers to the bacteriologically confirmed drug resistant TB cases (RR-TB and/or MDR-TB) notified
3) "%" refers to the percentage of RR-TB and/or MDR-TB cases notified as a proportion of the estimated MDR-TB cases among all new and retreatment cases</v>
      </c>
      <c r="H20" s="12" t="s">
        <v>387</v>
      </c>
      <c r="I20" s="98" t="s">
        <v>1288</v>
      </c>
      <c r="J20" s="12" t="s">
        <v>1315</v>
      </c>
      <c r="K20" s="12" t="s">
        <v>1220</v>
      </c>
    </row>
    <row r="21" spans="1:11" ht="15" x14ac:dyDescent="0.2">
      <c r="A21" s="12" t="str">
        <f t="shared" ca="1" si="0"/>
        <v>Comments / Assumptions</v>
      </c>
      <c r="B21" s="12" t="s">
        <v>24</v>
      </c>
      <c r="C21" s="12" t="s">
        <v>1125</v>
      </c>
      <c r="D21" s="12" t="s">
        <v>1169</v>
      </c>
      <c r="E21" s="12" t="s">
        <v>54</v>
      </c>
      <c r="G21" s="12" t="str">
        <f t="shared" ca="1" si="1"/>
        <v xml:space="preserve">Comments/Assumptions:
1) Specify the target area
2) Specify who are the other sources of funding
3) Along with the country targets, in the comments column specify the current and targeted treatment success rate for all new TB cases over each of the three years </v>
      </c>
      <c r="H21" s="12" t="s">
        <v>388</v>
      </c>
      <c r="I21" s="98" t="s">
        <v>1289</v>
      </c>
      <c r="J21" s="12" t="s">
        <v>1178</v>
      </c>
      <c r="K21" s="12" t="s">
        <v>77</v>
      </c>
    </row>
    <row r="22" spans="1:11" ht="15" x14ac:dyDescent="0.2">
      <c r="A22" s="12" t="str">
        <f t="shared" ca="1" si="0"/>
        <v>Current Estimated Country Need</v>
      </c>
      <c r="B22" s="12" t="s">
        <v>5</v>
      </c>
      <c r="C22" s="12" t="s">
        <v>1126</v>
      </c>
      <c r="D22" s="12" t="s">
        <v>39</v>
      </c>
      <c r="E22" s="12" t="s">
        <v>55</v>
      </c>
      <c r="G22" s="12" t="str">
        <f t="shared" ca="1" si="1"/>
        <v>MDR-TB- Treatment</v>
      </c>
      <c r="H22" s="12" t="s">
        <v>70</v>
      </c>
      <c r="I22" s="12" t="s">
        <v>833</v>
      </c>
      <c r="J22" s="12" t="s">
        <v>1316</v>
      </c>
      <c r="K22" s="12" t="s">
        <v>78</v>
      </c>
    </row>
    <row r="23" spans="1:11" ht="14.25" customHeight="1" x14ac:dyDescent="0.2">
      <c r="A23" s="12" t="str">
        <f t="shared" ca="1" si="0"/>
        <v>A. Total estimated population in need/at risk</v>
      </c>
      <c r="B23" s="12" t="s">
        <v>25</v>
      </c>
      <c r="C23" s="98" t="s">
        <v>1302</v>
      </c>
      <c r="D23" s="12" t="s">
        <v>40</v>
      </c>
      <c r="E23" s="12" t="s">
        <v>56</v>
      </c>
      <c r="G23" s="12" t="str">
        <f t="shared" ca="1" si="1"/>
        <v xml:space="preserve">Coverage indicator: 
Number of cases with RR-TB and/or MDR-TB that began second-line treatment </v>
      </c>
      <c r="H23" s="12" t="s">
        <v>389</v>
      </c>
      <c r="I23" s="98" t="s">
        <v>1290</v>
      </c>
      <c r="J23" s="12" t="s">
        <v>1317</v>
      </c>
      <c r="K23" s="12" t="s">
        <v>1221</v>
      </c>
    </row>
    <row r="24" spans="1:11" ht="15" x14ac:dyDescent="0.2">
      <c r="A24" s="12" t="str">
        <f t="shared" ca="1" si="0"/>
        <v>B. Country targets 
(from National Strategic Plan)</v>
      </c>
      <c r="B24" s="12" t="s">
        <v>26</v>
      </c>
      <c r="C24" s="12" t="s">
        <v>1127</v>
      </c>
      <c r="D24" s="12" t="s">
        <v>1324</v>
      </c>
      <c r="E24" s="12" t="s">
        <v>1191</v>
      </c>
      <c r="G24" s="12" t="str">
        <f t="shared" ca="1" si="1"/>
        <v xml:space="preserve">Estimated population in need/at risk:
It refers to the number of the estimated MDR TB cases among all new and retreatment cases </v>
      </c>
      <c r="H24" s="12" t="s">
        <v>71</v>
      </c>
      <c r="I24" s="98" t="s">
        <v>1291</v>
      </c>
      <c r="J24" s="12" t="s">
        <v>1314</v>
      </c>
      <c r="K24" s="12" t="s">
        <v>1222</v>
      </c>
    </row>
    <row r="25" spans="1:11" ht="15" x14ac:dyDescent="0.2">
      <c r="A25" s="12" t="str">
        <f t="shared" ca="1" si="0"/>
        <v>Country need already covered</v>
      </c>
      <c r="B25" s="12" t="s">
        <v>7</v>
      </c>
      <c r="C25" s="12" t="s">
        <v>1128</v>
      </c>
      <c r="D25" s="12" t="s">
        <v>41</v>
      </c>
      <c r="E25" s="12" t="s">
        <v>1192</v>
      </c>
      <c r="G25" s="12" t="str">
        <f t="shared" ca="1" si="1"/>
        <v>Country target:
1) Refers to NSP or any other latest agreed country target
2) "#" refers to the cases with drug resistant TB (RR-TB and/or MDR-TB) to be enrolled on second-line treatment 
3) "%" refers to the RR-TB and/or MDR-TB cases to be enrolled on second-line treatment among the estimated MDR-TB cases in need of treatment</v>
      </c>
      <c r="H25" s="12" t="s">
        <v>72</v>
      </c>
      <c r="I25" s="98" t="s">
        <v>1292</v>
      </c>
      <c r="J25" s="12" t="s">
        <v>1318</v>
      </c>
      <c r="K25" s="12" t="s">
        <v>1223</v>
      </c>
    </row>
    <row r="26" spans="1:11" ht="16.5" customHeight="1" x14ac:dyDescent="0.2">
      <c r="A26" s="12" t="str">
        <f t="shared" ca="1" si="0"/>
        <v>C1. Country need planned to be covered by domestic resources</v>
      </c>
      <c r="B26" s="12" t="s">
        <v>81</v>
      </c>
      <c r="C26" s="12" t="s">
        <v>1129</v>
      </c>
      <c r="D26" s="12" t="s">
        <v>1170</v>
      </c>
      <c r="E26" s="12" t="s">
        <v>1193</v>
      </c>
      <c r="G26" s="12" t="str">
        <f t="shared" ca="1" si="1"/>
        <v>Comments/Assumptions:
1) Specify the target area
2) Specify who are the other sources of funding
3) Along with the country targets, in the comments column specify the current and targeted treatment success rate for all bacteriologically confirmed drug resistant TB cases (RR-TB and/or MDR-TB) over each of the three years</v>
      </c>
      <c r="H26" s="12" t="s">
        <v>390</v>
      </c>
      <c r="I26" s="98" t="s">
        <v>1293</v>
      </c>
      <c r="J26" s="12" t="s">
        <v>1319</v>
      </c>
      <c r="K26" s="12" t="s">
        <v>79</v>
      </c>
    </row>
    <row r="27" spans="1:11" ht="16.5" customHeight="1" x14ac:dyDescent="0.2">
      <c r="A27" s="12" t="str">
        <f t="shared" ca="1" si="0"/>
        <v>C2. Country need planned to be covered by external resources</v>
      </c>
      <c r="B27" s="12" t="s">
        <v>86</v>
      </c>
      <c r="C27" s="12" t="s">
        <v>1130</v>
      </c>
      <c r="D27" s="12" t="s">
        <v>1171</v>
      </c>
      <c r="E27" s="12" t="s">
        <v>1194</v>
      </c>
      <c r="G27" s="12" t="str">
        <f t="shared" ca="1" si="1"/>
        <v>TB/HIV- TB/HIV collaborative interventions- TB screening among HIV patients</v>
      </c>
      <c r="H27" s="12" t="s">
        <v>27</v>
      </c>
      <c r="I27" s="12" t="s">
        <v>834</v>
      </c>
      <c r="J27" s="12" t="s">
        <v>1262</v>
      </c>
      <c r="K27" s="12" t="s">
        <v>1307</v>
      </c>
    </row>
    <row r="28" spans="1:11" ht="15" customHeight="1" x14ac:dyDescent="0.2">
      <c r="A28" s="12" t="str">
        <f t="shared" ca="1" si="0"/>
        <v>C. Total country need already covered</v>
      </c>
      <c r="B28" s="12" t="s">
        <v>82</v>
      </c>
      <c r="C28" s="12" t="s">
        <v>1131</v>
      </c>
      <c r="D28" s="12" t="s">
        <v>1325</v>
      </c>
      <c r="E28" s="12" t="s">
        <v>1195</v>
      </c>
      <c r="G28" s="12" t="str">
        <f t="shared" ca="1" si="1"/>
        <v>Coverage indicator:
Percentage of people living with HIV in care (including PMTCT) who are screened for TB in HIV care or treatment settings</v>
      </c>
      <c r="H28" s="12" t="s">
        <v>1275</v>
      </c>
      <c r="I28" s="98" t="s">
        <v>1159</v>
      </c>
      <c r="J28" s="12" t="s">
        <v>1268</v>
      </c>
      <c r="K28" s="12" t="s">
        <v>1224</v>
      </c>
    </row>
    <row r="29" spans="1:11" ht="15" x14ac:dyDescent="0.2">
      <c r="A29" s="12" t="str">
        <f t="shared" ca="1" si="0"/>
        <v>Programmatic Gap</v>
      </c>
      <c r="B29" s="12" t="s">
        <v>8</v>
      </c>
      <c r="C29" s="12" t="s">
        <v>1132</v>
      </c>
      <c r="D29" s="12" t="s">
        <v>1337</v>
      </c>
      <c r="E29" s="12" t="s">
        <v>1196</v>
      </c>
      <c r="G29" s="12" t="str">
        <f t="shared" ca="1" si="1"/>
        <v>Estimated population in need/at risk:
Refers to all adults and children in HIV care or treatment settings</v>
      </c>
      <c r="H29" s="12" t="s">
        <v>391</v>
      </c>
      <c r="I29" s="98" t="s">
        <v>1294</v>
      </c>
      <c r="J29" s="12" t="s">
        <v>1179</v>
      </c>
      <c r="K29" s="12" t="s">
        <v>1225</v>
      </c>
    </row>
    <row r="30" spans="1:11" ht="15" x14ac:dyDescent="0.2">
      <c r="A30" s="12" t="str">
        <f ca="1">OFFSET($B30,0,LangOffset,1,1)</f>
        <v>D. Expected annual gap in meeting the need: A - C</v>
      </c>
      <c r="B30" s="12" t="s">
        <v>29</v>
      </c>
      <c r="C30" s="12" t="s">
        <v>1133</v>
      </c>
      <c r="D30" s="12" t="s">
        <v>1338</v>
      </c>
      <c r="E30" s="12" t="s">
        <v>57</v>
      </c>
      <c r="G30" s="12" t="str">
        <f t="shared" ca="1" si="1"/>
        <v>Country target:
1) refers to NSP or any other latest agreed country target
2) # refers to the number of adults and children in HIV care or treatment settings who are screened for TB
3) % refers to the percentage of adults and children enrolled in HIV care or treatment settings who are screened for TB among all the adults and children enrolled in HIV care or treatment settings</v>
      </c>
      <c r="H30" s="12" t="s">
        <v>392</v>
      </c>
      <c r="I30" s="98" t="s">
        <v>1295</v>
      </c>
      <c r="J30" s="12" t="s">
        <v>1320</v>
      </c>
      <c r="K30" s="12" t="s">
        <v>1226</v>
      </c>
    </row>
    <row r="31" spans="1:11" ht="14.25" customHeight="1" x14ac:dyDescent="0.2">
      <c r="A31" s="12" t="str">
        <f t="shared" ca="1" si="0"/>
        <v>Country Need Covered with the Allocation Amount</v>
      </c>
      <c r="B31" s="12" t="s">
        <v>87</v>
      </c>
      <c r="C31" s="12" t="s">
        <v>1134</v>
      </c>
      <c r="D31" s="12" t="s">
        <v>1326</v>
      </c>
      <c r="E31" s="12" t="s">
        <v>1197</v>
      </c>
      <c r="G31" s="12" t="str">
        <f t="shared" ca="1" si="1"/>
        <v>Comments/Assumptions:
1) Specify the target area
2) Specify who are the other sources of funding</v>
      </c>
      <c r="H31" s="12" t="s">
        <v>393</v>
      </c>
      <c r="I31" s="12" t="s">
        <v>1143</v>
      </c>
      <c r="J31" s="12" t="s">
        <v>42</v>
      </c>
      <c r="K31" s="12" t="s">
        <v>58</v>
      </c>
    </row>
    <row r="32" spans="1:11" ht="15" x14ac:dyDescent="0.2">
      <c r="A32" s="12" t="str">
        <f t="shared" ca="1" si="0"/>
        <v>E. Targets to be financed by funding request allocation amount</v>
      </c>
      <c r="B32" s="12" t="s">
        <v>83</v>
      </c>
      <c r="C32" s="12" t="s">
        <v>1135</v>
      </c>
      <c r="D32" s="12" t="s">
        <v>1172</v>
      </c>
      <c r="E32" s="12" t="s">
        <v>1198</v>
      </c>
      <c r="G32" s="12" t="str">
        <f t="shared" ca="1" si="1"/>
        <v>TB/HIV- TB/HIV collaborative interventions- TB patients with known HIV status</v>
      </c>
      <c r="H32" s="12" t="s">
        <v>28</v>
      </c>
      <c r="I32" s="12" t="s">
        <v>835</v>
      </c>
      <c r="J32" s="12" t="s">
        <v>1261</v>
      </c>
      <c r="K32" s="12" t="s">
        <v>1308</v>
      </c>
    </row>
    <row r="33" spans="1:31" ht="14.25" customHeight="1" x14ac:dyDescent="0.2">
      <c r="A33" s="12" t="str">
        <f t="shared" ca="1" si="0"/>
        <v>F. Total Coverage from allocation amount and other resources: E + C</v>
      </c>
      <c r="B33" s="12" t="s">
        <v>84</v>
      </c>
      <c r="C33" s="98" t="s">
        <v>1303</v>
      </c>
      <c r="D33" s="12" t="s">
        <v>1327</v>
      </c>
      <c r="E33" s="12" t="s">
        <v>1199</v>
      </c>
      <c r="G33" s="12" t="str">
        <f t="shared" ca="1" si="1"/>
        <v>Coverage Indicator:
Percentage of registered new and relapse TB patients with documented HIV status</v>
      </c>
      <c r="H33" s="12" t="s">
        <v>1271</v>
      </c>
      <c r="I33" s="98" t="s">
        <v>1161</v>
      </c>
      <c r="J33" s="12" t="s">
        <v>1270</v>
      </c>
      <c r="K33" s="12" t="s">
        <v>1227</v>
      </c>
    </row>
    <row r="34" spans="1:31" ht="15" x14ac:dyDescent="0.2">
      <c r="A34" s="12" t="str">
        <f t="shared" ca="1" si="0"/>
        <v xml:space="preserve">G. Remaining gap: A - F </v>
      </c>
      <c r="B34" s="12" t="s">
        <v>85</v>
      </c>
      <c r="C34" s="12" t="s">
        <v>1136</v>
      </c>
      <c r="D34" s="12" t="s">
        <v>1339</v>
      </c>
      <c r="E34" s="12" t="s">
        <v>1200</v>
      </c>
      <c r="G34" s="12" t="str">
        <f t="shared" ca="1" si="1"/>
        <v>Estimated population in need/at risk:
refers to the total number of new and relapse TB patients registered</v>
      </c>
      <c r="H34" s="12" t="s">
        <v>394</v>
      </c>
      <c r="I34" s="98" t="s">
        <v>1296</v>
      </c>
      <c r="J34" s="12" t="s">
        <v>1180</v>
      </c>
      <c r="K34" s="12" t="s">
        <v>1228</v>
      </c>
    </row>
    <row r="35" spans="1:31" ht="13.5" customHeight="1" x14ac:dyDescent="0.2">
      <c r="A35" s="12" t="str">
        <f t="shared" ca="1" si="0"/>
        <v>Year 4
(as needed)</v>
      </c>
      <c r="B35" s="101" t="s">
        <v>1350</v>
      </c>
      <c r="C35" s="102" t="s">
        <v>1351</v>
      </c>
      <c r="D35" s="101" t="s">
        <v>1352</v>
      </c>
      <c r="E35" s="101" t="s">
        <v>1353</v>
      </c>
      <c r="G35" s="12" t="str">
        <f t="shared" ca="1" si="1"/>
        <v>Country target:
1) Refers to NSP or any other latest agreed country target
2) # refers to the number of registered new and relapses TB patients with documented HIV status
3) % refers to the percentage of registered new and relapses TB patients with documented HIV status among the total number of registered new and relapses TB patients</v>
      </c>
      <c r="H35" s="12" t="s">
        <v>395</v>
      </c>
      <c r="I35" s="98" t="s">
        <v>1297</v>
      </c>
      <c r="J35" s="100" t="s">
        <v>1321</v>
      </c>
      <c r="K35" s="12" t="s">
        <v>1229</v>
      </c>
    </row>
    <row r="36" spans="1:31" ht="14.25" customHeight="1" x14ac:dyDescent="0.2">
      <c r="A36" s="4">
        <f t="shared" ref="A36:A45" ca="1" si="2">OFFSET($B36,0,LangOffset,1,1)</f>
        <v>0</v>
      </c>
      <c r="B36" s="10"/>
      <c r="C36" s="10"/>
      <c r="D36" s="10"/>
      <c r="E36" s="10"/>
      <c r="G36" s="12" t="str">
        <f t="shared" ca="1" si="1"/>
        <v>Comments/Assumptions:
1) Specify the target area
2)  Specify who are the other sources of funding</v>
      </c>
      <c r="H36" s="12" t="s">
        <v>396</v>
      </c>
      <c r="I36" s="98" t="s">
        <v>1298</v>
      </c>
      <c r="J36" s="12" t="s">
        <v>42</v>
      </c>
      <c r="K36" s="12" t="s">
        <v>58</v>
      </c>
      <c r="AD36" s="11"/>
      <c r="AE36" s="11"/>
    </row>
    <row r="37" spans="1:31" s="11" customFormat="1" ht="15" x14ac:dyDescent="0.2">
      <c r="A37" s="12">
        <f t="shared" ca="1" si="2"/>
        <v>0</v>
      </c>
      <c r="B37" s="12"/>
      <c r="C37" s="12"/>
      <c r="D37" s="12"/>
      <c r="E37" s="12"/>
      <c r="F37" s="10"/>
      <c r="G37" s="12" t="str">
        <f t="shared" ca="1" si="1"/>
        <v>TB/HIV- TB/HIV collaborative interventions- HIV positive TB patients on ART</v>
      </c>
      <c r="H37" s="12" t="s">
        <v>397</v>
      </c>
      <c r="I37" s="98" t="s">
        <v>1299</v>
      </c>
      <c r="J37" s="12" t="s">
        <v>1263</v>
      </c>
      <c r="K37" s="12" t="s">
        <v>1309</v>
      </c>
      <c r="Q37" s="4"/>
      <c r="R37" s="4"/>
      <c r="AD37" s="4"/>
      <c r="AE37" s="4"/>
    </row>
    <row r="38" spans="1:31" ht="14.25" customHeight="1" x14ac:dyDescent="0.2">
      <c r="A38" s="12" t="str">
        <f t="shared" ca="1" si="2"/>
        <v xml:space="preserve">Carefully read the instructions in the "Instructions" tab before completing the programmatic gap analysis table. 
The instructions have been tailored to each specific module/intervention. </v>
      </c>
      <c r="B38" s="12" t="s">
        <v>80</v>
      </c>
      <c r="C38" s="12" t="s">
        <v>1137</v>
      </c>
      <c r="D38" s="12" t="s">
        <v>1340</v>
      </c>
      <c r="E38" s="12" t="s">
        <v>1201</v>
      </c>
      <c r="G38" s="12" t="str">
        <f t="shared" ca="1" si="1"/>
        <v>Coverage Indicator:
Proportion of HIV positive TB patients (new and relapse) on ART during TB treatment</v>
      </c>
      <c r="H38" s="12" t="s">
        <v>398</v>
      </c>
      <c r="I38" s="98" t="s">
        <v>1163</v>
      </c>
      <c r="J38" s="12" t="s">
        <v>1276</v>
      </c>
      <c r="K38" s="12" t="s">
        <v>1231</v>
      </c>
      <c r="Q38" s="11"/>
      <c r="R38" s="11"/>
    </row>
    <row r="39" spans="1:31" ht="15.75" customHeight="1" x14ac:dyDescent="0.2">
      <c r="A39" s="4">
        <f t="shared" ca="1" si="2"/>
        <v>0</v>
      </c>
      <c r="B39" s="10"/>
      <c r="C39" s="10"/>
      <c r="D39" s="10"/>
      <c r="E39" s="10"/>
      <c r="G39" s="12" t="str">
        <f t="shared" ca="1" si="1"/>
        <v>Estimated population in need/at risk:
refers to the total number of expected HIV positive new and relapse TB patients registered in the period</v>
      </c>
      <c r="H39" s="12" t="s">
        <v>399</v>
      </c>
      <c r="I39" s="98" t="s">
        <v>1300</v>
      </c>
      <c r="J39" s="12" t="s">
        <v>1181</v>
      </c>
      <c r="K39" s="12" t="s">
        <v>1232</v>
      </c>
    </row>
    <row r="40" spans="1:31" ht="14.25" customHeight="1" x14ac:dyDescent="0.2">
      <c r="A40" s="12" t="str">
        <f t="shared" ca="1" si="2"/>
        <v>This sheet contains a blank table in the case where the number of tables provided in the previous sheets is not sufficient, or if the applicant wishes to submit a table for a module/intervention that is not specified in the instructions.
This table is unprotected, therefore formulas in the cells can be changed if required. The table can also be copied if more than one is needed.</v>
      </c>
      <c r="B40" s="12" t="s">
        <v>99</v>
      </c>
      <c r="C40" s="12" t="s">
        <v>1138</v>
      </c>
      <c r="D40" s="12" t="s">
        <v>1328</v>
      </c>
      <c r="E40" s="12" t="s">
        <v>1202</v>
      </c>
      <c r="G40" s="12" t="str">
        <f t="shared" ca="1" si="1"/>
        <v>Country target:
1) refers to NSP or any other latest agreed country target
2) # refers to the number of HIV positive TB patients (new and relapse) who receive ART
3) % refers to the percentage of HIV positive new and relapse TB patients who receive ART among the total of HIV positive new and relapse TB patients registered</v>
      </c>
      <c r="H40" s="12" t="s">
        <v>400</v>
      </c>
      <c r="I40" s="98" t="s">
        <v>1149</v>
      </c>
      <c r="J40" s="12" t="s">
        <v>1322</v>
      </c>
      <c r="K40" s="12" t="s">
        <v>1233</v>
      </c>
    </row>
    <row r="41" spans="1:31" ht="15" x14ac:dyDescent="0.2">
      <c r="A41" s="12" t="str">
        <f t="shared" ca="1" si="2"/>
        <v>TB Programmatic Gap Blank Table (if needed, per priority intervention)</v>
      </c>
      <c r="B41" s="12" t="s">
        <v>831</v>
      </c>
      <c r="C41" s="12" t="s">
        <v>1139</v>
      </c>
      <c r="D41" s="12" t="s">
        <v>1341</v>
      </c>
      <c r="E41" s="12" t="s">
        <v>1203</v>
      </c>
      <c r="G41" s="12" t="str">
        <f t="shared" ca="1" si="1"/>
        <v>Comments/Assumptions:
1) Specify the target area.
2) Specify who are the other sources of funding</v>
      </c>
      <c r="H41" s="12" t="s">
        <v>401</v>
      </c>
      <c r="I41" s="98" t="s">
        <v>1301</v>
      </c>
      <c r="J41" s="12" t="s">
        <v>42</v>
      </c>
      <c r="K41" s="12" t="s">
        <v>58</v>
      </c>
    </row>
    <row r="42" spans="1:31" x14ac:dyDescent="0.2">
      <c r="A42" s="4">
        <f t="shared" ca="1" si="2"/>
        <v>0</v>
      </c>
      <c r="G42" s="10"/>
      <c r="H42" s="10"/>
      <c r="I42" s="10"/>
      <c r="J42" s="10"/>
      <c r="K42" s="10"/>
      <c r="L42" s="10"/>
      <c r="M42" s="10"/>
      <c r="N42" s="10"/>
      <c r="O42" s="10"/>
      <c r="P42" s="10"/>
    </row>
    <row r="43" spans="1:31" ht="15" x14ac:dyDescent="0.2">
      <c r="A43" s="4">
        <f t="shared" ca="1" si="2"/>
        <v>0</v>
      </c>
      <c r="G43" s="12" t="str">
        <f t="shared" ca="1" si="1"/>
        <v>Please read the Instructions sheet carefully before completing the programmatic gap tables.</v>
      </c>
      <c r="H43" s="12" t="s">
        <v>94</v>
      </c>
      <c r="I43" s="12" t="s">
        <v>1144</v>
      </c>
      <c r="J43" s="12" t="s">
        <v>1346</v>
      </c>
      <c r="K43" s="12" t="s">
        <v>1234</v>
      </c>
    </row>
    <row r="44" spans="1:31" ht="15" x14ac:dyDescent="0.2">
      <c r="A44" s="4">
        <f t="shared" ca="1" si="2"/>
        <v>0</v>
      </c>
      <c r="D44" s="4"/>
      <c r="G44" s="12" t="str">
        <f t="shared" ca="1" si="1"/>
        <v>To complete this cover sheet, select from the drop-down lists the Geography and Applicant Type.</v>
      </c>
      <c r="H44" s="12" t="s">
        <v>95</v>
      </c>
      <c r="I44" s="12" t="s">
        <v>1145</v>
      </c>
      <c r="J44" s="12" t="s">
        <v>1323</v>
      </c>
      <c r="K44" s="97" t="s">
        <v>1235</v>
      </c>
    </row>
    <row r="45" spans="1:31" ht="15" x14ac:dyDescent="0.2">
      <c r="A45" s="4">
        <f t="shared" ca="1" si="2"/>
        <v>0</v>
      </c>
      <c r="G45" s="12" t="str">
        <f t="shared" ca="1" si="1"/>
        <v>Applicant</v>
      </c>
      <c r="H45" s="12" t="s">
        <v>98</v>
      </c>
      <c r="I45" s="12" t="s">
        <v>1146</v>
      </c>
      <c r="J45" s="12" t="s">
        <v>1182</v>
      </c>
      <c r="K45" s="12" t="s">
        <v>1236</v>
      </c>
    </row>
    <row r="46" spans="1:31" ht="15" x14ac:dyDescent="0.2">
      <c r="A46" s="4">
        <f t="shared" ref="A46:A101" ca="1" si="3">OFFSET($B46,0,LangOffset,1,1)</f>
        <v>0</v>
      </c>
      <c r="G46" s="12" t="str">
        <f t="shared" ca="1" si="1"/>
        <v>Component</v>
      </c>
      <c r="H46" s="12" t="s">
        <v>88</v>
      </c>
      <c r="I46" s="12" t="s">
        <v>1147</v>
      </c>
      <c r="J46" s="12" t="s">
        <v>1183</v>
      </c>
      <c r="K46" s="12" t="s">
        <v>1237</v>
      </c>
    </row>
    <row r="47" spans="1:31" ht="15" x14ac:dyDescent="0.2">
      <c r="A47" s="4">
        <f t="shared" ca="1" si="3"/>
        <v>0</v>
      </c>
      <c r="G47" s="12" t="str">
        <f t="shared" ca="1" si="1"/>
        <v>Applicant Type</v>
      </c>
      <c r="H47" s="12" t="s">
        <v>89</v>
      </c>
      <c r="I47" s="12" t="s">
        <v>1148</v>
      </c>
      <c r="J47" s="12" t="s">
        <v>1184</v>
      </c>
      <c r="K47" s="12" t="s">
        <v>1238</v>
      </c>
    </row>
    <row r="48" spans="1:31" x14ac:dyDescent="0.2">
      <c r="A48" s="4">
        <f t="shared" ca="1" si="3"/>
        <v>0</v>
      </c>
      <c r="G48" s="10"/>
      <c r="H48" s="10"/>
      <c r="I48" s="10"/>
      <c r="J48" s="10"/>
      <c r="K48" s="10"/>
      <c r="L48" s="10"/>
      <c r="M48" s="10"/>
      <c r="N48" s="10"/>
      <c r="O48" s="10"/>
      <c r="P48" s="10"/>
    </row>
    <row r="49" spans="1:52" x14ac:dyDescent="0.2">
      <c r="A49" s="4">
        <f t="shared" ca="1" si="3"/>
        <v>0</v>
      </c>
      <c r="G49" s="4" t="str">
        <f t="shared" ca="1" si="1"/>
        <v>Latest version updated March 2017</v>
      </c>
      <c r="H49" s="4" t="s">
        <v>1354</v>
      </c>
      <c r="I49" s="12" t="s">
        <v>1356</v>
      </c>
      <c r="J49" s="12" t="s">
        <v>1357</v>
      </c>
      <c r="K49" s="4" t="s">
        <v>1355</v>
      </c>
    </row>
    <row r="50" spans="1:52" x14ac:dyDescent="0.2">
      <c r="A50" s="4">
        <f t="shared" ca="1" si="3"/>
        <v>0</v>
      </c>
      <c r="G50" s="10"/>
      <c r="H50" s="10"/>
      <c r="I50" s="10"/>
      <c r="J50" s="10"/>
      <c r="K50" s="10"/>
    </row>
    <row r="51" spans="1:52" x14ac:dyDescent="0.2">
      <c r="A51" s="4">
        <f t="shared" ca="1" si="3"/>
        <v>0</v>
      </c>
      <c r="G51" s="4" t="str">
        <f t="shared" ca="1" si="1"/>
        <v>An additional column for Year 4 is provided for funding requests extending over four calendar years (as needed).</v>
      </c>
      <c r="H51" s="4" t="s">
        <v>1358</v>
      </c>
      <c r="I51" s="12" t="s">
        <v>1349</v>
      </c>
      <c r="J51" s="12" t="s">
        <v>1348</v>
      </c>
      <c r="K51" s="4" t="s">
        <v>1347</v>
      </c>
    </row>
    <row r="52" spans="1:52" x14ac:dyDescent="0.2">
      <c r="A52" s="4">
        <f t="shared" ca="1" si="3"/>
        <v>0</v>
      </c>
      <c r="G52" s="4">
        <f t="shared" ca="1" si="1"/>
        <v>0</v>
      </c>
    </row>
    <row r="53" spans="1:52" x14ac:dyDescent="0.2">
      <c r="A53" s="4">
        <f t="shared" ca="1" si="3"/>
        <v>0</v>
      </c>
      <c r="G53" s="4">
        <f t="shared" ca="1" si="1"/>
        <v>0</v>
      </c>
    </row>
    <row r="54" spans="1:52" x14ac:dyDescent="0.2">
      <c r="A54" s="4">
        <f t="shared" ca="1" si="3"/>
        <v>0</v>
      </c>
      <c r="G54" s="4">
        <f t="shared" ca="1" si="1"/>
        <v>0</v>
      </c>
    </row>
    <row r="55" spans="1:52" x14ac:dyDescent="0.2">
      <c r="A55" s="4">
        <f t="shared" ca="1" si="3"/>
        <v>0</v>
      </c>
      <c r="G55" s="4">
        <f t="shared" ca="1" si="1"/>
        <v>0</v>
      </c>
    </row>
    <row r="56" spans="1:52" x14ac:dyDescent="0.2">
      <c r="A56" s="4">
        <f t="shared" ca="1" si="3"/>
        <v>0</v>
      </c>
      <c r="G56" s="4">
        <f t="shared" ca="1" si="1"/>
        <v>0</v>
      </c>
    </row>
    <row r="57" spans="1:52" x14ac:dyDescent="0.2">
      <c r="A57" s="4">
        <f t="shared" ca="1" si="3"/>
        <v>0</v>
      </c>
      <c r="G57" s="4">
        <f t="shared" ca="1" si="1"/>
        <v>0</v>
      </c>
    </row>
    <row r="58" spans="1:52" x14ac:dyDescent="0.2">
      <c r="A58" s="4">
        <f t="shared" ca="1" si="3"/>
        <v>0</v>
      </c>
      <c r="G58" s="4">
        <f t="shared" ca="1" si="1"/>
        <v>0</v>
      </c>
    </row>
    <row r="59" spans="1:52" x14ac:dyDescent="0.2">
      <c r="A59" s="4">
        <f t="shared" ca="1" si="3"/>
        <v>0</v>
      </c>
      <c r="G59" s="4">
        <f t="shared" ca="1" si="1"/>
        <v>0</v>
      </c>
    </row>
    <row r="60" spans="1:52" x14ac:dyDescent="0.2">
      <c r="A60" s="4">
        <f t="shared" ca="1" si="3"/>
        <v>0</v>
      </c>
      <c r="G60" s="4">
        <f t="shared" ca="1" si="1"/>
        <v>0</v>
      </c>
    </row>
    <row r="61" spans="1:52" x14ac:dyDescent="0.2">
      <c r="A61" s="4">
        <f t="shared" ca="1" si="3"/>
        <v>0</v>
      </c>
      <c r="G61" s="4">
        <f t="shared" ca="1" si="1"/>
        <v>0</v>
      </c>
    </row>
    <row r="62" spans="1:52" x14ac:dyDescent="0.2">
      <c r="A62" s="4">
        <f t="shared" ca="1" si="3"/>
        <v>0</v>
      </c>
      <c r="G62" s="4">
        <f t="shared" ca="1" si="1"/>
        <v>0</v>
      </c>
    </row>
    <row r="63" spans="1:52" x14ac:dyDescent="0.2">
      <c r="A63" s="4">
        <f t="shared" ca="1" si="3"/>
        <v>0</v>
      </c>
      <c r="G63" s="4">
        <f t="shared" ca="1" si="1"/>
        <v>0</v>
      </c>
      <c r="K63" s="12"/>
      <c r="L63" s="12"/>
      <c r="M63" s="12"/>
      <c r="N63" s="12"/>
      <c r="O63" s="12"/>
      <c r="P63" s="12"/>
      <c r="S63" s="12"/>
      <c r="T63" s="12"/>
      <c r="U63" s="12"/>
      <c r="V63" s="12"/>
      <c r="W63" s="12"/>
      <c r="X63" s="12"/>
      <c r="Y63" s="12"/>
      <c r="Z63" s="12"/>
      <c r="AA63" s="12"/>
      <c r="AD63" s="12"/>
      <c r="AE63" s="12"/>
    </row>
    <row r="64" spans="1:52" x14ac:dyDescent="0.2">
      <c r="A64" s="4">
        <f t="shared" ca="1" si="3"/>
        <v>0</v>
      </c>
      <c r="G64" s="4">
        <f t="shared" ca="1" si="1"/>
        <v>0</v>
      </c>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row>
    <row r="65" spans="1:52" x14ac:dyDescent="0.2">
      <c r="A65" s="4">
        <f t="shared" ca="1" si="3"/>
        <v>0</v>
      </c>
      <c r="G65" s="4">
        <f t="shared" ca="1" si="1"/>
        <v>0</v>
      </c>
      <c r="H65" s="10"/>
      <c r="I65" s="10"/>
      <c r="J65" s="10"/>
      <c r="K65" s="10"/>
      <c r="L65" s="10"/>
      <c r="M65" s="10"/>
      <c r="N65" s="10"/>
      <c r="O65" s="10"/>
      <c r="P65" s="10"/>
      <c r="Q65" s="12"/>
      <c r="R65" s="12"/>
      <c r="S65" s="10"/>
      <c r="T65" s="10"/>
      <c r="U65" s="10"/>
      <c r="V65" s="10"/>
      <c r="W65" s="10"/>
      <c r="X65" s="10"/>
      <c r="Y65" s="10"/>
      <c r="Z65" s="10"/>
      <c r="AA65" s="10"/>
      <c r="AB65" s="12"/>
      <c r="AC65" s="12"/>
      <c r="AD65" s="10"/>
      <c r="AE65" s="10"/>
      <c r="AF65" s="12"/>
      <c r="AG65" s="12"/>
      <c r="AH65" s="12"/>
      <c r="AI65" s="12"/>
      <c r="AJ65" s="12"/>
      <c r="AK65" s="12"/>
      <c r="AL65" s="12"/>
      <c r="AM65" s="12"/>
      <c r="AN65" s="12"/>
      <c r="AO65" s="12"/>
      <c r="AP65" s="12"/>
      <c r="AQ65" s="12"/>
      <c r="AR65" s="12"/>
      <c r="AS65" s="12"/>
      <c r="AT65" s="12"/>
      <c r="AU65" s="12"/>
      <c r="AV65" s="12"/>
      <c r="AW65" s="12"/>
      <c r="AX65" s="12"/>
      <c r="AY65" s="12"/>
      <c r="AZ65" s="12"/>
    </row>
    <row r="66" spans="1:52" x14ac:dyDescent="0.2">
      <c r="A66" s="4">
        <f t="shared" ca="1" si="3"/>
        <v>0</v>
      </c>
      <c r="G66" s="4">
        <f t="shared" ref="G66:G71" ca="1" si="4">OFFSET($H66,0,LangOffset,1,1)</f>
        <v>0</v>
      </c>
      <c r="K66" s="12"/>
      <c r="L66" s="12"/>
      <c r="M66" s="12"/>
      <c r="N66" s="12"/>
      <c r="O66" s="12"/>
      <c r="P66" s="12"/>
      <c r="Q66" s="10"/>
      <c r="R66" s="10"/>
      <c r="S66" s="12"/>
      <c r="T66" s="12"/>
      <c r="U66" s="12"/>
      <c r="V66" s="12"/>
      <c r="W66" s="12"/>
      <c r="X66" s="12"/>
      <c r="Y66" s="12"/>
      <c r="Z66" s="12"/>
      <c r="AA66" s="12"/>
      <c r="AB66" s="10"/>
      <c r="AC66" s="10"/>
      <c r="AD66" s="12"/>
      <c r="AE66" s="12"/>
      <c r="AF66" s="10"/>
      <c r="AG66" s="10"/>
      <c r="AH66" s="10"/>
      <c r="AI66" s="10"/>
      <c r="AJ66" s="10"/>
      <c r="AK66" s="10"/>
      <c r="AL66" s="10"/>
      <c r="AM66" s="10"/>
      <c r="AN66" s="10"/>
      <c r="AO66" s="10"/>
      <c r="AP66" s="10"/>
      <c r="AQ66" s="10"/>
      <c r="AR66" s="10"/>
      <c r="AS66" s="10"/>
      <c r="AT66" s="10"/>
      <c r="AU66" s="10"/>
      <c r="AV66" s="10"/>
      <c r="AW66" s="10"/>
      <c r="AX66" s="10"/>
      <c r="AY66" s="10"/>
      <c r="AZ66" s="10"/>
    </row>
    <row r="67" spans="1:52" s="10" customFormat="1" x14ac:dyDescent="0.2">
      <c r="A67" s="4">
        <f t="shared" ca="1" si="3"/>
        <v>0</v>
      </c>
      <c r="B67" s="4"/>
      <c r="C67" s="4"/>
      <c r="D67" s="12"/>
      <c r="E67" s="4"/>
      <c r="G67" s="4">
        <f t="shared" ca="1" si="4"/>
        <v>0</v>
      </c>
      <c r="Q67" s="12"/>
      <c r="R67" s="12"/>
      <c r="AB67" s="12"/>
      <c r="AC67" s="12"/>
      <c r="AF67" s="12"/>
      <c r="AG67" s="12"/>
      <c r="AH67" s="12"/>
      <c r="AI67" s="12"/>
      <c r="AJ67" s="12"/>
      <c r="AK67" s="12"/>
      <c r="AL67" s="12"/>
      <c r="AM67" s="12"/>
      <c r="AN67" s="12"/>
      <c r="AO67" s="12"/>
      <c r="AP67" s="12"/>
      <c r="AQ67" s="12"/>
      <c r="AR67" s="12"/>
      <c r="AS67" s="12"/>
      <c r="AT67" s="12"/>
      <c r="AU67" s="12"/>
      <c r="AV67" s="12"/>
      <c r="AW67" s="12"/>
      <c r="AX67" s="12"/>
      <c r="AY67" s="12"/>
      <c r="AZ67" s="12"/>
    </row>
    <row r="68" spans="1:52" x14ac:dyDescent="0.2">
      <c r="A68" s="4">
        <f t="shared" ca="1" si="3"/>
        <v>0</v>
      </c>
      <c r="G68" s="4">
        <f t="shared" ca="1" si="4"/>
        <v>0</v>
      </c>
      <c r="K68" s="12"/>
      <c r="L68" s="12"/>
      <c r="M68" s="12"/>
      <c r="N68" s="12"/>
      <c r="O68" s="12"/>
      <c r="P68" s="12"/>
      <c r="Q68" s="10"/>
      <c r="R68" s="10"/>
      <c r="S68" s="12"/>
      <c r="T68" s="12"/>
      <c r="U68" s="12"/>
      <c r="V68" s="12"/>
      <c r="W68" s="12"/>
      <c r="X68" s="12"/>
      <c r="Y68" s="12"/>
      <c r="Z68" s="12"/>
      <c r="AA68" s="12"/>
      <c r="AB68" s="10"/>
      <c r="AC68" s="10"/>
      <c r="AD68" s="12"/>
      <c r="AE68" s="12"/>
      <c r="AF68" s="10"/>
      <c r="AG68" s="10"/>
      <c r="AH68" s="10"/>
      <c r="AI68" s="10"/>
      <c r="AJ68" s="10"/>
      <c r="AK68" s="10"/>
      <c r="AL68" s="10"/>
      <c r="AM68" s="10"/>
      <c r="AN68" s="10"/>
      <c r="AO68" s="10"/>
      <c r="AP68" s="10"/>
      <c r="AQ68" s="10"/>
      <c r="AR68" s="10"/>
      <c r="AS68" s="10"/>
      <c r="AT68" s="10"/>
      <c r="AU68" s="10"/>
      <c r="AV68" s="10"/>
      <c r="AW68" s="10"/>
      <c r="AX68" s="10"/>
      <c r="AY68" s="10"/>
      <c r="AZ68" s="10"/>
    </row>
    <row r="69" spans="1:52" s="10" customFormat="1" x14ac:dyDescent="0.2">
      <c r="A69" s="4">
        <f t="shared" ca="1" si="3"/>
        <v>0</v>
      </c>
      <c r="B69" s="4"/>
      <c r="C69" s="4"/>
      <c r="D69" s="12"/>
      <c r="E69" s="4"/>
      <c r="G69" s="4">
        <f t="shared" ca="1" si="4"/>
        <v>0</v>
      </c>
      <c r="H69" s="4"/>
      <c r="I69" s="12"/>
      <c r="J69" s="12"/>
      <c r="K69" s="4"/>
      <c r="L69" s="4"/>
      <c r="M69" s="4"/>
      <c r="N69" s="4"/>
      <c r="O69" s="4"/>
      <c r="P69" s="4"/>
      <c r="Q69" s="12"/>
      <c r="R69" s="12"/>
      <c r="S69" s="4"/>
      <c r="T69" s="4"/>
      <c r="U69" s="4"/>
      <c r="V69" s="4"/>
      <c r="W69" s="4"/>
      <c r="X69" s="4"/>
      <c r="Y69" s="4"/>
      <c r="Z69" s="4"/>
      <c r="AA69" s="4"/>
      <c r="AB69" s="12"/>
      <c r="AC69" s="12"/>
      <c r="AD69" s="4"/>
      <c r="AE69" s="4"/>
      <c r="AF69" s="12"/>
      <c r="AG69" s="12"/>
      <c r="AH69" s="12"/>
      <c r="AI69" s="12"/>
      <c r="AJ69" s="12"/>
      <c r="AK69" s="12"/>
      <c r="AL69" s="12"/>
      <c r="AM69" s="12"/>
      <c r="AN69" s="12"/>
      <c r="AO69" s="12"/>
      <c r="AP69" s="12"/>
      <c r="AQ69" s="12"/>
      <c r="AR69" s="12"/>
      <c r="AS69" s="12"/>
      <c r="AT69" s="12"/>
      <c r="AU69" s="12"/>
      <c r="AV69" s="12"/>
      <c r="AW69" s="12"/>
      <c r="AX69" s="12"/>
      <c r="AY69" s="12"/>
      <c r="AZ69" s="12"/>
    </row>
    <row r="70" spans="1:52" x14ac:dyDescent="0.2">
      <c r="A70" s="4">
        <f t="shared" ca="1" si="3"/>
        <v>0</v>
      </c>
      <c r="G70" s="4">
        <f t="shared" ca="1" si="4"/>
        <v>0</v>
      </c>
    </row>
    <row r="71" spans="1:52" x14ac:dyDescent="0.2">
      <c r="A71" s="4">
        <f t="shared" ca="1" si="3"/>
        <v>0</v>
      </c>
      <c r="G71" s="4">
        <f t="shared" ca="1" si="4"/>
        <v>0</v>
      </c>
    </row>
    <row r="72" spans="1:52" x14ac:dyDescent="0.2">
      <c r="A72" s="4">
        <f t="shared" ca="1" si="3"/>
        <v>0</v>
      </c>
      <c r="G72" s="4">
        <f ca="1">OFFSET($H72,0,LangOffset,1,1)</f>
        <v>0</v>
      </c>
    </row>
    <row r="73" spans="1:52" x14ac:dyDescent="0.2">
      <c r="A73" s="4">
        <f t="shared" ca="1" si="3"/>
        <v>0</v>
      </c>
      <c r="G73" s="4">
        <f ca="1">OFFSET($H73,0,LangOffset,1,1)</f>
        <v>0</v>
      </c>
    </row>
    <row r="74" spans="1:52" x14ac:dyDescent="0.2">
      <c r="A74" s="4">
        <f t="shared" ca="1" si="3"/>
        <v>0</v>
      </c>
      <c r="G74" s="4">
        <f ca="1">OFFSET($H74,0,LangOffset,1,1)</f>
        <v>0</v>
      </c>
    </row>
    <row r="75" spans="1:52" x14ac:dyDescent="0.2">
      <c r="A75" s="4">
        <f t="shared" ca="1" si="3"/>
        <v>0</v>
      </c>
      <c r="G75" s="4">
        <f ca="1">OFFSET($H75,0,LangOffset,1,1)</f>
        <v>0</v>
      </c>
    </row>
    <row r="76" spans="1:52" x14ac:dyDescent="0.2">
      <c r="A76" s="4">
        <f t="shared" ca="1" si="3"/>
        <v>0</v>
      </c>
      <c r="G76" s="4">
        <f ca="1">OFFSET($H76,0,LangOffset,1,1)</f>
        <v>0</v>
      </c>
    </row>
    <row r="77" spans="1:52" x14ac:dyDescent="0.2">
      <c r="A77" s="4">
        <f t="shared" ca="1" si="3"/>
        <v>0</v>
      </c>
      <c r="G77" s="4">
        <f t="shared" ref="G77" ca="1" si="5">OFFSET($H77,0,LangOffset,1,1)</f>
        <v>0</v>
      </c>
    </row>
    <row r="78" spans="1:52" x14ac:dyDescent="0.2">
      <c r="A78" s="4">
        <f t="shared" ca="1" si="3"/>
        <v>0</v>
      </c>
      <c r="G78" s="4">
        <v>0</v>
      </c>
    </row>
    <row r="79" spans="1:52" x14ac:dyDescent="0.2">
      <c r="A79" s="4">
        <f t="shared" ca="1" si="3"/>
        <v>0</v>
      </c>
      <c r="G79" s="4">
        <f t="shared" ref="G79:G130" ca="1" si="6">OFFSET($H79,0,LangOffset,1,1)</f>
        <v>0</v>
      </c>
    </row>
    <row r="80" spans="1:52" x14ac:dyDescent="0.2">
      <c r="A80" s="4">
        <f t="shared" ca="1" si="3"/>
        <v>0</v>
      </c>
      <c r="G80" s="4">
        <f t="shared" ca="1" si="6"/>
        <v>0</v>
      </c>
    </row>
    <row r="81" spans="1:7" x14ac:dyDescent="0.2">
      <c r="A81" s="4">
        <f t="shared" ca="1" si="3"/>
        <v>0</v>
      </c>
      <c r="G81" s="4">
        <f t="shared" ca="1" si="6"/>
        <v>0</v>
      </c>
    </row>
    <row r="82" spans="1:7" x14ac:dyDescent="0.2">
      <c r="A82" s="4">
        <f t="shared" ca="1" si="3"/>
        <v>0</v>
      </c>
      <c r="G82" s="4">
        <f t="shared" ca="1" si="6"/>
        <v>0</v>
      </c>
    </row>
    <row r="83" spans="1:7" x14ac:dyDescent="0.2">
      <c r="A83" s="4">
        <f t="shared" ca="1" si="3"/>
        <v>0</v>
      </c>
      <c r="G83" s="4">
        <f t="shared" ca="1" si="6"/>
        <v>0</v>
      </c>
    </row>
    <row r="84" spans="1:7" x14ac:dyDescent="0.2">
      <c r="A84" s="4">
        <f t="shared" ca="1" si="3"/>
        <v>0</v>
      </c>
      <c r="G84" s="4">
        <f t="shared" ca="1" si="6"/>
        <v>0</v>
      </c>
    </row>
    <row r="85" spans="1:7" x14ac:dyDescent="0.2">
      <c r="A85" s="4">
        <f t="shared" ca="1" si="3"/>
        <v>0</v>
      </c>
      <c r="G85" s="4">
        <f t="shared" ca="1" si="6"/>
        <v>0</v>
      </c>
    </row>
    <row r="86" spans="1:7" x14ac:dyDescent="0.2">
      <c r="A86" s="4">
        <f t="shared" ca="1" si="3"/>
        <v>0</v>
      </c>
      <c r="G86" s="4">
        <f t="shared" ca="1" si="6"/>
        <v>0</v>
      </c>
    </row>
    <row r="87" spans="1:7" x14ac:dyDescent="0.2">
      <c r="A87" s="4">
        <f t="shared" ca="1" si="3"/>
        <v>0</v>
      </c>
      <c r="G87" s="4">
        <f t="shared" ca="1" si="6"/>
        <v>0</v>
      </c>
    </row>
    <row r="88" spans="1:7" x14ac:dyDescent="0.2">
      <c r="A88" s="4">
        <f t="shared" ca="1" si="3"/>
        <v>0</v>
      </c>
      <c r="G88" s="4">
        <f t="shared" ca="1" si="6"/>
        <v>0</v>
      </c>
    </row>
    <row r="89" spans="1:7" x14ac:dyDescent="0.2">
      <c r="A89" s="4">
        <f t="shared" ca="1" si="3"/>
        <v>0</v>
      </c>
      <c r="G89" s="4">
        <f t="shared" ca="1" si="6"/>
        <v>0</v>
      </c>
    </row>
    <row r="90" spans="1:7" x14ac:dyDescent="0.2">
      <c r="A90" s="4">
        <f t="shared" ca="1" si="3"/>
        <v>0</v>
      </c>
      <c r="G90" s="4">
        <f t="shared" ca="1" si="6"/>
        <v>0</v>
      </c>
    </row>
    <row r="91" spans="1:7" x14ac:dyDescent="0.2">
      <c r="A91" s="4">
        <f t="shared" ca="1" si="3"/>
        <v>0</v>
      </c>
      <c r="G91" s="4">
        <f t="shared" ca="1" si="6"/>
        <v>0</v>
      </c>
    </row>
    <row r="92" spans="1:7" x14ac:dyDescent="0.2">
      <c r="A92" s="4">
        <f t="shared" ca="1" si="3"/>
        <v>0</v>
      </c>
      <c r="G92" s="4">
        <f t="shared" ca="1" si="6"/>
        <v>0</v>
      </c>
    </row>
    <row r="93" spans="1:7" x14ac:dyDescent="0.2">
      <c r="A93" s="4">
        <f t="shared" ca="1" si="3"/>
        <v>0</v>
      </c>
      <c r="G93" s="4">
        <f t="shared" ca="1" si="6"/>
        <v>0</v>
      </c>
    </row>
    <row r="94" spans="1:7" x14ac:dyDescent="0.2">
      <c r="A94" s="4">
        <f t="shared" ca="1" si="3"/>
        <v>0</v>
      </c>
      <c r="G94" s="4">
        <f t="shared" ca="1" si="6"/>
        <v>0</v>
      </c>
    </row>
    <row r="95" spans="1:7" x14ac:dyDescent="0.2">
      <c r="A95" s="4">
        <f t="shared" ca="1" si="3"/>
        <v>0</v>
      </c>
      <c r="G95" s="4">
        <f t="shared" ca="1" si="6"/>
        <v>0</v>
      </c>
    </row>
    <row r="96" spans="1:7" x14ac:dyDescent="0.2">
      <c r="A96" s="4">
        <f t="shared" ca="1" si="3"/>
        <v>0</v>
      </c>
      <c r="G96" s="4">
        <f t="shared" ca="1" si="6"/>
        <v>0</v>
      </c>
    </row>
    <row r="97" spans="1:7" x14ac:dyDescent="0.2">
      <c r="A97" s="4">
        <f t="shared" ca="1" si="3"/>
        <v>0</v>
      </c>
      <c r="G97" s="4">
        <f t="shared" ca="1" si="6"/>
        <v>0</v>
      </c>
    </row>
    <row r="98" spans="1:7" x14ac:dyDescent="0.2">
      <c r="A98" s="4">
        <f t="shared" ca="1" si="3"/>
        <v>0</v>
      </c>
      <c r="G98" s="4">
        <f t="shared" ca="1" si="6"/>
        <v>0</v>
      </c>
    </row>
    <row r="99" spans="1:7" x14ac:dyDescent="0.2">
      <c r="A99" s="4">
        <f t="shared" ca="1" si="3"/>
        <v>0</v>
      </c>
      <c r="G99" s="4">
        <f t="shared" ca="1" si="6"/>
        <v>0</v>
      </c>
    </row>
    <row r="100" spans="1:7" x14ac:dyDescent="0.2">
      <c r="A100" s="4">
        <f t="shared" ca="1" si="3"/>
        <v>0</v>
      </c>
      <c r="G100" s="4">
        <f t="shared" ca="1" si="6"/>
        <v>0</v>
      </c>
    </row>
    <row r="101" spans="1:7" x14ac:dyDescent="0.2">
      <c r="A101" s="4">
        <f t="shared" ca="1" si="3"/>
        <v>0</v>
      </c>
      <c r="G101" s="4">
        <f t="shared" ca="1" si="6"/>
        <v>0</v>
      </c>
    </row>
    <row r="102" spans="1:7" x14ac:dyDescent="0.2">
      <c r="A102" s="4">
        <f t="shared" ref="A102:A165" ca="1" si="7">OFFSET($B102,0,LangOffset,1,1)</f>
        <v>0</v>
      </c>
      <c r="G102" s="4">
        <f t="shared" ca="1" si="6"/>
        <v>0</v>
      </c>
    </row>
    <row r="103" spans="1:7" x14ac:dyDescent="0.2">
      <c r="A103" s="4">
        <f t="shared" ca="1" si="7"/>
        <v>0</v>
      </c>
      <c r="G103" s="4">
        <f t="shared" ca="1" si="6"/>
        <v>0</v>
      </c>
    </row>
    <row r="104" spans="1:7" x14ac:dyDescent="0.2">
      <c r="A104" s="4">
        <f t="shared" ca="1" si="7"/>
        <v>0</v>
      </c>
      <c r="G104" s="4">
        <f t="shared" ca="1" si="6"/>
        <v>0</v>
      </c>
    </row>
    <row r="105" spans="1:7" x14ac:dyDescent="0.2">
      <c r="A105" s="4">
        <f t="shared" ca="1" si="7"/>
        <v>0</v>
      </c>
      <c r="G105" s="4">
        <f t="shared" ca="1" si="6"/>
        <v>0</v>
      </c>
    </row>
    <row r="106" spans="1:7" x14ac:dyDescent="0.2">
      <c r="A106" s="4">
        <f t="shared" ca="1" si="7"/>
        <v>0</v>
      </c>
      <c r="G106" s="4">
        <f t="shared" ca="1" si="6"/>
        <v>0</v>
      </c>
    </row>
    <row r="107" spans="1:7" x14ac:dyDescent="0.2">
      <c r="A107" s="4">
        <f t="shared" ca="1" si="7"/>
        <v>0</v>
      </c>
      <c r="G107" s="4">
        <f t="shared" ca="1" si="6"/>
        <v>0</v>
      </c>
    </row>
    <row r="108" spans="1:7" x14ac:dyDescent="0.2">
      <c r="A108" s="4">
        <f t="shared" ca="1" si="7"/>
        <v>0</v>
      </c>
      <c r="G108" s="4">
        <f t="shared" ca="1" si="6"/>
        <v>0</v>
      </c>
    </row>
    <row r="109" spans="1:7" x14ac:dyDescent="0.2">
      <c r="A109" s="4">
        <f t="shared" ca="1" si="7"/>
        <v>0</v>
      </c>
      <c r="G109" s="4">
        <f t="shared" ca="1" si="6"/>
        <v>0</v>
      </c>
    </row>
    <row r="110" spans="1:7" x14ac:dyDescent="0.2">
      <c r="A110" s="4">
        <f t="shared" ca="1" si="7"/>
        <v>0</v>
      </c>
      <c r="G110" s="4">
        <f t="shared" ca="1" si="6"/>
        <v>0</v>
      </c>
    </row>
    <row r="111" spans="1:7" x14ac:dyDescent="0.2">
      <c r="A111" s="4">
        <f t="shared" ca="1" si="7"/>
        <v>0</v>
      </c>
      <c r="G111" s="4">
        <f t="shared" ca="1" si="6"/>
        <v>0</v>
      </c>
    </row>
    <row r="112" spans="1:7" x14ac:dyDescent="0.2">
      <c r="A112" s="4">
        <f t="shared" ca="1" si="7"/>
        <v>0</v>
      </c>
      <c r="G112" s="4">
        <f t="shared" ca="1" si="6"/>
        <v>0</v>
      </c>
    </row>
    <row r="113" spans="1:7" x14ac:dyDescent="0.2">
      <c r="A113" s="4">
        <f t="shared" ca="1" si="7"/>
        <v>0</v>
      </c>
      <c r="G113" s="4">
        <f t="shared" ca="1" si="6"/>
        <v>0</v>
      </c>
    </row>
    <row r="114" spans="1:7" x14ac:dyDescent="0.2">
      <c r="A114" s="4">
        <f t="shared" ca="1" si="7"/>
        <v>0</v>
      </c>
      <c r="G114" s="4">
        <f t="shared" ca="1" si="6"/>
        <v>0</v>
      </c>
    </row>
    <row r="115" spans="1:7" x14ac:dyDescent="0.2">
      <c r="A115" s="4">
        <f t="shared" ca="1" si="7"/>
        <v>0</v>
      </c>
      <c r="G115" s="4">
        <f t="shared" ca="1" si="6"/>
        <v>0</v>
      </c>
    </row>
    <row r="116" spans="1:7" x14ac:dyDescent="0.2">
      <c r="A116" s="4">
        <f t="shared" ca="1" si="7"/>
        <v>0</v>
      </c>
      <c r="G116" s="4">
        <f t="shared" ca="1" si="6"/>
        <v>0</v>
      </c>
    </row>
    <row r="117" spans="1:7" x14ac:dyDescent="0.2">
      <c r="A117" s="4">
        <f t="shared" ca="1" si="7"/>
        <v>0</v>
      </c>
      <c r="G117" s="4">
        <f t="shared" ca="1" si="6"/>
        <v>0</v>
      </c>
    </row>
    <row r="118" spans="1:7" x14ac:dyDescent="0.2">
      <c r="A118" s="4">
        <f t="shared" ca="1" si="7"/>
        <v>0</v>
      </c>
      <c r="G118" s="4">
        <f t="shared" ca="1" si="6"/>
        <v>0</v>
      </c>
    </row>
    <row r="119" spans="1:7" x14ac:dyDescent="0.2">
      <c r="A119" s="4">
        <f t="shared" ca="1" si="7"/>
        <v>0</v>
      </c>
      <c r="G119" s="4">
        <f t="shared" ca="1" si="6"/>
        <v>0</v>
      </c>
    </row>
    <row r="120" spans="1:7" x14ac:dyDescent="0.2">
      <c r="A120" s="4">
        <f t="shared" ca="1" si="7"/>
        <v>0</v>
      </c>
      <c r="G120" s="4">
        <f t="shared" ca="1" si="6"/>
        <v>0</v>
      </c>
    </row>
    <row r="121" spans="1:7" x14ac:dyDescent="0.2">
      <c r="A121" s="4">
        <f t="shared" ca="1" si="7"/>
        <v>0</v>
      </c>
      <c r="G121" s="4">
        <f t="shared" ca="1" si="6"/>
        <v>0</v>
      </c>
    </row>
    <row r="122" spans="1:7" x14ac:dyDescent="0.2">
      <c r="A122" s="4">
        <f t="shared" ca="1" si="7"/>
        <v>0</v>
      </c>
      <c r="G122" s="4">
        <f t="shared" ca="1" si="6"/>
        <v>0</v>
      </c>
    </row>
    <row r="123" spans="1:7" x14ac:dyDescent="0.2">
      <c r="A123" s="4">
        <f t="shared" ca="1" si="7"/>
        <v>0</v>
      </c>
      <c r="G123" s="4">
        <f t="shared" ca="1" si="6"/>
        <v>0</v>
      </c>
    </row>
    <row r="124" spans="1:7" x14ac:dyDescent="0.2">
      <c r="A124" s="4">
        <f t="shared" ca="1" si="7"/>
        <v>0</v>
      </c>
      <c r="G124" s="4">
        <f t="shared" ca="1" si="6"/>
        <v>0</v>
      </c>
    </row>
    <row r="125" spans="1:7" x14ac:dyDescent="0.2">
      <c r="A125" s="4">
        <f t="shared" ca="1" si="7"/>
        <v>0</v>
      </c>
      <c r="G125" s="4">
        <f t="shared" ca="1" si="6"/>
        <v>0</v>
      </c>
    </row>
    <row r="126" spans="1:7" x14ac:dyDescent="0.2">
      <c r="A126" s="4">
        <f t="shared" ca="1" si="7"/>
        <v>0</v>
      </c>
      <c r="G126" s="4">
        <f t="shared" ca="1" si="6"/>
        <v>0</v>
      </c>
    </row>
    <row r="127" spans="1:7" x14ac:dyDescent="0.2">
      <c r="A127" s="4">
        <f t="shared" ca="1" si="7"/>
        <v>0</v>
      </c>
      <c r="G127" s="4">
        <f t="shared" ca="1" si="6"/>
        <v>0</v>
      </c>
    </row>
    <row r="128" spans="1:7" x14ac:dyDescent="0.2">
      <c r="A128" s="4">
        <f t="shared" ca="1" si="7"/>
        <v>0</v>
      </c>
      <c r="G128" s="4">
        <f t="shared" ca="1" si="6"/>
        <v>0</v>
      </c>
    </row>
    <row r="129" spans="1:7" x14ac:dyDescent="0.2">
      <c r="A129" s="4">
        <f t="shared" ca="1" si="7"/>
        <v>0</v>
      </c>
      <c r="G129" s="4">
        <f t="shared" ca="1" si="6"/>
        <v>0</v>
      </c>
    </row>
    <row r="130" spans="1:7" x14ac:dyDescent="0.2">
      <c r="A130" s="4">
        <f t="shared" ca="1" si="7"/>
        <v>0</v>
      </c>
      <c r="G130" s="4">
        <f t="shared" ca="1" si="6"/>
        <v>0</v>
      </c>
    </row>
    <row r="131" spans="1:7" x14ac:dyDescent="0.2">
      <c r="A131" s="4">
        <f t="shared" ca="1" si="7"/>
        <v>0</v>
      </c>
      <c r="G131" s="4">
        <f t="shared" ref="G131:G194" ca="1" si="8">OFFSET($H131,0,LangOffset,1,1)</f>
        <v>0</v>
      </c>
    </row>
    <row r="132" spans="1:7" x14ac:dyDescent="0.2">
      <c r="A132" s="4">
        <f t="shared" ca="1" si="7"/>
        <v>0</v>
      </c>
      <c r="G132" s="4">
        <f t="shared" ca="1" si="8"/>
        <v>0</v>
      </c>
    </row>
    <row r="133" spans="1:7" x14ac:dyDescent="0.2">
      <c r="A133" s="4">
        <f t="shared" ca="1" si="7"/>
        <v>0</v>
      </c>
      <c r="G133" s="4">
        <f t="shared" ca="1" si="8"/>
        <v>0</v>
      </c>
    </row>
    <row r="134" spans="1:7" x14ac:dyDescent="0.2">
      <c r="A134" s="4">
        <f t="shared" ca="1" si="7"/>
        <v>0</v>
      </c>
      <c r="G134" s="4">
        <f t="shared" ca="1" si="8"/>
        <v>0</v>
      </c>
    </row>
    <row r="135" spans="1:7" x14ac:dyDescent="0.2">
      <c r="A135" s="4">
        <f t="shared" ca="1" si="7"/>
        <v>0</v>
      </c>
      <c r="G135" s="4">
        <f t="shared" ca="1" si="8"/>
        <v>0</v>
      </c>
    </row>
    <row r="136" spans="1:7" x14ac:dyDescent="0.2">
      <c r="A136" s="4">
        <f t="shared" ca="1" si="7"/>
        <v>0</v>
      </c>
      <c r="G136" s="4">
        <f t="shared" ca="1" si="8"/>
        <v>0</v>
      </c>
    </row>
    <row r="137" spans="1:7" x14ac:dyDescent="0.2">
      <c r="A137" s="4">
        <f t="shared" ca="1" si="7"/>
        <v>0</v>
      </c>
      <c r="G137" s="4">
        <f t="shared" ca="1" si="8"/>
        <v>0</v>
      </c>
    </row>
    <row r="138" spans="1:7" x14ac:dyDescent="0.2">
      <c r="A138" s="4">
        <f t="shared" ca="1" si="7"/>
        <v>0</v>
      </c>
      <c r="G138" s="4">
        <f t="shared" ca="1" si="8"/>
        <v>0</v>
      </c>
    </row>
    <row r="139" spans="1:7" x14ac:dyDescent="0.2">
      <c r="A139" s="4">
        <f t="shared" ca="1" si="7"/>
        <v>0</v>
      </c>
      <c r="G139" s="4">
        <f t="shared" ca="1" si="8"/>
        <v>0</v>
      </c>
    </row>
    <row r="140" spans="1:7" x14ac:dyDescent="0.2">
      <c r="A140" s="4">
        <f t="shared" ca="1" si="7"/>
        <v>0</v>
      </c>
      <c r="G140" s="4">
        <f t="shared" ca="1" si="8"/>
        <v>0</v>
      </c>
    </row>
    <row r="141" spans="1:7" x14ac:dyDescent="0.2">
      <c r="A141" s="4">
        <f t="shared" ca="1" si="7"/>
        <v>0</v>
      </c>
      <c r="G141" s="4">
        <f t="shared" ca="1" si="8"/>
        <v>0</v>
      </c>
    </row>
    <row r="142" spans="1:7" x14ac:dyDescent="0.2">
      <c r="A142" s="4">
        <f t="shared" ca="1" si="7"/>
        <v>0</v>
      </c>
      <c r="G142" s="4">
        <f t="shared" ca="1" si="8"/>
        <v>0</v>
      </c>
    </row>
    <row r="143" spans="1:7" x14ac:dyDescent="0.2">
      <c r="A143" s="4">
        <f t="shared" ca="1" si="7"/>
        <v>0</v>
      </c>
      <c r="G143" s="4">
        <f t="shared" ca="1" si="8"/>
        <v>0</v>
      </c>
    </row>
    <row r="144" spans="1:7" x14ac:dyDescent="0.2">
      <c r="A144" s="4">
        <f t="shared" ca="1" si="7"/>
        <v>0</v>
      </c>
      <c r="G144" s="4">
        <f t="shared" ca="1" si="8"/>
        <v>0</v>
      </c>
    </row>
    <row r="145" spans="1:7" x14ac:dyDescent="0.2">
      <c r="A145" s="4">
        <f t="shared" ca="1" si="7"/>
        <v>0</v>
      </c>
      <c r="G145" s="4">
        <f t="shared" ca="1" si="8"/>
        <v>0</v>
      </c>
    </row>
    <row r="146" spans="1:7" x14ac:dyDescent="0.2">
      <c r="A146" s="4">
        <f t="shared" ca="1" si="7"/>
        <v>0</v>
      </c>
      <c r="G146" s="4">
        <f t="shared" ca="1" si="8"/>
        <v>0</v>
      </c>
    </row>
    <row r="147" spans="1:7" x14ac:dyDescent="0.2">
      <c r="A147" s="4">
        <f t="shared" ca="1" si="7"/>
        <v>0</v>
      </c>
      <c r="G147" s="4">
        <f t="shared" ca="1" si="8"/>
        <v>0</v>
      </c>
    </row>
    <row r="148" spans="1:7" x14ac:dyDescent="0.2">
      <c r="A148" s="4">
        <f t="shared" ca="1" si="7"/>
        <v>0</v>
      </c>
      <c r="G148" s="4">
        <f t="shared" ca="1" si="8"/>
        <v>0</v>
      </c>
    </row>
    <row r="149" spans="1:7" x14ac:dyDescent="0.2">
      <c r="A149" s="4">
        <f t="shared" ca="1" si="7"/>
        <v>0</v>
      </c>
      <c r="G149" s="4">
        <f t="shared" ca="1" si="8"/>
        <v>0</v>
      </c>
    </row>
    <row r="150" spans="1:7" x14ac:dyDescent="0.2">
      <c r="A150" s="4">
        <f t="shared" ca="1" si="7"/>
        <v>0</v>
      </c>
      <c r="G150" s="4">
        <f t="shared" ca="1" si="8"/>
        <v>0</v>
      </c>
    </row>
    <row r="151" spans="1:7" x14ac:dyDescent="0.2">
      <c r="A151" s="4">
        <f t="shared" ca="1" si="7"/>
        <v>0</v>
      </c>
      <c r="G151" s="4">
        <f t="shared" ca="1" si="8"/>
        <v>0</v>
      </c>
    </row>
    <row r="152" spans="1:7" x14ac:dyDescent="0.2">
      <c r="A152" s="4">
        <f t="shared" ca="1" si="7"/>
        <v>0</v>
      </c>
      <c r="G152" s="4">
        <f t="shared" ca="1" si="8"/>
        <v>0</v>
      </c>
    </row>
    <row r="153" spans="1:7" x14ac:dyDescent="0.2">
      <c r="A153" s="4">
        <f t="shared" ca="1" si="7"/>
        <v>0</v>
      </c>
      <c r="G153" s="4">
        <f t="shared" ca="1" si="8"/>
        <v>0</v>
      </c>
    </row>
    <row r="154" spans="1:7" x14ac:dyDescent="0.2">
      <c r="A154" s="4">
        <f t="shared" ca="1" si="7"/>
        <v>0</v>
      </c>
      <c r="G154" s="4">
        <f t="shared" ca="1" si="8"/>
        <v>0</v>
      </c>
    </row>
    <row r="155" spans="1:7" x14ac:dyDescent="0.2">
      <c r="A155" s="4">
        <f t="shared" ca="1" si="7"/>
        <v>0</v>
      </c>
      <c r="G155" s="4">
        <f t="shared" ca="1" si="8"/>
        <v>0</v>
      </c>
    </row>
    <row r="156" spans="1:7" x14ac:dyDescent="0.2">
      <c r="A156" s="4">
        <f t="shared" ca="1" si="7"/>
        <v>0</v>
      </c>
      <c r="G156" s="4">
        <f t="shared" ca="1" si="8"/>
        <v>0</v>
      </c>
    </row>
    <row r="157" spans="1:7" x14ac:dyDescent="0.2">
      <c r="A157" s="4">
        <f t="shared" ca="1" si="7"/>
        <v>0</v>
      </c>
      <c r="G157" s="4">
        <f t="shared" ca="1" si="8"/>
        <v>0</v>
      </c>
    </row>
    <row r="158" spans="1:7" x14ac:dyDescent="0.2">
      <c r="A158" s="4">
        <f t="shared" ca="1" si="7"/>
        <v>0</v>
      </c>
      <c r="G158" s="4">
        <f t="shared" ca="1" si="8"/>
        <v>0</v>
      </c>
    </row>
    <row r="159" spans="1:7" x14ac:dyDescent="0.2">
      <c r="A159" s="4">
        <f t="shared" ca="1" si="7"/>
        <v>0</v>
      </c>
      <c r="G159" s="4">
        <f t="shared" ca="1" si="8"/>
        <v>0</v>
      </c>
    </row>
    <row r="160" spans="1:7" x14ac:dyDescent="0.2">
      <c r="A160" s="4">
        <f t="shared" ca="1" si="7"/>
        <v>0</v>
      </c>
      <c r="G160" s="4">
        <f t="shared" ca="1" si="8"/>
        <v>0</v>
      </c>
    </row>
    <row r="161" spans="1:7" x14ac:dyDescent="0.2">
      <c r="A161" s="4">
        <f t="shared" ca="1" si="7"/>
        <v>0</v>
      </c>
      <c r="G161" s="4">
        <f t="shared" ca="1" si="8"/>
        <v>0</v>
      </c>
    </row>
    <row r="162" spans="1:7" x14ac:dyDescent="0.2">
      <c r="A162" s="4">
        <f t="shared" ca="1" si="7"/>
        <v>0</v>
      </c>
      <c r="G162" s="4">
        <f t="shared" ca="1" si="8"/>
        <v>0</v>
      </c>
    </row>
    <row r="163" spans="1:7" x14ac:dyDescent="0.2">
      <c r="A163" s="4">
        <f t="shared" ca="1" si="7"/>
        <v>0</v>
      </c>
      <c r="G163" s="4">
        <f t="shared" ca="1" si="8"/>
        <v>0</v>
      </c>
    </row>
    <row r="164" spans="1:7" x14ac:dyDescent="0.2">
      <c r="A164" s="4">
        <f t="shared" ca="1" si="7"/>
        <v>0</v>
      </c>
      <c r="G164" s="4">
        <f t="shared" ca="1" si="8"/>
        <v>0</v>
      </c>
    </row>
    <row r="165" spans="1:7" x14ac:dyDescent="0.2">
      <c r="A165" s="4">
        <f t="shared" ca="1" si="7"/>
        <v>0</v>
      </c>
      <c r="G165" s="4">
        <f t="shared" ca="1" si="8"/>
        <v>0</v>
      </c>
    </row>
    <row r="166" spans="1:7" x14ac:dyDescent="0.2">
      <c r="A166" s="4">
        <f t="shared" ref="A166:A229" ca="1" si="9">OFFSET($B166,0,LangOffset,1,1)</f>
        <v>0</v>
      </c>
      <c r="G166" s="4">
        <f t="shared" ca="1" si="8"/>
        <v>0</v>
      </c>
    </row>
    <row r="167" spans="1:7" x14ac:dyDescent="0.2">
      <c r="A167" s="4">
        <f t="shared" ca="1" si="9"/>
        <v>0</v>
      </c>
      <c r="G167" s="4">
        <f t="shared" ca="1" si="8"/>
        <v>0</v>
      </c>
    </row>
    <row r="168" spans="1:7" x14ac:dyDescent="0.2">
      <c r="A168" s="4">
        <f t="shared" ca="1" si="9"/>
        <v>0</v>
      </c>
      <c r="G168" s="4">
        <f t="shared" ca="1" si="8"/>
        <v>0</v>
      </c>
    </row>
    <row r="169" spans="1:7" x14ac:dyDescent="0.2">
      <c r="A169" s="4">
        <f t="shared" ca="1" si="9"/>
        <v>0</v>
      </c>
      <c r="G169" s="4">
        <f t="shared" ca="1" si="8"/>
        <v>0</v>
      </c>
    </row>
    <row r="170" spans="1:7" x14ac:dyDescent="0.2">
      <c r="A170" s="4">
        <f t="shared" ca="1" si="9"/>
        <v>0</v>
      </c>
      <c r="G170" s="4">
        <f t="shared" ca="1" si="8"/>
        <v>0</v>
      </c>
    </row>
    <row r="171" spans="1:7" x14ac:dyDescent="0.2">
      <c r="A171" s="4">
        <f t="shared" ca="1" si="9"/>
        <v>0</v>
      </c>
      <c r="G171" s="4">
        <f t="shared" ca="1" si="8"/>
        <v>0</v>
      </c>
    </row>
    <row r="172" spans="1:7" x14ac:dyDescent="0.2">
      <c r="A172" s="4">
        <f t="shared" ca="1" si="9"/>
        <v>0</v>
      </c>
      <c r="G172" s="4">
        <f t="shared" ca="1" si="8"/>
        <v>0</v>
      </c>
    </row>
    <row r="173" spans="1:7" x14ac:dyDescent="0.2">
      <c r="A173" s="4">
        <f t="shared" ca="1" si="9"/>
        <v>0</v>
      </c>
      <c r="G173" s="4">
        <f t="shared" ca="1" si="8"/>
        <v>0</v>
      </c>
    </row>
    <row r="174" spans="1:7" x14ac:dyDescent="0.2">
      <c r="A174" s="4">
        <f t="shared" ca="1" si="9"/>
        <v>0</v>
      </c>
      <c r="G174" s="4">
        <f t="shared" ca="1" si="8"/>
        <v>0</v>
      </c>
    </row>
    <row r="175" spans="1:7" x14ac:dyDescent="0.2">
      <c r="A175" s="4">
        <f t="shared" ca="1" si="9"/>
        <v>0</v>
      </c>
      <c r="G175" s="4">
        <f t="shared" ca="1" si="8"/>
        <v>0</v>
      </c>
    </row>
    <row r="176" spans="1:7" x14ac:dyDescent="0.2">
      <c r="A176" s="4">
        <f t="shared" ca="1" si="9"/>
        <v>0</v>
      </c>
      <c r="G176" s="4">
        <f t="shared" ca="1" si="8"/>
        <v>0</v>
      </c>
    </row>
    <row r="177" spans="1:7" x14ac:dyDescent="0.2">
      <c r="A177" s="4">
        <f t="shared" ca="1" si="9"/>
        <v>0</v>
      </c>
      <c r="G177" s="4">
        <f t="shared" ca="1" si="8"/>
        <v>0</v>
      </c>
    </row>
    <row r="178" spans="1:7" x14ac:dyDescent="0.2">
      <c r="A178" s="4">
        <f t="shared" ca="1" si="9"/>
        <v>0</v>
      </c>
      <c r="G178" s="4">
        <f t="shared" ca="1" si="8"/>
        <v>0</v>
      </c>
    </row>
    <row r="179" spans="1:7" x14ac:dyDescent="0.2">
      <c r="A179" s="4">
        <f t="shared" ca="1" si="9"/>
        <v>0</v>
      </c>
      <c r="G179" s="4">
        <f t="shared" ca="1" si="8"/>
        <v>0</v>
      </c>
    </row>
    <row r="180" spans="1:7" x14ac:dyDescent="0.2">
      <c r="A180" s="4">
        <f t="shared" ca="1" si="9"/>
        <v>0</v>
      </c>
      <c r="G180" s="4">
        <f t="shared" ca="1" si="8"/>
        <v>0</v>
      </c>
    </row>
    <row r="181" spans="1:7" x14ac:dyDescent="0.2">
      <c r="A181" s="4">
        <f t="shared" ca="1" si="9"/>
        <v>0</v>
      </c>
      <c r="G181" s="4">
        <f t="shared" ca="1" si="8"/>
        <v>0</v>
      </c>
    </row>
    <row r="182" spans="1:7" x14ac:dyDescent="0.2">
      <c r="A182" s="4">
        <f t="shared" ca="1" si="9"/>
        <v>0</v>
      </c>
      <c r="G182" s="4">
        <f t="shared" ca="1" si="8"/>
        <v>0</v>
      </c>
    </row>
    <row r="183" spans="1:7" x14ac:dyDescent="0.2">
      <c r="A183" s="4">
        <f t="shared" ca="1" si="9"/>
        <v>0</v>
      </c>
      <c r="G183" s="4">
        <f t="shared" ca="1" si="8"/>
        <v>0</v>
      </c>
    </row>
    <row r="184" spans="1:7" x14ac:dyDescent="0.2">
      <c r="A184" s="4">
        <f t="shared" ca="1" si="9"/>
        <v>0</v>
      </c>
      <c r="G184" s="4">
        <f t="shared" ca="1" si="8"/>
        <v>0</v>
      </c>
    </row>
    <row r="185" spans="1:7" x14ac:dyDescent="0.2">
      <c r="A185" s="4">
        <f t="shared" ca="1" si="9"/>
        <v>0</v>
      </c>
      <c r="G185" s="4">
        <f t="shared" ca="1" si="8"/>
        <v>0</v>
      </c>
    </row>
    <row r="186" spans="1:7" x14ac:dyDescent="0.2">
      <c r="A186" s="4">
        <f t="shared" ca="1" si="9"/>
        <v>0</v>
      </c>
      <c r="G186" s="4">
        <f t="shared" ca="1" si="8"/>
        <v>0</v>
      </c>
    </row>
    <row r="187" spans="1:7" x14ac:dyDescent="0.2">
      <c r="A187" s="4">
        <f t="shared" ca="1" si="9"/>
        <v>0</v>
      </c>
      <c r="G187" s="4">
        <f t="shared" ca="1" si="8"/>
        <v>0</v>
      </c>
    </row>
    <row r="188" spans="1:7" x14ac:dyDescent="0.2">
      <c r="A188" s="4">
        <f t="shared" ca="1" si="9"/>
        <v>0</v>
      </c>
      <c r="G188" s="4">
        <f t="shared" ca="1" si="8"/>
        <v>0</v>
      </c>
    </row>
    <row r="189" spans="1:7" x14ac:dyDescent="0.2">
      <c r="A189" s="4">
        <f t="shared" ca="1" si="9"/>
        <v>0</v>
      </c>
      <c r="G189" s="4">
        <f t="shared" ca="1" si="8"/>
        <v>0</v>
      </c>
    </row>
    <row r="190" spans="1:7" x14ac:dyDescent="0.2">
      <c r="A190" s="4">
        <f t="shared" ca="1" si="9"/>
        <v>0</v>
      </c>
      <c r="G190" s="4">
        <f t="shared" ca="1" si="8"/>
        <v>0</v>
      </c>
    </row>
    <row r="191" spans="1:7" x14ac:dyDescent="0.2">
      <c r="A191" s="4">
        <f t="shared" ca="1" si="9"/>
        <v>0</v>
      </c>
      <c r="G191" s="4">
        <f t="shared" ca="1" si="8"/>
        <v>0</v>
      </c>
    </row>
    <row r="192" spans="1:7" x14ac:dyDescent="0.2">
      <c r="A192" s="4">
        <f t="shared" ca="1" si="9"/>
        <v>0</v>
      </c>
      <c r="G192" s="4">
        <f t="shared" ca="1" si="8"/>
        <v>0</v>
      </c>
    </row>
    <row r="193" spans="1:7" x14ac:dyDescent="0.2">
      <c r="A193" s="4">
        <f t="shared" ca="1" si="9"/>
        <v>0</v>
      </c>
      <c r="G193" s="4">
        <f t="shared" ca="1" si="8"/>
        <v>0</v>
      </c>
    </row>
    <row r="194" spans="1:7" x14ac:dyDescent="0.2">
      <c r="A194" s="4">
        <f t="shared" ca="1" si="9"/>
        <v>0</v>
      </c>
      <c r="G194" s="4">
        <f t="shared" ca="1" si="8"/>
        <v>0</v>
      </c>
    </row>
    <row r="195" spans="1:7" x14ac:dyDescent="0.2">
      <c r="A195" s="4">
        <f t="shared" ca="1" si="9"/>
        <v>0</v>
      </c>
      <c r="G195" s="4">
        <f t="shared" ref="G195:G258" ca="1" si="10">OFFSET($H195,0,LangOffset,1,1)</f>
        <v>0</v>
      </c>
    </row>
    <row r="196" spans="1:7" x14ac:dyDescent="0.2">
      <c r="A196" s="4">
        <f t="shared" ca="1" si="9"/>
        <v>0</v>
      </c>
      <c r="G196" s="4">
        <f t="shared" ca="1" si="10"/>
        <v>0</v>
      </c>
    </row>
    <row r="197" spans="1:7" x14ac:dyDescent="0.2">
      <c r="A197" s="4">
        <f t="shared" ca="1" si="9"/>
        <v>0</v>
      </c>
      <c r="G197" s="4">
        <f t="shared" ca="1" si="10"/>
        <v>0</v>
      </c>
    </row>
    <row r="198" spans="1:7" x14ac:dyDescent="0.2">
      <c r="A198" s="4">
        <f t="shared" ca="1" si="9"/>
        <v>0</v>
      </c>
      <c r="G198" s="4">
        <f t="shared" ca="1" si="10"/>
        <v>0</v>
      </c>
    </row>
    <row r="199" spans="1:7" x14ac:dyDescent="0.2">
      <c r="A199" s="4">
        <f t="shared" ca="1" si="9"/>
        <v>0</v>
      </c>
      <c r="G199" s="4">
        <f t="shared" ca="1" si="10"/>
        <v>0</v>
      </c>
    </row>
    <row r="200" spans="1:7" x14ac:dyDescent="0.2">
      <c r="A200" s="4">
        <f t="shared" ca="1" si="9"/>
        <v>0</v>
      </c>
      <c r="G200" s="4">
        <f t="shared" ca="1" si="10"/>
        <v>0</v>
      </c>
    </row>
    <row r="201" spans="1:7" x14ac:dyDescent="0.2">
      <c r="A201" s="4">
        <f t="shared" ca="1" si="9"/>
        <v>0</v>
      </c>
      <c r="G201" s="4">
        <f t="shared" ca="1" si="10"/>
        <v>0</v>
      </c>
    </row>
    <row r="202" spans="1:7" x14ac:dyDescent="0.2">
      <c r="A202" s="4">
        <f t="shared" ca="1" si="9"/>
        <v>0</v>
      </c>
      <c r="G202" s="4">
        <f t="shared" ca="1" si="10"/>
        <v>0</v>
      </c>
    </row>
    <row r="203" spans="1:7" x14ac:dyDescent="0.2">
      <c r="A203" s="4">
        <f t="shared" ca="1" si="9"/>
        <v>0</v>
      </c>
      <c r="G203" s="4">
        <f t="shared" ca="1" si="10"/>
        <v>0</v>
      </c>
    </row>
    <row r="204" spans="1:7" x14ac:dyDescent="0.2">
      <c r="A204" s="4">
        <f t="shared" ca="1" si="9"/>
        <v>0</v>
      </c>
      <c r="G204" s="4">
        <f t="shared" ca="1" si="10"/>
        <v>0</v>
      </c>
    </row>
    <row r="205" spans="1:7" x14ac:dyDescent="0.2">
      <c r="A205" s="4">
        <f t="shared" ca="1" si="9"/>
        <v>0</v>
      </c>
      <c r="G205" s="4">
        <f t="shared" ca="1" si="10"/>
        <v>0</v>
      </c>
    </row>
    <row r="206" spans="1:7" x14ac:dyDescent="0.2">
      <c r="A206" s="4">
        <f t="shared" ca="1" si="9"/>
        <v>0</v>
      </c>
      <c r="G206" s="4">
        <f t="shared" ca="1" si="10"/>
        <v>0</v>
      </c>
    </row>
    <row r="207" spans="1:7" x14ac:dyDescent="0.2">
      <c r="A207" s="4">
        <f t="shared" ca="1" si="9"/>
        <v>0</v>
      </c>
      <c r="G207" s="4">
        <f t="shared" ca="1" si="10"/>
        <v>0</v>
      </c>
    </row>
    <row r="208" spans="1:7" x14ac:dyDescent="0.2">
      <c r="A208" s="4">
        <f t="shared" ca="1" si="9"/>
        <v>0</v>
      </c>
      <c r="G208" s="4">
        <f t="shared" ca="1" si="10"/>
        <v>0</v>
      </c>
    </row>
    <row r="209" spans="1:7" x14ac:dyDescent="0.2">
      <c r="A209" s="4">
        <f t="shared" ca="1" si="9"/>
        <v>0</v>
      </c>
      <c r="G209" s="4">
        <f t="shared" ca="1" si="10"/>
        <v>0</v>
      </c>
    </row>
    <row r="210" spans="1:7" x14ac:dyDescent="0.2">
      <c r="A210" s="4">
        <f t="shared" ca="1" si="9"/>
        <v>0</v>
      </c>
      <c r="G210" s="4">
        <f t="shared" ca="1" si="10"/>
        <v>0</v>
      </c>
    </row>
    <row r="211" spans="1:7" x14ac:dyDescent="0.2">
      <c r="A211" s="4">
        <f t="shared" ca="1" si="9"/>
        <v>0</v>
      </c>
      <c r="G211" s="4">
        <f t="shared" ca="1" si="10"/>
        <v>0</v>
      </c>
    </row>
    <row r="212" spans="1:7" x14ac:dyDescent="0.2">
      <c r="A212" s="4">
        <f t="shared" ca="1" si="9"/>
        <v>0</v>
      </c>
      <c r="G212" s="4">
        <f t="shared" ca="1" si="10"/>
        <v>0</v>
      </c>
    </row>
    <row r="213" spans="1:7" x14ac:dyDescent="0.2">
      <c r="A213" s="4">
        <f t="shared" ca="1" si="9"/>
        <v>0</v>
      </c>
      <c r="G213" s="4">
        <f t="shared" ca="1" si="10"/>
        <v>0</v>
      </c>
    </row>
    <row r="214" spans="1:7" x14ac:dyDescent="0.2">
      <c r="A214" s="4">
        <f t="shared" ca="1" si="9"/>
        <v>0</v>
      </c>
      <c r="G214" s="4">
        <f t="shared" ca="1" si="10"/>
        <v>0</v>
      </c>
    </row>
    <row r="215" spans="1:7" x14ac:dyDescent="0.2">
      <c r="A215" s="4">
        <f t="shared" ca="1" si="9"/>
        <v>0</v>
      </c>
      <c r="G215" s="4">
        <f t="shared" ca="1" si="10"/>
        <v>0</v>
      </c>
    </row>
    <row r="216" spans="1:7" x14ac:dyDescent="0.2">
      <c r="A216" s="4">
        <f t="shared" ca="1" si="9"/>
        <v>0</v>
      </c>
      <c r="G216" s="4">
        <f t="shared" ca="1" si="10"/>
        <v>0</v>
      </c>
    </row>
    <row r="217" spans="1:7" x14ac:dyDescent="0.2">
      <c r="A217" s="4">
        <f t="shared" ca="1" si="9"/>
        <v>0</v>
      </c>
      <c r="G217" s="4">
        <f t="shared" ca="1" si="10"/>
        <v>0</v>
      </c>
    </row>
    <row r="218" spans="1:7" x14ac:dyDescent="0.2">
      <c r="A218" s="4">
        <f t="shared" ca="1" si="9"/>
        <v>0</v>
      </c>
      <c r="G218" s="4">
        <f t="shared" ca="1" si="10"/>
        <v>0</v>
      </c>
    </row>
    <row r="219" spans="1:7" x14ac:dyDescent="0.2">
      <c r="A219" s="4">
        <f t="shared" ca="1" si="9"/>
        <v>0</v>
      </c>
      <c r="G219" s="4">
        <f t="shared" ca="1" si="10"/>
        <v>0</v>
      </c>
    </row>
    <row r="220" spans="1:7" x14ac:dyDescent="0.2">
      <c r="A220" s="4">
        <f t="shared" ca="1" si="9"/>
        <v>0</v>
      </c>
      <c r="G220" s="4">
        <f t="shared" ca="1" si="10"/>
        <v>0</v>
      </c>
    </row>
    <row r="221" spans="1:7" x14ac:dyDescent="0.2">
      <c r="A221" s="4">
        <f t="shared" ca="1" si="9"/>
        <v>0</v>
      </c>
      <c r="G221" s="4">
        <f t="shared" ca="1" si="10"/>
        <v>0</v>
      </c>
    </row>
    <row r="222" spans="1:7" x14ac:dyDescent="0.2">
      <c r="A222" s="4">
        <f t="shared" ca="1" si="9"/>
        <v>0</v>
      </c>
      <c r="G222" s="4">
        <f t="shared" ca="1" si="10"/>
        <v>0</v>
      </c>
    </row>
    <row r="223" spans="1:7" x14ac:dyDescent="0.2">
      <c r="A223" s="4">
        <f t="shared" ca="1" si="9"/>
        <v>0</v>
      </c>
      <c r="G223" s="4">
        <f t="shared" ca="1" si="10"/>
        <v>0</v>
      </c>
    </row>
    <row r="224" spans="1:7" x14ac:dyDescent="0.2">
      <c r="A224" s="4">
        <f t="shared" ca="1" si="9"/>
        <v>0</v>
      </c>
      <c r="G224" s="4">
        <f t="shared" ca="1" si="10"/>
        <v>0</v>
      </c>
    </row>
    <row r="225" spans="1:7" x14ac:dyDescent="0.2">
      <c r="A225" s="4">
        <f t="shared" ca="1" si="9"/>
        <v>0</v>
      </c>
      <c r="G225" s="4">
        <f t="shared" ca="1" si="10"/>
        <v>0</v>
      </c>
    </row>
    <row r="226" spans="1:7" x14ac:dyDescent="0.2">
      <c r="A226" s="4">
        <f t="shared" ca="1" si="9"/>
        <v>0</v>
      </c>
      <c r="G226" s="4">
        <f t="shared" ca="1" si="10"/>
        <v>0</v>
      </c>
    </row>
    <row r="227" spans="1:7" x14ac:dyDescent="0.2">
      <c r="A227" s="4">
        <f t="shared" ca="1" si="9"/>
        <v>0</v>
      </c>
      <c r="G227" s="4">
        <f t="shared" ca="1" si="10"/>
        <v>0</v>
      </c>
    </row>
    <row r="228" spans="1:7" x14ac:dyDescent="0.2">
      <c r="A228" s="4">
        <f t="shared" ca="1" si="9"/>
        <v>0</v>
      </c>
      <c r="G228" s="4">
        <f t="shared" ca="1" si="10"/>
        <v>0</v>
      </c>
    </row>
    <row r="229" spans="1:7" x14ac:dyDescent="0.2">
      <c r="A229" s="4">
        <f t="shared" ca="1" si="9"/>
        <v>0</v>
      </c>
      <c r="G229" s="4">
        <f t="shared" ca="1" si="10"/>
        <v>0</v>
      </c>
    </row>
    <row r="230" spans="1:7" x14ac:dyDescent="0.2">
      <c r="A230" s="4">
        <f t="shared" ref="A230:A293" ca="1" si="11">OFFSET($B230,0,LangOffset,1,1)</f>
        <v>0</v>
      </c>
      <c r="G230" s="4">
        <f t="shared" ca="1" si="10"/>
        <v>0</v>
      </c>
    </row>
    <row r="231" spans="1:7" x14ac:dyDescent="0.2">
      <c r="A231" s="4">
        <f t="shared" ca="1" si="11"/>
        <v>0</v>
      </c>
      <c r="G231" s="4">
        <f t="shared" ca="1" si="10"/>
        <v>0</v>
      </c>
    </row>
    <row r="232" spans="1:7" x14ac:dyDescent="0.2">
      <c r="A232" s="4">
        <f t="shared" ca="1" si="11"/>
        <v>0</v>
      </c>
      <c r="G232" s="4">
        <f t="shared" ca="1" si="10"/>
        <v>0</v>
      </c>
    </row>
    <row r="233" spans="1:7" x14ac:dyDescent="0.2">
      <c r="A233" s="4">
        <f t="shared" ca="1" si="11"/>
        <v>0</v>
      </c>
      <c r="G233" s="4">
        <f t="shared" ca="1" si="10"/>
        <v>0</v>
      </c>
    </row>
    <row r="234" spans="1:7" x14ac:dyDescent="0.2">
      <c r="A234" s="4">
        <f t="shared" ca="1" si="11"/>
        <v>0</v>
      </c>
      <c r="G234" s="4">
        <f t="shared" ca="1" si="10"/>
        <v>0</v>
      </c>
    </row>
    <row r="235" spans="1:7" x14ac:dyDescent="0.2">
      <c r="A235" s="4">
        <f t="shared" ca="1" si="11"/>
        <v>0</v>
      </c>
      <c r="G235" s="4">
        <f t="shared" ca="1" si="10"/>
        <v>0</v>
      </c>
    </row>
    <row r="236" spans="1:7" x14ac:dyDescent="0.2">
      <c r="A236" s="4">
        <f t="shared" ca="1" si="11"/>
        <v>0</v>
      </c>
      <c r="G236" s="4">
        <f t="shared" ca="1" si="10"/>
        <v>0</v>
      </c>
    </row>
    <row r="237" spans="1:7" x14ac:dyDescent="0.2">
      <c r="A237" s="4">
        <f t="shared" ca="1" si="11"/>
        <v>0</v>
      </c>
      <c r="G237" s="4">
        <f t="shared" ca="1" si="10"/>
        <v>0</v>
      </c>
    </row>
    <row r="238" spans="1:7" x14ac:dyDescent="0.2">
      <c r="A238" s="4">
        <f t="shared" ca="1" si="11"/>
        <v>0</v>
      </c>
      <c r="G238" s="4">
        <f t="shared" ca="1" si="10"/>
        <v>0</v>
      </c>
    </row>
    <row r="239" spans="1:7" x14ac:dyDescent="0.2">
      <c r="A239" s="4">
        <f t="shared" ca="1" si="11"/>
        <v>0</v>
      </c>
      <c r="G239" s="4">
        <f t="shared" ca="1" si="10"/>
        <v>0</v>
      </c>
    </row>
    <row r="240" spans="1:7" x14ac:dyDescent="0.2">
      <c r="A240" s="4">
        <f t="shared" ca="1" si="11"/>
        <v>0</v>
      </c>
      <c r="G240" s="4">
        <f t="shared" ca="1" si="10"/>
        <v>0</v>
      </c>
    </row>
    <row r="241" spans="1:7" x14ac:dyDescent="0.2">
      <c r="A241" s="4">
        <f t="shared" ca="1" si="11"/>
        <v>0</v>
      </c>
      <c r="G241" s="4">
        <f t="shared" ca="1" si="10"/>
        <v>0</v>
      </c>
    </row>
    <row r="242" spans="1:7" x14ac:dyDescent="0.2">
      <c r="A242" s="4">
        <f t="shared" ca="1" si="11"/>
        <v>0</v>
      </c>
      <c r="G242" s="4">
        <f t="shared" ca="1" si="10"/>
        <v>0</v>
      </c>
    </row>
    <row r="243" spans="1:7" x14ac:dyDescent="0.2">
      <c r="A243" s="4">
        <f t="shared" ca="1" si="11"/>
        <v>0</v>
      </c>
      <c r="G243" s="4">
        <f t="shared" ca="1" si="10"/>
        <v>0</v>
      </c>
    </row>
    <row r="244" spans="1:7" x14ac:dyDescent="0.2">
      <c r="A244" s="4">
        <f t="shared" ca="1" si="11"/>
        <v>0</v>
      </c>
      <c r="G244" s="4">
        <f t="shared" ca="1" si="10"/>
        <v>0</v>
      </c>
    </row>
    <row r="245" spans="1:7" x14ac:dyDescent="0.2">
      <c r="A245" s="4">
        <f t="shared" ca="1" si="11"/>
        <v>0</v>
      </c>
      <c r="G245" s="4">
        <f t="shared" ca="1" si="10"/>
        <v>0</v>
      </c>
    </row>
    <row r="246" spans="1:7" x14ac:dyDescent="0.2">
      <c r="A246" s="4">
        <f t="shared" ca="1" si="11"/>
        <v>0</v>
      </c>
      <c r="G246" s="4">
        <f t="shared" ca="1" si="10"/>
        <v>0</v>
      </c>
    </row>
    <row r="247" spans="1:7" x14ac:dyDescent="0.2">
      <c r="A247" s="4">
        <f t="shared" ca="1" si="11"/>
        <v>0</v>
      </c>
      <c r="G247" s="4">
        <f t="shared" ca="1" si="10"/>
        <v>0</v>
      </c>
    </row>
    <row r="248" spans="1:7" x14ac:dyDescent="0.2">
      <c r="A248" s="4">
        <f t="shared" ca="1" si="11"/>
        <v>0</v>
      </c>
      <c r="G248" s="4">
        <f t="shared" ca="1" si="10"/>
        <v>0</v>
      </c>
    </row>
    <row r="249" spans="1:7" x14ac:dyDescent="0.2">
      <c r="A249" s="4">
        <f t="shared" ca="1" si="11"/>
        <v>0</v>
      </c>
      <c r="G249" s="4">
        <f t="shared" ca="1" si="10"/>
        <v>0</v>
      </c>
    </row>
    <row r="250" spans="1:7" x14ac:dyDescent="0.2">
      <c r="A250" s="4">
        <f t="shared" ca="1" si="11"/>
        <v>0</v>
      </c>
      <c r="G250" s="4">
        <f t="shared" ca="1" si="10"/>
        <v>0</v>
      </c>
    </row>
    <row r="251" spans="1:7" x14ac:dyDescent="0.2">
      <c r="A251" s="4">
        <f t="shared" ca="1" si="11"/>
        <v>0</v>
      </c>
      <c r="G251" s="4">
        <f t="shared" ca="1" si="10"/>
        <v>0</v>
      </c>
    </row>
    <row r="252" spans="1:7" x14ac:dyDescent="0.2">
      <c r="A252" s="4">
        <f t="shared" ca="1" si="11"/>
        <v>0</v>
      </c>
      <c r="G252" s="4">
        <f t="shared" ca="1" si="10"/>
        <v>0</v>
      </c>
    </row>
    <row r="253" spans="1:7" x14ac:dyDescent="0.2">
      <c r="A253" s="4">
        <f t="shared" ca="1" si="11"/>
        <v>0</v>
      </c>
      <c r="G253" s="4">
        <f t="shared" ca="1" si="10"/>
        <v>0</v>
      </c>
    </row>
    <row r="254" spans="1:7" x14ac:dyDescent="0.2">
      <c r="A254" s="4">
        <f t="shared" ca="1" si="11"/>
        <v>0</v>
      </c>
      <c r="G254" s="4">
        <f t="shared" ca="1" si="10"/>
        <v>0</v>
      </c>
    </row>
    <row r="255" spans="1:7" x14ac:dyDescent="0.2">
      <c r="A255" s="4">
        <f t="shared" ca="1" si="11"/>
        <v>0</v>
      </c>
      <c r="G255" s="4">
        <f t="shared" ca="1" si="10"/>
        <v>0</v>
      </c>
    </row>
    <row r="256" spans="1:7" x14ac:dyDescent="0.2">
      <c r="A256" s="4">
        <f t="shared" ca="1" si="11"/>
        <v>0</v>
      </c>
      <c r="G256" s="4">
        <f t="shared" ca="1" si="10"/>
        <v>0</v>
      </c>
    </row>
    <row r="257" spans="1:7" x14ac:dyDescent="0.2">
      <c r="A257" s="4">
        <f t="shared" ca="1" si="11"/>
        <v>0</v>
      </c>
      <c r="G257" s="4">
        <f t="shared" ca="1" si="10"/>
        <v>0</v>
      </c>
    </row>
    <row r="258" spans="1:7" x14ac:dyDescent="0.2">
      <c r="A258" s="4">
        <f t="shared" ca="1" si="11"/>
        <v>0</v>
      </c>
      <c r="G258" s="4">
        <f t="shared" ca="1" si="10"/>
        <v>0</v>
      </c>
    </row>
    <row r="259" spans="1:7" x14ac:dyDescent="0.2">
      <c r="A259" s="4">
        <f t="shared" ca="1" si="11"/>
        <v>0</v>
      </c>
      <c r="G259" s="4">
        <f t="shared" ref="G259:G322" ca="1" si="12">OFFSET($H259,0,LangOffset,1,1)</f>
        <v>0</v>
      </c>
    </row>
    <row r="260" spans="1:7" x14ac:dyDescent="0.2">
      <c r="A260" s="4">
        <f t="shared" ca="1" si="11"/>
        <v>0</v>
      </c>
      <c r="G260" s="4">
        <f t="shared" ca="1" si="12"/>
        <v>0</v>
      </c>
    </row>
    <row r="261" spans="1:7" x14ac:dyDescent="0.2">
      <c r="A261" s="4">
        <f t="shared" ca="1" si="11"/>
        <v>0</v>
      </c>
      <c r="G261" s="4">
        <f t="shared" ca="1" si="12"/>
        <v>0</v>
      </c>
    </row>
    <row r="262" spans="1:7" x14ac:dyDescent="0.2">
      <c r="A262" s="4">
        <f t="shared" ca="1" si="11"/>
        <v>0</v>
      </c>
      <c r="G262" s="4">
        <f t="shared" ca="1" si="12"/>
        <v>0</v>
      </c>
    </row>
    <row r="263" spans="1:7" x14ac:dyDescent="0.2">
      <c r="A263" s="4">
        <f t="shared" ca="1" si="11"/>
        <v>0</v>
      </c>
      <c r="G263" s="4">
        <f t="shared" ca="1" si="12"/>
        <v>0</v>
      </c>
    </row>
    <row r="264" spans="1:7" x14ac:dyDescent="0.2">
      <c r="A264" s="4">
        <f t="shared" ca="1" si="11"/>
        <v>0</v>
      </c>
      <c r="G264" s="4">
        <f t="shared" ca="1" si="12"/>
        <v>0</v>
      </c>
    </row>
    <row r="265" spans="1:7" x14ac:dyDescent="0.2">
      <c r="A265" s="4">
        <f t="shared" ca="1" si="11"/>
        <v>0</v>
      </c>
      <c r="G265" s="4">
        <f t="shared" ca="1" si="12"/>
        <v>0</v>
      </c>
    </row>
    <row r="266" spans="1:7" x14ac:dyDescent="0.2">
      <c r="A266" s="4">
        <f t="shared" ca="1" si="11"/>
        <v>0</v>
      </c>
      <c r="G266" s="4">
        <f t="shared" ca="1" si="12"/>
        <v>0</v>
      </c>
    </row>
    <row r="267" spans="1:7" x14ac:dyDescent="0.2">
      <c r="A267" s="4">
        <f t="shared" ca="1" si="11"/>
        <v>0</v>
      </c>
      <c r="G267" s="4">
        <f t="shared" ca="1" si="12"/>
        <v>0</v>
      </c>
    </row>
    <row r="268" spans="1:7" x14ac:dyDescent="0.2">
      <c r="A268" s="4">
        <f t="shared" ca="1" si="11"/>
        <v>0</v>
      </c>
      <c r="G268" s="4">
        <f t="shared" ca="1" si="12"/>
        <v>0</v>
      </c>
    </row>
    <row r="269" spans="1:7" x14ac:dyDescent="0.2">
      <c r="A269" s="4">
        <f t="shared" ca="1" si="11"/>
        <v>0</v>
      </c>
      <c r="G269" s="4">
        <f t="shared" ca="1" si="12"/>
        <v>0</v>
      </c>
    </row>
    <row r="270" spans="1:7" x14ac:dyDescent="0.2">
      <c r="A270" s="4">
        <f t="shared" ca="1" si="11"/>
        <v>0</v>
      </c>
      <c r="G270" s="4">
        <f t="shared" ca="1" si="12"/>
        <v>0</v>
      </c>
    </row>
    <row r="271" spans="1:7" x14ac:dyDescent="0.2">
      <c r="A271" s="4">
        <f t="shared" ca="1" si="11"/>
        <v>0</v>
      </c>
      <c r="G271" s="4">
        <f t="shared" ca="1" si="12"/>
        <v>0</v>
      </c>
    </row>
    <row r="272" spans="1:7" x14ac:dyDescent="0.2">
      <c r="A272" s="4">
        <f t="shared" ca="1" si="11"/>
        <v>0</v>
      </c>
      <c r="G272" s="4">
        <f t="shared" ca="1" si="12"/>
        <v>0</v>
      </c>
    </row>
    <row r="273" spans="1:7" x14ac:dyDescent="0.2">
      <c r="A273" s="4">
        <f t="shared" ca="1" si="11"/>
        <v>0</v>
      </c>
      <c r="G273" s="4">
        <f t="shared" ca="1" si="12"/>
        <v>0</v>
      </c>
    </row>
    <row r="274" spans="1:7" x14ac:dyDescent="0.2">
      <c r="A274" s="4">
        <f t="shared" ca="1" si="11"/>
        <v>0</v>
      </c>
      <c r="G274" s="4">
        <f t="shared" ca="1" si="12"/>
        <v>0</v>
      </c>
    </row>
    <row r="275" spans="1:7" x14ac:dyDescent="0.2">
      <c r="A275" s="4">
        <f t="shared" ca="1" si="11"/>
        <v>0</v>
      </c>
      <c r="G275" s="4">
        <f t="shared" ca="1" si="12"/>
        <v>0</v>
      </c>
    </row>
    <row r="276" spans="1:7" x14ac:dyDescent="0.2">
      <c r="A276" s="4">
        <f t="shared" ca="1" si="11"/>
        <v>0</v>
      </c>
      <c r="G276" s="4">
        <f t="shared" ca="1" si="12"/>
        <v>0</v>
      </c>
    </row>
    <row r="277" spans="1:7" x14ac:dyDescent="0.2">
      <c r="A277" s="4">
        <f t="shared" ca="1" si="11"/>
        <v>0</v>
      </c>
      <c r="G277" s="4">
        <f t="shared" ca="1" si="12"/>
        <v>0</v>
      </c>
    </row>
    <row r="278" spans="1:7" x14ac:dyDescent="0.2">
      <c r="A278" s="4">
        <f t="shared" ca="1" si="11"/>
        <v>0</v>
      </c>
      <c r="G278" s="4">
        <f t="shared" ca="1" si="12"/>
        <v>0</v>
      </c>
    </row>
    <row r="279" spans="1:7" x14ac:dyDescent="0.2">
      <c r="A279" s="4">
        <f t="shared" ca="1" si="11"/>
        <v>0</v>
      </c>
      <c r="G279" s="4">
        <f t="shared" ca="1" si="12"/>
        <v>0</v>
      </c>
    </row>
    <row r="280" spans="1:7" x14ac:dyDescent="0.2">
      <c r="A280" s="4">
        <f t="shared" ca="1" si="11"/>
        <v>0</v>
      </c>
      <c r="G280" s="4">
        <f t="shared" ca="1" si="12"/>
        <v>0</v>
      </c>
    </row>
    <row r="281" spans="1:7" x14ac:dyDescent="0.2">
      <c r="A281" s="4">
        <f t="shared" ca="1" si="11"/>
        <v>0</v>
      </c>
      <c r="G281" s="4">
        <f t="shared" ca="1" si="12"/>
        <v>0</v>
      </c>
    </row>
    <row r="282" spans="1:7" x14ac:dyDescent="0.2">
      <c r="A282" s="4">
        <f t="shared" ca="1" si="11"/>
        <v>0</v>
      </c>
      <c r="G282" s="4">
        <f t="shared" ca="1" si="12"/>
        <v>0</v>
      </c>
    </row>
    <row r="283" spans="1:7" x14ac:dyDescent="0.2">
      <c r="A283" s="4">
        <f t="shared" ca="1" si="11"/>
        <v>0</v>
      </c>
      <c r="G283" s="4">
        <f t="shared" ca="1" si="12"/>
        <v>0</v>
      </c>
    </row>
    <row r="284" spans="1:7" x14ac:dyDescent="0.2">
      <c r="A284" s="4">
        <f t="shared" ca="1" si="11"/>
        <v>0</v>
      </c>
      <c r="G284" s="4">
        <f t="shared" ca="1" si="12"/>
        <v>0</v>
      </c>
    </row>
    <row r="285" spans="1:7" x14ac:dyDescent="0.2">
      <c r="A285" s="4">
        <f t="shared" ca="1" si="11"/>
        <v>0</v>
      </c>
      <c r="G285" s="4">
        <f t="shared" ca="1" si="12"/>
        <v>0</v>
      </c>
    </row>
    <row r="286" spans="1:7" x14ac:dyDescent="0.2">
      <c r="A286" s="4">
        <f t="shared" ca="1" si="11"/>
        <v>0</v>
      </c>
      <c r="G286" s="4">
        <f t="shared" ca="1" si="12"/>
        <v>0</v>
      </c>
    </row>
    <row r="287" spans="1:7" x14ac:dyDescent="0.2">
      <c r="A287" s="4">
        <f t="shared" ca="1" si="11"/>
        <v>0</v>
      </c>
      <c r="G287" s="4">
        <f t="shared" ca="1" si="12"/>
        <v>0</v>
      </c>
    </row>
    <row r="288" spans="1:7" x14ac:dyDescent="0.2">
      <c r="A288" s="4">
        <f t="shared" ca="1" si="11"/>
        <v>0</v>
      </c>
      <c r="G288" s="4">
        <f t="shared" ca="1" si="12"/>
        <v>0</v>
      </c>
    </row>
    <row r="289" spans="1:7" x14ac:dyDescent="0.2">
      <c r="A289" s="4">
        <f t="shared" ca="1" si="11"/>
        <v>0</v>
      </c>
      <c r="G289" s="4">
        <f t="shared" ca="1" si="12"/>
        <v>0</v>
      </c>
    </row>
    <row r="290" spans="1:7" x14ac:dyDescent="0.2">
      <c r="A290" s="4">
        <f t="shared" ca="1" si="11"/>
        <v>0</v>
      </c>
      <c r="G290" s="4">
        <f t="shared" ca="1" si="12"/>
        <v>0</v>
      </c>
    </row>
    <row r="291" spans="1:7" x14ac:dyDescent="0.2">
      <c r="A291" s="4">
        <f t="shared" ca="1" si="11"/>
        <v>0</v>
      </c>
      <c r="G291" s="4">
        <f t="shared" ca="1" si="12"/>
        <v>0</v>
      </c>
    </row>
    <row r="292" spans="1:7" x14ac:dyDescent="0.2">
      <c r="A292" s="4">
        <f t="shared" ca="1" si="11"/>
        <v>0</v>
      </c>
      <c r="G292" s="4">
        <f t="shared" ca="1" si="12"/>
        <v>0</v>
      </c>
    </row>
    <row r="293" spans="1:7" x14ac:dyDescent="0.2">
      <c r="A293" s="4">
        <f t="shared" ca="1" si="11"/>
        <v>0</v>
      </c>
      <c r="G293" s="4">
        <f t="shared" ca="1" si="12"/>
        <v>0</v>
      </c>
    </row>
    <row r="294" spans="1:7" x14ac:dyDescent="0.2">
      <c r="A294" s="4">
        <f t="shared" ref="A294:A357" ca="1" si="13">OFFSET($B294,0,LangOffset,1,1)</f>
        <v>0</v>
      </c>
      <c r="G294" s="4">
        <f t="shared" ca="1" si="12"/>
        <v>0</v>
      </c>
    </row>
    <row r="295" spans="1:7" x14ac:dyDescent="0.2">
      <c r="A295" s="4">
        <f t="shared" ca="1" si="13"/>
        <v>0</v>
      </c>
      <c r="G295" s="4">
        <f t="shared" ca="1" si="12"/>
        <v>0</v>
      </c>
    </row>
    <row r="296" spans="1:7" x14ac:dyDescent="0.2">
      <c r="A296" s="4">
        <f t="shared" ca="1" si="13"/>
        <v>0</v>
      </c>
      <c r="G296" s="4">
        <f t="shared" ca="1" si="12"/>
        <v>0</v>
      </c>
    </row>
    <row r="297" spans="1:7" x14ac:dyDescent="0.2">
      <c r="A297" s="4">
        <f t="shared" ca="1" si="13"/>
        <v>0</v>
      </c>
      <c r="G297" s="4">
        <f t="shared" ca="1" si="12"/>
        <v>0</v>
      </c>
    </row>
    <row r="298" spans="1:7" x14ac:dyDescent="0.2">
      <c r="A298" s="4">
        <f t="shared" ca="1" si="13"/>
        <v>0</v>
      </c>
      <c r="G298" s="4">
        <f t="shared" ca="1" si="12"/>
        <v>0</v>
      </c>
    </row>
    <row r="299" spans="1:7" x14ac:dyDescent="0.2">
      <c r="A299" s="4">
        <f t="shared" ca="1" si="13"/>
        <v>0</v>
      </c>
      <c r="G299" s="4">
        <f t="shared" ca="1" si="12"/>
        <v>0</v>
      </c>
    </row>
    <row r="300" spans="1:7" x14ac:dyDescent="0.2">
      <c r="A300" s="4">
        <f t="shared" ca="1" si="13"/>
        <v>0</v>
      </c>
      <c r="G300" s="4">
        <f t="shared" ca="1" si="12"/>
        <v>0</v>
      </c>
    </row>
    <row r="301" spans="1:7" x14ac:dyDescent="0.2">
      <c r="A301" s="4">
        <f t="shared" ca="1" si="13"/>
        <v>0</v>
      </c>
      <c r="G301" s="4">
        <f t="shared" ca="1" si="12"/>
        <v>0</v>
      </c>
    </row>
    <row r="302" spans="1:7" x14ac:dyDescent="0.2">
      <c r="A302" s="4">
        <f t="shared" ca="1" si="13"/>
        <v>0</v>
      </c>
      <c r="G302" s="4">
        <f t="shared" ca="1" si="12"/>
        <v>0</v>
      </c>
    </row>
    <row r="303" spans="1:7" x14ac:dyDescent="0.2">
      <c r="A303" s="4">
        <f t="shared" ca="1" si="13"/>
        <v>0</v>
      </c>
      <c r="G303" s="4">
        <f t="shared" ca="1" si="12"/>
        <v>0</v>
      </c>
    </row>
    <row r="304" spans="1:7" x14ac:dyDescent="0.2">
      <c r="A304" s="4">
        <f t="shared" ca="1" si="13"/>
        <v>0</v>
      </c>
      <c r="G304" s="4">
        <f t="shared" ca="1" si="12"/>
        <v>0</v>
      </c>
    </row>
    <row r="305" spans="1:7" x14ac:dyDescent="0.2">
      <c r="A305" s="4">
        <f t="shared" ca="1" si="13"/>
        <v>0</v>
      </c>
      <c r="G305" s="4">
        <f t="shared" ca="1" si="12"/>
        <v>0</v>
      </c>
    </row>
    <row r="306" spans="1:7" x14ac:dyDescent="0.2">
      <c r="A306" s="4">
        <f t="shared" ca="1" si="13"/>
        <v>0</v>
      </c>
      <c r="G306" s="4">
        <f t="shared" ca="1" si="12"/>
        <v>0</v>
      </c>
    </row>
    <row r="307" spans="1:7" x14ac:dyDescent="0.2">
      <c r="A307" s="4">
        <f t="shared" ca="1" si="13"/>
        <v>0</v>
      </c>
      <c r="G307" s="4">
        <f t="shared" ca="1" si="12"/>
        <v>0</v>
      </c>
    </row>
    <row r="308" spans="1:7" x14ac:dyDescent="0.2">
      <c r="A308" s="4">
        <f t="shared" ca="1" si="13"/>
        <v>0</v>
      </c>
      <c r="G308" s="4">
        <f t="shared" ca="1" si="12"/>
        <v>0</v>
      </c>
    </row>
    <row r="309" spans="1:7" x14ac:dyDescent="0.2">
      <c r="A309" s="4">
        <f t="shared" ca="1" si="13"/>
        <v>0</v>
      </c>
      <c r="G309" s="4">
        <f t="shared" ca="1" si="12"/>
        <v>0</v>
      </c>
    </row>
    <row r="310" spans="1:7" x14ac:dyDescent="0.2">
      <c r="A310" s="4">
        <f t="shared" ca="1" si="13"/>
        <v>0</v>
      </c>
      <c r="G310" s="4">
        <f t="shared" ca="1" si="12"/>
        <v>0</v>
      </c>
    </row>
    <row r="311" spans="1:7" x14ac:dyDescent="0.2">
      <c r="A311" s="4">
        <f t="shared" ca="1" si="13"/>
        <v>0</v>
      </c>
      <c r="G311" s="4">
        <f t="shared" ca="1" si="12"/>
        <v>0</v>
      </c>
    </row>
    <row r="312" spans="1:7" x14ac:dyDescent="0.2">
      <c r="A312" s="4">
        <f t="shared" ca="1" si="13"/>
        <v>0</v>
      </c>
      <c r="G312" s="4">
        <f t="shared" ca="1" si="12"/>
        <v>0</v>
      </c>
    </row>
    <row r="313" spans="1:7" x14ac:dyDescent="0.2">
      <c r="A313" s="4">
        <f t="shared" ca="1" si="13"/>
        <v>0</v>
      </c>
      <c r="G313" s="4">
        <f t="shared" ca="1" si="12"/>
        <v>0</v>
      </c>
    </row>
    <row r="314" spans="1:7" x14ac:dyDescent="0.2">
      <c r="A314" s="4">
        <f t="shared" ca="1" si="13"/>
        <v>0</v>
      </c>
      <c r="G314" s="4">
        <f t="shared" ca="1" si="12"/>
        <v>0</v>
      </c>
    </row>
    <row r="315" spans="1:7" x14ac:dyDescent="0.2">
      <c r="A315" s="4">
        <f t="shared" ca="1" si="13"/>
        <v>0</v>
      </c>
      <c r="G315" s="4">
        <f t="shared" ca="1" si="12"/>
        <v>0</v>
      </c>
    </row>
    <row r="316" spans="1:7" x14ac:dyDescent="0.2">
      <c r="A316" s="4">
        <f t="shared" ca="1" si="13"/>
        <v>0</v>
      </c>
      <c r="G316" s="4">
        <f t="shared" ca="1" si="12"/>
        <v>0</v>
      </c>
    </row>
    <row r="317" spans="1:7" x14ac:dyDescent="0.2">
      <c r="A317" s="4">
        <f t="shared" ca="1" si="13"/>
        <v>0</v>
      </c>
      <c r="G317" s="4">
        <f t="shared" ca="1" si="12"/>
        <v>0</v>
      </c>
    </row>
    <row r="318" spans="1:7" x14ac:dyDescent="0.2">
      <c r="A318" s="4">
        <f t="shared" ca="1" si="13"/>
        <v>0</v>
      </c>
      <c r="G318" s="4">
        <f t="shared" ca="1" si="12"/>
        <v>0</v>
      </c>
    </row>
    <row r="319" spans="1:7" x14ac:dyDescent="0.2">
      <c r="A319" s="4">
        <f t="shared" ca="1" si="13"/>
        <v>0</v>
      </c>
      <c r="G319" s="4">
        <f t="shared" ca="1" si="12"/>
        <v>0</v>
      </c>
    </row>
    <row r="320" spans="1:7" x14ac:dyDescent="0.2">
      <c r="A320" s="4">
        <f t="shared" ca="1" si="13"/>
        <v>0</v>
      </c>
      <c r="G320" s="4">
        <f t="shared" ca="1" si="12"/>
        <v>0</v>
      </c>
    </row>
    <row r="321" spans="1:7" x14ac:dyDescent="0.2">
      <c r="A321" s="4">
        <f t="shared" ca="1" si="13"/>
        <v>0</v>
      </c>
      <c r="G321" s="4">
        <f t="shared" ca="1" si="12"/>
        <v>0</v>
      </c>
    </row>
    <row r="322" spans="1:7" x14ac:dyDescent="0.2">
      <c r="A322" s="4">
        <f t="shared" ca="1" si="13"/>
        <v>0</v>
      </c>
      <c r="G322" s="4">
        <f t="shared" ca="1" si="12"/>
        <v>0</v>
      </c>
    </row>
    <row r="323" spans="1:7" x14ac:dyDescent="0.2">
      <c r="A323" s="4">
        <f t="shared" ca="1" si="13"/>
        <v>0</v>
      </c>
      <c r="G323" s="4">
        <f t="shared" ref="G323:G386" ca="1" si="14">OFFSET($H323,0,LangOffset,1,1)</f>
        <v>0</v>
      </c>
    </row>
    <row r="324" spans="1:7" x14ac:dyDescent="0.2">
      <c r="A324" s="4">
        <f t="shared" ca="1" si="13"/>
        <v>0</v>
      </c>
      <c r="G324" s="4">
        <f t="shared" ca="1" si="14"/>
        <v>0</v>
      </c>
    </row>
    <row r="325" spans="1:7" x14ac:dyDescent="0.2">
      <c r="A325" s="4">
        <f t="shared" ca="1" si="13"/>
        <v>0</v>
      </c>
      <c r="G325" s="4">
        <f t="shared" ca="1" si="14"/>
        <v>0</v>
      </c>
    </row>
    <row r="326" spans="1:7" x14ac:dyDescent="0.2">
      <c r="A326" s="4">
        <f t="shared" ca="1" si="13"/>
        <v>0</v>
      </c>
      <c r="G326" s="4">
        <f t="shared" ca="1" si="14"/>
        <v>0</v>
      </c>
    </row>
    <row r="327" spans="1:7" x14ac:dyDescent="0.2">
      <c r="A327" s="4">
        <f t="shared" ca="1" si="13"/>
        <v>0</v>
      </c>
      <c r="G327" s="4">
        <f t="shared" ca="1" si="14"/>
        <v>0</v>
      </c>
    </row>
    <row r="328" spans="1:7" x14ac:dyDescent="0.2">
      <c r="A328" s="4">
        <f t="shared" ca="1" si="13"/>
        <v>0</v>
      </c>
      <c r="G328" s="4">
        <f t="shared" ca="1" si="14"/>
        <v>0</v>
      </c>
    </row>
    <row r="329" spans="1:7" x14ac:dyDescent="0.2">
      <c r="A329" s="4">
        <f t="shared" ca="1" si="13"/>
        <v>0</v>
      </c>
      <c r="G329" s="4">
        <f t="shared" ca="1" si="14"/>
        <v>0</v>
      </c>
    </row>
    <row r="330" spans="1:7" x14ac:dyDescent="0.2">
      <c r="A330" s="4">
        <f t="shared" ca="1" si="13"/>
        <v>0</v>
      </c>
      <c r="G330" s="4">
        <f t="shared" ca="1" si="14"/>
        <v>0</v>
      </c>
    </row>
    <row r="331" spans="1:7" x14ac:dyDescent="0.2">
      <c r="A331" s="4">
        <f t="shared" ca="1" si="13"/>
        <v>0</v>
      </c>
      <c r="G331" s="4">
        <f t="shared" ca="1" si="14"/>
        <v>0</v>
      </c>
    </row>
    <row r="332" spans="1:7" x14ac:dyDescent="0.2">
      <c r="A332" s="4">
        <f t="shared" ca="1" si="13"/>
        <v>0</v>
      </c>
      <c r="G332" s="4">
        <f t="shared" ca="1" si="14"/>
        <v>0</v>
      </c>
    </row>
    <row r="333" spans="1:7" x14ac:dyDescent="0.2">
      <c r="A333" s="4">
        <f t="shared" ca="1" si="13"/>
        <v>0</v>
      </c>
      <c r="G333" s="4">
        <f t="shared" ca="1" si="14"/>
        <v>0</v>
      </c>
    </row>
    <row r="334" spans="1:7" x14ac:dyDescent="0.2">
      <c r="A334" s="4">
        <f t="shared" ca="1" si="13"/>
        <v>0</v>
      </c>
      <c r="G334" s="4">
        <f t="shared" ca="1" si="14"/>
        <v>0</v>
      </c>
    </row>
    <row r="335" spans="1:7" x14ac:dyDescent="0.2">
      <c r="A335" s="4">
        <f t="shared" ca="1" si="13"/>
        <v>0</v>
      </c>
      <c r="G335" s="4">
        <f t="shared" ca="1" si="14"/>
        <v>0</v>
      </c>
    </row>
    <row r="336" spans="1:7" x14ac:dyDescent="0.2">
      <c r="A336" s="4">
        <f t="shared" ca="1" si="13"/>
        <v>0</v>
      </c>
      <c r="G336" s="4">
        <f t="shared" ca="1" si="14"/>
        <v>0</v>
      </c>
    </row>
    <row r="337" spans="1:7" x14ac:dyDescent="0.2">
      <c r="A337" s="4">
        <f t="shared" ca="1" si="13"/>
        <v>0</v>
      </c>
      <c r="G337" s="4">
        <f t="shared" ca="1" si="14"/>
        <v>0</v>
      </c>
    </row>
    <row r="338" spans="1:7" x14ac:dyDescent="0.2">
      <c r="A338" s="4">
        <f t="shared" ca="1" si="13"/>
        <v>0</v>
      </c>
      <c r="G338" s="4">
        <f t="shared" ca="1" si="14"/>
        <v>0</v>
      </c>
    </row>
    <row r="339" spans="1:7" x14ac:dyDescent="0.2">
      <c r="A339" s="4">
        <f t="shared" ca="1" si="13"/>
        <v>0</v>
      </c>
      <c r="G339" s="4">
        <f t="shared" ca="1" si="14"/>
        <v>0</v>
      </c>
    </row>
    <row r="340" spans="1:7" x14ac:dyDescent="0.2">
      <c r="A340" s="4">
        <f t="shared" ca="1" si="13"/>
        <v>0</v>
      </c>
      <c r="G340" s="4">
        <f t="shared" ca="1" si="14"/>
        <v>0</v>
      </c>
    </row>
    <row r="341" spans="1:7" x14ac:dyDescent="0.2">
      <c r="A341" s="4">
        <f t="shared" ca="1" si="13"/>
        <v>0</v>
      </c>
      <c r="G341" s="4">
        <f t="shared" ca="1" si="14"/>
        <v>0</v>
      </c>
    </row>
    <row r="342" spans="1:7" x14ac:dyDescent="0.2">
      <c r="A342" s="4">
        <f t="shared" ca="1" si="13"/>
        <v>0</v>
      </c>
      <c r="G342" s="4">
        <f t="shared" ca="1" si="14"/>
        <v>0</v>
      </c>
    </row>
    <row r="343" spans="1:7" x14ac:dyDescent="0.2">
      <c r="A343" s="4">
        <f t="shared" ca="1" si="13"/>
        <v>0</v>
      </c>
      <c r="G343" s="4">
        <f t="shared" ca="1" si="14"/>
        <v>0</v>
      </c>
    </row>
    <row r="344" spans="1:7" x14ac:dyDescent="0.2">
      <c r="A344" s="4">
        <f t="shared" ca="1" si="13"/>
        <v>0</v>
      </c>
      <c r="G344" s="4">
        <f t="shared" ca="1" si="14"/>
        <v>0</v>
      </c>
    </row>
    <row r="345" spans="1:7" x14ac:dyDescent="0.2">
      <c r="A345" s="4">
        <f t="shared" ca="1" si="13"/>
        <v>0</v>
      </c>
      <c r="G345" s="4">
        <f t="shared" ca="1" si="14"/>
        <v>0</v>
      </c>
    </row>
    <row r="346" spans="1:7" x14ac:dyDescent="0.2">
      <c r="A346" s="4">
        <f t="shared" ca="1" si="13"/>
        <v>0</v>
      </c>
      <c r="G346" s="4">
        <f t="shared" ca="1" si="14"/>
        <v>0</v>
      </c>
    </row>
    <row r="347" spans="1:7" x14ac:dyDescent="0.2">
      <c r="A347" s="4">
        <f t="shared" ca="1" si="13"/>
        <v>0</v>
      </c>
      <c r="G347" s="4">
        <f t="shared" ca="1" si="14"/>
        <v>0</v>
      </c>
    </row>
    <row r="348" spans="1:7" x14ac:dyDescent="0.2">
      <c r="A348" s="4">
        <f t="shared" ca="1" si="13"/>
        <v>0</v>
      </c>
      <c r="G348" s="4">
        <f t="shared" ca="1" si="14"/>
        <v>0</v>
      </c>
    </row>
    <row r="349" spans="1:7" x14ac:dyDescent="0.2">
      <c r="A349" s="4">
        <f t="shared" ca="1" si="13"/>
        <v>0</v>
      </c>
      <c r="G349" s="4">
        <f t="shared" ca="1" si="14"/>
        <v>0</v>
      </c>
    </row>
    <row r="350" spans="1:7" x14ac:dyDescent="0.2">
      <c r="A350" s="4">
        <f t="shared" ca="1" si="13"/>
        <v>0</v>
      </c>
      <c r="G350" s="4">
        <f t="shared" ca="1" si="14"/>
        <v>0</v>
      </c>
    </row>
    <row r="351" spans="1:7" x14ac:dyDescent="0.2">
      <c r="A351" s="4">
        <f t="shared" ca="1" si="13"/>
        <v>0</v>
      </c>
      <c r="G351" s="4">
        <f t="shared" ca="1" si="14"/>
        <v>0</v>
      </c>
    </row>
    <row r="352" spans="1:7" x14ac:dyDescent="0.2">
      <c r="A352" s="4">
        <f t="shared" ca="1" si="13"/>
        <v>0</v>
      </c>
      <c r="G352" s="4">
        <f t="shared" ca="1" si="14"/>
        <v>0</v>
      </c>
    </row>
    <row r="353" spans="1:7" x14ac:dyDescent="0.2">
      <c r="A353" s="4">
        <f t="shared" ca="1" si="13"/>
        <v>0</v>
      </c>
      <c r="G353" s="4">
        <f t="shared" ca="1" si="14"/>
        <v>0</v>
      </c>
    </row>
    <row r="354" spans="1:7" x14ac:dyDescent="0.2">
      <c r="A354" s="4">
        <f t="shared" ca="1" si="13"/>
        <v>0</v>
      </c>
      <c r="G354" s="4">
        <f t="shared" ca="1" si="14"/>
        <v>0</v>
      </c>
    </row>
    <row r="355" spans="1:7" x14ac:dyDescent="0.2">
      <c r="A355" s="4">
        <f t="shared" ca="1" si="13"/>
        <v>0</v>
      </c>
      <c r="G355" s="4">
        <f t="shared" ca="1" si="14"/>
        <v>0</v>
      </c>
    </row>
    <row r="356" spans="1:7" x14ac:dyDescent="0.2">
      <c r="A356" s="4">
        <f t="shared" ca="1" si="13"/>
        <v>0</v>
      </c>
      <c r="G356" s="4">
        <f t="shared" ca="1" si="14"/>
        <v>0</v>
      </c>
    </row>
    <row r="357" spans="1:7" x14ac:dyDescent="0.2">
      <c r="A357" s="4">
        <f t="shared" ca="1" si="13"/>
        <v>0</v>
      </c>
      <c r="G357" s="4">
        <f t="shared" ca="1" si="14"/>
        <v>0</v>
      </c>
    </row>
    <row r="358" spans="1:7" x14ac:dyDescent="0.2">
      <c r="A358" s="4">
        <f t="shared" ref="A358:A421" ca="1" si="15">OFFSET($B358,0,LangOffset,1,1)</f>
        <v>0</v>
      </c>
      <c r="G358" s="4">
        <f t="shared" ca="1" si="14"/>
        <v>0</v>
      </c>
    </row>
    <row r="359" spans="1:7" x14ac:dyDescent="0.2">
      <c r="A359" s="4">
        <f t="shared" ca="1" si="15"/>
        <v>0</v>
      </c>
      <c r="G359" s="4">
        <f t="shared" ca="1" si="14"/>
        <v>0</v>
      </c>
    </row>
    <row r="360" spans="1:7" x14ac:dyDescent="0.2">
      <c r="A360" s="4">
        <f t="shared" ca="1" si="15"/>
        <v>0</v>
      </c>
      <c r="G360" s="4">
        <f t="shared" ca="1" si="14"/>
        <v>0</v>
      </c>
    </row>
    <row r="361" spans="1:7" x14ac:dyDescent="0.2">
      <c r="A361" s="4">
        <f t="shared" ca="1" si="15"/>
        <v>0</v>
      </c>
      <c r="G361" s="4">
        <f t="shared" ca="1" si="14"/>
        <v>0</v>
      </c>
    </row>
    <row r="362" spans="1:7" x14ac:dyDescent="0.2">
      <c r="A362" s="4">
        <f t="shared" ca="1" si="15"/>
        <v>0</v>
      </c>
      <c r="G362" s="4">
        <f t="shared" ca="1" si="14"/>
        <v>0</v>
      </c>
    </row>
    <row r="363" spans="1:7" x14ac:dyDescent="0.2">
      <c r="A363" s="4">
        <f t="shared" ca="1" si="15"/>
        <v>0</v>
      </c>
      <c r="G363" s="4">
        <f t="shared" ca="1" si="14"/>
        <v>0</v>
      </c>
    </row>
    <row r="364" spans="1:7" x14ac:dyDescent="0.2">
      <c r="A364" s="4">
        <f t="shared" ca="1" si="15"/>
        <v>0</v>
      </c>
      <c r="G364" s="4">
        <f t="shared" ca="1" si="14"/>
        <v>0</v>
      </c>
    </row>
    <row r="365" spans="1:7" x14ac:dyDescent="0.2">
      <c r="A365" s="4">
        <f t="shared" ca="1" si="15"/>
        <v>0</v>
      </c>
      <c r="G365" s="4">
        <f t="shared" ca="1" si="14"/>
        <v>0</v>
      </c>
    </row>
    <row r="366" spans="1:7" x14ac:dyDescent="0.2">
      <c r="A366" s="4">
        <f t="shared" ca="1" si="15"/>
        <v>0</v>
      </c>
      <c r="G366" s="4">
        <f t="shared" ca="1" si="14"/>
        <v>0</v>
      </c>
    </row>
    <row r="367" spans="1:7" x14ac:dyDescent="0.2">
      <c r="A367" s="4">
        <f t="shared" ca="1" si="15"/>
        <v>0</v>
      </c>
      <c r="G367" s="4">
        <f t="shared" ca="1" si="14"/>
        <v>0</v>
      </c>
    </row>
    <row r="368" spans="1:7" x14ac:dyDescent="0.2">
      <c r="A368" s="4">
        <f t="shared" ca="1" si="15"/>
        <v>0</v>
      </c>
      <c r="G368" s="4">
        <f t="shared" ca="1" si="14"/>
        <v>0</v>
      </c>
    </row>
    <row r="369" spans="1:7" x14ac:dyDescent="0.2">
      <c r="A369" s="4">
        <f t="shared" ca="1" si="15"/>
        <v>0</v>
      </c>
      <c r="G369" s="4">
        <f t="shared" ca="1" si="14"/>
        <v>0</v>
      </c>
    </row>
    <row r="370" spans="1:7" x14ac:dyDescent="0.2">
      <c r="A370" s="4">
        <f t="shared" ca="1" si="15"/>
        <v>0</v>
      </c>
      <c r="G370" s="4">
        <f t="shared" ca="1" si="14"/>
        <v>0</v>
      </c>
    </row>
    <row r="371" spans="1:7" x14ac:dyDescent="0.2">
      <c r="A371" s="4">
        <f t="shared" ca="1" si="15"/>
        <v>0</v>
      </c>
      <c r="G371" s="4">
        <f t="shared" ca="1" si="14"/>
        <v>0</v>
      </c>
    </row>
    <row r="372" spans="1:7" x14ac:dyDescent="0.2">
      <c r="A372" s="4">
        <f t="shared" ca="1" si="15"/>
        <v>0</v>
      </c>
      <c r="G372" s="4">
        <f t="shared" ca="1" si="14"/>
        <v>0</v>
      </c>
    </row>
    <row r="373" spans="1:7" x14ac:dyDescent="0.2">
      <c r="A373" s="4">
        <f t="shared" ca="1" si="15"/>
        <v>0</v>
      </c>
      <c r="G373" s="4">
        <f t="shared" ca="1" si="14"/>
        <v>0</v>
      </c>
    </row>
    <row r="374" spans="1:7" x14ac:dyDescent="0.2">
      <c r="A374" s="4">
        <f t="shared" ca="1" si="15"/>
        <v>0</v>
      </c>
      <c r="G374" s="4">
        <f t="shared" ca="1" si="14"/>
        <v>0</v>
      </c>
    </row>
    <row r="375" spans="1:7" x14ac:dyDescent="0.2">
      <c r="A375" s="4">
        <f t="shared" ca="1" si="15"/>
        <v>0</v>
      </c>
      <c r="G375" s="4">
        <f t="shared" ca="1" si="14"/>
        <v>0</v>
      </c>
    </row>
    <row r="376" spans="1:7" x14ac:dyDescent="0.2">
      <c r="A376" s="4">
        <f t="shared" ca="1" si="15"/>
        <v>0</v>
      </c>
      <c r="G376" s="4">
        <f t="shared" ca="1" si="14"/>
        <v>0</v>
      </c>
    </row>
    <row r="377" spans="1:7" x14ac:dyDescent="0.2">
      <c r="A377" s="4">
        <f t="shared" ca="1" si="15"/>
        <v>0</v>
      </c>
      <c r="G377" s="4">
        <f t="shared" ca="1" si="14"/>
        <v>0</v>
      </c>
    </row>
    <row r="378" spans="1:7" x14ac:dyDescent="0.2">
      <c r="A378" s="4">
        <f t="shared" ca="1" si="15"/>
        <v>0</v>
      </c>
      <c r="G378" s="4">
        <f t="shared" ca="1" si="14"/>
        <v>0</v>
      </c>
    </row>
    <row r="379" spans="1:7" x14ac:dyDescent="0.2">
      <c r="A379" s="4">
        <f t="shared" ca="1" si="15"/>
        <v>0</v>
      </c>
      <c r="G379" s="4">
        <f t="shared" ca="1" si="14"/>
        <v>0</v>
      </c>
    </row>
    <row r="380" spans="1:7" x14ac:dyDescent="0.2">
      <c r="A380" s="4">
        <f t="shared" ca="1" si="15"/>
        <v>0</v>
      </c>
      <c r="G380" s="4">
        <f t="shared" ca="1" si="14"/>
        <v>0</v>
      </c>
    </row>
    <row r="381" spans="1:7" x14ac:dyDescent="0.2">
      <c r="A381" s="4">
        <f t="shared" ca="1" si="15"/>
        <v>0</v>
      </c>
      <c r="G381" s="4">
        <f t="shared" ca="1" si="14"/>
        <v>0</v>
      </c>
    </row>
    <row r="382" spans="1:7" x14ac:dyDescent="0.2">
      <c r="A382" s="4">
        <f t="shared" ca="1" si="15"/>
        <v>0</v>
      </c>
      <c r="G382" s="4">
        <f t="shared" ca="1" si="14"/>
        <v>0</v>
      </c>
    </row>
    <row r="383" spans="1:7" x14ac:dyDescent="0.2">
      <c r="A383" s="4">
        <f t="shared" ca="1" si="15"/>
        <v>0</v>
      </c>
      <c r="G383" s="4">
        <f t="shared" ca="1" si="14"/>
        <v>0</v>
      </c>
    </row>
    <row r="384" spans="1:7" x14ac:dyDescent="0.2">
      <c r="A384" s="4">
        <f t="shared" ca="1" si="15"/>
        <v>0</v>
      </c>
      <c r="G384" s="4">
        <f t="shared" ca="1" si="14"/>
        <v>0</v>
      </c>
    </row>
    <row r="385" spans="1:7" x14ac:dyDescent="0.2">
      <c r="A385" s="4">
        <f t="shared" ca="1" si="15"/>
        <v>0</v>
      </c>
      <c r="G385" s="4">
        <f t="shared" ca="1" si="14"/>
        <v>0</v>
      </c>
    </row>
    <row r="386" spans="1:7" x14ac:dyDescent="0.2">
      <c r="A386" s="4">
        <f t="shared" ca="1" si="15"/>
        <v>0</v>
      </c>
      <c r="G386" s="4">
        <f t="shared" ca="1" si="14"/>
        <v>0</v>
      </c>
    </row>
    <row r="387" spans="1:7" x14ac:dyDescent="0.2">
      <c r="A387" s="4">
        <f t="shared" ca="1" si="15"/>
        <v>0</v>
      </c>
      <c r="G387" s="4">
        <f t="shared" ref="G387:G450" ca="1" si="16">OFFSET($H387,0,LangOffset,1,1)</f>
        <v>0</v>
      </c>
    </row>
    <row r="388" spans="1:7" x14ac:dyDescent="0.2">
      <c r="A388" s="4">
        <f t="shared" ca="1" si="15"/>
        <v>0</v>
      </c>
      <c r="G388" s="4">
        <f t="shared" ca="1" si="16"/>
        <v>0</v>
      </c>
    </row>
    <row r="389" spans="1:7" x14ac:dyDescent="0.2">
      <c r="A389" s="4">
        <f t="shared" ca="1" si="15"/>
        <v>0</v>
      </c>
      <c r="G389" s="4">
        <f t="shared" ca="1" si="16"/>
        <v>0</v>
      </c>
    </row>
    <row r="390" spans="1:7" x14ac:dyDescent="0.2">
      <c r="A390" s="4">
        <f t="shared" ca="1" si="15"/>
        <v>0</v>
      </c>
      <c r="G390" s="4">
        <f t="shared" ca="1" si="16"/>
        <v>0</v>
      </c>
    </row>
    <row r="391" spans="1:7" x14ac:dyDescent="0.2">
      <c r="A391" s="4">
        <f t="shared" ca="1" si="15"/>
        <v>0</v>
      </c>
      <c r="G391" s="4">
        <f t="shared" ca="1" si="16"/>
        <v>0</v>
      </c>
    </row>
    <row r="392" spans="1:7" x14ac:dyDescent="0.2">
      <c r="A392" s="4">
        <f t="shared" ca="1" si="15"/>
        <v>0</v>
      </c>
      <c r="G392" s="4">
        <f t="shared" ca="1" si="16"/>
        <v>0</v>
      </c>
    </row>
    <row r="393" spans="1:7" x14ac:dyDescent="0.2">
      <c r="A393" s="4">
        <f t="shared" ca="1" si="15"/>
        <v>0</v>
      </c>
      <c r="G393" s="4">
        <f t="shared" ca="1" si="16"/>
        <v>0</v>
      </c>
    </row>
    <row r="394" spans="1:7" x14ac:dyDescent="0.2">
      <c r="A394" s="4">
        <f t="shared" ca="1" si="15"/>
        <v>0</v>
      </c>
      <c r="G394" s="4">
        <f t="shared" ca="1" si="16"/>
        <v>0</v>
      </c>
    </row>
    <row r="395" spans="1:7" x14ac:dyDescent="0.2">
      <c r="A395" s="4">
        <f t="shared" ca="1" si="15"/>
        <v>0</v>
      </c>
      <c r="G395" s="4">
        <f t="shared" ca="1" si="16"/>
        <v>0</v>
      </c>
    </row>
    <row r="396" spans="1:7" x14ac:dyDescent="0.2">
      <c r="A396" s="4">
        <f t="shared" ca="1" si="15"/>
        <v>0</v>
      </c>
      <c r="G396" s="4">
        <f t="shared" ca="1" si="16"/>
        <v>0</v>
      </c>
    </row>
    <row r="397" spans="1:7" x14ac:dyDescent="0.2">
      <c r="A397" s="4">
        <f t="shared" ca="1" si="15"/>
        <v>0</v>
      </c>
      <c r="G397" s="4">
        <f t="shared" ca="1" si="16"/>
        <v>0</v>
      </c>
    </row>
    <row r="398" spans="1:7" x14ac:dyDescent="0.2">
      <c r="A398" s="4">
        <f t="shared" ca="1" si="15"/>
        <v>0</v>
      </c>
      <c r="G398" s="4">
        <f t="shared" ca="1" si="16"/>
        <v>0</v>
      </c>
    </row>
    <row r="399" spans="1:7" x14ac:dyDescent="0.2">
      <c r="A399" s="4">
        <f t="shared" ca="1" si="15"/>
        <v>0</v>
      </c>
      <c r="G399" s="4">
        <f t="shared" ca="1" si="16"/>
        <v>0</v>
      </c>
    </row>
    <row r="400" spans="1:7" x14ac:dyDescent="0.2">
      <c r="A400" s="4">
        <f t="shared" ca="1" si="15"/>
        <v>0</v>
      </c>
      <c r="G400" s="4">
        <f t="shared" ca="1" si="16"/>
        <v>0</v>
      </c>
    </row>
    <row r="401" spans="1:7" x14ac:dyDescent="0.2">
      <c r="A401" s="4">
        <f t="shared" ca="1" si="15"/>
        <v>0</v>
      </c>
      <c r="G401" s="4">
        <f t="shared" ca="1" si="16"/>
        <v>0</v>
      </c>
    </row>
    <row r="402" spans="1:7" x14ac:dyDescent="0.2">
      <c r="A402" s="4">
        <f t="shared" ca="1" si="15"/>
        <v>0</v>
      </c>
      <c r="G402" s="4">
        <f t="shared" ca="1" si="16"/>
        <v>0</v>
      </c>
    </row>
    <row r="403" spans="1:7" x14ac:dyDescent="0.2">
      <c r="A403" s="4">
        <f t="shared" ca="1" si="15"/>
        <v>0</v>
      </c>
      <c r="G403" s="4">
        <f t="shared" ca="1" si="16"/>
        <v>0</v>
      </c>
    </row>
    <row r="404" spans="1:7" x14ac:dyDescent="0.2">
      <c r="A404" s="4">
        <f t="shared" ca="1" si="15"/>
        <v>0</v>
      </c>
      <c r="G404" s="4">
        <f t="shared" ca="1" si="16"/>
        <v>0</v>
      </c>
    </row>
    <row r="405" spans="1:7" x14ac:dyDescent="0.2">
      <c r="A405" s="4">
        <f t="shared" ca="1" si="15"/>
        <v>0</v>
      </c>
      <c r="G405" s="4">
        <f t="shared" ca="1" si="16"/>
        <v>0</v>
      </c>
    </row>
    <row r="406" spans="1:7" x14ac:dyDescent="0.2">
      <c r="A406" s="4">
        <f t="shared" ca="1" si="15"/>
        <v>0</v>
      </c>
      <c r="G406" s="4">
        <f t="shared" ca="1" si="16"/>
        <v>0</v>
      </c>
    </row>
    <row r="407" spans="1:7" x14ac:dyDescent="0.2">
      <c r="A407" s="4">
        <f t="shared" ca="1" si="15"/>
        <v>0</v>
      </c>
      <c r="G407" s="4">
        <f t="shared" ca="1" si="16"/>
        <v>0</v>
      </c>
    </row>
    <row r="408" spans="1:7" x14ac:dyDescent="0.2">
      <c r="A408" s="4">
        <f t="shared" ca="1" si="15"/>
        <v>0</v>
      </c>
      <c r="G408" s="4">
        <f t="shared" ca="1" si="16"/>
        <v>0</v>
      </c>
    </row>
    <row r="409" spans="1:7" x14ac:dyDescent="0.2">
      <c r="A409" s="4">
        <f t="shared" ca="1" si="15"/>
        <v>0</v>
      </c>
      <c r="G409" s="4">
        <f t="shared" ca="1" si="16"/>
        <v>0</v>
      </c>
    </row>
    <row r="410" spans="1:7" x14ac:dyDescent="0.2">
      <c r="A410" s="4">
        <f t="shared" ca="1" si="15"/>
        <v>0</v>
      </c>
      <c r="G410" s="4">
        <f t="shared" ca="1" si="16"/>
        <v>0</v>
      </c>
    </row>
    <row r="411" spans="1:7" x14ac:dyDescent="0.2">
      <c r="A411" s="4">
        <f t="shared" ca="1" si="15"/>
        <v>0</v>
      </c>
      <c r="G411" s="4">
        <f t="shared" ca="1" si="16"/>
        <v>0</v>
      </c>
    </row>
    <row r="412" spans="1:7" x14ac:dyDescent="0.2">
      <c r="A412" s="4">
        <f t="shared" ca="1" si="15"/>
        <v>0</v>
      </c>
      <c r="G412" s="4">
        <f t="shared" ca="1" si="16"/>
        <v>0</v>
      </c>
    </row>
    <row r="413" spans="1:7" x14ac:dyDescent="0.2">
      <c r="A413" s="4">
        <f t="shared" ca="1" si="15"/>
        <v>0</v>
      </c>
      <c r="G413" s="4">
        <f t="shared" ca="1" si="16"/>
        <v>0</v>
      </c>
    </row>
    <row r="414" spans="1:7" x14ac:dyDescent="0.2">
      <c r="A414" s="4">
        <f t="shared" ca="1" si="15"/>
        <v>0</v>
      </c>
      <c r="G414" s="4">
        <f t="shared" ca="1" si="16"/>
        <v>0</v>
      </c>
    </row>
    <row r="415" spans="1:7" x14ac:dyDescent="0.2">
      <c r="A415" s="4">
        <f t="shared" ca="1" si="15"/>
        <v>0</v>
      </c>
      <c r="G415" s="4">
        <f t="shared" ca="1" si="16"/>
        <v>0</v>
      </c>
    </row>
    <row r="416" spans="1:7" x14ac:dyDescent="0.2">
      <c r="A416" s="4">
        <f t="shared" ca="1" si="15"/>
        <v>0</v>
      </c>
      <c r="G416" s="4">
        <f t="shared" ca="1" si="16"/>
        <v>0</v>
      </c>
    </row>
    <row r="417" spans="1:7" x14ac:dyDescent="0.2">
      <c r="A417" s="4">
        <f t="shared" ca="1" si="15"/>
        <v>0</v>
      </c>
      <c r="G417" s="4">
        <f t="shared" ca="1" si="16"/>
        <v>0</v>
      </c>
    </row>
    <row r="418" spans="1:7" x14ac:dyDescent="0.2">
      <c r="A418" s="4">
        <f t="shared" ca="1" si="15"/>
        <v>0</v>
      </c>
      <c r="G418" s="4">
        <f t="shared" ca="1" si="16"/>
        <v>0</v>
      </c>
    </row>
    <row r="419" spans="1:7" x14ac:dyDescent="0.2">
      <c r="A419" s="4">
        <f t="shared" ca="1" si="15"/>
        <v>0</v>
      </c>
      <c r="G419" s="4">
        <f t="shared" ca="1" si="16"/>
        <v>0</v>
      </c>
    </row>
    <row r="420" spans="1:7" x14ac:dyDescent="0.2">
      <c r="A420" s="4">
        <f t="shared" ca="1" si="15"/>
        <v>0</v>
      </c>
      <c r="G420" s="4">
        <f t="shared" ca="1" si="16"/>
        <v>0</v>
      </c>
    </row>
    <row r="421" spans="1:7" x14ac:dyDescent="0.2">
      <c r="A421" s="4">
        <f t="shared" ca="1" si="15"/>
        <v>0</v>
      </c>
      <c r="G421" s="4">
        <f t="shared" ca="1" si="16"/>
        <v>0</v>
      </c>
    </row>
    <row r="422" spans="1:7" x14ac:dyDescent="0.2">
      <c r="A422" s="4">
        <f t="shared" ref="A422:A485" ca="1" si="17">OFFSET($B422,0,LangOffset,1,1)</f>
        <v>0</v>
      </c>
      <c r="G422" s="4">
        <f t="shared" ca="1" si="16"/>
        <v>0</v>
      </c>
    </row>
    <row r="423" spans="1:7" x14ac:dyDescent="0.2">
      <c r="A423" s="4">
        <f t="shared" ca="1" si="17"/>
        <v>0</v>
      </c>
      <c r="G423" s="4">
        <f t="shared" ca="1" si="16"/>
        <v>0</v>
      </c>
    </row>
    <row r="424" spans="1:7" x14ac:dyDescent="0.2">
      <c r="A424" s="4">
        <f t="shared" ca="1" si="17"/>
        <v>0</v>
      </c>
      <c r="G424" s="4">
        <f t="shared" ca="1" si="16"/>
        <v>0</v>
      </c>
    </row>
    <row r="425" spans="1:7" x14ac:dyDescent="0.2">
      <c r="A425" s="4">
        <f t="shared" ca="1" si="17"/>
        <v>0</v>
      </c>
      <c r="G425" s="4">
        <f t="shared" ca="1" si="16"/>
        <v>0</v>
      </c>
    </row>
    <row r="426" spans="1:7" x14ac:dyDescent="0.2">
      <c r="A426" s="4">
        <f t="shared" ca="1" si="17"/>
        <v>0</v>
      </c>
      <c r="G426" s="4">
        <f t="shared" ca="1" si="16"/>
        <v>0</v>
      </c>
    </row>
    <row r="427" spans="1:7" x14ac:dyDescent="0.2">
      <c r="A427" s="4">
        <f t="shared" ca="1" si="17"/>
        <v>0</v>
      </c>
      <c r="G427" s="4">
        <f t="shared" ca="1" si="16"/>
        <v>0</v>
      </c>
    </row>
    <row r="428" spans="1:7" x14ac:dyDescent="0.2">
      <c r="A428" s="4">
        <f t="shared" ca="1" si="17"/>
        <v>0</v>
      </c>
      <c r="G428" s="4">
        <f t="shared" ca="1" si="16"/>
        <v>0</v>
      </c>
    </row>
    <row r="429" spans="1:7" x14ac:dyDescent="0.2">
      <c r="A429" s="4">
        <f t="shared" ca="1" si="17"/>
        <v>0</v>
      </c>
      <c r="G429" s="4">
        <f t="shared" ca="1" si="16"/>
        <v>0</v>
      </c>
    </row>
    <row r="430" spans="1:7" x14ac:dyDescent="0.2">
      <c r="A430" s="4">
        <f t="shared" ca="1" si="17"/>
        <v>0</v>
      </c>
      <c r="G430" s="4">
        <f t="shared" ca="1" si="16"/>
        <v>0</v>
      </c>
    </row>
    <row r="431" spans="1:7" x14ac:dyDescent="0.2">
      <c r="A431" s="4">
        <f t="shared" ca="1" si="17"/>
        <v>0</v>
      </c>
      <c r="G431" s="4">
        <f t="shared" ca="1" si="16"/>
        <v>0</v>
      </c>
    </row>
    <row r="432" spans="1:7" x14ac:dyDescent="0.2">
      <c r="A432" s="4">
        <f t="shared" ca="1" si="17"/>
        <v>0</v>
      </c>
      <c r="G432" s="4">
        <f t="shared" ca="1" si="16"/>
        <v>0</v>
      </c>
    </row>
    <row r="433" spans="1:7" x14ac:dyDescent="0.2">
      <c r="A433" s="4">
        <f t="shared" ca="1" si="17"/>
        <v>0</v>
      </c>
      <c r="G433" s="4">
        <f t="shared" ca="1" si="16"/>
        <v>0</v>
      </c>
    </row>
    <row r="434" spans="1:7" x14ac:dyDescent="0.2">
      <c r="A434" s="4">
        <f t="shared" ca="1" si="17"/>
        <v>0</v>
      </c>
      <c r="G434" s="4">
        <f t="shared" ca="1" si="16"/>
        <v>0</v>
      </c>
    </row>
    <row r="435" spans="1:7" x14ac:dyDescent="0.2">
      <c r="A435" s="4">
        <f t="shared" ca="1" si="17"/>
        <v>0</v>
      </c>
      <c r="G435" s="4">
        <f t="shared" ca="1" si="16"/>
        <v>0</v>
      </c>
    </row>
    <row r="436" spans="1:7" x14ac:dyDescent="0.2">
      <c r="A436" s="4">
        <f t="shared" ca="1" si="17"/>
        <v>0</v>
      </c>
      <c r="G436" s="4">
        <f t="shared" ca="1" si="16"/>
        <v>0</v>
      </c>
    </row>
    <row r="437" spans="1:7" x14ac:dyDescent="0.2">
      <c r="A437" s="4">
        <f t="shared" ca="1" si="17"/>
        <v>0</v>
      </c>
      <c r="G437" s="4">
        <f t="shared" ca="1" si="16"/>
        <v>0</v>
      </c>
    </row>
    <row r="438" spans="1:7" x14ac:dyDescent="0.2">
      <c r="A438" s="4">
        <f t="shared" ca="1" si="17"/>
        <v>0</v>
      </c>
      <c r="G438" s="4">
        <f t="shared" ca="1" si="16"/>
        <v>0</v>
      </c>
    </row>
    <row r="439" spans="1:7" x14ac:dyDescent="0.2">
      <c r="A439" s="4">
        <f t="shared" ca="1" si="17"/>
        <v>0</v>
      </c>
      <c r="G439" s="4">
        <f t="shared" ca="1" si="16"/>
        <v>0</v>
      </c>
    </row>
    <row r="440" spans="1:7" x14ac:dyDescent="0.2">
      <c r="A440" s="4">
        <f t="shared" ca="1" si="17"/>
        <v>0</v>
      </c>
      <c r="G440" s="4">
        <f t="shared" ca="1" si="16"/>
        <v>0</v>
      </c>
    </row>
    <row r="441" spans="1:7" x14ac:dyDescent="0.2">
      <c r="A441" s="4">
        <f t="shared" ca="1" si="17"/>
        <v>0</v>
      </c>
      <c r="G441" s="4">
        <f t="shared" ca="1" si="16"/>
        <v>0</v>
      </c>
    </row>
    <row r="442" spans="1:7" x14ac:dyDescent="0.2">
      <c r="A442" s="4">
        <f t="shared" ca="1" si="17"/>
        <v>0</v>
      </c>
      <c r="G442" s="4">
        <f t="shared" ca="1" si="16"/>
        <v>0</v>
      </c>
    </row>
    <row r="443" spans="1:7" x14ac:dyDescent="0.2">
      <c r="A443" s="4">
        <f t="shared" ca="1" si="17"/>
        <v>0</v>
      </c>
      <c r="G443" s="4">
        <f t="shared" ca="1" si="16"/>
        <v>0</v>
      </c>
    </row>
    <row r="444" spans="1:7" x14ac:dyDescent="0.2">
      <c r="A444" s="4">
        <f t="shared" ca="1" si="17"/>
        <v>0</v>
      </c>
      <c r="G444" s="4">
        <f t="shared" ca="1" si="16"/>
        <v>0</v>
      </c>
    </row>
    <row r="445" spans="1:7" x14ac:dyDescent="0.2">
      <c r="A445" s="4">
        <f t="shared" ca="1" si="17"/>
        <v>0</v>
      </c>
      <c r="G445" s="4">
        <f t="shared" ca="1" si="16"/>
        <v>0</v>
      </c>
    </row>
    <row r="446" spans="1:7" x14ac:dyDescent="0.2">
      <c r="A446" s="4">
        <f t="shared" ca="1" si="17"/>
        <v>0</v>
      </c>
      <c r="G446" s="4">
        <f t="shared" ca="1" si="16"/>
        <v>0</v>
      </c>
    </row>
    <row r="447" spans="1:7" x14ac:dyDescent="0.2">
      <c r="A447" s="4">
        <f t="shared" ca="1" si="17"/>
        <v>0</v>
      </c>
      <c r="G447" s="4">
        <f t="shared" ca="1" si="16"/>
        <v>0</v>
      </c>
    </row>
    <row r="448" spans="1:7" x14ac:dyDescent="0.2">
      <c r="A448" s="4">
        <f t="shared" ca="1" si="17"/>
        <v>0</v>
      </c>
      <c r="G448" s="4">
        <f t="shared" ca="1" si="16"/>
        <v>0</v>
      </c>
    </row>
    <row r="449" spans="1:7" x14ac:dyDescent="0.2">
      <c r="A449" s="4">
        <f t="shared" ca="1" si="17"/>
        <v>0</v>
      </c>
      <c r="G449" s="4">
        <f t="shared" ca="1" si="16"/>
        <v>0</v>
      </c>
    </row>
    <row r="450" spans="1:7" x14ac:dyDescent="0.2">
      <c r="A450" s="4">
        <f t="shared" ca="1" si="17"/>
        <v>0</v>
      </c>
      <c r="G450" s="4">
        <f t="shared" ca="1" si="16"/>
        <v>0</v>
      </c>
    </row>
    <row r="451" spans="1:7" x14ac:dyDescent="0.2">
      <c r="A451" s="4">
        <f t="shared" ca="1" si="17"/>
        <v>0</v>
      </c>
      <c r="G451" s="4">
        <f t="shared" ref="G451:G500" ca="1" si="18">OFFSET($H451,0,LangOffset,1,1)</f>
        <v>0</v>
      </c>
    </row>
    <row r="452" spans="1:7" x14ac:dyDescent="0.2">
      <c r="A452" s="4">
        <f t="shared" ca="1" si="17"/>
        <v>0</v>
      </c>
      <c r="G452" s="4">
        <f t="shared" ca="1" si="18"/>
        <v>0</v>
      </c>
    </row>
    <row r="453" spans="1:7" x14ac:dyDescent="0.2">
      <c r="A453" s="4">
        <f t="shared" ca="1" si="17"/>
        <v>0</v>
      </c>
      <c r="G453" s="4">
        <f t="shared" ca="1" si="18"/>
        <v>0</v>
      </c>
    </row>
    <row r="454" spans="1:7" x14ac:dyDescent="0.2">
      <c r="A454" s="4">
        <f t="shared" ca="1" si="17"/>
        <v>0</v>
      </c>
      <c r="G454" s="4">
        <f t="shared" ca="1" si="18"/>
        <v>0</v>
      </c>
    </row>
    <row r="455" spans="1:7" x14ac:dyDescent="0.2">
      <c r="A455" s="4">
        <f t="shared" ca="1" si="17"/>
        <v>0</v>
      </c>
      <c r="G455" s="4">
        <f t="shared" ca="1" si="18"/>
        <v>0</v>
      </c>
    </row>
    <row r="456" spans="1:7" x14ac:dyDescent="0.2">
      <c r="A456" s="4">
        <f t="shared" ca="1" si="17"/>
        <v>0</v>
      </c>
      <c r="G456" s="4">
        <f t="shared" ca="1" si="18"/>
        <v>0</v>
      </c>
    </row>
    <row r="457" spans="1:7" x14ac:dyDescent="0.2">
      <c r="A457" s="4">
        <f t="shared" ca="1" si="17"/>
        <v>0</v>
      </c>
      <c r="G457" s="4">
        <f t="shared" ca="1" si="18"/>
        <v>0</v>
      </c>
    </row>
    <row r="458" spans="1:7" x14ac:dyDescent="0.2">
      <c r="A458" s="4">
        <f t="shared" ca="1" si="17"/>
        <v>0</v>
      </c>
      <c r="G458" s="4">
        <f t="shared" ca="1" si="18"/>
        <v>0</v>
      </c>
    </row>
    <row r="459" spans="1:7" x14ac:dyDescent="0.2">
      <c r="A459" s="4">
        <f t="shared" ca="1" si="17"/>
        <v>0</v>
      </c>
      <c r="G459" s="4">
        <f t="shared" ca="1" si="18"/>
        <v>0</v>
      </c>
    </row>
    <row r="460" spans="1:7" x14ac:dyDescent="0.2">
      <c r="A460" s="4">
        <f t="shared" ca="1" si="17"/>
        <v>0</v>
      </c>
      <c r="G460" s="4">
        <f t="shared" ca="1" si="18"/>
        <v>0</v>
      </c>
    </row>
    <row r="461" spans="1:7" x14ac:dyDescent="0.2">
      <c r="A461" s="4">
        <f t="shared" ca="1" si="17"/>
        <v>0</v>
      </c>
      <c r="G461" s="4">
        <f t="shared" ca="1" si="18"/>
        <v>0</v>
      </c>
    </row>
    <row r="462" spans="1:7" x14ac:dyDescent="0.2">
      <c r="A462" s="4">
        <f t="shared" ca="1" si="17"/>
        <v>0</v>
      </c>
      <c r="G462" s="4">
        <f t="shared" ca="1" si="18"/>
        <v>0</v>
      </c>
    </row>
    <row r="463" spans="1:7" x14ac:dyDescent="0.2">
      <c r="A463" s="4">
        <f t="shared" ca="1" si="17"/>
        <v>0</v>
      </c>
      <c r="G463" s="4">
        <f t="shared" ca="1" si="18"/>
        <v>0</v>
      </c>
    </row>
    <row r="464" spans="1:7" x14ac:dyDescent="0.2">
      <c r="A464" s="4">
        <f t="shared" ca="1" si="17"/>
        <v>0</v>
      </c>
      <c r="G464" s="4">
        <f t="shared" ca="1" si="18"/>
        <v>0</v>
      </c>
    </row>
    <row r="465" spans="1:7" x14ac:dyDescent="0.2">
      <c r="A465" s="4">
        <f t="shared" ca="1" si="17"/>
        <v>0</v>
      </c>
      <c r="G465" s="4">
        <f t="shared" ca="1" si="18"/>
        <v>0</v>
      </c>
    </row>
    <row r="466" spans="1:7" x14ac:dyDescent="0.2">
      <c r="A466" s="4">
        <f t="shared" ca="1" si="17"/>
        <v>0</v>
      </c>
      <c r="G466" s="4">
        <f t="shared" ca="1" si="18"/>
        <v>0</v>
      </c>
    </row>
    <row r="467" spans="1:7" x14ac:dyDescent="0.2">
      <c r="A467" s="4">
        <f t="shared" ca="1" si="17"/>
        <v>0</v>
      </c>
      <c r="G467" s="4">
        <f t="shared" ca="1" si="18"/>
        <v>0</v>
      </c>
    </row>
    <row r="468" spans="1:7" x14ac:dyDescent="0.2">
      <c r="A468" s="4">
        <f t="shared" ca="1" si="17"/>
        <v>0</v>
      </c>
      <c r="G468" s="4">
        <f t="shared" ca="1" si="18"/>
        <v>0</v>
      </c>
    </row>
    <row r="469" spans="1:7" x14ac:dyDescent="0.2">
      <c r="A469" s="4">
        <f t="shared" ca="1" si="17"/>
        <v>0</v>
      </c>
      <c r="G469" s="4">
        <f t="shared" ca="1" si="18"/>
        <v>0</v>
      </c>
    </row>
    <row r="470" spans="1:7" x14ac:dyDescent="0.2">
      <c r="A470" s="4">
        <f t="shared" ca="1" si="17"/>
        <v>0</v>
      </c>
      <c r="G470" s="4">
        <f t="shared" ca="1" si="18"/>
        <v>0</v>
      </c>
    </row>
    <row r="471" spans="1:7" x14ac:dyDescent="0.2">
      <c r="A471" s="4">
        <f t="shared" ca="1" si="17"/>
        <v>0</v>
      </c>
      <c r="G471" s="4">
        <f t="shared" ca="1" si="18"/>
        <v>0</v>
      </c>
    </row>
    <row r="472" spans="1:7" x14ac:dyDescent="0.2">
      <c r="A472" s="4">
        <f t="shared" ca="1" si="17"/>
        <v>0</v>
      </c>
      <c r="G472" s="4">
        <f t="shared" ca="1" si="18"/>
        <v>0</v>
      </c>
    </row>
    <row r="473" spans="1:7" x14ac:dyDescent="0.2">
      <c r="A473" s="4">
        <f t="shared" ca="1" si="17"/>
        <v>0</v>
      </c>
      <c r="G473" s="4">
        <f t="shared" ca="1" si="18"/>
        <v>0</v>
      </c>
    </row>
    <row r="474" spans="1:7" x14ac:dyDescent="0.2">
      <c r="A474" s="4">
        <f t="shared" ca="1" si="17"/>
        <v>0</v>
      </c>
      <c r="G474" s="4">
        <f t="shared" ca="1" si="18"/>
        <v>0</v>
      </c>
    </row>
    <row r="475" spans="1:7" x14ac:dyDescent="0.2">
      <c r="A475" s="4">
        <f t="shared" ca="1" si="17"/>
        <v>0</v>
      </c>
      <c r="G475" s="4">
        <f t="shared" ca="1" si="18"/>
        <v>0</v>
      </c>
    </row>
    <row r="476" spans="1:7" x14ac:dyDescent="0.2">
      <c r="A476" s="4">
        <f t="shared" ca="1" si="17"/>
        <v>0</v>
      </c>
      <c r="G476" s="4">
        <f t="shared" ca="1" si="18"/>
        <v>0</v>
      </c>
    </row>
    <row r="477" spans="1:7" x14ac:dyDescent="0.2">
      <c r="A477" s="4">
        <f t="shared" ca="1" si="17"/>
        <v>0</v>
      </c>
      <c r="G477" s="4">
        <f t="shared" ca="1" si="18"/>
        <v>0</v>
      </c>
    </row>
    <row r="478" spans="1:7" x14ac:dyDescent="0.2">
      <c r="A478" s="4">
        <f t="shared" ca="1" si="17"/>
        <v>0</v>
      </c>
      <c r="G478" s="4">
        <f t="shared" ca="1" si="18"/>
        <v>0</v>
      </c>
    </row>
    <row r="479" spans="1:7" x14ac:dyDescent="0.2">
      <c r="A479" s="4">
        <f t="shared" ca="1" si="17"/>
        <v>0</v>
      </c>
      <c r="G479" s="4">
        <f t="shared" ca="1" si="18"/>
        <v>0</v>
      </c>
    </row>
    <row r="480" spans="1:7" x14ac:dyDescent="0.2">
      <c r="A480" s="4">
        <f t="shared" ca="1" si="17"/>
        <v>0</v>
      </c>
      <c r="G480" s="4">
        <f t="shared" ca="1" si="18"/>
        <v>0</v>
      </c>
    </row>
    <row r="481" spans="1:7" x14ac:dyDescent="0.2">
      <c r="A481" s="4">
        <f t="shared" ca="1" si="17"/>
        <v>0</v>
      </c>
      <c r="G481" s="4">
        <f t="shared" ca="1" si="18"/>
        <v>0</v>
      </c>
    </row>
    <row r="482" spans="1:7" x14ac:dyDescent="0.2">
      <c r="A482" s="4">
        <f t="shared" ca="1" si="17"/>
        <v>0</v>
      </c>
      <c r="G482" s="4">
        <f t="shared" ca="1" si="18"/>
        <v>0</v>
      </c>
    </row>
    <row r="483" spans="1:7" x14ac:dyDescent="0.2">
      <c r="A483" s="4">
        <f t="shared" ca="1" si="17"/>
        <v>0</v>
      </c>
      <c r="G483" s="4">
        <f t="shared" ca="1" si="18"/>
        <v>0</v>
      </c>
    </row>
    <row r="484" spans="1:7" x14ac:dyDescent="0.2">
      <c r="A484" s="4">
        <f t="shared" ca="1" si="17"/>
        <v>0</v>
      </c>
      <c r="G484" s="4">
        <f t="shared" ca="1" si="18"/>
        <v>0</v>
      </c>
    </row>
    <row r="485" spans="1:7" x14ac:dyDescent="0.2">
      <c r="A485" s="4">
        <f t="shared" ca="1" si="17"/>
        <v>0</v>
      </c>
      <c r="G485" s="4">
        <f t="shared" ca="1" si="18"/>
        <v>0</v>
      </c>
    </row>
    <row r="486" spans="1:7" x14ac:dyDescent="0.2">
      <c r="A486" s="4">
        <f t="shared" ref="A486:A500" ca="1" si="19">OFFSET($B486,0,LangOffset,1,1)</f>
        <v>0</v>
      </c>
      <c r="G486" s="4">
        <f t="shared" ca="1" si="18"/>
        <v>0</v>
      </c>
    </row>
    <row r="487" spans="1:7" x14ac:dyDescent="0.2">
      <c r="A487" s="4">
        <f t="shared" ca="1" si="19"/>
        <v>0</v>
      </c>
      <c r="G487" s="4">
        <f t="shared" ca="1" si="18"/>
        <v>0</v>
      </c>
    </row>
    <row r="488" spans="1:7" x14ac:dyDescent="0.2">
      <c r="A488" s="4">
        <f t="shared" ca="1" si="19"/>
        <v>0</v>
      </c>
      <c r="G488" s="4">
        <f t="shared" ca="1" si="18"/>
        <v>0</v>
      </c>
    </row>
    <row r="489" spans="1:7" x14ac:dyDescent="0.2">
      <c r="A489" s="4">
        <f t="shared" ca="1" si="19"/>
        <v>0</v>
      </c>
      <c r="G489" s="4">
        <f t="shared" ca="1" si="18"/>
        <v>0</v>
      </c>
    </row>
    <row r="490" spans="1:7" x14ac:dyDescent="0.2">
      <c r="A490" s="4">
        <f t="shared" ca="1" si="19"/>
        <v>0</v>
      </c>
      <c r="G490" s="4">
        <f t="shared" ca="1" si="18"/>
        <v>0</v>
      </c>
    </row>
    <row r="491" spans="1:7" x14ac:dyDescent="0.2">
      <c r="A491" s="4">
        <f t="shared" ca="1" si="19"/>
        <v>0</v>
      </c>
      <c r="G491" s="4">
        <f t="shared" ca="1" si="18"/>
        <v>0</v>
      </c>
    </row>
    <row r="492" spans="1:7" x14ac:dyDescent="0.2">
      <c r="A492" s="4">
        <f t="shared" ca="1" si="19"/>
        <v>0</v>
      </c>
      <c r="G492" s="4">
        <f t="shared" ca="1" si="18"/>
        <v>0</v>
      </c>
    </row>
    <row r="493" spans="1:7" x14ac:dyDescent="0.2">
      <c r="A493" s="4">
        <f t="shared" ca="1" si="19"/>
        <v>0</v>
      </c>
      <c r="G493" s="4">
        <f t="shared" ca="1" si="18"/>
        <v>0</v>
      </c>
    </row>
    <row r="494" spans="1:7" x14ac:dyDescent="0.2">
      <c r="A494" s="4">
        <f t="shared" ca="1" si="19"/>
        <v>0</v>
      </c>
      <c r="G494" s="4">
        <f t="shared" ca="1" si="18"/>
        <v>0</v>
      </c>
    </row>
    <row r="495" spans="1:7" x14ac:dyDescent="0.2">
      <c r="A495" s="4">
        <f t="shared" ca="1" si="19"/>
        <v>0</v>
      </c>
      <c r="G495" s="4">
        <f t="shared" ca="1" si="18"/>
        <v>0</v>
      </c>
    </row>
    <row r="496" spans="1:7" x14ac:dyDescent="0.2">
      <c r="A496" s="4">
        <f t="shared" ca="1" si="19"/>
        <v>0</v>
      </c>
      <c r="G496" s="4">
        <f t="shared" ca="1" si="18"/>
        <v>0</v>
      </c>
    </row>
    <row r="497" spans="1:7" x14ac:dyDescent="0.2">
      <c r="A497" s="4">
        <f t="shared" ca="1" si="19"/>
        <v>0</v>
      </c>
      <c r="G497" s="4">
        <f t="shared" ca="1" si="18"/>
        <v>0</v>
      </c>
    </row>
    <row r="498" spans="1:7" x14ac:dyDescent="0.2">
      <c r="A498" s="4">
        <f t="shared" ca="1" si="19"/>
        <v>0</v>
      </c>
      <c r="G498" s="4">
        <f t="shared" ca="1" si="18"/>
        <v>0</v>
      </c>
    </row>
    <row r="499" spans="1:7" x14ac:dyDescent="0.2">
      <c r="A499" s="4">
        <f t="shared" ca="1" si="19"/>
        <v>0</v>
      </c>
      <c r="G499" s="4">
        <f t="shared" ca="1" si="18"/>
        <v>0</v>
      </c>
    </row>
    <row r="500" spans="1:7" x14ac:dyDescent="0.2">
      <c r="A500" s="4">
        <f t="shared" ca="1" si="19"/>
        <v>0</v>
      </c>
      <c r="G500" s="4">
        <f t="shared" ca="1" si="18"/>
        <v>0</v>
      </c>
    </row>
  </sheetData>
  <sheetProtection algorithmName="SHA-512" hashValue="acXS5tFxjLvy5erFTfyxIge+mDbnwdIO5WjGbg5rHQdlq7lXYy8p2RNa3LMpbKglTYkfIbxDJIw2Cq8yYhH1hA==" saltValue="7apuFpyyzqNVgpPNgvvaRQ==" spinCount="100000" sheet="1" objects="1" scenarios="1"/>
  <customSheetViews>
    <customSheetView guid="{CD09CE3E-58EC-4EDC-BE6A-B9CFB40E5B97}">
      <selection activeCell="C1" sqref="C1"/>
      <pageMargins left="0.7" right="0.7" top="0.75" bottom="0.75" header="0.3" footer="0.3"/>
      <pageSetup paperSize="9" orientation="portrait"/>
    </customSheetView>
    <customSheetView guid="{DCBE10EC-8F38-2F45-867C-33FA420E36B5}">
      <selection activeCell="G12" sqref="G12"/>
      <pageMargins left="0.7" right="0.7" top="0.75" bottom="0.75" header="0.3" footer="0.3"/>
      <pageSetup paperSize="9" orientation="portrait"/>
    </customSheetView>
    <customSheetView guid="{5D020AB2-0A97-4230-BF83-062EE6184162}" topLeftCell="C17">
      <selection activeCell="H48" sqref="H48"/>
      <pageMargins left="0.7" right="0.7" top="0.75" bottom="0.75" header="0.3" footer="0.3"/>
      <pageSetup paperSize="9" orientation="portrait"/>
    </customSheetView>
    <customSheetView guid="{8A762DD9-6125-4177-AA9B-79E8D68448DE}" topLeftCell="C7">
      <selection activeCell="G47" sqref="G47"/>
      <pageMargins left="0.7" right="0.7" top="0.75" bottom="0.75" header="0.3" footer="0.3"/>
      <pageSetup paperSize="9" orientation="portrait"/>
    </customSheetView>
  </customSheetView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1BCBA53402ABCB43BB147A5E0B9BDFED" ma:contentTypeVersion="68" ma:contentTypeDescription="Create a new document." ma:contentTypeScope="" ma:versionID="2b7dd1a5025363c22db846ec8b5889ca">
  <xsd:schema xmlns:xsd="http://www.w3.org/2001/XMLSchema" xmlns:xs="http://www.w3.org/2001/XMLSchema" xmlns:p="http://schemas.microsoft.com/office/2006/metadata/properties" xmlns:ns2="6a6644d3-f248-4067-83c6-e7eac864ebba" xmlns:ns3="e809b279-1100-4bb0-a551-872a8498fc5a" xmlns:ns4="http://schemas.microsoft.com/sharepoint/v4" targetNamespace="http://schemas.microsoft.com/office/2006/metadata/properties" ma:root="true" ma:fieldsID="6bd2a6100e56bb165c931624efe5e9ec" ns2:_="" ns3:_="" ns4:_="">
    <xsd:import namespace="6a6644d3-f248-4067-83c6-e7eac864ebba"/>
    <xsd:import namespace="e809b279-1100-4bb0-a551-872a8498fc5a"/>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4:IconOverlay"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644d3-f248-4067-83c6-e7eac864ebb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809b279-1100-4bb0-a551-872a8498f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4.xml><?xml version="1.0" encoding="utf-8"?>
<p:properties xmlns:p="http://schemas.microsoft.com/office/2006/metadata/properties" xmlns:xsi="http://www.w3.org/2001/XMLSchema-instance">
  <documentManagement>
    <_dlc_DocId xmlns="6a6644d3-f248-4067-83c6-e7eac864ebba">NAXEWDDVUNHE-1196408984-6752</_dlc_DocId>
    <_dlc_DocIdUrl xmlns="6a6644d3-f248-4067-83c6-e7eac864ebba">
      <Url>https://tgf.sharepoint.com/sites/ESA2F1/GACE/_layouts/15/DocIdRedir.aspx?ID=NAXEWDDVUNHE-1196408984-6752</Url>
      <Description>NAXEWDDVUNHE-1196408984-6752</Description>
    </_dlc_DocIdUrl>
    <_dlc_DocIdPersistId xmlns="6a6644d3-f248-4067-83c6-e7eac864ebba" xsi:nil="true"/>
    <IconOverlay xmlns="http://schemas.microsoft.com/sharepoint/v4" xsi:nil="true"/>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E12AE02-9A66-4FA6-99E1-AFE1F2E95C98}"/>
</file>

<file path=customXml/itemProps2.xml><?xml version="1.0" encoding="utf-8"?>
<ds:datastoreItem xmlns:ds="http://schemas.openxmlformats.org/officeDocument/2006/customXml" ds:itemID="{FD2ECAD8-9987-49C7-BAF7-B8BA9AE59FE1}"/>
</file>

<file path=customXml/itemProps3.xml><?xml version="1.0" encoding="utf-8"?>
<ds:datastoreItem xmlns:ds="http://schemas.openxmlformats.org/officeDocument/2006/customXml" ds:itemID="{0176AB3C-47FE-4064-8351-62405BB7DA10}"/>
</file>

<file path=customXml/itemProps4.xml><?xml version="1.0" encoding="utf-8"?>
<ds:datastoreItem xmlns:ds="http://schemas.openxmlformats.org/officeDocument/2006/customXml" ds:itemID="{54A30DD0-FFDC-4D2A-8563-B7A8F56624F8}">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a03ac030-8fc0-429e-a59d-aec15056182b"/>
    <ds:schemaRef ds:uri="http://purl.org/dc/elements/1.1/"/>
    <ds:schemaRef ds:uri="http://www.w3.org/XML/1998/namespace"/>
    <ds:schemaRef ds:uri="http://purl.org/dc/dcmitype/"/>
  </ds:schemaRefs>
</ds:datastoreItem>
</file>

<file path=customXml/itemProps5.xml><?xml version="1.0" encoding="utf-8"?>
<ds:datastoreItem xmlns:ds="http://schemas.openxmlformats.org/officeDocument/2006/customXml" ds:itemID="{BEDFB8FB-B18C-4E5A-8B26-20797165F1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Instructions</vt:lpstr>
      <vt:lpstr>Cover Sheet</vt:lpstr>
      <vt:lpstr>Tables</vt:lpstr>
      <vt:lpstr>Blank table (only if needed)</vt:lpstr>
      <vt:lpstr>TB drop-down</vt:lpstr>
      <vt:lpstr>Translations</vt:lpstr>
      <vt:lpstr>ApplicantType</vt:lpstr>
      <vt:lpstr>Geography</vt:lpstr>
      <vt:lpstr>LangOffset</vt:lpstr>
      <vt:lpstr>Language</vt:lpstr>
      <vt:lpstr>ListTBModules</vt:lpstr>
      <vt:lpstr>'Blank table (only if needed)'!Print_Area</vt:lpstr>
      <vt:lpstr>Instructions!Print_Area</vt:lpstr>
      <vt:lpstr>Tables!Print_Area</vt:lpstr>
      <vt:lpstr>TBModulesIndicators</vt:lpstr>
    </vt:vector>
  </TitlesOfParts>
  <Company>The Global Fund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FundingModel_ProgramaticGapTB_Table_all.xlsx</dc:title>
  <dc:creator>Norberto Cioffi</dc:creator>
  <cp:lastModifiedBy>Dell</cp:lastModifiedBy>
  <cp:lastPrinted>2016-12-12T19:18:10Z</cp:lastPrinted>
  <dcterms:created xsi:type="dcterms:W3CDTF">2014-05-13T14:32:54Z</dcterms:created>
  <dcterms:modified xsi:type="dcterms:W3CDTF">2017-06-01T13:07:18Z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0x0101001BCBA53402ABCB43BB147A5E0B9BDFED</vt:lpwstr>
  </property>
  <property fmtid="{D5CDD505-2E9C-101B-9397-08002B2CF9AE}" pid="4" name="WorkflowCreationPath">
    <vt:lpwstr>2f7debbc-2b8d-44a1-9e0a-4005030c88f4,9;2f7debbc-2b8d-44a1-9e0a-4005030c88f4,4;</vt:lpwstr>
  </property>
  <property fmtid="{D5CDD505-2E9C-101B-9397-08002B2CF9AE}" pid="5" name="Author">
    <vt:lpwstr>3;#;UserInfo</vt:lpwstr>
  </property>
  <property fmtid="{D5CDD505-2E9C-101B-9397-08002B2CF9AE}" pid="6" name="Order">
    <vt:r8>100</vt:r8>
  </property>
  <property fmtid="{D5CDD505-2E9C-101B-9397-08002B2CF9AE}" pid="7" name="URL">
    <vt:lpwstr/>
  </property>
  <property fmtid="{D5CDD505-2E9C-101B-9397-08002B2CF9AE}" pid="8" name="Modified">
    <vt:filetime>2015-03-11T14:23:01Z</vt:filetime>
  </property>
  <property fmtid="{D5CDD505-2E9C-101B-9397-08002B2CF9AE}" pid="9" name="Editor">
    <vt:lpwstr>3;#;UserInfo</vt:lpwstr>
  </property>
  <property fmtid="{D5CDD505-2E9C-101B-9397-08002B2CF9AE}" pid="10" name="Created">
    <vt:filetime>2015-03-11T14:23:00Z</vt:filetime>
  </property>
  <property fmtid="{D5CDD505-2E9C-101B-9397-08002B2CF9AE}" pid="11" name="_dlc_DocId">
    <vt:lpwstr>7F5SVMC6CCRT-1464864961-222</vt:lpwstr>
  </property>
  <property fmtid="{D5CDD505-2E9C-101B-9397-08002B2CF9AE}" pid="12" name="_dlc_DocIdUrl">
    <vt:lpwstr>https://tgf.sharepoint.com/sites/TSGMT11/IND7/_layouts/15/DocIdRedir.aspx?ID=7F5SVMC6CCRT-1464864961-222, 7F5SVMC6CCRT-1464864961-222</vt:lpwstr>
  </property>
  <property fmtid="{D5CDD505-2E9C-101B-9397-08002B2CF9AE}" pid="13" name="_dlc_DocIdItemGuid">
    <vt:lpwstr>b5a59c38-2daa-47fa-941b-3fed2420e155</vt:lpwstr>
  </property>
</Properties>
</file>