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6" l="1"/>
  <c r="K24" i="6" s="1"/>
  <c r="J23" i="6"/>
  <c r="I23" i="6"/>
  <c r="K23" i="6" s="1"/>
  <c r="K22" i="6"/>
  <c r="J22" i="6"/>
  <c r="I22" i="6"/>
  <c r="I21" i="6"/>
  <c r="K21" i="6" s="1"/>
  <c r="J20" i="6"/>
  <c r="I20" i="6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7" i="6"/>
  <c r="K7" i="6" s="1"/>
  <c r="I6" i="6"/>
  <c r="K6" i="6" s="1"/>
  <c r="J5" i="6"/>
  <c r="I5" i="6"/>
  <c r="H38" i="5"/>
  <c r="J38" i="5" s="1"/>
  <c r="I37" i="5"/>
  <c r="H37" i="5"/>
  <c r="J36" i="5"/>
  <c r="H36" i="5"/>
  <c r="I35" i="5"/>
  <c r="H35" i="5"/>
  <c r="I34" i="5"/>
  <c r="J34" i="5" s="1"/>
  <c r="H34" i="5"/>
  <c r="I33" i="5"/>
  <c r="H33" i="5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H19" i="5"/>
  <c r="J19" i="5" s="1"/>
  <c r="I18" i="5"/>
  <c r="H18" i="5"/>
  <c r="H17" i="5"/>
  <c r="J17" i="5" s="1"/>
  <c r="J15" i="5"/>
  <c r="H14" i="5"/>
  <c r="J14" i="5" s="1"/>
  <c r="I13" i="5"/>
  <c r="H13" i="5"/>
  <c r="I11" i="5"/>
  <c r="J11" i="5" s="1"/>
  <c r="H11" i="5"/>
  <c r="H10" i="5"/>
  <c r="J10" i="5" s="1"/>
  <c r="H9" i="5"/>
  <c r="J9" i="5" s="1"/>
  <c r="I8" i="5"/>
  <c r="H8" i="5"/>
  <c r="H7" i="5"/>
  <c r="J7" i="5" s="1"/>
  <c r="H6" i="5"/>
  <c r="J6" i="5" s="1"/>
  <c r="H5" i="5"/>
  <c r="J5" i="5" s="1"/>
  <c r="J18" i="5" l="1"/>
  <c r="J8" i="5"/>
  <c r="J33" i="5"/>
  <c r="J13" i="5"/>
  <c r="J35" i="5"/>
  <c r="J37" i="5"/>
  <c r="K5" i="6"/>
  <c r="K20" i="6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H9" i="2" l="1"/>
  <c r="J9" i="2" s="1"/>
  <c r="H10" i="2"/>
  <c r="J10" i="2" s="1"/>
  <c r="H5" i="2"/>
  <c r="J5" i="2" s="1"/>
  <c r="H6" i="2"/>
  <c r="J6" i="2" s="1"/>
  <c r="H7" i="2"/>
  <c r="J7" i="2" s="1"/>
  <c r="H8" i="2"/>
  <c r="J8" i="2" s="1"/>
  <c r="C11" i="2" l="1"/>
  <c r="H11" i="2" s="1"/>
  <c r="J11" i="2" s="1"/>
  <c r="C12" i="2"/>
  <c r="H12" i="2" s="1"/>
  <c r="J12" i="2" s="1"/>
  <c r="C13" i="2"/>
  <c r="I13" i="2" s="1"/>
  <c r="H13" i="2" l="1"/>
  <c r="J13" i="2" s="1"/>
  <c r="C14" i="2" l="1"/>
  <c r="H14" i="2" s="1"/>
  <c r="J14" i="2" s="1"/>
  <c r="C15" i="2" l="1"/>
  <c r="H15" i="2" s="1"/>
  <c r="C16" i="2"/>
  <c r="H16" i="2" s="1"/>
  <c r="J16" i="2" s="1"/>
  <c r="J15" i="2" l="1"/>
  <c r="C17" i="2"/>
  <c r="H17" i="2" s="1"/>
  <c r="C18" i="2"/>
  <c r="H18" i="2" s="1"/>
  <c r="J18" i="2" s="1"/>
  <c r="C24" i="2"/>
  <c r="H24" i="2" s="1"/>
  <c r="J17" i="2" l="1"/>
  <c r="I24" i="2"/>
  <c r="J24" i="2" s="1"/>
  <c r="C19" i="2" l="1"/>
  <c r="H19" i="2" s="1"/>
  <c r="C20" i="2"/>
  <c r="H20" i="2" s="1"/>
  <c r="J20" i="2" s="1"/>
  <c r="I19" i="2" l="1"/>
  <c r="J19" i="2" s="1"/>
  <c r="C21" i="2" l="1"/>
  <c r="H21" i="2" l="1"/>
  <c r="I21" i="2"/>
  <c r="C22" i="2"/>
  <c r="H22" i="2" s="1"/>
  <c r="J22" i="2" s="1"/>
  <c r="J21" i="2" l="1"/>
  <c r="C23" i="2" l="1"/>
  <c r="H23" i="2" s="1"/>
  <c r="J23" i="2" s="1"/>
  <c r="C25" i="2" l="1"/>
  <c r="H25" i="2" s="1"/>
  <c r="J25" i="2" s="1"/>
  <c r="C26" i="2" l="1"/>
  <c r="H26" i="2" s="1"/>
  <c r="J26" i="2" s="1"/>
  <c r="C28" i="2" l="1"/>
  <c r="H28" i="2" s="1"/>
  <c r="J28" i="2" s="1"/>
  <c r="C27" i="2"/>
  <c r="I27" i="2" s="1"/>
  <c r="H27" i="2" l="1"/>
  <c r="J27" i="2" s="1"/>
</calcChain>
</file>

<file path=xl/sharedStrings.xml><?xml version="1.0" encoding="utf-8"?>
<sst xmlns="http://schemas.openxmlformats.org/spreadsheetml/2006/main" count="192" uniqueCount="78">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</sst>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29"/>
      <c r="B1" s="30"/>
      <c r="C1" s="30"/>
      <c r="D1" s="30"/>
      <c r="E1" s="30"/>
      <c r="F1" s="30"/>
      <c r="G1" s="30"/>
      <c r="H1" s="30"/>
      <c r="I1" s="30"/>
      <c r="J1" s="30"/>
    </row>
    <row r="2" spans="1:11" ht="30" customHeight="1" x14ac:dyDescent="0.4">
      <c r="A2" s="31" t="s">
        <v>45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1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1" ht="18.75" customHeight="1" x14ac:dyDescent="0.25">
      <c r="A5" s="23">
        <v>43280</v>
      </c>
      <c r="B5" s="24" t="s">
        <v>51</v>
      </c>
      <c r="C5" s="26">
        <f t="shared" ref="C5:C10" si="0">200000/E5</f>
        <v>823.04526748971193</v>
      </c>
      <c r="D5" s="27" t="s">
        <v>48</v>
      </c>
      <c r="E5" s="25">
        <v>243</v>
      </c>
      <c r="F5" s="25">
        <v>248</v>
      </c>
      <c r="G5" s="25">
        <v>250</v>
      </c>
      <c r="H5" s="28">
        <f t="shared" ref="H5:H6" si="1">IF(D5="SELL", E5-F5, F5-E5)*C5</f>
        <v>4115.2263374485592</v>
      </c>
      <c r="I5" s="28">
        <f t="shared" ref="I5:I6" si="2">IF(D5="SELL",IF(G5="-","0",F5-G5),IF(D5="BUY",IF(G5="-","0",G5-F5)))*C5</f>
        <v>1646.0905349794239</v>
      </c>
      <c r="J5" s="28">
        <f>I5+H5</f>
        <v>5761.3168724279831</v>
      </c>
    </row>
    <row r="6" spans="1:11" ht="18.75" customHeight="1" x14ac:dyDescent="0.25">
      <c r="A6" s="23">
        <v>43280</v>
      </c>
      <c r="B6" s="24" t="s">
        <v>52</v>
      </c>
      <c r="C6" s="26">
        <f t="shared" si="0"/>
        <v>492.61083743842363</v>
      </c>
      <c r="D6" s="27" t="s">
        <v>48</v>
      </c>
      <c r="E6" s="25">
        <v>406</v>
      </c>
      <c r="F6" s="25">
        <v>410</v>
      </c>
      <c r="G6" s="25" t="s">
        <v>49</v>
      </c>
      <c r="H6" s="28">
        <f t="shared" si="1"/>
        <v>1970.4433497536945</v>
      </c>
      <c r="I6" s="28">
        <f t="shared" si="2"/>
        <v>0</v>
      </c>
      <c r="J6" s="28">
        <f t="shared" ref="J6:J10" si="3">I6+H6</f>
        <v>1970.4433497536945</v>
      </c>
    </row>
    <row r="7" spans="1:11" ht="18.75" customHeight="1" x14ac:dyDescent="0.25">
      <c r="A7" s="23">
        <v>43279</v>
      </c>
      <c r="B7" s="24" t="s">
        <v>51</v>
      </c>
      <c r="C7" s="26">
        <f t="shared" si="0"/>
        <v>851.063829787234</v>
      </c>
      <c r="D7" s="27" t="s">
        <v>48</v>
      </c>
      <c r="E7" s="25">
        <v>235</v>
      </c>
      <c r="F7" s="25">
        <v>240</v>
      </c>
      <c r="G7" s="25">
        <v>245</v>
      </c>
      <c r="H7" s="28">
        <f t="shared" ref="H7" si="4">IF(D7="SELL", E7-F7, F7-E7)*C7</f>
        <v>4255.3191489361698</v>
      </c>
      <c r="I7" s="28">
        <f t="shared" ref="I7" si="5">IF(D7="SELL",IF(G7="-","0",F7-G7),IF(D7="BUY",IF(G7="-","0",G7-F7)))*C7</f>
        <v>4255.3191489361698</v>
      </c>
      <c r="J7" s="28">
        <f t="shared" si="3"/>
        <v>8510.6382978723395</v>
      </c>
    </row>
    <row r="8" spans="1:11" ht="18.75" customHeight="1" x14ac:dyDescent="0.25">
      <c r="A8" s="23">
        <v>43278</v>
      </c>
      <c r="B8" s="24" t="s">
        <v>53</v>
      </c>
      <c r="C8" s="26">
        <f t="shared" si="0"/>
        <v>490.19607843137254</v>
      </c>
      <c r="D8" s="27" t="s">
        <v>48</v>
      </c>
      <c r="E8" s="25">
        <v>408</v>
      </c>
      <c r="F8" s="25">
        <v>412</v>
      </c>
      <c r="G8" s="25" t="s">
        <v>49</v>
      </c>
      <c r="H8" s="28">
        <f t="shared" ref="H8" si="6">IF(D8="SELL", E8-F8, F8-E8)*C8</f>
        <v>1960.7843137254902</v>
      </c>
      <c r="I8" s="28">
        <f t="shared" ref="I8" si="7">IF(D8="SELL",IF(G8="-","0",F8-G8),IF(D8="BUY",IF(G8="-","0",G8-F8)))*C8</f>
        <v>0</v>
      </c>
      <c r="J8" s="28">
        <f t="shared" si="3"/>
        <v>1960.7843137254902</v>
      </c>
    </row>
    <row r="9" spans="1:11" ht="18.75" customHeight="1" x14ac:dyDescent="0.25">
      <c r="A9" s="23">
        <v>43276</v>
      </c>
      <c r="B9" s="24" t="s">
        <v>50</v>
      </c>
      <c r="C9" s="26">
        <f t="shared" si="0"/>
        <v>586.51026392961876</v>
      </c>
      <c r="D9" s="27" t="s">
        <v>48</v>
      </c>
      <c r="E9" s="25">
        <v>341</v>
      </c>
      <c r="F9" s="25">
        <v>346</v>
      </c>
      <c r="G9" s="25">
        <v>348</v>
      </c>
      <c r="H9" s="28">
        <f t="shared" ref="H9:H10" si="8">IF(D9="SELL", E9-F9, F9-E9)*C9</f>
        <v>2932.5513196480938</v>
      </c>
      <c r="I9" s="28">
        <f t="shared" ref="I9:I10" si="9">IF(D9="SELL",IF(G9="-","0",F9-G9),IF(D9="BUY",IF(G9="-","0",G9-F9)))*C9</f>
        <v>1173.0205278592375</v>
      </c>
      <c r="J9" s="28">
        <f t="shared" si="3"/>
        <v>4105.5718475073318</v>
      </c>
    </row>
    <row r="10" spans="1:11" ht="18.75" customHeight="1" x14ac:dyDescent="0.25">
      <c r="A10" s="18">
        <v>43276</v>
      </c>
      <c r="B10" s="24" t="s">
        <v>54</v>
      </c>
      <c r="C10" s="26">
        <f t="shared" si="0"/>
        <v>623.05295950155767</v>
      </c>
      <c r="D10" s="27" t="s">
        <v>48</v>
      </c>
      <c r="E10" s="25">
        <v>321</v>
      </c>
      <c r="F10" s="25">
        <v>326</v>
      </c>
      <c r="G10" s="25" t="s">
        <v>49</v>
      </c>
      <c r="H10" s="28">
        <f t="shared" si="8"/>
        <v>3115.2647975077884</v>
      </c>
      <c r="I10" s="28">
        <f t="shared" si="9"/>
        <v>0</v>
      </c>
      <c r="J10" s="28">
        <f t="shared" si="3"/>
        <v>3115.2647975077884</v>
      </c>
    </row>
    <row r="11" spans="1:11" ht="18.75" customHeight="1" x14ac:dyDescent="0.25">
      <c r="A11" s="18">
        <v>43273</v>
      </c>
      <c r="B11" s="19" t="s">
        <v>36</v>
      </c>
      <c r="C11" s="20">
        <f>MROUND(500000/E11,10)</f>
        <v>570</v>
      </c>
      <c r="D11" s="20" t="s">
        <v>35</v>
      </c>
      <c r="E11" s="21">
        <v>881</v>
      </c>
      <c r="F11" s="21">
        <v>870</v>
      </c>
      <c r="G11" s="21">
        <v>0</v>
      </c>
      <c r="H11" s="21">
        <f>(E11-F11)*C11</f>
        <v>6270</v>
      </c>
      <c r="I11" s="21">
        <v>0</v>
      </c>
      <c r="J11" s="21">
        <f>+I11+H11</f>
        <v>6270</v>
      </c>
    </row>
    <row r="12" spans="1:11" ht="18.75" customHeight="1" x14ac:dyDescent="0.25">
      <c r="A12" s="18">
        <v>43272</v>
      </c>
      <c r="B12" s="19" t="s">
        <v>30</v>
      </c>
      <c r="C12" s="20">
        <f>MROUND(500000/E12,10)</f>
        <v>1230</v>
      </c>
      <c r="D12" s="20" t="s">
        <v>35</v>
      </c>
      <c r="E12" s="21">
        <v>405</v>
      </c>
      <c r="F12" s="21">
        <v>395</v>
      </c>
      <c r="G12" s="21">
        <v>0</v>
      </c>
      <c r="H12" s="21">
        <f>(E12-F12)*C12</f>
        <v>12300</v>
      </c>
      <c r="I12" s="21">
        <v>0</v>
      </c>
      <c r="J12" s="21">
        <f>+I12+H12</f>
        <v>12300</v>
      </c>
    </row>
    <row r="13" spans="1:11" ht="18.75" customHeight="1" x14ac:dyDescent="0.25">
      <c r="A13" s="18">
        <v>43271</v>
      </c>
      <c r="B13" s="19" t="s">
        <v>24</v>
      </c>
      <c r="C13" s="20">
        <f>MROUND(500000/E13,10)</f>
        <v>560</v>
      </c>
      <c r="D13" s="20" t="s">
        <v>10</v>
      </c>
      <c r="E13" s="21">
        <v>893</v>
      </c>
      <c r="F13" s="21">
        <v>905</v>
      </c>
      <c r="G13" s="21">
        <v>920</v>
      </c>
      <c r="H13" s="21">
        <f>(F13-E13)*C13</f>
        <v>6720</v>
      </c>
      <c r="I13" s="21">
        <f>(G13-F13)*C13</f>
        <v>8400</v>
      </c>
      <c r="J13" s="21">
        <f>+I13+H13</f>
        <v>15120</v>
      </c>
    </row>
    <row r="14" spans="1:11" ht="18.75" customHeight="1" x14ac:dyDescent="0.25">
      <c r="A14" s="18">
        <v>43269</v>
      </c>
      <c r="B14" s="19" t="s">
        <v>15</v>
      </c>
      <c r="C14" s="20">
        <f>MROUND(500000/E14,10)</f>
        <v>880</v>
      </c>
      <c r="D14" s="20" t="s">
        <v>35</v>
      </c>
      <c r="E14" s="21">
        <v>570</v>
      </c>
      <c r="F14" s="21">
        <v>561.5</v>
      </c>
      <c r="G14" s="21">
        <v>0</v>
      </c>
      <c r="H14" s="21">
        <f>(E14-F14)*C14</f>
        <v>7480</v>
      </c>
      <c r="I14" s="21">
        <v>0</v>
      </c>
      <c r="J14" s="21">
        <f>+I14+H14</f>
        <v>7480</v>
      </c>
    </row>
    <row r="15" spans="1:11" ht="18.75" customHeight="1" x14ac:dyDescent="0.25">
      <c r="A15" s="18">
        <v>43266</v>
      </c>
      <c r="B15" s="19" t="s">
        <v>30</v>
      </c>
      <c r="C15" s="20">
        <f t="shared" ref="C15:C20" si="10">MROUND(500000/E15,10)</f>
        <v>1290</v>
      </c>
      <c r="D15" s="20" t="s">
        <v>10</v>
      </c>
      <c r="E15" s="21">
        <v>387</v>
      </c>
      <c r="F15" s="21">
        <v>395</v>
      </c>
      <c r="G15" s="21">
        <v>0</v>
      </c>
      <c r="H15" s="21">
        <f t="shared" ref="H15:H22" si="11">(F15-E15)*C15</f>
        <v>10320</v>
      </c>
      <c r="I15" s="21">
        <v>0</v>
      </c>
      <c r="J15" s="21">
        <f t="shared" ref="J15:J20" si="12">+I15+H15</f>
        <v>10320</v>
      </c>
      <c r="K15" s="22"/>
    </row>
    <row r="16" spans="1:11" ht="18.75" customHeight="1" x14ac:dyDescent="0.25">
      <c r="A16" s="18">
        <v>43266</v>
      </c>
      <c r="B16" s="19" t="s">
        <v>33</v>
      </c>
      <c r="C16" s="20">
        <f t="shared" si="10"/>
        <v>400</v>
      </c>
      <c r="D16" s="20" t="s">
        <v>10</v>
      </c>
      <c r="E16" s="21">
        <v>1260</v>
      </c>
      <c r="F16" s="21">
        <v>1245</v>
      </c>
      <c r="G16" s="21">
        <v>0</v>
      </c>
      <c r="H16" s="21">
        <f t="shared" si="11"/>
        <v>-6000</v>
      </c>
      <c r="I16" s="21">
        <v>0</v>
      </c>
      <c r="J16" s="16">
        <f t="shared" si="12"/>
        <v>-6000</v>
      </c>
      <c r="K16" s="22"/>
    </row>
    <row r="17" spans="1:11" ht="18.75" customHeight="1" x14ac:dyDescent="0.25">
      <c r="A17" s="18">
        <v>43265</v>
      </c>
      <c r="B17" s="19" t="s">
        <v>23</v>
      </c>
      <c r="C17" s="20">
        <f t="shared" si="10"/>
        <v>6710</v>
      </c>
      <c r="D17" s="20" t="s">
        <v>10</v>
      </c>
      <c r="E17" s="21">
        <v>74.5</v>
      </c>
      <c r="F17" s="21">
        <v>74.900000000000006</v>
      </c>
      <c r="G17" s="21">
        <v>0</v>
      </c>
      <c r="H17" s="21">
        <f t="shared" si="11"/>
        <v>2684.0000000000382</v>
      </c>
      <c r="I17" s="21">
        <v>0</v>
      </c>
      <c r="J17" s="21">
        <f t="shared" si="12"/>
        <v>2684.0000000000382</v>
      </c>
      <c r="K17" s="22"/>
    </row>
    <row r="18" spans="1:11" ht="18.75" customHeight="1" x14ac:dyDescent="0.25">
      <c r="A18" s="18">
        <v>43265</v>
      </c>
      <c r="B18" s="19" t="s">
        <v>19</v>
      </c>
      <c r="C18" s="20">
        <f t="shared" si="10"/>
        <v>790</v>
      </c>
      <c r="D18" s="20" t="s">
        <v>10</v>
      </c>
      <c r="E18" s="21">
        <v>632</v>
      </c>
      <c r="F18" s="21">
        <v>633.5</v>
      </c>
      <c r="G18" s="21">
        <v>0</v>
      </c>
      <c r="H18" s="21">
        <f t="shared" si="11"/>
        <v>1185</v>
      </c>
      <c r="I18" s="21">
        <v>0</v>
      </c>
      <c r="J18" s="21">
        <f t="shared" si="12"/>
        <v>1185</v>
      </c>
      <c r="K18" s="22"/>
    </row>
    <row r="19" spans="1:11" ht="18.75" customHeight="1" x14ac:dyDescent="0.25">
      <c r="A19" s="18">
        <v>43264</v>
      </c>
      <c r="B19" s="19" t="s">
        <v>46</v>
      </c>
      <c r="C19" s="20">
        <f t="shared" si="10"/>
        <v>1020</v>
      </c>
      <c r="D19" s="20" t="s">
        <v>10</v>
      </c>
      <c r="E19" s="21">
        <v>490</v>
      </c>
      <c r="F19" s="21">
        <v>500</v>
      </c>
      <c r="G19" s="21">
        <v>509</v>
      </c>
      <c r="H19" s="21">
        <f t="shared" si="11"/>
        <v>10200</v>
      </c>
      <c r="I19" s="21">
        <f>(G19-F19)*C19</f>
        <v>9180</v>
      </c>
      <c r="J19" s="21">
        <f t="shared" si="12"/>
        <v>19380</v>
      </c>
    </row>
    <row r="20" spans="1:11" ht="18.75" customHeight="1" x14ac:dyDescent="0.25">
      <c r="A20" s="18">
        <v>43264</v>
      </c>
      <c r="B20" s="19" t="s">
        <v>33</v>
      </c>
      <c r="C20" s="20">
        <f t="shared" si="10"/>
        <v>380</v>
      </c>
      <c r="D20" s="20" t="s">
        <v>10</v>
      </c>
      <c r="E20" s="21">
        <v>1300</v>
      </c>
      <c r="F20" s="21">
        <v>1285</v>
      </c>
      <c r="G20" s="21">
        <v>0</v>
      </c>
      <c r="H20" s="21">
        <f t="shared" si="11"/>
        <v>-5700</v>
      </c>
      <c r="I20" s="21">
        <v>0</v>
      </c>
      <c r="J20" s="16">
        <f t="shared" si="12"/>
        <v>-5700</v>
      </c>
    </row>
    <row r="21" spans="1:11" ht="18.75" customHeight="1" x14ac:dyDescent="0.25">
      <c r="A21" s="18">
        <v>43263</v>
      </c>
      <c r="B21" s="19" t="s">
        <v>22</v>
      </c>
      <c r="C21" s="20">
        <f t="shared" ref="C21" si="13">MROUND(500000/E21,10)</f>
        <v>610</v>
      </c>
      <c r="D21" s="20" t="s">
        <v>10</v>
      </c>
      <c r="E21" s="21">
        <v>818</v>
      </c>
      <c r="F21" s="21">
        <v>833</v>
      </c>
      <c r="G21" s="21">
        <v>853</v>
      </c>
      <c r="H21" s="21">
        <f t="shared" si="11"/>
        <v>9150</v>
      </c>
      <c r="I21" s="21">
        <f>(G21-F21)*C21</f>
        <v>12200</v>
      </c>
      <c r="J21" s="21">
        <f t="shared" ref="J21" si="14">+I21+H21</f>
        <v>21350</v>
      </c>
    </row>
    <row r="22" spans="1:11" ht="18.75" customHeight="1" x14ac:dyDescent="0.25">
      <c r="A22" s="18">
        <v>43262</v>
      </c>
      <c r="B22" s="19" t="s">
        <v>47</v>
      </c>
      <c r="C22" s="20">
        <f t="shared" ref="C22:C28" si="15">MROUND(500000/E22,10)</f>
        <v>980</v>
      </c>
      <c r="D22" s="20" t="s">
        <v>10</v>
      </c>
      <c r="E22" s="21">
        <v>510</v>
      </c>
      <c r="F22" s="21">
        <v>512</v>
      </c>
      <c r="G22" s="21">
        <v>0</v>
      </c>
      <c r="H22" s="21">
        <f t="shared" si="11"/>
        <v>1960</v>
      </c>
      <c r="I22" s="21">
        <v>0</v>
      </c>
      <c r="J22" s="21">
        <f>+I22+H22</f>
        <v>1960</v>
      </c>
    </row>
    <row r="23" spans="1:11" ht="18.75" customHeight="1" x14ac:dyDescent="0.25">
      <c r="A23" s="18">
        <v>43259</v>
      </c>
      <c r="B23" s="19" t="s">
        <v>15</v>
      </c>
      <c r="C23" s="20">
        <f t="shared" si="15"/>
        <v>880</v>
      </c>
      <c r="D23" s="20" t="s">
        <v>35</v>
      </c>
      <c r="E23" s="21">
        <v>565</v>
      </c>
      <c r="F23" s="21">
        <v>555</v>
      </c>
      <c r="G23" s="21">
        <v>0</v>
      </c>
      <c r="H23" s="21">
        <f>(E23-F23)*C23</f>
        <v>8800</v>
      </c>
      <c r="I23" s="21">
        <v>0</v>
      </c>
      <c r="J23" s="21">
        <f>+I23+H23</f>
        <v>8800</v>
      </c>
    </row>
    <row r="24" spans="1:11" ht="18.75" customHeight="1" x14ac:dyDescent="0.25">
      <c r="A24" s="18">
        <v>43258</v>
      </c>
      <c r="B24" s="19" t="s">
        <v>15</v>
      </c>
      <c r="C24" s="20">
        <f>MROUND(500000/E24,10)</f>
        <v>930</v>
      </c>
      <c r="D24" s="20" t="s">
        <v>10</v>
      </c>
      <c r="E24" s="21">
        <v>536</v>
      </c>
      <c r="F24" s="21">
        <v>546</v>
      </c>
      <c r="G24" s="21">
        <v>561</v>
      </c>
      <c r="H24" s="21">
        <f t="shared" ref="H24" si="16">(F24-E24)*C24</f>
        <v>9300</v>
      </c>
      <c r="I24" s="21">
        <f>(G24-F24)*C24</f>
        <v>13950</v>
      </c>
      <c r="J24" s="21">
        <f t="shared" ref="J24" si="17">+I24+H24</f>
        <v>23250</v>
      </c>
      <c r="K24" s="22"/>
    </row>
    <row r="25" spans="1:11" ht="18.75" customHeight="1" x14ac:dyDescent="0.25">
      <c r="A25" s="18">
        <v>43257</v>
      </c>
      <c r="B25" s="19" t="s">
        <v>12</v>
      </c>
      <c r="C25" s="20">
        <f t="shared" si="15"/>
        <v>1420</v>
      </c>
      <c r="D25" s="20" t="s">
        <v>10</v>
      </c>
      <c r="E25" s="21">
        <v>351</v>
      </c>
      <c r="F25" s="21">
        <v>359</v>
      </c>
      <c r="G25" s="21">
        <v>0</v>
      </c>
      <c r="H25" s="21">
        <f>(F25-E25)*C25</f>
        <v>11360</v>
      </c>
      <c r="I25" s="21">
        <v>0</v>
      </c>
      <c r="J25" s="21">
        <f>+I25+H25</f>
        <v>11360</v>
      </c>
    </row>
    <row r="26" spans="1:11" ht="18.75" customHeight="1" x14ac:dyDescent="0.25">
      <c r="A26" s="18">
        <v>43256</v>
      </c>
      <c r="B26" s="19" t="s">
        <v>16</v>
      </c>
      <c r="C26" s="20">
        <f t="shared" si="15"/>
        <v>830</v>
      </c>
      <c r="D26" s="20" t="s">
        <v>10</v>
      </c>
      <c r="E26" s="21">
        <v>602</v>
      </c>
      <c r="F26" s="21">
        <v>604</v>
      </c>
      <c r="G26" s="21">
        <v>0</v>
      </c>
      <c r="H26" s="21">
        <f>(F26-E26)*C26</f>
        <v>1660</v>
      </c>
      <c r="I26" s="21">
        <v>0</v>
      </c>
      <c r="J26" s="21">
        <f t="shared" ref="J26" si="18">+I26+H26</f>
        <v>1660</v>
      </c>
    </row>
    <row r="27" spans="1:11" ht="18.75" customHeight="1" x14ac:dyDescent="0.25">
      <c r="A27" s="18">
        <v>43255</v>
      </c>
      <c r="B27" s="19" t="s">
        <v>15</v>
      </c>
      <c r="C27" s="20">
        <f t="shared" si="15"/>
        <v>870</v>
      </c>
      <c r="D27" s="20" t="s">
        <v>35</v>
      </c>
      <c r="E27" s="21">
        <v>577</v>
      </c>
      <c r="F27" s="21">
        <v>567</v>
      </c>
      <c r="G27" s="21">
        <v>557</v>
      </c>
      <c r="H27" s="21">
        <f>(E27-F27)*C27</f>
        <v>8700</v>
      </c>
      <c r="I27" s="21">
        <f>(F27-G27)*C27</f>
        <v>8700</v>
      </c>
      <c r="J27" s="21">
        <f t="shared" ref="J27:J28" si="19">+I27+H27</f>
        <v>17400</v>
      </c>
    </row>
    <row r="28" spans="1:11" ht="18.75" customHeight="1" x14ac:dyDescent="0.25">
      <c r="A28" s="18">
        <v>43252</v>
      </c>
      <c r="B28" s="19" t="s">
        <v>38</v>
      </c>
      <c r="C28" s="20">
        <f t="shared" si="15"/>
        <v>550</v>
      </c>
      <c r="D28" s="20" t="s">
        <v>35</v>
      </c>
      <c r="E28" s="21">
        <v>910</v>
      </c>
      <c r="F28" s="21">
        <v>900</v>
      </c>
      <c r="G28" s="21">
        <v>0</v>
      </c>
      <c r="H28" s="21">
        <f>(E28-F28)*C28</f>
        <v>5500</v>
      </c>
      <c r="I28" s="21">
        <v>0</v>
      </c>
      <c r="J28" s="21">
        <f t="shared" si="19"/>
        <v>5500</v>
      </c>
    </row>
    <row r="29" spans="1:11" ht="18.75" customHeight="1" x14ac:dyDescent="0.25">
      <c r="A29" s="17"/>
      <c r="B29" s="14"/>
      <c r="C29" s="14"/>
      <c r="D29" s="14"/>
      <c r="E29" s="14"/>
      <c r="F29" s="14"/>
      <c r="G29" s="14"/>
      <c r="H29" s="14"/>
      <c r="I29" s="14"/>
      <c r="J29" s="14"/>
    </row>
  </sheetData>
  <mergeCells count="2">
    <mergeCell ref="A1:J1"/>
    <mergeCell ref="A2:J2"/>
  </mergeCells>
  <conditionalFormatting sqref="H5:J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29"/>
      <c r="B1" s="30"/>
      <c r="C1" s="30"/>
      <c r="D1" s="30"/>
      <c r="E1" s="30"/>
      <c r="F1" s="30"/>
      <c r="G1" s="30"/>
      <c r="H1" s="30"/>
      <c r="I1" s="30"/>
      <c r="J1" s="30"/>
    </row>
    <row r="2" spans="1:10" ht="24" customHeight="1" x14ac:dyDescent="0.4">
      <c r="A2" s="33" t="s">
        <v>55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43286</v>
      </c>
      <c r="B5" s="36" t="s">
        <v>58</v>
      </c>
      <c r="C5" s="37">
        <v>1500</v>
      </c>
      <c r="D5" s="36" t="s">
        <v>10</v>
      </c>
      <c r="E5" s="38">
        <v>410</v>
      </c>
      <c r="F5" s="38">
        <v>413</v>
      </c>
      <c r="G5" s="38">
        <v>0</v>
      </c>
      <c r="H5" s="5">
        <f t="shared" ref="H5:H6" si="0">(F5-E5)*C5</f>
        <v>4500</v>
      </c>
      <c r="I5" s="5">
        <v>0</v>
      </c>
      <c r="J5" s="21">
        <f>+I5+H5</f>
        <v>4500</v>
      </c>
    </row>
    <row r="6" spans="1:10" x14ac:dyDescent="0.25">
      <c r="A6" s="2">
        <v>43286</v>
      </c>
      <c r="B6" s="39" t="s">
        <v>59</v>
      </c>
      <c r="C6" s="39">
        <v>800</v>
      </c>
      <c r="D6" s="39" t="s">
        <v>10</v>
      </c>
      <c r="E6" s="40">
        <v>1370</v>
      </c>
      <c r="F6" s="40">
        <v>1364</v>
      </c>
      <c r="G6" s="38">
        <v>0</v>
      </c>
      <c r="H6" s="5">
        <f t="shared" si="0"/>
        <v>-4800</v>
      </c>
      <c r="I6" s="5">
        <v>0</v>
      </c>
      <c r="J6" s="16">
        <f t="shared" ref="J6" si="1">+I6+H6</f>
        <v>-4800</v>
      </c>
    </row>
    <row r="7" spans="1:10" x14ac:dyDescent="0.25">
      <c r="A7" s="2">
        <v>43285</v>
      </c>
      <c r="B7" s="37" t="s">
        <v>60</v>
      </c>
      <c r="C7" s="37">
        <v>500</v>
      </c>
      <c r="D7" s="37" t="s">
        <v>11</v>
      </c>
      <c r="E7" s="38">
        <v>1455</v>
      </c>
      <c r="F7" s="38">
        <v>1435</v>
      </c>
      <c r="G7" s="38">
        <v>0</v>
      </c>
      <c r="H7" s="5">
        <f>(E7-F7)*C7</f>
        <v>10000</v>
      </c>
      <c r="I7" s="5">
        <v>0</v>
      </c>
      <c r="J7" s="21">
        <f>+I7+H7</f>
        <v>10000</v>
      </c>
    </row>
    <row r="8" spans="1:10" x14ac:dyDescent="0.25">
      <c r="A8" s="2">
        <v>43284</v>
      </c>
      <c r="B8" s="39" t="s">
        <v>61</v>
      </c>
      <c r="C8" s="39">
        <v>1500</v>
      </c>
      <c r="D8" s="39" t="s">
        <v>10</v>
      </c>
      <c r="E8" s="40">
        <v>626.5</v>
      </c>
      <c r="F8" s="40">
        <v>629.5</v>
      </c>
      <c r="G8" s="38">
        <v>632</v>
      </c>
      <c r="H8" s="5">
        <f t="shared" ref="H8:H9" si="2">(F8-E8)*C8</f>
        <v>4500</v>
      </c>
      <c r="I8" s="5">
        <f>(G8-F8)*C8</f>
        <v>3750</v>
      </c>
      <c r="J8" s="21">
        <f t="shared" ref="J8:J10" si="3">+I8+H8</f>
        <v>8250</v>
      </c>
    </row>
    <row r="9" spans="1:10" x14ac:dyDescent="0.25">
      <c r="A9" s="2">
        <v>43284</v>
      </c>
      <c r="B9" s="39" t="s">
        <v>28</v>
      </c>
      <c r="C9" s="39">
        <v>1200</v>
      </c>
      <c r="D9" s="39" t="s">
        <v>10</v>
      </c>
      <c r="E9" s="40">
        <v>993.5</v>
      </c>
      <c r="F9" s="40">
        <v>997.5</v>
      </c>
      <c r="G9" s="38">
        <v>0</v>
      </c>
      <c r="H9" s="5">
        <f t="shared" si="2"/>
        <v>4800</v>
      </c>
      <c r="I9" s="5">
        <v>0</v>
      </c>
      <c r="J9" s="21">
        <f t="shared" si="3"/>
        <v>4800</v>
      </c>
    </row>
    <row r="10" spans="1:10" x14ac:dyDescent="0.25">
      <c r="A10" s="2">
        <v>43284</v>
      </c>
      <c r="B10" s="39" t="s">
        <v>62</v>
      </c>
      <c r="C10" s="39">
        <v>10000</v>
      </c>
      <c r="D10" s="37" t="s">
        <v>11</v>
      </c>
      <c r="E10" s="38">
        <v>53</v>
      </c>
      <c r="F10" s="38">
        <v>52.5</v>
      </c>
      <c r="G10" s="38">
        <v>0</v>
      </c>
      <c r="H10" s="5">
        <f t="shared" ref="H10" si="4">(E10-F10)*C10</f>
        <v>5000</v>
      </c>
      <c r="I10" s="5">
        <v>0</v>
      </c>
      <c r="J10" s="5">
        <f t="shared" si="3"/>
        <v>5000</v>
      </c>
    </row>
    <row r="11" spans="1:10" x14ac:dyDescent="0.25">
      <c r="A11" s="18">
        <v>43283</v>
      </c>
      <c r="B11" s="41" t="s">
        <v>21</v>
      </c>
      <c r="C11" s="41">
        <v>500</v>
      </c>
      <c r="D11" s="42" t="s">
        <v>11</v>
      </c>
      <c r="E11" s="43">
        <v>1508</v>
      </c>
      <c r="F11" s="43">
        <v>1493</v>
      </c>
      <c r="G11" s="43">
        <v>1473</v>
      </c>
      <c r="H11" s="21">
        <f>(E11-F11)*C11</f>
        <v>7500</v>
      </c>
      <c r="I11" s="21">
        <f>(F11-G11)*C11</f>
        <v>10000</v>
      </c>
      <c r="J11" s="21">
        <f>+I11+H11</f>
        <v>17500</v>
      </c>
    </row>
    <row r="12" spans="1:10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</row>
    <row r="13" spans="1:10" x14ac:dyDescent="0.25">
      <c r="A13" s="2">
        <v>43280</v>
      </c>
      <c r="B13" s="39" t="s">
        <v>21</v>
      </c>
      <c r="C13" s="39">
        <v>500</v>
      </c>
      <c r="D13" s="39" t="s">
        <v>10</v>
      </c>
      <c r="E13" s="40">
        <v>1495</v>
      </c>
      <c r="F13" s="40">
        <v>1510</v>
      </c>
      <c r="G13" s="38">
        <v>1530</v>
      </c>
      <c r="H13" s="5">
        <f t="shared" ref="H13:H14" si="5">(F13-E13)*C13</f>
        <v>7500</v>
      </c>
      <c r="I13" s="5">
        <f>(G13-F13)*C13</f>
        <v>10000</v>
      </c>
      <c r="J13" s="21">
        <f t="shared" ref="J13:J15" si="6">+I13+H13</f>
        <v>17500</v>
      </c>
    </row>
    <row r="14" spans="1:10" x14ac:dyDescent="0.25">
      <c r="A14" s="2">
        <v>43280</v>
      </c>
      <c r="B14" s="39" t="s">
        <v>13</v>
      </c>
      <c r="C14" s="39">
        <v>12000</v>
      </c>
      <c r="D14" s="39" t="s">
        <v>10</v>
      </c>
      <c r="E14" s="40">
        <v>83.25</v>
      </c>
      <c r="F14" s="40">
        <v>84.25</v>
      </c>
      <c r="G14" s="38">
        <v>0</v>
      </c>
      <c r="H14" s="5">
        <f t="shared" si="5"/>
        <v>12000</v>
      </c>
      <c r="I14" s="5">
        <v>0</v>
      </c>
      <c r="J14" s="21">
        <f t="shared" si="6"/>
        <v>12000</v>
      </c>
    </row>
    <row r="15" spans="1:10" x14ac:dyDescent="0.25">
      <c r="A15" s="18">
        <v>43279</v>
      </c>
      <c r="B15" s="41" t="s">
        <v>63</v>
      </c>
      <c r="C15" s="41">
        <v>2750</v>
      </c>
      <c r="D15" s="41" t="s">
        <v>11</v>
      </c>
      <c r="E15" s="45">
        <v>273.2</v>
      </c>
      <c r="F15" s="45">
        <v>271</v>
      </c>
      <c r="G15" s="43">
        <v>0</v>
      </c>
      <c r="H15" s="21">
        <v>6050</v>
      </c>
      <c r="I15" s="21">
        <v>0</v>
      </c>
      <c r="J15" s="21">
        <f t="shared" si="6"/>
        <v>6050</v>
      </c>
    </row>
    <row r="16" spans="1:10" x14ac:dyDescent="0.25">
      <c r="A16" s="18">
        <v>43279</v>
      </c>
      <c r="B16" s="41" t="s">
        <v>17</v>
      </c>
      <c r="C16" s="41">
        <v>2500</v>
      </c>
      <c r="D16" s="41" t="s">
        <v>11</v>
      </c>
      <c r="E16" s="45">
        <v>186.75</v>
      </c>
      <c r="F16" s="45">
        <v>185.3</v>
      </c>
      <c r="G16" s="43" t="s">
        <v>49</v>
      </c>
      <c r="H16" s="21">
        <v>3650</v>
      </c>
      <c r="I16" s="21" t="s">
        <v>49</v>
      </c>
      <c r="J16" s="21" t="s">
        <v>49</v>
      </c>
    </row>
    <row r="17" spans="1:10" x14ac:dyDescent="0.25">
      <c r="A17" s="18">
        <v>43279</v>
      </c>
      <c r="B17" s="41" t="s">
        <v>18</v>
      </c>
      <c r="C17" s="41">
        <v>7000</v>
      </c>
      <c r="D17" s="41" t="s">
        <v>10</v>
      </c>
      <c r="E17" s="45">
        <v>129.25</v>
      </c>
      <c r="F17" s="45">
        <v>128.25</v>
      </c>
      <c r="G17" s="43">
        <v>0</v>
      </c>
      <c r="H17" s="21">
        <f>(F17-E17)*C17</f>
        <v>-7000</v>
      </c>
      <c r="I17" s="21">
        <v>0</v>
      </c>
      <c r="J17" s="16">
        <f>+I17+H17</f>
        <v>-7000</v>
      </c>
    </row>
    <row r="18" spans="1:10" x14ac:dyDescent="0.25">
      <c r="A18" s="18">
        <v>43279</v>
      </c>
      <c r="B18" s="41" t="s">
        <v>34</v>
      </c>
      <c r="C18" s="41">
        <v>8000</v>
      </c>
      <c r="D18" s="41" t="s">
        <v>10</v>
      </c>
      <c r="E18" s="45">
        <v>75.75</v>
      </c>
      <c r="F18" s="45">
        <v>76.75</v>
      </c>
      <c r="G18" s="43">
        <v>77.45</v>
      </c>
      <c r="H18" s="21">
        <f t="shared" ref="H18:H21" si="7">(F18-E18)*C18</f>
        <v>8000</v>
      </c>
      <c r="I18" s="21">
        <f>(G18-F18)*C18</f>
        <v>5600.0000000000227</v>
      </c>
      <c r="J18" s="21">
        <f t="shared" ref="J18:J21" si="8">+I18+H18</f>
        <v>13600.000000000022</v>
      </c>
    </row>
    <row r="19" spans="1:10" x14ac:dyDescent="0.25">
      <c r="A19" s="2">
        <v>43278</v>
      </c>
      <c r="B19" s="39" t="s">
        <v>18</v>
      </c>
      <c r="C19" s="39">
        <v>7000</v>
      </c>
      <c r="D19" s="39" t="s">
        <v>10</v>
      </c>
      <c r="E19" s="40">
        <v>128.9</v>
      </c>
      <c r="F19" s="40">
        <v>129.9</v>
      </c>
      <c r="G19" s="38">
        <v>0</v>
      </c>
      <c r="H19" s="5">
        <f t="shared" si="7"/>
        <v>7000</v>
      </c>
      <c r="I19" s="5">
        <v>0</v>
      </c>
      <c r="J19" s="21">
        <f t="shared" si="8"/>
        <v>7000</v>
      </c>
    </row>
    <row r="20" spans="1:10" x14ac:dyDescent="0.25">
      <c r="A20" s="2">
        <v>43277</v>
      </c>
      <c r="B20" s="39" t="s">
        <v>29</v>
      </c>
      <c r="C20" s="39">
        <v>1100</v>
      </c>
      <c r="D20" s="39" t="s">
        <v>10</v>
      </c>
      <c r="E20" s="40">
        <v>879</v>
      </c>
      <c r="F20" s="40">
        <v>884</v>
      </c>
      <c r="G20" s="38">
        <v>0</v>
      </c>
      <c r="H20" s="5">
        <f t="shared" si="7"/>
        <v>5500</v>
      </c>
      <c r="I20" s="5">
        <v>0</v>
      </c>
      <c r="J20" s="21">
        <f t="shared" si="8"/>
        <v>5500</v>
      </c>
    </row>
    <row r="21" spans="1:10" x14ac:dyDescent="0.25">
      <c r="A21" s="2">
        <v>43276</v>
      </c>
      <c r="B21" s="39" t="s">
        <v>26</v>
      </c>
      <c r="C21" s="39">
        <v>1000</v>
      </c>
      <c r="D21" s="37" t="s">
        <v>10</v>
      </c>
      <c r="E21" s="38">
        <v>1058</v>
      </c>
      <c r="F21" s="38">
        <v>1066</v>
      </c>
      <c r="G21" s="38">
        <v>0</v>
      </c>
      <c r="H21" s="5">
        <f t="shared" si="7"/>
        <v>8000</v>
      </c>
      <c r="I21" s="5">
        <v>0</v>
      </c>
      <c r="J21" s="21">
        <f t="shared" si="8"/>
        <v>8000</v>
      </c>
    </row>
    <row r="22" spans="1:10" x14ac:dyDescent="0.25">
      <c r="A22" s="2">
        <v>43273</v>
      </c>
      <c r="B22" s="39" t="s">
        <v>64</v>
      </c>
      <c r="C22" s="39">
        <v>1000</v>
      </c>
      <c r="D22" s="37" t="s">
        <v>11</v>
      </c>
      <c r="E22" s="38">
        <v>832</v>
      </c>
      <c r="F22" s="38">
        <v>828</v>
      </c>
      <c r="G22" s="38">
        <v>0</v>
      </c>
      <c r="H22" s="5">
        <f>(E22-F22)*C22</f>
        <v>4000</v>
      </c>
      <c r="I22" s="5">
        <v>0</v>
      </c>
      <c r="J22" s="21">
        <f>+I22+H22</f>
        <v>4000</v>
      </c>
    </row>
    <row r="23" spans="1:10" x14ac:dyDescent="0.25">
      <c r="A23" s="2">
        <v>43272</v>
      </c>
      <c r="B23" s="39" t="s">
        <v>39</v>
      </c>
      <c r="C23" s="39">
        <v>500</v>
      </c>
      <c r="D23" s="37" t="s">
        <v>11</v>
      </c>
      <c r="E23" s="38">
        <v>1485</v>
      </c>
      <c r="F23" s="38">
        <v>1481</v>
      </c>
      <c r="G23" s="38">
        <v>0</v>
      </c>
      <c r="H23" s="5">
        <f>(E23-F23)*C23</f>
        <v>2000</v>
      </c>
      <c r="I23" s="5">
        <v>0</v>
      </c>
      <c r="J23" s="21">
        <f>+I23+H23</f>
        <v>2000</v>
      </c>
    </row>
    <row r="24" spans="1:10" x14ac:dyDescent="0.25">
      <c r="A24" s="2">
        <v>43272</v>
      </c>
      <c r="B24" s="39" t="s">
        <v>32</v>
      </c>
      <c r="C24" s="39">
        <v>12000</v>
      </c>
      <c r="D24" s="39" t="s">
        <v>10</v>
      </c>
      <c r="E24" s="40">
        <v>83.4</v>
      </c>
      <c r="F24" s="40">
        <v>84.4</v>
      </c>
      <c r="G24" s="38">
        <v>0</v>
      </c>
      <c r="H24" s="5">
        <f t="shared" ref="H24:H26" si="9">(F24-E24)*C24</f>
        <v>12000</v>
      </c>
      <c r="I24" s="5">
        <v>0</v>
      </c>
      <c r="J24" s="21">
        <f t="shared" ref="J24:J26" si="10">+I24+H24</f>
        <v>12000</v>
      </c>
    </row>
    <row r="25" spans="1:10" x14ac:dyDescent="0.25">
      <c r="A25" s="18">
        <v>43269</v>
      </c>
      <c r="B25" s="41" t="s">
        <v>40</v>
      </c>
      <c r="C25" s="41">
        <v>1000</v>
      </c>
      <c r="D25" s="41" t="s">
        <v>10</v>
      </c>
      <c r="E25" s="45">
        <v>1080</v>
      </c>
      <c r="F25" s="45">
        <v>1085</v>
      </c>
      <c r="G25" s="43">
        <v>0</v>
      </c>
      <c r="H25" s="21">
        <f t="shared" si="9"/>
        <v>5000</v>
      </c>
      <c r="I25" s="21">
        <v>0</v>
      </c>
      <c r="J25" s="21">
        <f t="shared" si="10"/>
        <v>5000</v>
      </c>
    </row>
    <row r="26" spans="1:10" x14ac:dyDescent="0.25">
      <c r="A26" s="18">
        <v>43269</v>
      </c>
      <c r="B26" s="41" t="s">
        <v>21</v>
      </c>
      <c r="C26" s="41">
        <v>500</v>
      </c>
      <c r="D26" s="41" t="s">
        <v>10</v>
      </c>
      <c r="E26" s="45">
        <v>1620</v>
      </c>
      <c r="F26" s="45">
        <v>1625</v>
      </c>
      <c r="G26" s="43">
        <v>0</v>
      </c>
      <c r="H26" s="21">
        <f t="shared" si="9"/>
        <v>2500</v>
      </c>
      <c r="I26" s="21">
        <v>0</v>
      </c>
      <c r="J26" s="21">
        <f t="shared" si="10"/>
        <v>2500</v>
      </c>
    </row>
    <row r="27" spans="1:10" x14ac:dyDescent="0.25">
      <c r="A27" s="2">
        <v>43266</v>
      </c>
      <c r="B27" s="39" t="s">
        <v>32</v>
      </c>
      <c r="C27" s="39">
        <v>12000</v>
      </c>
      <c r="D27" s="39" t="s">
        <v>10</v>
      </c>
      <c r="E27" s="40">
        <v>84.5</v>
      </c>
      <c r="F27" s="40">
        <v>85.5</v>
      </c>
      <c r="G27" s="38">
        <v>0</v>
      </c>
      <c r="H27" s="5">
        <f>(F27-E27)*C27</f>
        <v>12000</v>
      </c>
      <c r="I27" s="5">
        <v>0</v>
      </c>
      <c r="J27" s="21">
        <f>+I27+H27</f>
        <v>12000</v>
      </c>
    </row>
    <row r="28" spans="1:10" x14ac:dyDescent="0.25">
      <c r="A28" s="2">
        <v>43266</v>
      </c>
      <c r="B28" s="39" t="s">
        <v>21</v>
      </c>
      <c r="C28" s="39">
        <v>500</v>
      </c>
      <c r="D28" s="39" t="s">
        <v>10</v>
      </c>
      <c r="E28" s="40">
        <v>1610</v>
      </c>
      <c r="F28" s="40">
        <v>1630</v>
      </c>
      <c r="G28" s="38">
        <v>0</v>
      </c>
      <c r="H28" s="5">
        <f t="shared" ref="H28:H29" si="11">(F28-E28)*C28</f>
        <v>10000</v>
      </c>
      <c r="I28" s="5">
        <v>0</v>
      </c>
      <c r="J28" s="21">
        <f t="shared" ref="J28:J29" si="12">+I28+H28</f>
        <v>10000</v>
      </c>
    </row>
    <row r="29" spans="1:10" x14ac:dyDescent="0.25">
      <c r="A29" s="2">
        <v>43265</v>
      </c>
      <c r="B29" s="39" t="s">
        <v>21</v>
      </c>
      <c r="C29" s="39">
        <v>500</v>
      </c>
      <c r="D29" s="39" t="s">
        <v>10</v>
      </c>
      <c r="E29" s="40">
        <v>1592</v>
      </c>
      <c r="F29" s="40">
        <v>1608</v>
      </c>
      <c r="G29" s="38">
        <v>0</v>
      </c>
      <c r="H29" s="5">
        <f t="shared" si="11"/>
        <v>8000</v>
      </c>
      <c r="I29" s="5">
        <v>0</v>
      </c>
      <c r="J29" s="21">
        <f t="shared" si="12"/>
        <v>8000</v>
      </c>
    </row>
    <row r="30" spans="1:10" x14ac:dyDescent="0.25">
      <c r="A30" s="2">
        <v>43265</v>
      </c>
      <c r="B30" s="39" t="s">
        <v>20</v>
      </c>
      <c r="C30" s="39">
        <v>800</v>
      </c>
      <c r="D30" s="37" t="s">
        <v>11</v>
      </c>
      <c r="E30" s="38">
        <v>1278</v>
      </c>
      <c r="F30" s="38">
        <v>1265.5</v>
      </c>
      <c r="G30" s="38">
        <v>0</v>
      </c>
      <c r="H30" s="5">
        <f>(E30-F30)*C30</f>
        <v>10000</v>
      </c>
      <c r="I30" s="5">
        <v>0</v>
      </c>
      <c r="J30" s="21">
        <f>+I30+H30</f>
        <v>10000</v>
      </c>
    </row>
    <row r="31" spans="1:10" x14ac:dyDescent="0.25">
      <c r="A31" s="18">
        <v>43264</v>
      </c>
      <c r="B31" s="41" t="s">
        <v>41</v>
      </c>
      <c r="C31" s="41">
        <v>10000</v>
      </c>
      <c r="D31" s="41" t="s">
        <v>10</v>
      </c>
      <c r="E31" s="45">
        <v>37.25</v>
      </c>
      <c r="F31" s="45">
        <v>38</v>
      </c>
      <c r="G31" s="43">
        <v>0</v>
      </c>
      <c r="H31" s="21">
        <f t="shared" ref="H31" si="13">(F31-E31)*C31</f>
        <v>7500</v>
      </c>
      <c r="I31" s="21">
        <v>0</v>
      </c>
      <c r="J31" s="21">
        <f t="shared" ref="J31" si="14">+I31+H31</f>
        <v>7500</v>
      </c>
    </row>
    <row r="32" spans="1:10" x14ac:dyDescent="0.25">
      <c r="A32" s="18">
        <v>43264</v>
      </c>
      <c r="B32" s="41" t="s">
        <v>24</v>
      </c>
      <c r="C32" s="41">
        <v>750</v>
      </c>
      <c r="D32" s="41" t="s">
        <v>10</v>
      </c>
      <c r="E32" s="45">
        <v>923</v>
      </c>
      <c r="F32" s="45">
        <v>913</v>
      </c>
      <c r="G32" s="43">
        <v>0</v>
      </c>
      <c r="H32" s="21">
        <f>(F32-E32)*C32</f>
        <v>-7500</v>
      </c>
      <c r="I32" s="21">
        <v>0</v>
      </c>
      <c r="J32" s="16">
        <f>+I32+H32</f>
        <v>-7500</v>
      </c>
    </row>
    <row r="33" spans="1:10" x14ac:dyDescent="0.25">
      <c r="A33" s="18">
        <v>43263</v>
      </c>
      <c r="B33" s="41" t="s">
        <v>18</v>
      </c>
      <c r="C33" s="41">
        <v>7000</v>
      </c>
      <c r="D33" s="41" t="s">
        <v>10</v>
      </c>
      <c r="E33" s="45">
        <v>142.75</v>
      </c>
      <c r="F33" s="45">
        <v>144.25</v>
      </c>
      <c r="G33" s="43">
        <v>146.25</v>
      </c>
      <c r="H33" s="21">
        <f t="shared" ref="H33:H35" si="15">(F33-E33)*C33</f>
        <v>10500</v>
      </c>
      <c r="I33" s="21">
        <f>(G33-F33)*C33</f>
        <v>14000</v>
      </c>
      <c r="J33" s="21">
        <f t="shared" ref="J33:J37" si="16">+I33+H33</f>
        <v>24500</v>
      </c>
    </row>
    <row r="34" spans="1:10" x14ac:dyDescent="0.25">
      <c r="A34" s="18">
        <v>43259</v>
      </c>
      <c r="B34" s="41" t="s">
        <v>65</v>
      </c>
      <c r="C34" s="41">
        <v>10000</v>
      </c>
      <c r="D34" s="41" t="s">
        <v>10</v>
      </c>
      <c r="E34" s="45">
        <v>44.25</v>
      </c>
      <c r="F34" s="45">
        <v>45</v>
      </c>
      <c r="G34" s="43">
        <v>46</v>
      </c>
      <c r="H34" s="21">
        <f t="shared" si="15"/>
        <v>7500</v>
      </c>
      <c r="I34" s="21">
        <f>(G34-F34)*C34</f>
        <v>10000</v>
      </c>
      <c r="J34" s="21">
        <f t="shared" si="16"/>
        <v>17500</v>
      </c>
    </row>
    <row r="35" spans="1:10" x14ac:dyDescent="0.25">
      <c r="A35" s="18">
        <v>43257</v>
      </c>
      <c r="B35" s="41" t="s">
        <v>44</v>
      </c>
      <c r="C35" s="41">
        <v>1400</v>
      </c>
      <c r="D35" s="41" t="s">
        <v>10</v>
      </c>
      <c r="E35" s="45">
        <v>523</v>
      </c>
      <c r="F35" s="45">
        <v>530</v>
      </c>
      <c r="G35" s="43">
        <v>540</v>
      </c>
      <c r="H35" s="21">
        <f t="shared" si="15"/>
        <v>9800</v>
      </c>
      <c r="I35" s="21">
        <f>(G35-F35)*C35</f>
        <v>14000</v>
      </c>
      <c r="J35" s="21">
        <f t="shared" si="16"/>
        <v>23800</v>
      </c>
    </row>
    <row r="36" spans="1:10" x14ac:dyDescent="0.25">
      <c r="A36" s="18">
        <v>43256</v>
      </c>
      <c r="B36" s="41" t="s">
        <v>38</v>
      </c>
      <c r="C36" s="41">
        <v>1000</v>
      </c>
      <c r="D36" s="42" t="s">
        <v>11</v>
      </c>
      <c r="E36" s="43">
        <v>913</v>
      </c>
      <c r="F36" s="43">
        <v>905</v>
      </c>
      <c r="G36" s="43">
        <v>0</v>
      </c>
      <c r="H36" s="21">
        <f>(E36-F36)*C36</f>
        <v>8000</v>
      </c>
      <c r="I36" s="21">
        <v>0</v>
      </c>
      <c r="J36" s="21">
        <f t="shared" si="16"/>
        <v>8000</v>
      </c>
    </row>
    <row r="37" spans="1:10" x14ac:dyDescent="0.25">
      <c r="A37" s="18">
        <v>43255</v>
      </c>
      <c r="B37" s="41" t="s">
        <v>18</v>
      </c>
      <c r="C37" s="41">
        <v>7000</v>
      </c>
      <c r="D37" s="42" t="s">
        <v>11</v>
      </c>
      <c r="E37" s="43">
        <v>151</v>
      </c>
      <c r="F37" s="43">
        <v>149.75</v>
      </c>
      <c r="G37" s="43">
        <v>147.25</v>
      </c>
      <c r="H37" s="21">
        <f>(E37-F37)*C37</f>
        <v>8750</v>
      </c>
      <c r="I37" s="21">
        <f>(F37-G37)*C37</f>
        <v>17500</v>
      </c>
      <c r="J37" s="21">
        <f t="shared" si="16"/>
        <v>26250</v>
      </c>
    </row>
    <row r="38" spans="1:10" x14ac:dyDescent="0.25">
      <c r="A38" s="18">
        <v>43252</v>
      </c>
      <c r="B38" s="41" t="s">
        <v>27</v>
      </c>
      <c r="C38" s="41">
        <v>3750</v>
      </c>
      <c r="D38" s="42" t="s">
        <v>11</v>
      </c>
      <c r="E38" s="43">
        <v>172</v>
      </c>
      <c r="F38" s="43">
        <v>173</v>
      </c>
      <c r="G38" s="43">
        <v>0</v>
      </c>
      <c r="H38" s="21">
        <f>(E38-F38)*C38</f>
        <v>-3750</v>
      </c>
      <c r="I38" s="21">
        <v>0</v>
      </c>
      <c r="J38" s="16">
        <f>+I38+H38</f>
        <v>-3750</v>
      </c>
    </row>
    <row r="39" spans="1:10" x14ac:dyDescent="0.25">
      <c r="A39" s="46"/>
      <c r="B39" s="47"/>
      <c r="C39" s="47"/>
      <c r="D39" s="47"/>
      <c r="E39" s="48"/>
      <c r="F39" s="48"/>
      <c r="G39" s="48"/>
      <c r="H39" s="49"/>
      <c r="I39" s="49"/>
      <c r="J39" s="50"/>
    </row>
  </sheetData>
  <mergeCells count="2">
    <mergeCell ref="A1:J1"/>
    <mergeCell ref="A2:J2"/>
  </mergeCells>
  <pageMargins left="0.7" right="0.7" top="0.75" bottom="0.75" header="0.3" footer="0.3"/>
  <ignoredErrors>
    <ignoredError sqref="H7 H30:H3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26.25" customHeight="1" x14ac:dyDescent="0.4">
      <c r="A2" s="33" t="s">
        <v>66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30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51"/>
      <c r="B4" s="3"/>
      <c r="C4" s="20"/>
      <c r="D4" s="4"/>
      <c r="E4" s="15"/>
      <c r="F4" s="15"/>
      <c r="G4" s="15"/>
      <c r="H4" s="5"/>
      <c r="I4" s="52"/>
      <c r="J4" s="8"/>
      <c r="K4" s="53"/>
    </row>
    <row r="5" spans="1:11" x14ac:dyDescent="0.25">
      <c r="A5" s="2">
        <v>43286</v>
      </c>
      <c r="B5" s="3" t="s">
        <v>70</v>
      </c>
      <c r="C5" s="4">
        <v>200</v>
      </c>
      <c r="D5" s="4" t="s">
        <v>71</v>
      </c>
      <c r="E5" s="5">
        <v>2500</v>
      </c>
      <c r="F5" s="5">
        <v>7</v>
      </c>
      <c r="G5" s="5">
        <v>7.8</v>
      </c>
      <c r="H5" s="5">
        <v>8.5</v>
      </c>
      <c r="I5" s="54">
        <f t="shared" ref="I5:I7" si="0">(G5-F5)*E5</f>
        <v>1999.9999999999995</v>
      </c>
      <c r="J5" s="55">
        <f t="shared" ref="J5" si="1">(H5-G5)*E5</f>
        <v>1750.0000000000005</v>
      </c>
      <c r="K5" s="55">
        <f t="shared" ref="K5:K7" si="2">(I5+J5)</f>
        <v>3750</v>
      </c>
    </row>
    <row r="6" spans="1:11" x14ac:dyDescent="0.25">
      <c r="A6" s="2">
        <v>43284</v>
      </c>
      <c r="B6" s="3" t="s">
        <v>37</v>
      </c>
      <c r="C6" s="4">
        <v>1900</v>
      </c>
      <c r="D6" s="4" t="s">
        <v>71</v>
      </c>
      <c r="E6" s="5">
        <v>500</v>
      </c>
      <c r="F6" s="5">
        <v>40</v>
      </c>
      <c r="G6" s="5">
        <v>42.9</v>
      </c>
      <c r="H6" s="5">
        <v>0</v>
      </c>
      <c r="I6" s="54">
        <f t="shared" si="0"/>
        <v>1449.9999999999993</v>
      </c>
      <c r="J6" s="8">
        <v>0</v>
      </c>
      <c r="K6" s="55">
        <f t="shared" si="2"/>
        <v>1449.9999999999993</v>
      </c>
    </row>
    <row r="7" spans="1:11" x14ac:dyDescent="0.25">
      <c r="A7" s="2">
        <v>43283</v>
      </c>
      <c r="B7" s="3" t="s">
        <v>31</v>
      </c>
      <c r="C7" s="4">
        <v>240</v>
      </c>
      <c r="D7" s="4" t="s">
        <v>72</v>
      </c>
      <c r="E7" s="5">
        <v>1600</v>
      </c>
      <c r="F7" s="5">
        <v>10.5</v>
      </c>
      <c r="G7" s="5">
        <v>12</v>
      </c>
      <c r="H7" s="5">
        <v>0</v>
      </c>
      <c r="I7" s="54">
        <f t="shared" si="0"/>
        <v>2400</v>
      </c>
      <c r="J7" s="8">
        <v>0</v>
      </c>
      <c r="K7" s="55">
        <f t="shared" si="2"/>
        <v>2400</v>
      </c>
    </row>
    <row r="8" spans="1:11" x14ac:dyDescent="0.25">
      <c r="A8" s="56"/>
      <c r="B8" s="9"/>
      <c r="C8" s="57"/>
      <c r="D8" s="10"/>
      <c r="E8" s="58"/>
      <c r="F8" s="58"/>
      <c r="G8" s="58"/>
      <c r="H8" s="11"/>
      <c r="I8" s="13"/>
      <c r="J8" s="12"/>
      <c r="K8" s="59"/>
    </row>
    <row r="9" spans="1:11" x14ac:dyDescent="0.25">
      <c r="A9" s="18">
        <v>43280</v>
      </c>
      <c r="B9" s="19" t="s">
        <v>62</v>
      </c>
      <c r="C9" s="20">
        <v>60</v>
      </c>
      <c r="D9" s="20" t="s">
        <v>71</v>
      </c>
      <c r="E9" s="21">
        <v>10000</v>
      </c>
      <c r="F9" s="21">
        <v>2.25</v>
      </c>
      <c r="G9" s="21">
        <v>2.75</v>
      </c>
      <c r="H9" s="21">
        <v>0</v>
      </c>
      <c r="I9" s="60">
        <f t="shared" ref="I9:I24" si="3">(G9-F9)*E9</f>
        <v>5000</v>
      </c>
      <c r="J9" s="55">
        <v>0</v>
      </c>
      <c r="K9" s="55">
        <f t="shared" ref="K9:K24" si="4">(I9+J9)</f>
        <v>5000</v>
      </c>
    </row>
    <row r="10" spans="1:11" x14ac:dyDescent="0.25">
      <c r="A10" s="18">
        <v>43279</v>
      </c>
      <c r="B10" s="19" t="s">
        <v>43</v>
      </c>
      <c r="C10" s="20">
        <v>2100</v>
      </c>
      <c r="D10" s="20" t="s">
        <v>71</v>
      </c>
      <c r="E10" s="21">
        <v>500</v>
      </c>
      <c r="F10" s="21">
        <v>28.5</v>
      </c>
      <c r="G10" s="21">
        <v>32.5</v>
      </c>
      <c r="H10" s="21">
        <v>0</v>
      </c>
      <c r="I10" s="60">
        <f t="shared" si="3"/>
        <v>2000</v>
      </c>
      <c r="J10" s="55">
        <v>0</v>
      </c>
      <c r="K10" s="55">
        <f t="shared" si="4"/>
        <v>2000</v>
      </c>
    </row>
    <row r="11" spans="1:11" x14ac:dyDescent="0.25">
      <c r="A11" s="18">
        <v>43279</v>
      </c>
      <c r="B11" s="19" t="s">
        <v>14</v>
      </c>
      <c r="C11" s="20">
        <v>400</v>
      </c>
      <c r="D11" s="20" t="s">
        <v>72</v>
      </c>
      <c r="E11" s="21">
        <v>1300</v>
      </c>
      <c r="F11" s="21">
        <v>8</v>
      </c>
      <c r="G11" s="21">
        <v>9.5</v>
      </c>
      <c r="H11" s="21">
        <v>0</v>
      </c>
      <c r="I11" s="60">
        <f t="shared" si="3"/>
        <v>1950</v>
      </c>
      <c r="J11" s="55">
        <v>0</v>
      </c>
      <c r="K11" s="55">
        <f t="shared" si="4"/>
        <v>1950</v>
      </c>
    </row>
    <row r="12" spans="1:11" x14ac:dyDescent="0.25">
      <c r="A12" s="18">
        <v>43279</v>
      </c>
      <c r="B12" s="19" t="s">
        <v>42</v>
      </c>
      <c r="C12" s="20">
        <v>230</v>
      </c>
      <c r="D12" s="20" t="s">
        <v>71</v>
      </c>
      <c r="E12" s="21">
        <v>3500</v>
      </c>
      <c r="F12" s="21">
        <v>4.75</v>
      </c>
      <c r="G12" s="21">
        <v>5.75</v>
      </c>
      <c r="H12" s="21">
        <v>0</v>
      </c>
      <c r="I12" s="60">
        <f t="shared" si="3"/>
        <v>3500</v>
      </c>
      <c r="J12" s="55">
        <v>0</v>
      </c>
      <c r="K12" s="55">
        <f t="shared" si="4"/>
        <v>3500</v>
      </c>
    </row>
    <row r="13" spans="1:11" x14ac:dyDescent="0.25">
      <c r="A13" s="2">
        <v>43278</v>
      </c>
      <c r="B13" s="3" t="s">
        <v>74</v>
      </c>
      <c r="C13" s="4">
        <v>280</v>
      </c>
      <c r="D13" s="4" t="s">
        <v>71</v>
      </c>
      <c r="E13" s="5">
        <v>4500</v>
      </c>
      <c r="F13" s="5">
        <v>1</v>
      </c>
      <c r="G13" s="5">
        <v>0.9</v>
      </c>
      <c r="H13" s="5">
        <v>0</v>
      </c>
      <c r="I13" s="54">
        <f t="shared" si="3"/>
        <v>-449.99999999999989</v>
      </c>
      <c r="J13" s="8">
        <v>0</v>
      </c>
      <c r="K13" s="55">
        <f t="shared" si="4"/>
        <v>-449.99999999999989</v>
      </c>
    </row>
    <row r="14" spans="1:11" x14ac:dyDescent="0.25">
      <c r="A14" s="2">
        <v>43277</v>
      </c>
      <c r="B14" s="3" t="s">
        <v>75</v>
      </c>
      <c r="C14" s="4">
        <v>170</v>
      </c>
      <c r="D14" s="4" t="s">
        <v>71</v>
      </c>
      <c r="E14" s="5">
        <v>3000</v>
      </c>
      <c r="F14" s="5">
        <v>1.25</v>
      </c>
      <c r="G14" s="5">
        <v>2.25</v>
      </c>
      <c r="H14" s="5">
        <v>0</v>
      </c>
      <c r="I14" s="54">
        <f t="shared" si="3"/>
        <v>3000</v>
      </c>
      <c r="J14" s="8">
        <v>0</v>
      </c>
      <c r="K14" s="55">
        <f t="shared" si="4"/>
        <v>3000</v>
      </c>
    </row>
    <row r="15" spans="1:11" x14ac:dyDescent="0.25">
      <c r="A15" s="18">
        <v>43273</v>
      </c>
      <c r="B15" s="19" t="s">
        <v>13</v>
      </c>
      <c r="C15" s="20">
        <v>80</v>
      </c>
      <c r="D15" s="20" t="s">
        <v>72</v>
      </c>
      <c r="E15" s="21">
        <v>12000</v>
      </c>
      <c r="F15" s="21">
        <v>0.75</v>
      </c>
      <c r="G15" s="21">
        <v>1</v>
      </c>
      <c r="H15" s="21">
        <v>0</v>
      </c>
      <c r="I15" s="60">
        <f t="shared" si="3"/>
        <v>3000</v>
      </c>
      <c r="J15" s="55">
        <v>0</v>
      </c>
      <c r="K15" s="55">
        <f t="shared" si="4"/>
        <v>3000</v>
      </c>
    </row>
    <row r="16" spans="1:11" x14ac:dyDescent="0.25">
      <c r="A16" s="18">
        <v>43272</v>
      </c>
      <c r="B16" s="19" t="s">
        <v>18</v>
      </c>
      <c r="C16" s="20">
        <v>135</v>
      </c>
      <c r="D16" s="20" t="s">
        <v>71</v>
      </c>
      <c r="E16" s="21">
        <v>7000</v>
      </c>
      <c r="F16" s="21">
        <v>2.8</v>
      </c>
      <c r="G16" s="21">
        <v>3.3</v>
      </c>
      <c r="H16" s="21">
        <v>5.75</v>
      </c>
      <c r="I16" s="60">
        <f t="shared" si="3"/>
        <v>3500</v>
      </c>
      <c r="J16" s="55">
        <v>0</v>
      </c>
      <c r="K16" s="55">
        <f t="shared" si="4"/>
        <v>3500</v>
      </c>
    </row>
    <row r="17" spans="1:11" x14ac:dyDescent="0.25">
      <c r="A17" s="18">
        <v>43271</v>
      </c>
      <c r="B17" s="19" t="s">
        <v>42</v>
      </c>
      <c r="C17" s="20">
        <v>230</v>
      </c>
      <c r="D17" s="20" t="s">
        <v>71</v>
      </c>
      <c r="E17" s="21">
        <v>3500</v>
      </c>
      <c r="F17" s="21">
        <v>4.5</v>
      </c>
      <c r="G17" s="21">
        <v>5.5</v>
      </c>
      <c r="H17" s="21">
        <v>0</v>
      </c>
      <c r="I17" s="60">
        <f t="shared" si="3"/>
        <v>3500</v>
      </c>
      <c r="J17" s="55">
        <v>0</v>
      </c>
      <c r="K17" s="55">
        <f t="shared" si="4"/>
        <v>3500</v>
      </c>
    </row>
    <row r="18" spans="1:11" x14ac:dyDescent="0.25">
      <c r="A18" s="18">
        <v>43269</v>
      </c>
      <c r="B18" s="19" t="s">
        <v>13</v>
      </c>
      <c r="C18" s="20">
        <v>85</v>
      </c>
      <c r="D18" s="20" t="s">
        <v>71</v>
      </c>
      <c r="E18" s="21">
        <v>12000</v>
      </c>
      <c r="F18" s="21">
        <v>2.2000000000000002</v>
      </c>
      <c r="G18" s="21">
        <v>2.6</v>
      </c>
      <c r="H18" s="21">
        <v>0</v>
      </c>
      <c r="I18" s="60">
        <f t="shared" si="3"/>
        <v>4799.9999999999991</v>
      </c>
      <c r="J18" s="55">
        <v>0</v>
      </c>
      <c r="K18" s="55">
        <f t="shared" si="4"/>
        <v>4799.9999999999991</v>
      </c>
    </row>
    <row r="19" spans="1:11" x14ac:dyDescent="0.25">
      <c r="A19" s="18">
        <v>43266</v>
      </c>
      <c r="B19" s="19" t="s">
        <v>30</v>
      </c>
      <c r="C19" s="20">
        <v>360</v>
      </c>
      <c r="D19" s="20" t="s">
        <v>71</v>
      </c>
      <c r="E19" s="21">
        <v>600</v>
      </c>
      <c r="F19" s="21">
        <v>33</v>
      </c>
      <c r="G19" s="21">
        <v>37</v>
      </c>
      <c r="H19" s="21">
        <v>0</v>
      </c>
      <c r="I19" s="60">
        <f t="shared" si="3"/>
        <v>2400</v>
      </c>
      <c r="J19" s="55">
        <v>0</v>
      </c>
      <c r="K19" s="55">
        <f t="shared" si="4"/>
        <v>2400</v>
      </c>
    </row>
    <row r="20" spans="1:11" x14ac:dyDescent="0.25">
      <c r="A20" s="18">
        <v>43266</v>
      </c>
      <c r="B20" s="19" t="s">
        <v>73</v>
      </c>
      <c r="C20" s="20">
        <v>280</v>
      </c>
      <c r="D20" s="20" t="s">
        <v>72</v>
      </c>
      <c r="E20" s="21">
        <v>3000</v>
      </c>
      <c r="F20" s="21">
        <v>4.9000000000000004</v>
      </c>
      <c r="G20" s="21">
        <v>5.9</v>
      </c>
      <c r="H20" s="21">
        <v>7.4</v>
      </c>
      <c r="I20" s="60">
        <f t="shared" si="3"/>
        <v>3000</v>
      </c>
      <c r="J20" s="55">
        <f t="shared" ref="J20" si="5">(H20-G20)*E20</f>
        <v>4500</v>
      </c>
      <c r="K20" s="55">
        <f t="shared" si="4"/>
        <v>7500</v>
      </c>
    </row>
    <row r="21" spans="1:11" x14ac:dyDescent="0.25">
      <c r="A21" s="18">
        <v>43265</v>
      </c>
      <c r="B21" s="19" t="s">
        <v>76</v>
      </c>
      <c r="C21" s="20">
        <v>270</v>
      </c>
      <c r="D21" s="20" t="s">
        <v>71</v>
      </c>
      <c r="E21" s="21">
        <v>2250</v>
      </c>
      <c r="F21" s="21">
        <v>9.4</v>
      </c>
      <c r="G21" s="21">
        <v>10.6</v>
      </c>
      <c r="H21" s="21">
        <v>0</v>
      </c>
      <c r="I21" s="60">
        <f t="shared" si="3"/>
        <v>2699.9999999999982</v>
      </c>
      <c r="J21" s="55">
        <v>0</v>
      </c>
      <c r="K21" s="55">
        <f t="shared" si="4"/>
        <v>2699.9999999999982</v>
      </c>
    </row>
    <row r="22" spans="1:11" x14ac:dyDescent="0.25">
      <c r="A22" s="18">
        <v>43265</v>
      </c>
      <c r="B22" s="19" t="s">
        <v>18</v>
      </c>
      <c r="C22" s="20">
        <v>140</v>
      </c>
      <c r="D22" s="20" t="s">
        <v>71</v>
      </c>
      <c r="E22" s="21">
        <v>7000</v>
      </c>
      <c r="F22" s="21">
        <v>5.75</v>
      </c>
      <c r="G22" s="21">
        <v>6.75</v>
      </c>
      <c r="H22" s="21">
        <v>8</v>
      </c>
      <c r="I22" s="60">
        <f t="shared" si="3"/>
        <v>7000</v>
      </c>
      <c r="J22" s="55">
        <f t="shared" ref="J22" si="6">(H22-G22)*E22</f>
        <v>8750</v>
      </c>
      <c r="K22" s="55">
        <f t="shared" si="4"/>
        <v>15750</v>
      </c>
    </row>
    <row r="23" spans="1:11" x14ac:dyDescent="0.25">
      <c r="A23" s="2">
        <v>43264</v>
      </c>
      <c r="B23" s="3" t="s">
        <v>77</v>
      </c>
      <c r="C23" s="4">
        <v>135</v>
      </c>
      <c r="D23" s="4" t="s">
        <v>71</v>
      </c>
      <c r="E23" s="5">
        <v>4000</v>
      </c>
      <c r="F23" s="5">
        <v>4.75</v>
      </c>
      <c r="G23" s="5">
        <v>5.75</v>
      </c>
      <c r="H23" s="5">
        <v>6.25</v>
      </c>
      <c r="I23" s="54">
        <f t="shared" si="3"/>
        <v>4000</v>
      </c>
      <c r="J23" s="8">
        <f>(H23-G23)*E23</f>
        <v>2000</v>
      </c>
      <c r="K23" s="55">
        <f t="shared" si="4"/>
        <v>6000</v>
      </c>
    </row>
    <row r="24" spans="1:11" x14ac:dyDescent="0.25">
      <c r="A24" s="18">
        <v>43263</v>
      </c>
      <c r="B24" s="19" t="s">
        <v>25</v>
      </c>
      <c r="C24" s="20">
        <v>95</v>
      </c>
      <c r="D24" s="20" t="s">
        <v>71</v>
      </c>
      <c r="E24" s="21">
        <v>4000</v>
      </c>
      <c r="F24" s="21">
        <v>2.5</v>
      </c>
      <c r="G24" s="21">
        <v>3</v>
      </c>
      <c r="H24" s="21">
        <v>0</v>
      </c>
      <c r="I24" s="60">
        <f t="shared" si="3"/>
        <v>2000</v>
      </c>
      <c r="J24" s="55">
        <v>0</v>
      </c>
      <c r="K24" s="55">
        <f t="shared" si="4"/>
        <v>2000</v>
      </c>
    </row>
    <row r="25" spans="1:11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2018-07-06T12:34:41Z</dcterms:modified>
</cp:coreProperties>
</file>