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7" l="1"/>
  <c r="I7" i="7"/>
  <c r="K7" i="7" s="1"/>
  <c r="I6" i="7"/>
  <c r="K6" i="7" s="1"/>
  <c r="I5" i="7"/>
  <c r="K5" i="7" s="1"/>
  <c r="I6" i="6"/>
  <c r="H6" i="6"/>
  <c r="I5" i="6"/>
  <c r="H5" i="6"/>
  <c r="C7" i="4"/>
  <c r="I7" i="4" s="1"/>
  <c r="C6" i="4"/>
  <c r="I6" i="4" s="1"/>
  <c r="C5" i="4"/>
  <c r="I5" i="4" s="1"/>
  <c r="J5" i="6" l="1"/>
  <c r="J6" i="6"/>
  <c r="H5" i="4"/>
  <c r="J5" i="4" s="1"/>
  <c r="H6" i="4"/>
  <c r="J6" i="4" s="1"/>
  <c r="H7" i="4"/>
  <c r="J7" i="4" s="1"/>
  <c r="I23" i="7" l="1"/>
  <c r="K23" i="7" s="1"/>
  <c r="J22" i="7"/>
  <c r="I22" i="7"/>
  <c r="I21" i="7"/>
  <c r="K21" i="7" s="1"/>
  <c r="J20" i="7"/>
  <c r="I20" i="7"/>
  <c r="K20" i="7" s="1"/>
  <c r="I18" i="7"/>
  <c r="K18" i="7" s="1"/>
  <c r="J17" i="7"/>
  <c r="I17" i="7"/>
  <c r="K17" i="7" s="1"/>
  <c r="I16" i="7"/>
  <c r="K16" i="7" s="1"/>
  <c r="I15" i="7"/>
  <c r="K15" i="7" s="1"/>
  <c r="K14" i="7"/>
  <c r="I14" i="7"/>
  <c r="I13" i="7"/>
  <c r="K13" i="7" s="1"/>
  <c r="I12" i="7"/>
  <c r="K12" i="7" s="1"/>
  <c r="I11" i="7"/>
  <c r="K11" i="7" s="1"/>
  <c r="K10" i="7"/>
  <c r="I10" i="7"/>
  <c r="J9" i="7"/>
  <c r="I9" i="7"/>
  <c r="I8" i="7"/>
  <c r="K8" i="7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I37" i="6"/>
  <c r="J37" i="6" s="1"/>
  <c r="H37" i="6"/>
  <c r="H36" i="6"/>
  <c r="J36" i="6" s="1"/>
  <c r="I35" i="6"/>
  <c r="J35" i="6" s="1"/>
  <c r="H35" i="6"/>
  <c r="H34" i="6"/>
  <c r="J34" i="6" s="1"/>
  <c r="H33" i="6"/>
  <c r="J33" i="6" s="1"/>
  <c r="H32" i="6"/>
  <c r="J32" i="6" s="1"/>
  <c r="I31" i="6"/>
  <c r="H31" i="6"/>
  <c r="H30" i="6"/>
  <c r="J30" i="6" s="1"/>
  <c r="H29" i="6"/>
  <c r="J29" i="6" s="1"/>
  <c r="I28" i="6"/>
  <c r="J28" i="6" s="1"/>
  <c r="H28" i="6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6" i="6"/>
  <c r="J16" i="6" s="1"/>
  <c r="H15" i="6"/>
  <c r="J15" i="6" s="1"/>
  <c r="J13" i="6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C8" i="4"/>
  <c r="I8" i="4" s="1"/>
  <c r="K9" i="7" l="1"/>
  <c r="K22" i="7"/>
  <c r="J31" i="6"/>
  <c r="H8" i="4"/>
  <c r="J8" i="4" s="1"/>
  <c r="H8" i="5" l="1"/>
  <c r="J8" i="5" s="1"/>
  <c r="H7" i="5"/>
  <c r="J7" i="5" s="1"/>
  <c r="H6" i="5"/>
  <c r="J6" i="5" s="1"/>
  <c r="H103" i="5" l="1"/>
  <c r="J103" i="5" s="1"/>
  <c r="H102" i="5"/>
  <c r="J102" i="5" s="1"/>
  <c r="H101" i="5"/>
  <c r="J101" i="5" s="1"/>
  <c r="H100" i="5"/>
  <c r="J100" i="5" s="1"/>
  <c r="H99" i="5"/>
  <c r="J99" i="5" s="1"/>
  <c r="I98" i="5"/>
  <c r="H98" i="5"/>
  <c r="J98" i="5" s="1"/>
  <c r="J97" i="5"/>
  <c r="H97" i="5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J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J81" i="5"/>
  <c r="H81" i="5"/>
  <c r="H80" i="5"/>
  <c r="J80" i="5" s="1"/>
  <c r="H79" i="5"/>
  <c r="J79" i="5" s="1"/>
  <c r="J78" i="5"/>
  <c r="H78" i="5"/>
  <c r="H77" i="5"/>
  <c r="J77" i="5" s="1"/>
  <c r="H76" i="5"/>
  <c r="J76" i="5" s="1"/>
  <c r="H75" i="5"/>
  <c r="J75" i="5" s="1"/>
  <c r="H74" i="5"/>
  <c r="J74" i="5" s="1"/>
  <c r="H73" i="5"/>
  <c r="J73" i="5" s="1"/>
  <c r="I72" i="5"/>
  <c r="J72" i="5" s="1"/>
  <c r="H72" i="5"/>
  <c r="H71" i="5"/>
  <c r="J71" i="5" s="1"/>
  <c r="I70" i="5"/>
  <c r="H70" i="5"/>
  <c r="H69" i="5"/>
  <c r="J69" i="5" s="1"/>
  <c r="J68" i="5"/>
  <c r="H68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I53" i="5"/>
  <c r="H53" i="5"/>
  <c r="H52" i="5"/>
  <c r="J52" i="5" s="1"/>
  <c r="H51" i="5"/>
  <c r="J51" i="5" s="1"/>
  <c r="H50" i="5"/>
  <c r="J50" i="5" s="1"/>
  <c r="H49" i="5"/>
  <c r="J49" i="5" s="1"/>
  <c r="I48" i="5"/>
  <c r="H48" i="5"/>
  <c r="J48" i="5" s="1"/>
  <c r="H47" i="5"/>
  <c r="J47" i="5" s="1"/>
  <c r="H46" i="5"/>
  <c r="J46" i="5" s="1"/>
  <c r="H45" i="5"/>
  <c r="J45" i="5" s="1"/>
  <c r="H44" i="5"/>
  <c r="J44" i="5" s="1"/>
  <c r="I43" i="5"/>
  <c r="J43" i="5" s="1"/>
  <c r="H43" i="5"/>
  <c r="H42" i="5"/>
  <c r="J42" i="5" s="1"/>
  <c r="J41" i="5"/>
  <c r="H41" i="5"/>
  <c r="H40" i="5"/>
  <c r="J40" i="5" s="1"/>
  <c r="J39" i="5"/>
  <c r="H39" i="5"/>
  <c r="H38" i="5"/>
  <c r="J38" i="5" s="1"/>
  <c r="J37" i="5"/>
  <c r="H37" i="5"/>
  <c r="H36" i="5"/>
  <c r="J36" i="5" s="1"/>
  <c r="J35" i="5"/>
  <c r="H35" i="5"/>
  <c r="H33" i="5"/>
  <c r="J33" i="5" s="1"/>
  <c r="H32" i="5"/>
  <c r="J32" i="5" s="1"/>
  <c r="H31" i="5"/>
  <c r="J31" i="5" s="1"/>
  <c r="I30" i="5"/>
  <c r="H30" i="5"/>
  <c r="J30" i="5" s="1"/>
  <c r="H29" i="5"/>
  <c r="J29" i="5" s="1"/>
  <c r="H28" i="5"/>
  <c r="J28" i="5" s="1"/>
  <c r="H27" i="5"/>
  <c r="J27" i="5" s="1"/>
  <c r="H26" i="5"/>
  <c r="J26" i="5" s="1"/>
  <c r="I25" i="5"/>
  <c r="H25" i="5"/>
  <c r="H24" i="5"/>
  <c r="J24" i="5" s="1"/>
  <c r="H23" i="5"/>
  <c r="J23" i="5" s="1"/>
  <c r="I22" i="5"/>
  <c r="H22" i="5"/>
  <c r="I21" i="5"/>
  <c r="H21" i="5"/>
  <c r="J21" i="5" s="1"/>
  <c r="H20" i="5"/>
  <c r="J20" i="5" s="1"/>
  <c r="H19" i="5"/>
  <c r="J19" i="5" s="1"/>
  <c r="I18" i="5"/>
  <c r="J18" i="5" s="1"/>
  <c r="H18" i="5"/>
  <c r="I17" i="5"/>
  <c r="H17" i="5"/>
  <c r="H16" i="5"/>
  <c r="J16" i="5" s="1"/>
  <c r="H15" i="5"/>
  <c r="J15" i="5" s="1"/>
  <c r="H14" i="5"/>
  <c r="J14" i="5" s="1"/>
  <c r="H13" i="5"/>
  <c r="J13" i="5" s="1"/>
  <c r="I12" i="5"/>
  <c r="H12" i="5"/>
  <c r="H11" i="5"/>
  <c r="J11" i="5" s="1"/>
  <c r="H10" i="5"/>
  <c r="J10" i="5" s="1"/>
  <c r="H9" i="5"/>
  <c r="J9" i="5" s="1"/>
  <c r="J22" i="5" l="1"/>
  <c r="J25" i="5"/>
  <c r="J12" i="5"/>
  <c r="J17" i="5"/>
  <c r="J53" i="5"/>
  <c r="J70" i="5"/>
  <c r="C31" i="4"/>
  <c r="H31" i="4" s="1"/>
  <c r="H30" i="4"/>
  <c r="C30" i="4"/>
  <c r="I30" i="4" s="1"/>
  <c r="J30" i="4" s="1"/>
  <c r="C29" i="4"/>
  <c r="H29" i="4" s="1"/>
  <c r="C28" i="4"/>
  <c r="I28" i="4" s="1"/>
  <c r="C27" i="4"/>
  <c r="H27" i="4" s="1"/>
  <c r="C26" i="4"/>
  <c r="C25" i="4"/>
  <c r="H25" i="4" s="1"/>
  <c r="C24" i="4"/>
  <c r="I24" i="4" s="1"/>
  <c r="C23" i="4"/>
  <c r="H23" i="4" s="1"/>
  <c r="H22" i="4"/>
  <c r="C22" i="4"/>
  <c r="I22" i="4" s="1"/>
  <c r="C21" i="4"/>
  <c r="H21" i="4" s="1"/>
  <c r="C20" i="4"/>
  <c r="I20" i="4" s="1"/>
  <c r="C19" i="4"/>
  <c r="H19" i="4" s="1"/>
  <c r="C18" i="4"/>
  <c r="C17" i="4"/>
  <c r="H17" i="4" s="1"/>
  <c r="C16" i="4"/>
  <c r="I16" i="4" s="1"/>
  <c r="C15" i="4"/>
  <c r="H15" i="4" s="1"/>
  <c r="C14" i="4"/>
  <c r="I14" i="4" s="1"/>
  <c r="C13" i="4"/>
  <c r="H13" i="4" s="1"/>
  <c r="C12" i="4"/>
  <c r="I12" i="4" s="1"/>
  <c r="C11" i="4"/>
  <c r="H11" i="4" s="1"/>
  <c r="C10" i="4"/>
  <c r="J22" i="4" l="1"/>
  <c r="H14" i="4"/>
  <c r="J14" i="4" s="1"/>
  <c r="I10" i="4"/>
  <c r="H10" i="4"/>
  <c r="I26" i="4"/>
  <c r="H26" i="4"/>
  <c r="H20" i="4"/>
  <c r="J20" i="4" s="1"/>
  <c r="I18" i="4"/>
  <c r="H18" i="4"/>
  <c r="H12" i="4"/>
  <c r="J12" i="4" s="1"/>
  <c r="H28" i="4"/>
  <c r="J28" i="4" s="1"/>
  <c r="H16" i="4"/>
  <c r="J16" i="4" s="1"/>
  <c r="H24" i="4"/>
  <c r="J24" i="4" s="1"/>
  <c r="I11" i="4"/>
  <c r="J11" i="4" s="1"/>
  <c r="I13" i="4"/>
  <c r="J13" i="4" s="1"/>
  <c r="I15" i="4"/>
  <c r="J15" i="4" s="1"/>
  <c r="I17" i="4"/>
  <c r="J17" i="4" s="1"/>
  <c r="I19" i="4"/>
  <c r="J19" i="4" s="1"/>
  <c r="I21" i="4"/>
  <c r="J21" i="4" s="1"/>
  <c r="I23" i="4"/>
  <c r="J23" i="4" s="1"/>
  <c r="I25" i="4"/>
  <c r="J25" i="4" s="1"/>
  <c r="I27" i="4"/>
  <c r="J27" i="4" s="1"/>
  <c r="I29" i="4"/>
  <c r="J29" i="4" s="1"/>
  <c r="I31" i="4"/>
  <c r="J31" i="4" s="1"/>
  <c r="J18" i="4" l="1"/>
  <c r="J10" i="4"/>
  <c r="J26" i="4"/>
</calcChain>
</file>

<file path=xl/sharedStrings.xml><?xml version="1.0" encoding="utf-8"?>
<sst xmlns="http://schemas.openxmlformats.org/spreadsheetml/2006/main" count="438" uniqueCount="102">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</sst>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30" customHeight="1" x14ac:dyDescent="0.4">
      <c r="A2" s="82" t="s">
        <v>34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43299</v>
      </c>
      <c r="B5" s="5" t="s">
        <v>97</v>
      </c>
      <c r="C5" s="6">
        <f t="shared" ref="C5:C7" si="0">300000/E5</f>
        <v>1145.0381679389313</v>
      </c>
      <c r="D5" s="40" t="s">
        <v>15</v>
      </c>
      <c r="E5" s="8">
        <v>262</v>
      </c>
      <c r="F5" s="8">
        <v>257</v>
      </c>
      <c r="G5" s="8" t="s">
        <v>16</v>
      </c>
      <c r="H5" s="8">
        <f t="shared" ref="H5:H7" si="1">IF(D5="SELL", E5-F5, F5-E5)*C5</f>
        <v>-5725.1908396946565</v>
      </c>
      <c r="I5" s="8">
        <f t="shared" ref="I5:I7" si="2">IF(D5="SELL",IF(G5="-","0",F5-G5),IF(D5="BUY",IF(G5="-","0",G5-F5)))*C5</f>
        <v>0</v>
      </c>
      <c r="J5" s="3">
        <f t="shared" ref="J5:J7" si="3">+I5+H5</f>
        <v>-5725.1908396946565</v>
      </c>
    </row>
    <row r="6" spans="1:10" ht="17.25" customHeight="1" x14ac:dyDescent="0.25">
      <c r="A6" s="4">
        <v>43298</v>
      </c>
      <c r="B6" s="5" t="s">
        <v>98</v>
      </c>
      <c r="C6" s="6">
        <f t="shared" si="0"/>
        <v>444.44444444444446</v>
      </c>
      <c r="D6" s="40" t="s">
        <v>28</v>
      </c>
      <c r="E6" s="8">
        <v>675</v>
      </c>
      <c r="F6" s="8">
        <v>690</v>
      </c>
      <c r="G6" s="8" t="s">
        <v>16</v>
      </c>
      <c r="H6" s="8">
        <f t="shared" si="1"/>
        <v>-6666.666666666667</v>
      </c>
      <c r="I6" s="8">
        <f t="shared" si="2"/>
        <v>0</v>
      </c>
      <c r="J6" s="3">
        <f t="shared" si="3"/>
        <v>-6666.666666666667</v>
      </c>
    </row>
    <row r="7" spans="1:10" ht="17.25" customHeight="1" x14ac:dyDescent="0.25">
      <c r="A7" s="4">
        <v>43297</v>
      </c>
      <c r="B7" s="5" t="s">
        <v>97</v>
      </c>
      <c r="C7" s="6">
        <f t="shared" si="0"/>
        <v>1200</v>
      </c>
      <c r="D7" s="40" t="s">
        <v>28</v>
      </c>
      <c r="E7" s="8">
        <v>250</v>
      </c>
      <c r="F7" s="8">
        <v>247</v>
      </c>
      <c r="G7" s="8" t="s">
        <v>16</v>
      </c>
      <c r="H7" s="8">
        <f t="shared" si="1"/>
        <v>3600</v>
      </c>
      <c r="I7" s="8">
        <f t="shared" si="2"/>
        <v>0</v>
      </c>
      <c r="J7" s="3">
        <f t="shared" si="3"/>
        <v>3600</v>
      </c>
    </row>
    <row r="8" spans="1:10" ht="17.25" customHeight="1" x14ac:dyDescent="0.25">
      <c r="A8" s="4">
        <v>43294</v>
      </c>
      <c r="B8" s="5" t="s">
        <v>51</v>
      </c>
      <c r="C8" s="6">
        <f t="shared" ref="C8" si="4">300000/E8</f>
        <v>710.90047393364932</v>
      </c>
      <c r="D8" s="40" t="s">
        <v>28</v>
      </c>
      <c r="E8" s="8">
        <v>422</v>
      </c>
      <c r="F8" s="8">
        <v>415</v>
      </c>
      <c r="G8" s="8">
        <v>408</v>
      </c>
      <c r="H8" s="8">
        <f t="shared" ref="H8" si="5">IF(D8="SELL", E8-F8, F8-E8)*C8</f>
        <v>4976.3033175355449</v>
      </c>
      <c r="I8" s="8">
        <f t="shared" ref="I8" si="6">IF(D8="SELL",IF(G8="-","0",F8-G8),IF(D8="BUY",IF(G8="-","0",G8-F8)))*C8</f>
        <v>4976.3033175355449</v>
      </c>
      <c r="J8" s="3">
        <f t="shared" ref="J8" si="7">+I8+H8</f>
        <v>9952.6066350710898</v>
      </c>
    </row>
    <row r="9" spans="1:10" ht="17.25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</row>
    <row r="10" spans="1:10" ht="17.25" customHeight="1" x14ac:dyDescent="0.25">
      <c r="A10" s="4">
        <v>43280</v>
      </c>
      <c r="B10" s="5" t="s">
        <v>13</v>
      </c>
      <c r="C10" s="6">
        <f t="shared" ref="C10:C31" si="8">300000/E10</f>
        <v>1204.8192771084337</v>
      </c>
      <c r="D10" s="7" t="s">
        <v>15</v>
      </c>
      <c r="E10" s="8">
        <v>249</v>
      </c>
      <c r="F10" s="8">
        <v>255</v>
      </c>
      <c r="G10" s="8">
        <v>260</v>
      </c>
      <c r="H10" s="8">
        <f t="shared" ref="H10:H31" si="9">IF(D10="SELL", E10-F10, F10-E10)*C10</f>
        <v>7228.9156626506019</v>
      </c>
      <c r="I10" s="8">
        <f t="shared" ref="I10:I31" si="10">IF(D10="SELL",IF(G10="-","0",F10-G10),IF(D10="BUY",IF(G10="-","0",G10-F10)))*C10</f>
        <v>6024.0963855421687</v>
      </c>
      <c r="J10" s="3">
        <f t="shared" ref="J10:J31" si="11">+I10+H10</f>
        <v>13253.01204819277</v>
      </c>
    </row>
    <row r="11" spans="1:10" ht="17.25" customHeight="1" x14ac:dyDescent="0.25">
      <c r="A11" s="4">
        <v>43279</v>
      </c>
      <c r="B11" s="5" t="s">
        <v>29</v>
      </c>
      <c r="C11" s="6">
        <f t="shared" si="8"/>
        <v>923.07692307692309</v>
      </c>
      <c r="D11" s="7" t="s">
        <v>15</v>
      </c>
      <c r="E11" s="8">
        <v>325</v>
      </c>
      <c r="F11" s="8">
        <v>325</v>
      </c>
      <c r="G11" s="8" t="s">
        <v>16</v>
      </c>
      <c r="H11" s="8">
        <f t="shared" si="9"/>
        <v>0</v>
      </c>
      <c r="I11" s="8">
        <f t="shared" si="10"/>
        <v>0</v>
      </c>
      <c r="J11" s="3">
        <f t="shared" si="11"/>
        <v>0</v>
      </c>
    </row>
    <row r="12" spans="1:10" ht="17.25" customHeight="1" x14ac:dyDescent="0.25">
      <c r="A12" s="4">
        <v>43277</v>
      </c>
      <c r="B12" s="5" t="s">
        <v>17</v>
      </c>
      <c r="C12" s="6">
        <f t="shared" si="8"/>
        <v>447.76119402985074</v>
      </c>
      <c r="D12" s="7" t="s">
        <v>15</v>
      </c>
      <c r="E12" s="8">
        <v>670</v>
      </c>
      <c r="F12" s="8">
        <v>675</v>
      </c>
      <c r="G12" s="8" t="s">
        <v>16</v>
      </c>
      <c r="H12" s="8">
        <f t="shared" si="9"/>
        <v>2238.8059701492539</v>
      </c>
      <c r="I12" s="8">
        <f t="shared" si="10"/>
        <v>0</v>
      </c>
      <c r="J12" s="3">
        <f t="shared" si="11"/>
        <v>2238.8059701492539</v>
      </c>
    </row>
    <row r="13" spans="1:10" ht="17.25" customHeight="1" x14ac:dyDescent="0.25">
      <c r="A13" s="4">
        <v>43276</v>
      </c>
      <c r="B13" s="5" t="s">
        <v>18</v>
      </c>
      <c r="C13" s="6">
        <f t="shared" si="8"/>
        <v>854.70085470085473</v>
      </c>
      <c r="D13" s="7" t="s">
        <v>15</v>
      </c>
      <c r="E13" s="8">
        <v>351</v>
      </c>
      <c r="F13" s="8">
        <v>356</v>
      </c>
      <c r="G13" s="8" t="s">
        <v>16</v>
      </c>
      <c r="H13" s="8">
        <f t="shared" si="9"/>
        <v>4273.5042735042734</v>
      </c>
      <c r="I13" s="8">
        <f t="shared" si="10"/>
        <v>0</v>
      </c>
      <c r="J13" s="3">
        <f t="shared" si="11"/>
        <v>4273.5042735042734</v>
      </c>
    </row>
    <row r="14" spans="1:10" ht="17.25" customHeight="1" x14ac:dyDescent="0.25">
      <c r="A14" s="4">
        <v>43276</v>
      </c>
      <c r="B14" s="5" t="s">
        <v>10</v>
      </c>
      <c r="C14" s="6">
        <f t="shared" si="8"/>
        <v>248.75621890547265</v>
      </c>
      <c r="D14" s="7" t="s">
        <v>15</v>
      </c>
      <c r="E14" s="8">
        <v>1206</v>
      </c>
      <c r="F14" s="8">
        <v>1220</v>
      </c>
      <c r="G14" s="8" t="s">
        <v>16</v>
      </c>
      <c r="H14" s="8">
        <f t="shared" si="9"/>
        <v>3482.587064676617</v>
      </c>
      <c r="I14" s="8">
        <f t="shared" si="10"/>
        <v>0</v>
      </c>
      <c r="J14" s="3">
        <f t="shared" si="11"/>
        <v>3482.587064676617</v>
      </c>
    </row>
    <row r="15" spans="1:10" ht="17.25" customHeight="1" x14ac:dyDescent="0.25">
      <c r="A15" s="4">
        <v>43273</v>
      </c>
      <c r="B15" s="5" t="s">
        <v>19</v>
      </c>
      <c r="C15" s="6">
        <f t="shared" si="8"/>
        <v>724.63768115942025</v>
      </c>
      <c r="D15" s="7" t="s">
        <v>15</v>
      </c>
      <c r="E15" s="8">
        <v>414</v>
      </c>
      <c r="F15" s="8">
        <v>409</v>
      </c>
      <c r="G15" s="8" t="s">
        <v>16</v>
      </c>
      <c r="H15" s="8">
        <f t="shared" si="9"/>
        <v>-3623.188405797101</v>
      </c>
      <c r="I15" s="8">
        <f t="shared" si="10"/>
        <v>0</v>
      </c>
      <c r="J15" s="3">
        <f t="shared" si="11"/>
        <v>-3623.188405797101</v>
      </c>
    </row>
    <row r="16" spans="1:10" ht="17.25" customHeight="1" x14ac:dyDescent="0.25">
      <c r="A16" s="4">
        <v>43272</v>
      </c>
      <c r="B16" s="5" t="s">
        <v>20</v>
      </c>
      <c r="C16" s="6">
        <f t="shared" si="8"/>
        <v>1107.0110701107012</v>
      </c>
      <c r="D16" s="7" t="s">
        <v>15</v>
      </c>
      <c r="E16" s="8">
        <v>271</v>
      </c>
      <c r="F16" s="8">
        <v>274.5</v>
      </c>
      <c r="G16" s="8" t="s">
        <v>16</v>
      </c>
      <c r="H16" s="8">
        <f t="shared" si="9"/>
        <v>3874.5387453874541</v>
      </c>
      <c r="I16" s="8">
        <f t="shared" si="10"/>
        <v>0</v>
      </c>
      <c r="J16" s="3">
        <f t="shared" si="11"/>
        <v>3874.5387453874541</v>
      </c>
    </row>
    <row r="17" spans="1:10" ht="17.25" customHeight="1" x14ac:dyDescent="0.25">
      <c r="A17" s="4">
        <v>43271</v>
      </c>
      <c r="B17" s="5" t="s">
        <v>21</v>
      </c>
      <c r="C17" s="6">
        <f t="shared" si="8"/>
        <v>580.27079303675043</v>
      </c>
      <c r="D17" s="7" t="s">
        <v>15</v>
      </c>
      <c r="E17" s="8">
        <v>517</v>
      </c>
      <c r="F17" s="8">
        <v>520</v>
      </c>
      <c r="G17" s="8" t="s">
        <v>16</v>
      </c>
      <c r="H17" s="8">
        <f t="shared" si="9"/>
        <v>1740.8123791102512</v>
      </c>
      <c r="I17" s="8">
        <f t="shared" si="10"/>
        <v>0</v>
      </c>
      <c r="J17" s="3">
        <f t="shared" si="11"/>
        <v>1740.8123791102512</v>
      </c>
    </row>
    <row r="18" spans="1:10" ht="17.25" customHeight="1" x14ac:dyDescent="0.25">
      <c r="A18" s="4">
        <v>43270</v>
      </c>
      <c r="B18" s="5" t="s">
        <v>11</v>
      </c>
      <c r="C18" s="6">
        <f t="shared" si="8"/>
        <v>1369.8630136986301</v>
      </c>
      <c r="D18" s="7" t="s">
        <v>15</v>
      </c>
      <c r="E18" s="8">
        <v>219</v>
      </c>
      <c r="F18" s="8">
        <v>215</v>
      </c>
      <c r="G18" s="8" t="s">
        <v>16</v>
      </c>
      <c r="H18" s="8">
        <f t="shared" si="9"/>
        <v>-5479.4520547945203</v>
      </c>
      <c r="I18" s="8">
        <f t="shared" si="10"/>
        <v>0</v>
      </c>
      <c r="J18" s="3">
        <f t="shared" si="11"/>
        <v>-5479.4520547945203</v>
      </c>
    </row>
    <row r="19" spans="1:10" ht="17.25" customHeight="1" x14ac:dyDescent="0.25">
      <c r="A19" s="4">
        <v>43269</v>
      </c>
      <c r="B19" s="5" t="s">
        <v>22</v>
      </c>
      <c r="C19" s="6">
        <f t="shared" si="8"/>
        <v>495.04950495049508</v>
      </c>
      <c r="D19" s="7" t="s">
        <v>15</v>
      </c>
      <c r="E19" s="8">
        <v>606</v>
      </c>
      <c r="F19" s="8">
        <v>592</v>
      </c>
      <c r="G19" s="8" t="s">
        <v>16</v>
      </c>
      <c r="H19" s="8">
        <f t="shared" si="9"/>
        <v>-6930.6930693069307</v>
      </c>
      <c r="I19" s="8">
        <f t="shared" si="10"/>
        <v>0</v>
      </c>
      <c r="J19" s="3">
        <f t="shared" si="11"/>
        <v>-6930.6930693069307</v>
      </c>
    </row>
    <row r="20" spans="1:10" ht="17.25" customHeight="1" x14ac:dyDescent="0.25">
      <c r="A20" s="4">
        <v>43266</v>
      </c>
      <c r="B20" s="5" t="s">
        <v>23</v>
      </c>
      <c r="C20" s="6">
        <f t="shared" si="8"/>
        <v>232.55813953488371</v>
      </c>
      <c r="D20" s="7" t="s">
        <v>15</v>
      </c>
      <c r="E20" s="8">
        <v>1290</v>
      </c>
      <c r="F20" s="8">
        <v>1298</v>
      </c>
      <c r="G20" s="8" t="s">
        <v>16</v>
      </c>
      <c r="H20" s="8">
        <f t="shared" si="9"/>
        <v>1860.4651162790697</v>
      </c>
      <c r="I20" s="8">
        <f t="shared" si="10"/>
        <v>0</v>
      </c>
      <c r="J20" s="3">
        <f t="shared" si="11"/>
        <v>1860.4651162790697</v>
      </c>
    </row>
    <row r="21" spans="1:10" ht="17.25" customHeight="1" x14ac:dyDescent="0.25">
      <c r="A21" s="4">
        <v>43265</v>
      </c>
      <c r="B21" s="5" t="s">
        <v>14</v>
      </c>
      <c r="C21" s="6">
        <f t="shared" si="8"/>
        <v>1090.909090909091</v>
      </c>
      <c r="D21" s="7" t="s">
        <v>15</v>
      </c>
      <c r="E21" s="8">
        <v>275</v>
      </c>
      <c r="F21" s="8">
        <v>280</v>
      </c>
      <c r="G21" s="8" t="s">
        <v>16</v>
      </c>
      <c r="H21" s="8">
        <f t="shared" si="9"/>
        <v>5454.545454545455</v>
      </c>
      <c r="I21" s="8">
        <f t="shared" si="10"/>
        <v>0</v>
      </c>
      <c r="J21" s="3">
        <f t="shared" si="11"/>
        <v>5454.545454545455</v>
      </c>
    </row>
    <row r="22" spans="1:10" ht="17.25" customHeight="1" x14ac:dyDescent="0.25">
      <c r="A22" s="4">
        <v>43264</v>
      </c>
      <c r="B22" s="5" t="s">
        <v>30</v>
      </c>
      <c r="C22" s="6">
        <f t="shared" si="8"/>
        <v>530.97345132743362</v>
      </c>
      <c r="D22" s="7" t="s">
        <v>15</v>
      </c>
      <c r="E22" s="8">
        <v>565</v>
      </c>
      <c r="F22" s="8">
        <v>565</v>
      </c>
      <c r="G22" s="8" t="s">
        <v>16</v>
      </c>
      <c r="H22" s="8">
        <f t="shared" si="9"/>
        <v>0</v>
      </c>
      <c r="I22" s="8">
        <f t="shared" si="10"/>
        <v>0</v>
      </c>
      <c r="J22" s="3">
        <f t="shared" si="11"/>
        <v>0</v>
      </c>
    </row>
    <row r="23" spans="1:10" ht="17.25" customHeight="1" x14ac:dyDescent="0.25">
      <c r="A23" s="4">
        <v>43263</v>
      </c>
      <c r="B23" s="5" t="s">
        <v>24</v>
      </c>
      <c r="C23" s="6">
        <f t="shared" si="8"/>
        <v>595.23809523809518</v>
      </c>
      <c r="D23" s="7" t="s">
        <v>15</v>
      </c>
      <c r="E23" s="8">
        <v>504</v>
      </c>
      <c r="F23" s="8">
        <v>502</v>
      </c>
      <c r="G23" s="8" t="s">
        <v>16</v>
      </c>
      <c r="H23" s="8">
        <f t="shared" si="9"/>
        <v>-1190.4761904761904</v>
      </c>
      <c r="I23" s="8">
        <f t="shared" si="10"/>
        <v>0</v>
      </c>
      <c r="J23" s="3">
        <f t="shared" si="11"/>
        <v>-1190.4761904761904</v>
      </c>
    </row>
    <row r="24" spans="1:10" ht="17.25" customHeight="1" x14ac:dyDescent="0.25">
      <c r="A24" s="4">
        <v>43262</v>
      </c>
      <c r="B24" s="5" t="s">
        <v>12</v>
      </c>
      <c r="C24" s="6">
        <f t="shared" si="8"/>
        <v>710.90047393364932</v>
      </c>
      <c r="D24" s="7" t="s">
        <v>15</v>
      </c>
      <c r="E24" s="8">
        <v>422</v>
      </c>
      <c r="F24" s="8">
        <v>421</v>
      </c>
      <c r="G24" s="8" t="s">
        <v>16</v>
      </c>
      <c r="H24" s="8">
        <f t="shared" si="9"/>
        <v>-710.90047393364932</v>
      </c>
      <c r="I24" s="8">
        <f t="shared" si="10"/>
        <v>0</v>
      </c>
      <c r="J24" s="3">
        <f t="shared" si="11"/>
        <v>-710.90047393364932</v>
      </c>
    </row>
    <row r="25" spans="1:10" ht="17.25" customHeight="1" x14ac:dyDescent="0.25">
      <c r="A25" s="4">
        <v>43259</v>
      </c>
      <c r="B25" s="5" t="s">
        <v>12</v>
      </c>
      <c r="C25" s="6">
        <f t="shared" si="8"/>
        <v>775.19379844961236</v>
      </c>
      <c r="D25" s="7" t="s">
        <v>15</v>
      </c>
      <c r="E25" s="8">
        <v>387</v>
      </c>
      <c r="F25" s="8">
        <v>393</v>
      </c>
      <c r="G25" s="8">
        <v>405</v>
      </c>
      <c r="H25" s="8">
        <f t="shared" si="9"/>
        <v>4651.1627906976737</v>
      </c>
      <c r="I25" s="8">
        <f t="shared" si="10"/>
        <v>9302.3255813953474</v>
      </c>
      <c r="J25" s="3">
        <f t="shared" si="11"/>
        <v>13953.488372093021</v>
      </c>
    </row>
    <row r="26" spans="1:10" ht="17.25" customHeight="1" x14ac:dyDescent="0.25">
      <c r="A26" s="4">
        <v>43258</v>
      </c>
      <c r="B26" s="5" t="s">
        <v>25</v>
      </c>
      <c r="C26" s="6">
        <f t="shared" si="8"/>
        <v>646.55172413793105</v>
      </c>
      <c r="D26" s="7" t="s">
        <v>15</v>
      </c>
      <c r="E26" s="8">
        <v>464</v>
      </c>
      <c r="F26" s="8">
        <v>469</v>
      </c>
      <c r="G26" s="8" t="s">
        <v>16</v>
      </c>
      <c r="H26" s="8">
        <f t="shared" si="9"/>
        <v>3232.7586206896553</v>
      </c>
      <c r="I26" s="8">
        <f t="shared" si="10"/>
        <v>0</v>
      </c>
      <c r="J26" s="3">
        <f t="shared" si="11"/>
        <v>3232.7586206896553</v>
      </c>
    </row>
    <row r="27" spans="1:10" ht="17.25" customHeight="1" x14ac:dyDescent="0.25">
      <c r="A27" s="4">
        <v>43257</v>
      </c>
      <c r="B27" s="5" t="s">
        <v>26</v>
      </c>
      <c r="C27" s="6">
        <f t="shared" si="8"/>
        <v>845.07042253521126</v>
      </c>
      <c r="D27" s="7" t="s">
        <v>15</v>
      </c>
      <c r="E27" s="8">
        <v>355</v>
      </c>
      <c r="F27" s="8">
        <v>360</v>
      </c>
      <c r="G27" s="8">
        <v>365</v>
      </c>
      <c r="H27" s="8">
        <f t="shared" si="9"/>
        <v>4225.3521126760561</v>
      </c>
      <c r="I27" s="8">
        <f t="shared" si="10"/>
        <v>4225.3521126760561</v>
      </c>
      <c r="J27" s="3">
        <f t="shared" si="11"/>
        <v>8450.7042253521122</v>
      </c>
    </row>
    <row r="28" spans="1:10" ht="17.25" customHeight="1" x14ac:dyDescent="0.25">
      <c r="A28" s="4">
        <v>43257</v>
      </c>
      <c r="B28" s="5" t="s">
        <v>31</v>
      </c>
      <c r="C28" s="6">
        <f t="shared" si="8"/>
        <v>961.53846153846155</v>
      </c>
      <c r="D28" s="7" t="s">
        <v>15</v>
      </c>
      <c r="E28" s="8">
        <v>312</v>
      </c>
      <c r="F28" s="8">
        <v>318</v>
      </c>
      <c r="G28" s="8" t="s">
        <v>16</v>
      </c>
      <c r="H28" s="8">
        <f t="shared" si="9"/>
        <v>5769.2307692307695</v>
      </c>
      <c r="I28" s="8">
        <f t="shared" si="10"/>
        <v>0</v>
      </c>
      <c r="J28" s="3">
        <f t="shared" si="11"/>
        <v>5769.2307692307695</v>
      </c>
    </row>
    <row r="29" spans="1:10" ht="17.25" customHeight="1" x14ac:dyDescent="0.25">
      <c r="A29" s="4">
        <v>43256</v>
      </c>
      <c r="B29" s="5" t="s">
        <v>27</v>
      </c>
      <c r="C29" s="6">
        <f t="shared" si="8"/>
        <v>1612.9032258064517</v>
      </c>
      <c r="D29" s="7" t="s">
        <v>15</v>
      </c>
      <c r="E29" s="8">
        <v>186</v>
      </c>
      <c r="F29" s="8">
        <v>184</v>
      </c>
      <c r="G29" s="8" t="s">
        <v>16</v>
      </c>
      <c r="H29" s="8">
        <f t="shared" si="9"/>
        <v>-3225.8064516129034</v>
      </c>
      <c r="I29" s="8">
        <f t="shared" si="10"/>
        <v>0</v>
      </c>
      <c r="J29" s="3">
        <f t="shared" si="11"/>
        <v>-3225.8064516129034</v>
      </c>
    </row>
    <row r="30" spans="1:10" ht="17.25" customHeight="1" x14ac:dyDescent="0.25">
      <c r="A30" s="4">
        <v>43256</v>
      </c>
      <c r="B30" s="5" t="s">
        <v>32</v>
      </c>
      <c r="C30" s="6">
        <f t="shared" si="8"/>
        <v>1369.8630136986301</v>
      </c>
      <c r="D30" s="7" t="s">
        <v>28</v>
      </c>
      <c r="E30" s="8">
        <v>219</v>
      </c>
      <c r="F30" s="8">
        <v>216</v>
      </c>
      <c r="G30" s="8" t="s">
        <v>16</v>
      </c>
      <c r="H30" s="8">
        <f t="shared" si="9"/>
        <v>4109.58904109589</v>
      </c>
      <c r="I30" s="8">
        <f t="shared" si="10"/>
        <v>0</v>
      </c>
      <c r="J30" s="3">
        <f t="shared" si="11"/>
        <v>4109.58904109589</v>
      </c>
    </row>
    <row r="31" spans="1:10" ht="17.25" customHeight="1" x14ac:dyDescent="0.25">
      <c r="A31" s="4">
        <v>43252</v>
      </c>
      <c r="B31" s="5" t="s">
        <v>33</v>
      </c>
      <c r="C31" s="6">
        <f t="shared" si="8"/>
        <v>348.02784222737819</v>
      </c>
      <c r="D31" s="7" t="s">
        <v>15</v>
      </c>
      <c r="E31" s="8">
        <v>862</v>
      </c>
      <c r="F31" s="8">
        <v>873</v>
      </c>
      <c r="G31" s="8" t="s">
        <v>16</v>
      </c>
      <c r="H31" s="8">
        <f t="shared" si="9"/>
        <v>3828.3062645011601</v>
      </c>
      <c r="I31" s="8">
        <f t="shared" si="10"/>
        <v>0</v>
      </c>
      <c r="J31" s="3">
        <f t="shared" si="11"/>
        <v>3828.3062645011601</v>
      </c>
    </row>
    <row r="32" spans="1:10" ht="17.25" customHeight="1" x14ac:dyDescent="0.25">
      <c r="A32" s="9"/>
      <c r="B32" s="10"/>
      <c r="C32" s="11"/>
      <c r="D32" s="12"/>
      <c r="E32" s="13"/>
      <c r="F32" s="13"/>
      <c r="G32" s="13"/>
      <c r="H32" s="13"/>
      <c r="I32" s="13"/>
      <c r="J32" s="14"/>
    </row>
  </sheetData>
  <mergeCells count="2">
    <mergeCell ref="A1:J1"/>
    <mergeCell ref="A2:J2"/>
  </mergeCells>
  <conditionalFormatting sqref="H10:I32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 x14ac:dyDescent="0.4">
      <c r="A2" s="84" t="s">
        <v>78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30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41"/>
      <c r="B4" s="42"/>
      <c r="C4" s="42"/>
      <c r="D4" s="42"/>
      <c r="E4" s="43"/>
      <c r="F4" s="43"/>
      <c r="G4" s="43"/>
      <c r="H4" s="44"/>
      <c r="I4" s="44"/>
      <c r="J4" s="24"/>
    </row>
    <row r="5" spans="1:10" x14ac:dyDescent="0.25">
      <c r="A5" s="57">
        <v>43299</v>
      </c>
      <c r="B5" s="90" t="s">
        <v>99</v>
      </c>
      <c r="C5" s="90">
        <v>500</v>
      </c>
      <c r="D5" s="58" t="s">
        <v>41</v>
      </c>
      <c r="E5" s="59">
        <v>1602</v>
      </c>
      <c r="F5" s="59">
        <v>1592</v>
      </c>
      <c r="G5" s="59">
        <v>1585</v>
      </c>
      <c r="H5" s="49">
        <f>(E5-F5)*C5</f>
        <v>5000</v>
      </c>
      <c r="I5" s="3">
        <f>(F5-G5)*C5</f>
        <v>3500</v>
      </c>
      <c r="J5" s="3">
        <f>+I5+H5</f>
        <v>8500</v>
      </c>
    </row>
    <row r="6" spans="1:10" x14ac:dyDescent="0.25">
      <c r="A6" s="57">
        <v>43297</v>
      </c>
      <c r="B6" s="90" t="s">
        <v>100</v>
      </c>
      <c r="C6" s="90">
        <v>1000</v>
      </c>
      <c r="D6" s="58" t="s">
        <v>41</v>
      </c>
      <c r="E6" s="59">
        <v>541</v>
      </c>
      <c r="F6" s="59">
        <v>536</v>
      </c>
      <c r="G6" s="59">
        <v>530</v>
      </c>
      <c r="H6" s="49">
        <f>(E6-F6)*C6</f>
        <v>5000</v>
      </c>
      <c r="I6" s="3">
        <f>(F6-G6)*C6</f>
        <v>6000</v>
      </c>
      <c r="J6" s="3">
        <f>+I6+H6</f>
        <v>11000</v>
      </c>
    </row>
    <row r="7" spans="1:10" x14ac:dyDescent="0.25">
      <c r="A7" s="45">
        <v>43293</v>
      </c>
      <c r="B7" s="46" t="s">
        <v>52</v>
      </c>
      <c r="C7" s="46">
        <v>500</v>
      </c>
      <c r="D7" s="46" t="s">
        <v>36</v>
      </c>
      <c r="E7" s="47">
        <v>2414</v>
      </c>
      <c r="F7" s="47">
        <v>2424</v>
      </c>
      <c r="G7" s="48">
        <v>2438</v>
      </c>
      <c r="H7" s="49">
        <f t="shared" ref="H7:H12" si="0">(F7-E7)*C7</f>
        <v>5000</v>
      </c>
      <c r="I7" s="49">
        <v>6000</v>
      </c>
      <c r="J7" s="3">
        <f t="shared" ref="J7:J12" si="1">+I7+H7</f>
        <v>11000</v>
      </c>
    </row>
    <row r="8" spans="1:10" x14ac:dyDescent="0.25">
      <c r="A8" s="45">
        <v>43292</v>
      </c>
      <c r="B8" s="46" t="s">
        <v>53</v>
      </c>
      <c r="C8" s="46">
        <v>2750</v>
      </c>
      <c r="D8" s="46" t="s">
        <v>41</v>
      </c>
      <c r="E8" s="47">
        <v>267.5</v>
      </c>
      <c r="F8" s="47">
        <v>267.5</v>
      </c>
      <c r="G8" s="48">
        <v>0</v>
      </c>
      <c r="H8" s="49">
        <f t="shared" si="0"/>
        <v>0</v>
      </c>
      <c r="I8" s="49">
        <v>0</v>
      </c>
      <c r="J8" s="3">
        <f t="shared" si="1"/>
        <v>0</v>
      </c>
    </row>
    <row r="9" spans="1:10" x14ac:dyDescent="0.25">
      <c r="A9" s="45">
        <v>43290</v>
      </c>
      <c r="B9" s="46" t="s">
        <v>54</v>
      </c>
      <c r="C9" s="46">
        <v>1400</v>
      </c>
      <c r="D9" s="46" t="s">
        <v>36</v>
      </c>
      <c r="E9" s="47">
        <v>598</v>
      </c>
      <c r="F9" s="47">
        <v>603</v>
      </c>
      <c r="G9" s="48">
        <v>0</v>
      </c>
      <c r="H9" s="49">
        <f t="shared" si="0"/>
        <v>7000</v>
      </c>
      <c r="I9" s="49">
        <v>0</v>
      </c>
      <c r="J9" s="3">
        <f t="shared" si="1"/>
        <v>7000</v>
      </c>
    </row>
    <row r="10" spans="1:10" x14ac:dyDescent="0.25">
      <c r="A10" s="45">
        <v>43287</v>
      </c>
      <c r="B10" s="46" t="s">
        <v>55</v>
      </c>
      <c r="C10" s="46">
        <v>1250</v>
      </c>
      <c r="D10" s="46" t="s">
        <v>36</v>
      </c>
      <c r="E10" s="47">
        <v>658</v>
      </c>
      <c r="F10" s="47">
        <v>663.5</v>
      </c>
      <c r="G10" s="48">
        <v>0</v>
      </c>
      <c r="H10" s="49">
        <f t="shared" si="0"/>
        <v>6875</v>
      </c>
      <c r="I10" s="49">
        <v>0</v>
      </c>
      <c r="J10" s="3">
        <f t="shared" si="1"/>
        <v>6875</v>
      </c>
    </row>
    <row r="11" spans="1:10" x14ac:dyDescent="0.25">
      <c r="A11" s="45">
        <v>43286</v>
      </c>
      <c r="B11" s="46" t="s">
        <v>56</v>
      </c>
      <c r="C11" s="46">
        <v>600</v>
      </c>
      <c r="D11" s="46" t="s">
        <v>36</v>
      </c>
      <c r="E11" s="47">
        <v>1320</v>
      </c>
      <c r="F11" s="47">
        <v>1330</v>
      </c>
      <c r="G11" s="48">
        <v>0</v>
      </c>
      <c r="H11" s="49">
        <f t="shared" si="0"/>
        <v>6000</v>
      </c>
      <c r="I11" s="49">
        <v>0</v>
      </c>
      <c r="J11" s="3">
        <f t="shared" si="1"/>
        <v>6000</v>
      </c>
    </row>
    <row r="12" spans="1:10" x14ac:dyDescent="0.25">
      <c r="A12" s="45">
        <v>43285</v>
      </c>
      <c r="B12" s="46" t="s">
        <v>57</v>
      </c>
      <c r="C12" s="46">
        <v>12000</v>
      </c>
      <c r="D12" s="46" t="s">
        <v>36</v>
      </c>
      <c r="E12" s="47">
        <v>57.25</v>
      </c>
      <c r="F12" s="47">
        <v>58.25</v>
      </c>
      <c r="G12" s="48">
        <v>0</v>
      </c>
      <c r="H12" s="49">
        <f t="shared" si="0"/>
        <v>12000</v>
      </c>
      <c r="I12" s="49">
        <v>0</v>
      </c>
      <c r="J12" s="3">
        <f t="shared" si="1"/>
        <v>12000</v>
      </c>
    </row>
    <row r="13" spans="1:10" x14ac:dyDescent="0.25">
      <c r="A13" s="45">
        <v>43285</v>
      </c>
      <c r="B13" s="50" t="s">
        <v>58</v>
      </c>
      <c r="C13" s="51">
        <v>250</v>
      </c>
      <c r="D13" s="50" t="s">
        <v>36</v>
      </c>
      <c r="E13" s="52">
        <v>2885</v>
      </c>
      <c r="F13" s="52">
        <v>2910</v>
      </c>
      <c r="G13" s="52">
        <v>2930</v>
      </c>
      <c r="H13" s="49">
        <v>6250</v>
      </c>
      <c r="I13" s="49">
        <v>6000</v>
      </c>
      <c r="J13" s="3">
        <f>+I13+H13</f>
        <v>12250</v>
      </c>
    </row>
    <row r="14" spans="1:10" x14ac:dyDescent="0.25">
      <c r="A14" s="45">
        <v>43284</v>
      </c>
      <c r="B14" s="50" t="s">
        <v>60</v>
      </c>
      <c r="C14" s="51">
        <v>2750</v>
      </c>
      <c r="D14" s="50" t="s">
        <v>36</v>
      </c>
      <c r="E14" s="52">
        <v>260.5</v>
      </c>
      <c r="F14" s="52">
        <v>262.5</v>
      </c>
      <c r="G14" s="52">
        <v>0</v>
      </c>
      <c r="H14" s="49">
        <v>5500</v>
      </c>
      <c r="I14" s="49">
        <v>0</v>
      </c>
      <c r="J14" s="3">
        <v>5500</v>
      </c>
    </row>
    <row r="15" spans="1:10" x14ac:dyDescent="0.25">
      <c r="A15" s="45">
        <v>43284</v>
      </c>
      <c r="B15" s="51" t="s">
        <v>61</v>
      </c>
      <c r="C15" s="51">
        <v>10000</v>
      </c>
      <c r="D15" s="51" t="s">
        <v>41</v>
      </c>
      <c r="E15" s="52">
        <v>53.75</v>
      </c>
      <c r="F15" s="52">
        <v>52.5</v>
      </c>
      <c r="G15" s="52">
        <v>0</v>
      </c>
      <c r="H15" s="49">
        <f>(E15-F15)*C15</f>
        <v>12500</v>
      </c>
      <c r="I15" s="49">
        <v>0</v>
      </c>
      <c r="J15" s="3">
        <f t="shared" ref="J15:J16" si="2">+I15+H15</f>
        <v>12500</v>
      </c>
    </row>
    <row r="16" spans="1:10" x14ac:dyDescent="0.25">
      <c r="A16" s="45">
        <v>43283</v>
      </c>
      <c r="B16" s="46" t="s">
        <v>61</v>
      </c>
      <c r="C16" s="46">
        <v>10000</v>
      </c>
      <c r="D16" s="46" t="s">
        <v>36</v>
      </c>
      <c r="E16" s="47">
        <v>56.25</v>
      </c>
      <c r="F16" s="47">
        <v>57.5</v>
      </c>
      <c r="G16" s="48">
        <v>0</v>
      </c>
      <c r="H16" s="49">
        <f t="shared" ref="H16" si="3">(F16-E16)*C16</f>
        <v>12500</v>
      </c>
      <c r="I16" s="49">
        <v>0</v>
      </c>
      <c r="J16" s="3">
        <f t="shared" si="2"/>
        <v>12500</v>
      </c>
    </row>
    <row r="17" spans="1:10" x14ac:dyDescent="0.25">
      <c r="A17" s="53"/>
      <c r="B17" s="54"/>
      <c r="C17" s="54"/>
      <c r="D17" s="54"/>
      <c r="E17" s="55"/>
      <c r="F17" s="55"/>
      <c r="G17" s="55"/>
      <c r="H17" s="56"/>
      <c r="I17" s="56"/>
      <c r="J17" s="33"/>
    </row>
    <row r="18" spans="1:10" x14ac:dyDescent="0.25">
      <c r="A18" s="45">
        <v>43280</v>
      </c>
      <c r="B18" s="46" t="s">
        <v>62</v>
      </c>
      <c r="C18" s="46">
        <v>1200</v>
      </c>
      <c r="D18" s="46" t="s">
        <v>36</v>
      </c>
      <c r="E18" s="47">
        <v>972</v>
      </c>
      <c r="F18" s="47">
        <v>987</v>
      </c>
      <c r="G18" s="48">
        <v>0</v>
      </c>
      <c r="H18" s="49">
        <f t="shared" ref="H18:H20" si="4">(F18-E18)*C18</f>
        <v>18000</v>
      </c>
      <c r="I18" s="49">
        <v>0</v>
      </c>
      <c r="J18" s="3">
        <f t="shared" ref="J18:J39" si="5">+I18+H18</f>
        <v>18000</v>
      </c>
    </row>
    <row r="19" spans="1:10" x14ac:dyDescent="0.25">
      <c r="A19" s="45">
        <v>43279</v>
      </c>
      <c r="B19" s="46" t="s">
        <v>63</v>
      </c>
      <c r="C19" s="46">
        <v>28000</v>
      </c>
      <c r="D19" s="46" t="s">
        <v>36</v>
      </c>
      <c r="E19" s="47">
        <v>13.75</v>
      </c>
      <c r="F19" s="47">
        <v>14.4</v>
      </c>
      <c r="G19" s="48">
        <v>0</v>
      </c>
      <c r="H19" s="49">
        <f t="shared" si="4"/>
        <v>18200.000000000011</v>
      </c>
      <c r="I19" s="49">
        <v>0</v>
      </c>
      <c r="J19" s="3">
        <f t="shared" si="5"/>
        <v>18200.000000000011</v>
      </c>
    </row>
    <row r="20" spans="1:10" x14ac:dyDescent="0.25">
      <c r="A20" s="45">
        <v>43279</v>
      </c>
      <c r="B20" s="46" t="s">
        <v>64</v>
      </c>
      <c r="C20" s="46">
        <v>800</v>
      </c>
      <c r="D20" s="46" t="s">
        <v>36</v>
      </c>
      <c r="E20" s="47">
        <v>1124</v>
      </c>
      <c r="F20" s="47">
        <v>1132</v>
      </c>
      <c r="G20" s="48">
        <v>0</v>
      </c>
      <c r="H20" s="49">
        <f t="shared" si="4"/>
        <v>6400</v>
      </c>
      <c r="I20" s="49">
        <v>0</v>
      </c>
      <c r="J20" s="3">
        <f t="shared" si="5"/>
        <v>6400</v>
      </c>
    </row>
    <row r="21" spans="1:10" x14ac:dyDescent="0.25">
      <c r="A21" s="57">
        <v>43277</v>
      </c>
      <c r="B21" s="51" t="s">
        <v>59</v>
      </c>
      <c r="C21" s="51">
        <v>12000</v>
      </c>
      <c r="D21" s="51" t="s">
        <v>41</v>
      </c>
      <c r="E21" s="52">
        <v>82.25</v>
      </c>
      <c r="F21" s="52">
        <v>80.5</v>
      </c>
      <c r="G21" s="52">
        <v>0</v>
      </c>
      <c r="H21" s="49">
        <f>(E21-F21)*C21</f>
        <v>21000</v>
      </c>
      <c r="I21" s="49">
        <v>0</v>
      </c>
      <c r="J21" s="3">
        <f t="shared" si="5"/>
        <v>21000</v>
      </c>
    </row>
    <row r="22" spans="1:10" x14ac:dyDescent="0.25">
      <c r="A22" s="57">
        <v>43276</v>
      </c>
      <c r="B22" s="58" t="s">
        <v>65</v>
      </c>
      <c r="C22" s="58">
        <v>500</v>
      </c>
      <c r="D22" s="58" t="s">
        <v>36</v>
      </c>
      <c r="E22" s="59">
        <v>1615</v>
      </c>
      <c r="F22" s="59">
        <v>1637</v>
      </c>
      <c r="G22" s="48">
        <v>0</v>
      </c>
      <c r="H22" s="49">
        <f t="shared" ref="H22" si="6">(F22-E22)*C22</f>
        <v>11000</v>
      </c>
      <c r="I22" s="49">
        <v>0</v>
      </c>
      <c r="J22" s="3">
        <f t="shared" si="5"/>
        <v>11000</v>
      </c>
    </row>
    <row r="23" spans="1:10" x14ac:dyDescent="0.25">
      <c r="A23" s="57">
        <v>43273</v>
      </c>
      <c r="B23" s="51" t="s">
        <v>62</v>
      </c>
      <c r="C23" s="51">
        <v>1200</v>
      </c>
      <c r="D23" s="51" t="s">
        <v>41</v>
      </c>
      <c r="E23" s="52">
        <v>985</v>
      </c>
      <c r="F23" s="52">
        <v>980</v>
      </c>
      <c r="G23" s="52">
        <v>0</v>
      </c>
      <c r="H23" s="49">
        <f>(E23-F23)*C23</f>
        <v>6000</v>
      </c>
      <c r="I23" s="49">
        <v>0</v>
      </c>
      <c r="J23" s="3">
        <f t="shared" si="5"/>
        <v>6000</v>
      </c>
    </row>
    <row r="24" spans="1:10" x14ac:dyDescent="0.25">
      <c r="A24" s="57">
        <v>43272</v>
      </c>
      <c r="B24" s="51" t="s">
        <v>65</v>
      </c>
      <c r="C24" s="51">
        <v>500</v>
      </c>
      <c r="D24" s="51" t="s">
        <v>41</v>
      </c>
      <c r="E24" s="52">
        <v>1640</v>
      </c>
      <c r="F24" s="52">
        <v>1615</v>
      </c>
      <c r="G24" s="52">
        <v>0</v>
      </c>
      <c r="H24" s="49">
        <f>(E24-F24)*C24</f>
        <v>12500</v>
      </c>
      <c r="I24" s="49">
        <v>0</v>
      </c>
      <c r="J24" s="3">
        <f t="shared" si="5"/>
        <v>12500</v>
      </c>
    </row>
    <row r="25" spans="1:10" x14ac:dyDescent="0.25">
      <c r="A25" s="57">
        <v>43271</v>
      </c>
      <c r="B25" s="58" t="s">
        <v>66</v>
      </c>
      <c r="C25" s="58">
        <v>7000</v>
      </c>
      <c r="D25" s="58" t="s">
        <v>36</v>
      </c>
      <c r="E25" s="59">
        <v>137</v>
      </c>
      <c r="F25" s="59">
        <v>138</v>
      </c>
      <c r="G25" s="48">
        <v>0</v>
      </c>
      <c r="H25" s="49">
        <f t="shared" ref="H25:H27" si="7">(F25-E25)*C25</f>
        <v>7000</v>
      </c>
      <c r="I25" s="49">
        <v>0</v>
      </c>
      <c r="J25" s="3">
        <f t="shared" si="5"/>
        <v>7000</v>
      </c>
    </row>
    <row r="26" spans="1:10" x14ac:dyDescent="0.25">
      <c r="A26" s="57">
        <v>43269</v>
      </c>
      <c r="B26" s="58" t="s">
        <v>62</v>
      </c>
      <c r="C26" s="58">
        <v>1200</v>
      </c>
      <c r="D26" s="58" t="s">
        <v>36</v>
      </c>
      <c r="E26" s="59">
        <v>1000</v>
      </c>
      <c r="F26" s="59">
        <v>1012</v>
      </c>
      <c r="G26" s="59">
        <v>0</v>
      </c>
      <c r="H26" s="3">
        <f t="shared" si="7"/>
        <v>14400</v>
      </c>
      <c r="I26" s="3">
        <v>0</v>
      </c>
      <c r="J26" s="3">
        <f t="shared" si="5"/>
        <v>14400</v>
      </c>
    </row>
    <row r="27" spans="1:10" x14ac:dyDescent="0.25">
      <c r="A27" s="57">
        <v>43269</v>
      </c>
      <c r="B27" s="58" t="s">
        <v>66</v>
      </c>
      <c r="C27" s="58">
        <v>7000</v>
      </c>
      <c r="D27" s="58" t="s">
        <v>36</v>
      </c>
      <c r="E27" s="59">
        <v>140</v>
      </c>
      <c r="F27" s="59">
        <v>140.5</v>
      </c>
      <c r="G27" s="59">
        <v>0</v>
      </c>
      <c r="H27" s="3">
        <f t="shared" si="7"/>
        <v>3500</v>
      </c>
      <c r="I27" s="3">
        <v>0</v>
      </c>
      <c r="J27" s="3">
        <f t="shared" si="5"/>
        <v>3500</v>
      </c>
    </row>
    <row r="28" spans="1:10" x14ac:dyDescent="0.25">
      <c r="A28" s="57">
        <v>43266</v>
      </c>
      <c r="B28" s="58" t="s">
        <v>67</v>
      </c>
      <c r="C28" s="58">
        <v>12000</v>
      </c>
      <c r="D28" s="58" t="s">
        <v>41</v>
      </c>
      <c r="E28" s="59">
        <v>87</v>
      </c>
      <c r="F28" s="59">
        <v>85</v>
      </c>
      <c r="G28" s="59">
        <v>84.25</v>
      </c>
      <c r="H28" s="3">
        <f>(E28-F28)*C28</f>
        <v>24000</v>
      </c>
      <c r="I28" s="3">
        <f>(F28-G28)*C28</f>
        <v>9000</v>
      </c>
      <c r="J28" s="3">
        <f t="shared" si="5"/>
        <v>33000</v>
      </c>
    </row>
    <row r="29" spans="1:10" x14ac:dyDescent="0.25">
      <c r="A29" s="57">
        <v>43266</v>
      </c>
      <c r="B29" s="58" t="s">
        <v>68</v>
      </c>
      <c r="C29" s="58">
        <v>1000</v>
      </c>
      <c r="D29" s="58" t="s">
        <v>41</v>
      </c>
      <c r="E29" s="59">
        <v>1087</v>
      </c>
      <c r="F29" s="59">
        <v>1075</v>
      </c>
      <c r="G29" s="59">
        <v>0</v>
      </c>
      <c r="H29" s="3">
        <f t="shared" ref="H29" si="8">(E29-F29)*C29</f>
        <v>12000</v>
      </c>
      <c r="I29" s="3">
        <v>0</v>
      </c>
      <c r="J29" s="3">
        <f t="shared" si="5"/>
        <v>12000</v>
      </c>
    </row>
    <row r="30" spans="1:10" x14ac:dyDescent="0.25">
      <c r="A30" s="57">
        <v>43265</v>
      </c>
      <c r="B30" s="58" t="s">
        <v>63</v>
      </c>
      <c r="C30" s="58">
        <v>28000</v>
      </c>
      <c r="D30" s="58" t="s">
        <v>36</v>
      </c>
      <c r="E30" s="59">
        <v>16</v>
      </c>
      <c r="F30" s="59">
        <v>15.4</v>
      </c>
      <c r="G30" s="59">
        <v>0</v>
      </c>
      <c r="H30" s="3">
        <f t="shared" ref="H30" si="9">(F30-E30)*C30</f>
        <v>-16799.999999999989</v>
      </c>
      <c r="I30" s="3">
        <v>0</v>
      </c>
      <c r="J30" s="60">
        <f t="shared" si="5"/>
        <v>-16799.999999999989</v>
      </c>
    </row>
    <row r="31" spans="1:10" x14ac:dyDescent="0.25">
      <c r="A31" s="57">
        <v>43265</v>
      </c>
      <c r="B31" s="58" t="s">
        <v>66</v>
      </c>
      <c r="C31" s="58">
        <v>7000</v>
      </c>
      <c r="D31" s="58" t="s">
        <v>36</v>
      </c>
      <c r="E31" s="59">
        <v>143.75</v>
      </c>
      <c r="F31" s="59">
        <v>145.75</v>
      </c>
      <c r="G31" s="59">
        <v>146.25</v>
      </c>
      <c r="H31" s="3">
        <f>(F31-E31)*C31</f>
        <v>14000</v>
      </c>
      <c r="I31" s="3">
        <f>(G31-F31)*C31</f>
        <v>3500</v>
      </c>
      <c r="J31" s="3">
        <f t="shared" si="5"/>
        <v>17500</v>
      </c>
    </row>
    <row r="32" spans="1:10" x14ac:dyDescent="0.25">
      <c r="A32" s="61">
        <v>43264</v>
      </c>
      <c r="B32" s="51" t="s">
        <v>62</v>
      </c>
      <c r="C32" s="51">
        <v>1200</v>
      </c>
      <c r="D32" s="51" t="s">
        <v>41</v>
      </c>
      <c r="E32" s="52">
        <v>1045</v>
      </c>
      <c r="F32" s="52">
        <v>1032</v>
      </c>
      <c r="G32" s="52">
        <v>0</v>
      </c>
      <c r="H32" s="49">
        <f t="shared" ref="H32" si="10">(E32-F32)*C32</f>
        <v>15600</v>
      </c>
      <c r="I32" s="49">
        <v>0</v>
      </c>
      <c r="J32" s="3">
        <f t="shared" si="5"/>
        <v>15600</v>
      </c>
    </row>
    <row r="33" spans="1:10" x14ac:dyDescent="0.25">
      <c r="A33" s="57">
        <v>43263</v>
      </c>
      <c r="B33" s="58" t="s">
        <v>69</v>
      </c>
      <c r="C33" s="58">
        <v>1000</v>
      </c>
      <c r="D33" s="58" t="s">
        <v>36</v>
      </c>
      <c r="E33" s="59">
        <v>1061</v>
      </c>
      <c r="F33" s="59">
        <v>1076</v>
      </c>
      <c r="G33" s="59">
        <v>1096</v>
      </c>
      <c r="H33" s="3">
        <f>(F33-E33)*C33</f>
        <v>15000</v>
      </c>
      <c r="I33" s="3">
        <v>0</v>
      </c>
      <c r="J33" s="3">
        <f t="shared" si="5"/>
        <v>15000</v>
      </c>
    </row>
    <row r="34" spans="1:10" x14ac:dyDescent="0.25">
      <c r="A34" s="57">
        <v>43262</v>
      </c>
      <c r="B34" s="58" t="s">
        <v>70</v>
      </c>
      <c r="C34" s="58">
        <v>4500</v>
      </c>
      <c r="D34" s="58" t="s">
        <v>36</v>
      </c>
      <c r="E34" s="59">
        <v>273</v>
      </c>
      <c r="F34" s="59">
        <v>275.75</v>
      </c>
      <c r="G34" s="59">
        <v>0</v>
      </c>
      <c r="H34" s="3">
        <f>(F34-E34)*C34</f>
        <v>12375</v>
      </c>
      <c r="I34" s="3">
        <v>0</v>
      </c>
      <c r="J34" s="3">
        <f t="shared" si="5"/>
        <v>12375</v>
      </c>
    </row>
    <row r="35" spans="1:10" x14ac:dyDescent="0.25">
      <c r="A35" s="57">
        <v>43259</v>
      </c>
      <c r="B35" s="58" t="s">
        <v>62</v>
      </c>
      <c r="C35" s="58">
        <v>1200</v>
      </c>
      <c r="D35" s="58" t="s">
        <v>36</v>
      </c>
      <c r="E35" s="59">
        <v>1021</v>
      </c>
      <c r="F35" s="59">
        <v>1036</v>
      </c>
      <c r="G35" s="59">
        <v>1041</v>
      </c>
      <c r="H35" s="3">
        <f>(F35-E35)*C35</f>
        <v>18000</v>
      </c>
      <c r="I35" s="3">
        <f>(G35-F35)*C35</f>
        <v>6000</v>
      </c>
      <c r="J35" s="3">
        <f t="shared" si="5"/>
        <v>24000</v>
      </c>
    </row>
    <row r="36" spans="1:10" x14ac:dyDescent="0.25">
      <c r="A36" s="57">
        <v>43259</v>
      </c>
      <c r="B36" s="58" t="s">
        <v>71</v>
      </c>
      <c r="C36" s="58">
        <v>4000</v>
      </c>
      <c r="D36" s="58" t="s">
        <v>36</v>
      </c>
      <c r="E36" s="59">
        <v>132.75</v>
      </c>
      <c r="F36" s="59">
        <v>135.75</v>
      </c>
      <c r="G36" s="59">
        <v>0</v>
      </c>
      <c r="H36" s="3">
        <f>(F36-E36)*C36</f>
        <v>12000</v>
      </c>
      <c r="I36" s="3">
        <v>0</v>
      </c>
      <c r="J36" s="3">
        <f t="shared" si="5"/>
        <v>12000</v>
      </c>
    </row>
    <row r="37" spans="1:10" x14ac:dyDescent="0.25">
      <c r="A37" s="57">
        <v>43259</v>
      </c>
      <c r="B37" s="58" t="s">
        <v>72</v>
      </c>
      <c r="C37" s="58">
        <v>1400</v>
      </c>
      <c r="D37" s="58" t="s">
        <v>36</v>
      </c>
      <c r="E37" s="59">
        <v>565</v>
      </c>
      <c r="F37" s="59">
        <v>575</v>
      </c>
      <c r="G37" s="59">
        <v>587</v>
      </c>
      <c r="H37" s="3">
        <f>(F37-E37)*C37</f>
        <v>14000</v>
      </c>
      <c r="I37" s="3">
        <f>(G37-F37)*C37</f>
        <v>16800</v>
      </c>
      <c r="J37" s="3">
        <f t="shared" si="5"/>
        <v>30800</v>
      </c>
    </row>
    <row r="38" spans="1:10" x14ac:dyDescent="0.25">
      <c r="A38" s="57">
        <v>43258</v>
      </c>
      <c r="B38" s="58" t="s">
        <v>66</v>
      </c>
      <c r="C38" s="58">
        <v>7000</v>
      </c>
      <c r="D38" s="58" t="s">
        <v>36</v>
      </c>
      <c r="E38" s="59">
        <v>149</v>
      </c>
      <c r="F38" s="59">
        <v>147</v>
      </c>
      <c r="G38" s="59">
        <v>0</v>
      </c>
      <c r="H38" s="3">
        <f t="shared" ref="H38:H39" si="11">(F38-E38)*C38</f>
        <v>-14000</v>
      </c>
      <c r="I38" s="3">
        <v>0</v>
      </c>
      <c r="J38" s="60">
        <f t="shared" si="5"/>
        <v>-14000</v>
      </c>
    </row>
    <row r="39" spans="1:10" x14ac:dyDescent="0.25">
      <c r="A39" s="57">
        <v>43258</v>
      </c>
      <c r="B39" s="62" t="s">
        <v>73</v>
      </c>
      <c r="C39" s="62">
        <v>28000</v>
      </c>
      <c r="D39" s="62" t="s">
        <v>36</v>
      </c>
      <c r="E39" s="63">
        <v>16</v>
      </c>
      <c r="F39" s="59">
        <v>15.5</v>
      </c>
      <c r="G39" s="63">
        <v>0</v>
      </c>
      <c r="H39" s="3">
        <f t="shared" si="11"/>
        <v>-14000</v>
      </c>
      <c r="I39" s="3">
        <v>0</v>
      </c>
      <c r="J39" s="60">
        <f t="shared" si="5"/>
        <v>-14000</v>
      </c>
    </row>
    <row r="40" spans="1:10" x14ac:dyDescent="0.25">
      <c r="A40" s="57">
        <v>43257</v>
      </c>
      <c r="B40" s="58" t="s">
        <v>74</v>
      </c>
      <c r="C40" s="58">
        <v>1100</v>
      </c>
      <c r="D40" s="58" t="s">
        <v>36</v>
      </c>
      <c r="E40" s="59">
        <v>899</v>
      </c>
      <c r="F40" s="59">
        <v>905</v>
      </c>
      <c r="G40" s="59">
        <v>0</v>
      </c>
      <c r="H40" s="3">
        <f>(F40-E40)*C40</f>
        <v>6600</v>
      </c>
      <c r="I40" s="3">
        <v>0</v>
      </c>
      <c r="J40" s="3">
        <f>+I40+H40</f>
        <v>6600</v>
      </c>
    </row>
    <row r="41" spans="1:10" x14ac:dyDescent="0.25">
      <c r="A41" s="57">
        <v>43256</v>
      </c>
      <c r="B41" s="58" t="s">
        <v>75</v>
      </c>
      <c r="C41" s="58">
        <v>8000</v>
      </c>
      <c r="D41" s="58" t="s">
        <v>36</v>
      </c>
      <c r="E41" s="59">
        <v>109</v>
      </c>
      <c r="F41" s="59">
        <v>110.9</v>
      </c>
      <c r="G41" s="59">
        <v>0</v>
      </c>
      <c r="H41" s="3">
        <f>(F41-E41)*C41</f>
        <v>15200.000000000045</v>
      </c>
      <c r="I41" s="3">
        <v>0</v>
      </c>
      <c r="J41" s="3">
        <f t="shared" ref="J41:J45" si="12">+I41+H41</f>
        <v>15200.000000000045</v>
      </c>
    </row>
    <row r="42" spans="1:10" x14ac:dyDescent="0.25">
      <c r="A42" s="57">
        <v>43255</v>
      </c>
      <c r="B42" s="58" t="s">
        <v>65</v>
      </c>
      <c r="C42" s="58">
        <v>500</v>
      </c>
      <c r="D42" s="58" t="s">
        <v>41</v>
      </c>
      <c r="E42" s="59">
        <v>1590</v>
      </c>
      <c r="F42" s="59">
        <v>1570</v>
      </c>
      <c r="G42" s="59">
        <v>0</v>
      </c>
      <c r="H42" s="3">
        <f>(E42-F42)*C42</f>
        <v>10000</v>
      </c>
      <c r="I42" s="3">
        <v>0</v>
      </c>
      <c r="J42" s="3">
        <f t="shared" si="12"/>
        <v>10000</v>
      </c>
    </row>
    <row r="43" spans="1:10" x14ac:dyDescent="0.25">
      <c r="A43" s="57">
        <v>43255</v>
      </c>
      <c r="B43" s="58" t="s">
        <v>76</v>
      </c>
      <c r="C43" s="58">
        <v>1000</v>
      </c>
      <c r="D43" s="58" t="s">
        <v>36</v>
      </c>
      <c r="E43" s="59">
        <v>923</v>
      </c>
      <c r="F43" s="59">
        <v>928</v>
      </c>
      <c r="G43" s="59">
        <v>0</v>
      </c>
      <c r="H43" s="3">
        <f>(F43-E43)*C43</f>
        <v>5000</v>
      </c>
      <c r="I43" s="3">
        <v>0</v>
      </c>
      <c r="J43" s="3">
        <f t="shared" si="12"/>
        <v>5000</v>
      </c>
    </row>
    <row r="44" spans="1:10" x14ac:dyDescent="0.25">
      <c r="A44" s="57">
        <v>43252</v>
      </c>
      <c r="B44" s="58" t="s">
        <v>75</v>
      </c>
      <c r="C44" s="58">
        <v>8000</v>
      </c>
      <c r="D44" s="58" t="s">
        <v>41</v>
      </c>
      <c r="E44" s="59">
        <v>122.5</v>
      </c>
      <c r="F44" s="59">
        <v>120.5</v>
      </c>
      <c r="G44" s="59">
        <v>0</v>
      </c>
      <c r="H44" s="3">
        <f>(E44-F44)*C44</f>
        <v>16000</v>
      </c>
      <c r="I44" s="3">
        <v>0</v>
      </c>
      <c r="J44" s="3">
        <f t="shared" si="12"/>
        <v>16000</v>
      </c>
    </row>
    <row r="45" spans="1:10" x14ac:dyDescent="0.25">
      <c r="A45" s="57">
        <v>43252</v>
      </c>
      <c r="B45" s="58" t="s">
        <v>77</v>
      </c>
      <c r="C45" s="58">
        <v>500</v>
      </c>
      <c r="D45" s="58" t="s">
        <v>36</v>
      </c>
      <c r="E45" s="59">
        <v>760</v>
      </c>
      <c r="F45" s="59">
        <v>735</v>
      </c>
      <c r="G45" s="59">
        <v>0</v>
      </c>
      <c r="H45" s="3">
        <f>(F45-E45)*C45</f>
        <v>-12500</v>
      </c>
      <c r="I45" s="3">
        <v>0</v>
      </c>
      <c r="J45" s="60">
        <f t="shared" si="12"/>
        <v>-12500</v>
      </c>
    </row>
    <row r="46" spans="1:10" x14ac:dyDescent="0.25">
      <c r="A46" s="53"/>
      <c r="B46" s="54"/>
      <c r="C46" s="54"/>
      <c r="D46" s="54"/>
      <c r="E46" s="55"/>
      <c r="F46" s="55"/>
      <c r="G46" s="55"/>
      <c r="H46" s="56"/>
      <c r="I46" s="56"/>
      <c r="J46" s="33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6" t="s">
        <v>96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30" x14ac:dyDescent="0.25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 x14ac:dyDescent="0.25">
      <c r="A4" s="61"/>
      <c r="B4" s="64"/>
      <c r="C4" s="65"/>
      <c r="D4" s="66"/>
      <c r="E4" s="67"/>
      <c r="F4" s="67"/>
      <c r="G4" s="67"/>
      <c r="H4" s="49"/>
      <c r="I4" s="68"/>
      <c r="J4" s="69"/>
      <c r="K4" s="70"/>
    </row>
    <row r="5" spans="1:11" x14ac:dyDescent="0.25">
      <c r="A5" s="45">
        <v>43299</v>
      </c>
      <c r="B5" s="64" t="s">
        <v>94</v>
      </c>
      <c r="C5" s="66">
        <v>760</v>
      </c>
      <c r="D5" s="66" t="s">
        <v>83</v>
      </c>
      <c r="E5" s="49">
        <v>1000</v>
      </c>
      <c r="F5" s="49">
        <v>24</v>
      </c>
      <c r="G5" s="49">
        <v>26.5</v>
      </c>
      <c r="H5" s="49" t="s">
        <v>16</v>
      </c>
      <c r="I5" s="71">
        <f t="shared" ref="I5:I7" si="0">(G5-F5)*E5</f>
        <v>2500</v>
      </c>
      <c r="J5" s="69">
        <v>0</v>
      </c>
      <c r="K5" s="69">
        <f t="shared" ref="K5:K7" si="1">(I5+J5)</f>
        <v>2500</v>
      </c>
    </row>
    <row r="6" spans="1:11" x14ac:dyDescent="0.25">
      <c r="A6" s="45">
        <v>43298</v>
      </c>
      <c r="B6" s="64" t="s">
        <v>101</v>
      </c>
      <c r="C6" s="66">
        <v>270</v>
      </c>
      <c r="D6" s="66" t="s">
        <v>85</v>
      </c>
      <c r="E6" s="49">
        <v>1575</v>
      </c>
      <c r="F6" s="49">
        <v>14.75</v>
      </c>
      <c r="G6" s="49">
        <v>16.75</v>
      </c>
      <c r="H6" s="49" t="s">
        <v>16</v>
      </c>
      <c r="I6" s="71">
        <f t="shared" si="0"/>
        <v>3150</v>
      </c>
      <c r="J6" s="69">
        <v>0</v>
      </c>
      <c r="K6" s="69">
        <f t="shared" si="1"/>
        <v>3150</v>
      </c>
    </row>
    <row r="7" spans="1:11" x14ac:dyDescent="0.25">
      <c r="A7" s="45">
        <v>43297</v>
      </c>
      <c r="B7" s="64" t="s">
        <v>95</v>
      </c>
      <c r="C7" s="66">
        <v>105</v>
      </c>
      <c r="D7" s="66" t="s">
        <v>83</v>
      </c>
      <c r="E7" s="49">
        <v>3500</v>
      </c>
      <c r="F7" s="49">
        <v>4.75</v>
      </c>
      <c r="G7" s="49">
        <v>5.5</v>
      </c>
      <c r="H7" s="49">
        <v>6.5</v>
      </c>
      <c r="I7" s="71">
        <f t="shared" si="0"/>
        <v>2625</v>
      </c>
      <c r="J7" s="69">
        <f t="shared" ref="J7" si="2">(H7-G7)*E7</f>
        <v>3500</v>
      </c>
      <c r="K7" s="69">
        <f t="shared" si="1"/>
        <v>6125</v>
      </c>
    </row>
    <row r="8" spans="1:11" x14ac:dyDescent="0.25">
      <c r="A8" s="45">
        <v>43294</v>
      </c>
      <c r="B8" s="64" t="s">
        <v>82</v>
      </c>
      <c r="C8" s="66">
        <v>540</v>
      </c>
      <c r="D8" s="66" t="s">
        <v>83</v>
      </c>
      <c r="E8" s="49">
        <v>1200</v>
      </c>
      <c r="F8" s="49">
        <v>14.5</v>
      </c>
      <c r="G8" s="49">
        <v>16.5</v>
      </c>
      <c r="H8" s="49" t="s">
        <v>16</v>
      </c>
      <c r="I8" s="71">
        <f t="shared" ref="I8:I23" si="3">(G8-F8)*E8</f>
        <v>2400</v>
      </c>
      <c r="J8" s="69">
        <v>0</v>
      </c>
      <c r="K8" s="69">
        <f t="shared" ref="K8:K23" si="4">(I8+J8)</f>
        <v>2400</v>
      </c>
    </row>
    <row r="9" spans="1:11" x14ac:dyDescent="0.25">
      <c r="A9" s="45">
        <v>43293</v>
      </c>
      <c r="B9" s="64" t="s">
        <v>84</v>
      </c>
      <c r="C9" s="66">
        <v>380</v>
      </c>
      <c r="D9" s="66" t="s">
        <v>85</v>
      </c>
      <c r="E9" s="49">
        <v>1750</v>
      </c>
      <c r="F9" s="49">
        <v>11.5</v>
      </c>
      <c r="G9" s="49">
        <v>13</v>
      </c>
      <c r="H9" s="49">
        <v>15</v>
      </c>
      <c r="I9" s="71">
        <f t="shared" si="3"/>
        <v>2625</v>
      </c>
      <c r="J9" s="69">
        <f t="shared" ref="J9" si="5">(H9-G9)*E9</f>
        <v>3500</v>
      </c>
      <c r="K9" s="69">
        <f t="shared" si="4"/>
        <v>6125</v>
      </c>
    </row>
    <row r="10" spans="1:11" x14ac:dyDescent="0.25">
      <c r="A10" s="45">
        <v>43292</v>
      </c>
      <c r="B10" s="64" t="s">
        <v>86</v>
      </c>
      <c r="C10" s="66">
        <v>102.5</v>
      </c>
      <c r="D10" s="66" t="s">
        <v>83</v>
      </c>
      <c r="E10" s="49">
        <v>6000</v>
      </c>
      <c r="F10" s="49">
        <v>3.9</v>
      </c>
      <c r="G10" s="49">
        <v>4.1500000000000004</v>
      </c>
      <c r="H10" s="49" t="s">
        <v>16</v>
      </c>
      <c r="I10" s="71">
        <f t="shared" si="3"/>
        <v>1500.0000000000027</v>
      </c>
      <c r="J10" s="69">
        <v>0</v>
      </c>
      <c r="K10" s="69">
        <f t="shared" si="4"/>
        <v>1500.0000000000027</v>
      </c>
    </row>
    <row r="11" spans="1:11" x14ac:dyDescent="0.25">
      <c r="A11" s="45">
        <v>43292</v>
      </c>
      <c r="B11" s="64" t="s">
        <v>86</v>
      </c>
      <c r="C11" s="66">
        <v>102.5</v>
      </c>
      <c r="D11" s="66" t="s">
        <v>83</v>
      </c>
      <c r="E11" s="49">
        <v>6000</v>
      </c>
      <c r="F11" s="49">
        <v>3.9</v>
      </c>
      <c r="G11" s="49">
        <v>4.1500000000000004</v>
      </c>
      <c r="H11" s="49" t="s">
        <v>16</v>
      </c>
      <c r="I11" s="71">
        <f t="shared" si="3"/>
        <v>1500.0000000000027</v>
      </c>
      <c r="J11" s="69">
        <v>0</v>
      </c>
      <c r="K11" s="69">
        <f t="shared" si="4"/>
        <v>1500.0000000000027</v>
      </c>
    </row>
    <row r="12" spans="1:11" x14ac:dyDescent="0.25">
      <c r="A12" s="45">
        <v>43291</v>
      </c>
      <c r="B12" s="64" t="s">
        <v>87</v>
      </c>
      <c r="C12" s="66">
        <v>1020</v>
      </c>
      <c r="D12" s="66" t="s">
        <v>85</v>
      </c>
      <c r="E12" s="49">
        <v>1000</v>
      </c>
      <c r="F12" s="49">
        <v>22</v>
      </c>
      <c r="G12" s="49">
        <v>25</v>
      </c>
      <c r="H12" s="49">
        <v>26</v>
      </c>
      <c r="I12" s="71">
        <f t="shared" si="3"/>
        <v>3000</v>
      </c>
      <c r="J12" s="69">
        <v>0</v>
      </c>
      <c r="K12" s="69">
        <f t="shared" si="4"/>
        <v>3000</v>
      </c>
    </row>
    <row r="13" spans="1:11" x14ac:dyDescent="0.25">
      <c r="A13" s="45">
        <v>43290</v>
      </c>
      <c r="B13" s="64" t="s">
        <v>88</v>
      </c>
      <c r="C13" s="66">
        <v>380</v>
      </c>
      <c r="D13" s="66" t="s">
        <v>85</v>
      </c>
      <c r="E13" s="49">
        <v>1500</v>
      </c>
      <c r="F13" s="49">
        <v>18</v>
      </c>
      <c r="G13" s="49">
        <v>18.5</v>
      </c>
      <c r="H13" s="49">
        <v>0</v>
      </c>
      <c r="I13" s="71">
        <f t="shared" si="3"/>
        <v>750</v>
      </c>
      <c r="J13" s="69">
        <v>0</v>
      </c>
      <c r="K13" s="69">
        <f t="shared" si="4"/>
        <v>750</v>
      </c>
    </row>
    <row r="14" spans="1:11" x14ac:dyDescent="0.25">
      <c r="A14" s="45">
        <v>43287</v>
      </c>
      <c r="B14" s="64" t="s">
        <v>89</v>
      </c>
      <c r="C14" s="66">
        <v>220</v>
      </c>
      <c r="D14" s="66" t="s">
        <v>85</v>
      </c>
      <c r="E14" s="49">
        <v>2250</v>
      </c>
      <c r="F14" s="49">
        <v>8.6999999999999993</v>
      </c>
      <c r="G14" s="49">
        <v>9.85</v>
      </c>
      <c r="H14" s="49">
        <v>0</v>
      </c>
      <c r="I14" s="71">
        <f t="shared" si="3"/>
        <v>2587.5000000000009</v>
      </c>
      <c r="J14" s="69">
        <v>0</v>
      </c>
      <c r="K14" s="69">
        <f t="shared" si="4"/>
        <v>2587.5000000000009</v>
      </c>
    </row>
    <row r="15" spans="1:11" x14ac:dyDescent="0.25">
      <c r="A15" s="45">
        <v>43286</v>
      </c>
      <c r="B15" s="64" t="s">
        <v>90</v>
      </c>
      <c r="C15" s="66">
        <v>470</v>
      </c>
      <c r="D15" s="66" t="s">
        <v>85</v>
      </c>
      <c r="E15" s="49">
        <v>1100</v>
      </c>
      <c r="F15" s="49">
        <v>17</v>
      </c>
      <c r="G15" s="49">
        <v>19</v>
      </c>
      <c r="H15" s="49">
        <v>0</v>
      </c>
      <c r="I15" s="71">
        <f t="shared" si="3"/>
        <v>2200</v>
      </c>
      <c r="J15" s="69">
        <v>0</v>
      </c>
      <c r="K15" s="69">
        <f t="shared" si="4"/>
        <v>2200</v>
      </c>
    </row>
    <row r="16" spans="1:11" x14ac:dyDescent="0.25">
      <c r="A16" s="45">
        <v>43285</v>
      </c>
      <c r="B16" s="64" t="s">
        <v>91</v>
      </c>
      <c r="C16" s="66">
        <v>1900</v>
      </c>
      <c r="D16" s="66" t="s">
        <v>85</v>
      </c>
      <c r="E16" s="49">
        <v>500</v>
      </c>
      <c r="F16" s="49">
        <v>32</v>
      </c>
      <c r="G16" s="49">
        <v>36.5</v>
      </c>
      <c r="H16" s="49">
        <v>0</v>
      </c>
      <c r="I16" s="71">
        <f t="shared" si="3"/>
        <v>2250</v>
      </c>
      <c r="J16" s="69">
        <v>0</v>
      </c>
      <c r="K16" s="69">
        <f t="shared" si="4"/>
        <v>2250</v>
      </c>
    </row>
    <row r="17" spans="1:11" x14ac:dyDescent="0.25">
      <c r="A17" s="45">
        <v>43284</v>
      </c>
      <c r="B17" s="64" t="s">
        <v>92</v>
      </c>
      <c r="C17" s="66">
        <v>630</v>
      </c>
      <c r="D17" s="66" t="s">
        <v>85</v>
      </c>
      <c r="E17" s="49">
        <v>1000</v>
      </c>
      <c r="F17" s="49">
        <v>23</v>
      </c>
      <c r="G17" s="49">
        <v>25.8</v>
      </c>
      <c r="H17" s="49">
        <v>28</v>
      </c>
      <c r="I17" s="71">
        <f t="shared" si="3"/>
        <v>2800.0000000000009</v>
      </c>
      <c r="J17" s="69">
        <f t="shared" ref="J17" si="6">(H17-G17)*E17</f>
        <v>2199.9999999999991</v>
      </c>
      <c r="K17" s="69">
        <f t="shared" si="4"/>
        <v>5000</v>
      </c>
    </row>
    <row r="18" spans="1:11" x14ac:dyDescent="0.25">
      <c r="A18" s="45">
        <v>43283</v>
      </c>
      <c r="B18" s="64" t="s">
        <v>93</v>
      </c>
      <c r="C18" s="66">
        <v>340</v>
      </c>
      <c r="D18" s="66" t="s">
        <v>85</v>
      </c>
      <c r="E18" s="49">
        <v>2266</v>
      </c>
      <c r="F18" s="49">
        <v>11.5</v>
      </c>
      <c r="G18" s="49">
        <v>12.75</v>
      </c>
      <c r="H18" s="49">
        <v>0</v>
      </c>
      <c r="I18" s="71">
        <f t="shared" si="3"/>
        <v>2832.5</v>
      </c>
      <c r="J18" s="69">
        <v>0</v>
      </c>
      <c r="K18" s="69">
        <f t="shared" si="4"/>
        <v>2832.5</v>
      </c>
    </row>
    <row r="19" spans="1:11" x14ac:dyDescent="0.25">
      <c r="A19" s="74"/>
      <c r="B19" s="75"/>
      <c r="C19" s="76"/>
      <c r="D19" s="76"/>
      <c r="E19" s="77"/>
      <c r="F19" s="77"/>
      <c r="G19" s="77"/>
      <c r="H19" s="77"/>
      <c r="I19" s="78"/>
      <c r="J19" s="79"/>
      <c r="K19" s="79"/>
    </row>
    <row r="20" spans="1:11" x14ac:dyDescent="0.25">
      <c r="A20" s="72">
        <v>43279</v>
      </c>
      <c r="B20" s="64" t="s">
        <v>93</v>
      </c>
      <c r="C20" s="66">
        <v>330</v>
      </c>
      <c r="D20" s="66" t="s">
        <v>85</v>
      </c>
      <c r="E20" s="49">
        <v>2266</v>
      </c>
      <c r="F20" s="49">
        <v>12.4</v>
      </c>
      <c r="G20" s="49">
        <v>13.8</v>
      </c>
      <c r="H20" s="49">
        <v>16</v>
      </c>
      <c r="I20" s="71">
        <f t="shared" si="3"/>
        <v>3172.400000000001</v>
      </c>
      <c r="J20" s="69">
        <f>(H20-G20)*E20</f>
        <v>4985.199999999998</v>
      </c>
      <c r="K20" s="69">
        <f t="shared" si="4"/>
        <v>8157.5999999999985</v>
      </c>
    </row>
    <row r="21" spans="1:11" x14ac:dyDescent="0.25">
      <c r="A21" s="45">
        <v>43279</v>
      </c>
      <c r="B21" s="64" t="s">
        <v>94</v>
      </c>
      <c r="C21" s="66">
        <v>780</v>
      </c>
      <c r="D21" s="66" t="s">
        <v>83</v>
      </c>
      <c r="E21" s="49">
        <v>1000</v>
      </c>
      <c r="F21" s="49">
        <v>26</v>
      </c>
      <c r="G21" s="49">
        <v>29</v>
      </c>
      <c r="H21" s="49">
        <v>0</v>
      </c>
      <c r="I21" s="71">
        <f t="shared" si="3"/>
        <v>3000</v>
      </c>
      <c r="J21" s="69">
        <v>0</v>
      </c>
      <c r="K21" s="69">
        <f t="shared" si="4"/>
        <v>3000</v>
      </c>
    </row>
    <row r="22" spans="1:11" x14ac:dyDescent="0.25">
      <c r="A22" s="45">
        <v>43273</v>
      </c>
      <c r="B22" s="64" t="s">
        <v>95</v>
      </c>
      <c r="C22" s="66">
        <v>110</v>
      </c>
      <c r="D22" s="66" t="s">
        <v>85</v>
      </c>
      <c r="E22" s="49">
        <v>3500</v>
      </c>
      <c r="F22" s="49">
        <v>2.7</v>
      </c>
      <c r="G22" s="49">
        <v>3.5</v>
      </c>
      <c r="H22" s="49">
        <v>4.2</v>
      </c>
      <c r="I22" s="71">
        <f t="shared" si="3"/>
        <v>2799.9999999999995</v>
      </c>
      <c r="J22" s="69">
        <f>(H22-G22)*E22</f>
        <v>2450.0000000000005</v>
      </c>
      <c r="K22" s="69">
        <f t="shared" si="4"/>
        <v>5250</v>
      </c>
    </row>
    <row r="23" spans="1:11" x14ac:dyDescent="0.25">
      <c r="A23" s="45">
        <v>43266</v>
      </c>
      <c r="B23" s="64" t="s">
        <v>92</v>
      </c>
      <c r="C23" s="66">
        <v>600</v>
      </c>
      <c r="D23" s="66" t="s">
        <v>85</v>
      </c>
      <c r="E23" s="49">
        <v>1000</v>
      </c>
      <c r="F23" s="49">
        <v>17</v>
      </c>
      <c r="G23" s="49">
        <v>20.5</v>
      </c>
      <c r="H23" s="49">
        <v>0</v>
      </c>
      <c r="I23" s="71">
        <f t="shared" si="3"/>
        <v>3500</v>
      </c>
      <c r="J23" s="69">
        <v>0</v>
      </c>
      <c r="K23" s="69">
        <f t="shared" si="4"/>
        <v>3500</v>
      </c>
    </row>
    <row r="24" spans="1:1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 x14ac:dyDescent="0.4">
      <c r="A2" s="88" t="s">
        <v>49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43294</v>
      </c>
      <c r="B5" s="16" t="s">
        <v>38</v>
      </c>
      <c r="C5" s="16">
        <v>5000</v>
      </c>
      <c r="D5" s="17" t="s">
        <v>36</v>
      </c>
      <c r="E5" s="18">
        <v>149.75</v>
      </c>
      <c r="F5" s="18">
        <v>151.75</v>
      </c>
      <c r="G5" s="19">
        <v>0</v>
      </c>
      <c r="H5" s="20" t="s">
        <v>50</v>
      </c>
      <c r="I5" s="20">
        <v>0</v>
      </c>
      <c r="J5" s="20" t="s">
        <v>50</v>
      </c>
    </row>
    <row r="6" spans="1:10" x14ac:dyDescent="0.25">
      <c r="A6" s="15">
        <v>43293</v>
      </c>
      <c r="B6" s="16" t="s">
        <v>39</v>
      </c>
      <c r="C6" s="16">
        <v>5000</v>
      </c>
      <c r="D6" s="17" t="s">
        <v>36</v>
      </c>
      <c r="E6" s="18">
        <v>177.25</v>
      </c>
      <c r="F6" s="18">
        <v>178.25</v>
      </c>
      <c r="G6" s="19">
        <v>0</v>
      </c>
      <c r="H6" s="20">
        <f t="shared" ref="H6:H8" si="0">IF(D6="LONG",(F6-E6)*C6,(E6-F6)*C6)</f>
        <v>5000</v>
      </c>
      <c r="I6" s="20">
        <v>0</v>
      </c>
      <c r="J6" s="20">
        <f t="shared" ref="J6:J8" si="1">(H6+I6)</f>
        <v>5000</v>
      </c>
    </row>
    <row r="7" spans="1:10" x14ac:dyDescent="0.25">
      <c r="A7" s="15">
        <v>43293</v>
      </c>
      <c r="B7" s="16" t="s">
        <v>46</v>
      </c>
      <c r="C7" s="16">
        <v>100</v>
      </c>
      <c r="D7" s="17" t="s">
        <v>36</v>
      </c>
      <c r="E7" s="18">
        <v>4855</v>
      </c>
      <c r="F7" s="18">
        <v>4885</v>
      </c>
      <c r="G7" s="19">
        <v>0</v>
      </c>
      <c r="H7" s="20">
        <f t="shared" si="0"/>
        <v>3000</v>
      </c>
      <c r="I7" s="20">
        <v>0</v>
      </c>
      <c r="J7" s="20">
        <f t="shared" si="1"/>
        <v>3000</v>
      </c>
    </row>
    <row r="8" spans="1:10" x14ac:dyDescent="0.25">
      <c r="A8" s="15">
        <v>43292</v>
      </c>
      <c r="B8" s="16" t="s">
        <v>39</v>
      </c>
      <c r="C8" s="16">
        <v>5000</v>
      </c>
      <c r="D8" s="17" t="s">
        <v>36</v>
      </c>
      <c r="E8" s="18">
        <v>177.25</v>
      </c>
      <c r="F8" s="18">
        <v>178.25</v>
      </c>
      <c r="G8" s="19">
        <v>0</v>
      </c>
      <c r="H8" s="20">
        <f t="shared" si="0"/>
        <v>5000</v>
      </c>
      <c r="I8" s="20">
        <v>0</v>
      </c>
      <c r="J8" s="20">
        <f t="shared" si="1"/>
        <v>5000</v>
      </c>
    </row>
    <row r="9" spans="1:10" x14ac:dyDescent="0.25">
      <c r="A9" s="15">
        <v>43291</v>
      </c>
      <c r="B9" s="16" t="s">
        <v>35</v>
      </c>
      <c r="C9" s="16">
        <v>100</v>
      </c>
      <c r="D9" s="17" t="s">
        <v>36</v>
      </c>
      <c r="E9" s="18">
        <v>30440</v>
      </c>
      <c r="F9" s="18">
        <v>30500</v>
      </c>
      <c r="G9" s="19">
        <v>0</v>
      </c>
      <c r="H9" s="20">
        <f t="shared" ref="H9:H11" si="2">IF(D9="LONG",(F9-E9)*C9,(E9-F9)*C9)</f>
        <v>6000</v>
      </c>
      <c r="I9" s="20">
        <v>0</v>
      </c>
      <c r="J9" s="20">
        <f t="shared" ref="J9:J11" si="3">(H9+I9)</f>
        <v>6000</v>
      </c>
    </row>
    <row r="10" spans="1:10" x14ac:dyDescent="0.25">
      <c r="A10" s="15">
        <v>43291</v>
      </c>
      <c r="B10" s="16" t="s">
        <v>40</v>
      </c>
      <c r="C10" s="16">
        <v>1000</v>
      </c>
      <c r="D10" s="17" t="s">
        <v>36</v>
      </c>
      <c r="E10" s="18">
        <v>432</v>
      </c>
      <c r="F10" s="18">
        <v>434.5</v>
      </c>
      <c r="G10" s="19">
        <v>0</v>
      </c>
      <c r="H10" s="20">
        <f t="shared" si="2"/>
        <v>2500</v>
      </c>
      <c r="I10" s="20">
        <v>0</v>
      </c>
      <c r="J10" s="20">
        <f t="shared" si="3"/>
        <v>2500</v>
      </c>
    </row>
    <row r="11" spans="1:10" x14ac:dyDescent="0.25">
      <c r="A11" s="15">
        <v>43291</v>
      </c>
      <c r="B11" s="16" t="s">
        <v>37</v>
      </c>
      <c r="C11" s="16">
        <v>100</v>
      </c>
      <c r="D11" s="17" t="s">
        <v>36</v>
      </c>
      <c r="E11" s="18">
        <v>5110</v>
      </c>
      <c r="F11" s="18">
        <v>5130</v>
      </c>
      <c r="G11" s="19">
        <v>0</v>
      </c>
      <c r="H11" s="20">
        <f t="shared" si="2"/>
        <v>2000</v>
      </c>
      <c r="I11" s="20">
        <v>0</v>
      </c>
      <c r="J11" s="20">
        <f t="shared" si="3"/>
        <v>2000</v>
      </c>
    </row>
    <row r="12" spans="1:10" x14ac:dyDescent="0.25">
      <c r="A12" s="15">
        <v>43291</v>
      </c>
      <c r="B12" s="21" t="s">
        <v>38</v>
      </c>
      <c r="C12" s="22">
        <v>5000</v>
      </c>
      <c r="D12" s="17" t="s">
        <v>41</v>
      </c>
      <c r="E12" s="23">
        <v>160.5</v>
      </c>
      <c r="F12" s="23">
        <v>159.9</v>
      </c>
      <c r="G12" s="19">
        <v>158.9</v>
      </c>
      <c r="H12" s="26">
        <f t="shared" ref="H12" si="4">(E12-F12)*C12</f>
        <v>2999.9999999999718</v>
      </c>
      <c r="I12" s="20">
        <f t="shared" ref="I12" si="5">(F12-G12)*C12</f>
        <v>5000</v>
      </c>
      <c r="J12" s="26">
        <f t="shared" ref="J12" si="6">+I12+H12</f>
        <v>7999.9999999999718</v>
      </c>
    </row>
    <row r="13" spans="1:10" x14ac:dyDescent="0.25">
      <c r="A13" s="15">
        <v>43290</v>
      </c>
      <c r="B13" s="16" t="s">
        <v>35</v>
      </c>
      <c r="C13" s="16">
        <v>100</v>
      </c>
      <c r="D13" s="17" t="s">
        <v>36</v>
      </c>
      <c r="E13" s="18">
        <v>30625</v>
      </c>
      <c r="F13" s="18">
        <v>30685</v>
      </c>
      <c r="G13" s="19">
        <v>0</v>
      </c>
      <c r="H13" s="20">
        <f t="shared" ref="H13:H15" si="7">IF(D13="LONG",(F13-E13)*C13,(E13-F13)*C13)</f>
        <v>6000</v>
      </c>
      <c r="I13" s="20">
        <v>0</v>
      </c>
      <c r="J13" s="20">
        <f t="shared" ref="J13:J15" si="8">(H13+I13)</f>
        <v>6000</v>
      </c>
    </row>
    <row r="14" spans="1:10" x14ac:dyDescent="0.25">
      <c r="A14" s="15">
        <v>43290</v>
      </c>
      <c r="B14" s="16" t="s">
        <v>42</v>
      </c>
      <c r="C14" s="16">
        <v>5000</v>
      </c>
      <c r="D14" s="17" t="s">
        <v>36</v>
      </c>
      <c r="E14" s="18">
        <v>162</v>
      </c>
      <c r="F14" s="18">
        <v>162.6</v>
      </c>
      <c r="G14" s="19">
        <v>0</v>
      </c>
      <c r="H14" s="20">
        <f t="shared" si="7"/>
        <v>2999.9999999999718</v>
      </c>
      <c r="I14" s="20">
        <v>0</v>
      </c>
      <c r="J14" s="20">
        <f t="shared" si="8"/>
        <v>2999.9999999999718</v>
      </c>
    </row>
    <row r="15" spans="1:10" x14ac:dyDescent="0.25">
      <c r="A15" s="15">
        <v>43290</v>
      </c>
      <c r="B15" s="16" t="s">
        <v>40</v>
      </c>
      <c r="C15" s="16">
        <v>1000</v>
      </c>
      <c r="D15" s="17" t="s">
        <v>36</v>
      </c>
      <c r="E15" s="18">
        <v>438</v>
      </c>
      <c r="F15" s="18">
        <v>438</v>
      </c>
      <c r="G15" s="19">
        <v>0</v>
      </c>
      <c r="H15" s="20">
        <f t="shared" si="7"/>
        <v>0</v>
      </c>
      <c r="I15" s="20">
        <v>0</v>
      </c>
      <c r="J15" s="20">
        <f t="shared" si="8"/>
        <v>0</v>
      </c>
    </row>
    <row r="16" spans="1:10" x14ac:dyDescent="0.25">
      <c r="A16" s="15">
        <v>43290</v>
      </c>
      <c r="B16" s="21" t="s">
        <v>37</v>
      </c>
      <c r="C16" s="22">
        <v>100</v>
      </c>
      <c r="D16" s="17" t="s">
        <v>41</v>
      </c>
      <c r="E16" s="23">
        <v>5080</v>
      </c>
      <c r="F16" s="23">
        <v>5060</v>
      </c>
      <c r="G16" s="19">
        <v>0</v>
      </c>
      <c r="H16" s="26">
        <f t="shared" ref="H16:H18" si="9">(E16-F16)*C16</f>
        <v>2000</v>
      </c>
      <c r="I16" s="20">
        <v>0</v>
      </c>
      <c r="J16" s="26">
        <f t="shared" ref="J16:J18" si="10">+I16+H16</f>
        <v>2000</v>
      </c>
    </row>
    <row r="17" spans="1:10" x14ac:dyDescent="0.25">
      <c r="A17" s="15">
        <v>43287</v>
      </c>
      <c r="B17" s="21" t="s">
        <v>37</v>
      </c>
      <c r="C17" s="22">
        <v>100</v>
      </c>
      <c r="D17" s="17" t="s">
        <v>41</v>
      </c>
      <c r="E17" s="23">
        <v>5035</v>
      </c>
      <c r="F17" s="23">
        <v>5015</v>
      </c>
      <c r="G17" s="19">
        <v>4990</v>
      </c>
      <c r="H17" s="26">
        <f t="shared" si="9"/>
        <v>2000</v>
      </c>
      <c r="I17" s="20">
        <f t="shared" ref="I17:I18" si="11">(F17-G17)*C17</f>
        <v>2500</v>
      </c>
      <c r="J17" s="26">
        <f t="shared" si="10"/>
        <v>4500</v>
      </c>
    </row>
    <row r="18" spans="1:10" x14ac:dyDescent="0.25">
      <c r="A18" s="15">
        <v>43287</v>
      </c>
      <c r="B18" s="21" t="s">
        <v>38</v>
      </c>
      <c r="C18" s="22">
        <v>5000</v>
      </c>
      <c r="D18" s="17" t="s">
        <v>41</v>
      </c>
      <c r="E18" s="23">
        <v>162.25</v>
      </c>
      <c r="F18" s="23">
        <v>161.65</v>
      </c>
      <c r="G18" s="19">
        <v>160.94999999999999</v>
      </c>
      <c r="H18" s="26">
        <f t="shared" si="9"/>
        <v>2999.9999999999718</v>
      </c>
      <c r="I18" s="20">
        <f t="shared" si="11"/>
        <v>3500.0000000000855</v>
      </c>
      <c r="J18" s="26">
        <f t="shared" si="10"/>
        <v>6500.0000000000573</v>
      </c>
    </row>
    <row r="19" spans="1:10" x14ac:dyDescent="0.25">
      <c r="A19" s="15">
        <v>43287</v>
      </c>
      <c r="B19" s="16" t="s">
        <v>35</v>
      </c>
      <c r="C19" s="16">
        <v>100</v>
      </c>
      <c r="D19" s="17" t="s">
        <v>36</v>
      </c>
      <c r="E19" s="18">
        <v>30625</v>
      </c>
      <c r="F19" s="18">
        <v>30685</v>
      </c>
      <c r="G19" s="19">
        <v>0</v>
      </c>
      <c r="H19" s="20">
        <f t="shared" ref="H19" si="12">IF(D19="LONG",(F19-E19)*C19,(E19-F19)*C19)</f>
        <v>6000</v>
      </c>
      <c r="I19" s="20">
        <v>0</v>
      </c>
      <c r="J19" s="20">
        <f t="shared" ref="J19" si="13">(H19+I19)</f>
        <v>6000</v>
      </c>
    </row>
    <row r="20" spans="1:10" x14ac:dyDescent="0.25">
      <c r="A20" s="15">
        <v>43286</v>
      </c>
      <c r="B20" s="21" t="s">
        <v>43</v>
      </c>
      <c r="C20" s="22">
        <v>30</v>
      </c>
      <c r="D20" s="17" t="s">
        <v>41</v>
      </c>
      <c r="E20" s="23">
        <v>39790</v>
      </c>
      <c r="F20" s="23">
        <v>39680</v>
      </c>
      <c r="G20" s="19">
        <v>0</v>
      </c>
      <c r="H20" s="26">
        <f t="shared" ref="H20" si="14">(E20-F20)*C20</f>
        <v>3300</v>
      </c>
      <c r="I20" s="20">
        <v>0</v>
      </c>
      <c r="J20" s="26">
        <f t="shared" ref="J20" si="15">+I20+H20</f>
        <v>3300</v>
      </c>
    </row>
    <row r="21" spans="1:10" x14ac:dyDescent="0.25">
      <c r="A21" s="15">
        <v>43286</v>
      </c>
      <c r="B21" s="16" t="s">
        <v>37</v>
      </c>
      <c r="C21" s="16">
        <v>100</v>
      </c>
      <c r="D21" s="17" t="s">
        <v>36</v>
      </c>
      <c r="E21" s="18">
        <v>5075</v>
      </c>
      <c r="F21" s="18">
        <v>5100</v>
      </c>
      <c r="G21" s="19">
        <v>5130</v>
      </c>
      <c r="H21" s="20">
        <f t="shared" ref="H21:H33" si="16">IF(D21="LONG",(F21-E21)*C21,(E21-F21)*C21)</f>
        <v>2500</v>
      </c>
      <c r="I21" s="20">
        <f t="shared" ref="I21:I22" si="17">(G21-F21)*C21</f>
        <v>3000</v>
      </c>
      <c r="J21" s="20">
        <f t="shared" ref="J21:J33" si="18">(H21+I21)</f>
        <v>5500</v>
      </c>
    </row>
    <row r="22" spans="1:10" x14ac:dyDescent="0.25">
      <c r="A22" s="15">
        <v>43286</v>
      </c>
      <c r="B22" s="16" t="s">
        <v>38</v>
      </c>
      <c r="C22" s="16">
        <v>5000</v>
      </c>
      <c r="D22" s="17" t="s">
        <v>36</v>
      </c>
      <c r="E22" s="18">
        <v>160.25</v>
      </c>
      <c r="F22" s="18">
        <v>160.85</v>
      </c>
      <c r="G22" s="19">
        <v>161.85</v>
      </c>
      <c r="H22" s="20">
        <f t="shared" si="16"/>
        <v>2999.9999999999718</v>
      </c>
      <c r="I22" s="20">
        <f t="shared" si="17"/>
        <v>5000</v>
      </c>
      <c r="J22" s="20">
        <f t="shared" si="18"/>
        <v>7999.9999999999718</v>
      </c>
    </row>
    <row r="23" spans="1:10" x14ac:dyDescent="0.25">
      <c r="A23" s="15">
        <v>43285</v>
      </c>
      <c r="B23" s="16" t="s">
        <v>44</v>
      </c>
      <c r="C23" s="16">
        <v>100</v>
      </c>
      <c r="D23" s="17" t="s">
        <v>36</v>
      </c>
      <c r="E23" s="18">
        <v>30540</v>
      </c>
      <c r="F23" s="18">
        <v>30600</v>
      </c>
      <c r="G23" s="19">
        <v>0</v>
      </c>
      <c r="H23" s="20">
        <f t="shared" si="16"/>
        <v>6000</v>
      </c>
      <c r="I23" s="20">
        <v>0</v>
      </c>
      <c r="J23" s="20">
        <f t="shared" si="18"/>
        <v>6000</v>
      </c>
    </row>
    <row r="24" spans="1:10" x14ac:dyDescent="0.25">
      <c r="A24" s="15">
        <v>43285</v>
      </c>
      <c r="B24" s="21" t="s">
        <v>39</v>
      </c>
      <c r="C24" s="22">
        <v>5000</v>
      </c>
      <c r="D24" s="17" t="s">
        <v>41</v>
      </c>
      <c r="E24" s="23">
        <v>191</v>
      </c>
      <c r="F24" s="23">
        <v>190.4</v>
      </c>
      <c r="G24" s="19">
        <v>0</v>
      </c>
      <c r="H24" s="20">
        <f t="shared" si="16"/>
        <v>2999.9999999999718</v>
      </c>
      <c r="I24" s="20">
        <v>0</v>
      </c>
      <c r="J24" s="20">
        <f t="shared" si="18"/>
        <v>2999.9999999999718</v>
      </c>
    </row>
    <row r="25" spans="1:10" x14ac:dyDescent="0.25">
      <c r="A25" s="15">
        <v>43285</v>
      </c>
      <c r="B25" s="16" t="s">
        <v>37</v>
      </c>
      <c r="C25" s="16">
        <v>100</v>
      </c>
      <c r="D25" s="17" t="s">
        <v>36</v>
      </c>
      <c r="E25" s="18">
        <v>5080</v>
      </c>
      <c r="F25" s="18">
        <v>5100</v>
      </c>
      <c r="G25" s="19">
        <v>5130</v>
      </c>
      <c r="H25" s="20">
        <f t="shared" si="16"/>
        <v>2000</v>
      </c>
      <c r="I25" s="20">
        <f t="shared" ref="I25" si="19">(G25-F25)*C25</f>
        <v>3000</v>
      </c>
      <c r="J25" s="20">
        <f t="shared" si="18"/>
        <v>5000</v>
      </c>
    </row>
    <row r="26" spans="1:10" x14ac:dyDescent="0.25">
      <c r="A26" s="15">
        <v>43284</v>
      </c>
      <c r="B26" s="16" t="s">
        <v>44</v>
      </c>
      <c r="C26" s="16">
        <v>100</v>
      </c>
      <c r="D26" s="17" t="s">
        <v>36</v>
      </c>
      <c r="E26" s="18">
        <v>30260</v>
      </c>
      <c r="F26" s="18">
        <v>30320</v>
      </c>
      <c r="G26" s="19">
        <v>0</v>
      </c>
      <c r="H26" s="20">
        <f t="shared" si="16"/>
        <v>6000</v>
      </c>
      <c r="I26" s="20">
        <v>0</v>
      </c>
      <c r="J26" s="20">
        <f t="shared" si="18"/>
        <v>6000</v>
      </c>
    </row>
    <row r="27" spans="1:10" x14ac:dyDescent="0.25">
      <c r="A27" s="15">
        <v>43284</v>
      </c>
      <c r="B27" s="16" t="s">
        <v>37</v>
      </c>
      <c r="C27" s="16">
        <v>100</v>
      </c>
      <c r="D27" s="17" t="s">
        <v>36</v>
      </c>
      <c r="E27" s="18">
        <v>5140</v>
      </c>
      <c r="F27" s="18">
        <v>5160</v>
      </c>
      <c r="G27" s="19">
        <v>0</v>
      </c>
      <c r="H27" s="20">
        <f t="shared" si="16"/>
        <v>2000</v>
      </c>
      <c r="I27" s="20">
        <v>0</v>
      </c>
      <c r="J27" s="20">
        <f t="shared" si="18"/>
        <v>2000</v>
      </c>
    </row>
    <row r="28" spans="1:10" x14ac:dyDescent="0.25">
      <c r="A28" s="15">
        <v>43284</v>
      </c>
      <c r="B28" s="16" t="s">
        <v>39</v>
      </c>
      <c r="C28" s="16">
        <v>5000</v>
      </c>
      <c r="D28" s="17" t="s">
        <v>36</v>
      </c>
      <c r="E28" s="18">
        <v>196.5</v>
      </c>
      <c r="F28" s="18">
        <v>197.1</v>
      </c>
      <c r="G28" s="19">
        <v>0</v>
      </c>
      <c r="H28" s="20">
        <f t="shared" si="16"/>
        <v>2999.9999999999718</v>
      </c>
      <c r="I28" s="20">
        <v>0</v>
      </c>
      <c r="J28" s="20">
        <f t="shared" si="18"/>
        <v>2999.9999999999718</v>
      </c>
    </row>
    <row r="29" spans="1:10" x14ac:dyDescent="0.25">
      <c r="A29" s="15">
        <v>43284</v>
      </c>
      <c r="B29" s="16" t="s">
        <v>39</v>
      </c>
      <c r="C29" s="16">
        <v>5000</v>
      </c>
      <c r="D29" s="17" t="s">
        <v>36</v>
      </c>
      <c r="E29" s="18">
        <v>197</v>
      </c>
      <c r="F29" s="18">
        <v>196.3</v>
      </c>
      <c r="G29" s="19">
        <v>0</v>
      </c>
      <c r="H29" s="20">
        <f t="shared" si="16"/>
        <v>-3499.9999999999432</v>
      </c>
      <c r="I29" s="20">
        <v>0</v>
      </c>
      <c r="J29" s="27">
        <f t="shared" si="18"/>
        <v>-3499.9999999999432</v>
      </c>
    </row>
    <row r="30" spans="1:10" x14ac:dyDescent="0.25">
      <c r="A30" s="15">
        <v>43283</v>
      </c>
      <c r="B30" s="16" t="s">
        <v>39</v>
      </c>
      <c r="C30" s="16">
        <v>5000</v>
      </c>
      <c r="D30" s="17" t="s">
        <v>36</v>
      </c>
      <c r="E30" s="18">
        <v>198.25</v>
      </c>
      <c r="F30" s="18">
        <v>198.85</v>
      </c>
      <c r="G30" s="19">
        <v>199.85</v>
      </c>
      <c r="H30" s="20">
        <f t="shared" si="16"/>
        <v>2999.9999999999718</v>
      </c>
      <c r="I30" s="20">
        <f t="shared" ref="I30" si="20">(G30-F30)*C30</f>
        <v>5000</v>
      </c>
      <c r="J30" s="20">
        <f t="shared" si="18"/>
        <v>7999.9999999999718</v>
      </c>
    </row>
    <row r="31" spans="1:10" x14ac:dyDescent="0.25">
      <c r="A31" s="15">
        <v>43283</v>
      </c>
      <c r="B31" s="21" t="s">
        <v>37</v>
      </c>
      <c r="C31" s="22">
        <v>100</v>
      </c>
      <c r="D31" s="17" t="s">
        <v>41</v>
      </c>
      <c r="E31" s="23">
        <v>5090</v>
      </c>
      <c r="F31" s="23">
        <v>5070</v>
      </c>
      <c r="G31" s="19">
        <v>0</v>
      </c>
      <c r="H31" s="20">
        <f t="shared" si="16"/>
        <v>2000</v>
      </c>
      <c r="I31" s="20">
        <v>0</v>
      </c>
      <c r="J31" s="20">
        <f t="shared" si="18"/>
        <v>2000</v>
      </c>
    </row>
    <row r="32" spans="1:10" x14ac:dyDescent="0.25">
      <c r="A32" s="15">
        <v>43283</v>
      </c>
      <c r="B32" s="16" t="s">
        <v>40</v>
      </c>
      <c r="C32" s="16">
        <v>1000</v>
      </c>
      <c r="D32" s="17" t="s">
        <v>36</v>
      </c>
      <c r="E32" s="18">
        <v>452</v>
      </c>
      <c r="F32" s="18">
        <v>449.5</v>
      </c>
      <c r="G32" s="19">
        <v>0</v>
      </c>
      <c r="H32" s="20">
        <f t="shared" si="16"/>
        <v>-2500</v>
      </c>
      <c r="I32" s="20">
        <v>0</v>
      </c>
      <c r="J32" s="27">
        <f t="shared" si="18"/>
        <v>-2500</v>
      </c>
    </row>
    <row r="33" spans="1:10" x14ac:dyDescent="0.25">
      <c r="A33" s="15">
        <v>43283</v>
      </c>
      <c r="B33" s="21" t="s">
        <v>44</v>
      </c>
      <c r="C33" s="22">
        <v>100</v>
      </c>
      <c r="D33" s="21" t="s">
        <v>41</v>
      </c>
      <c r="E33" s="23">
        <v>30440</v>
      </c>
      <c r="F33" s="23">
        <v>30510</v>
      </c>
      <c r="G33" s="19">
        <v>0</v>
      </c>
      <c r="H33" s="20">
        <f t="shared" si="16"/>
        <v>-7000</v>
      </c>
      <c r="I33" s="20">
        <v>0</v>
      </c>
      <c r="J33" s="27">
        <f t="shared" si="18"/>
        <v>-7000</v>
      </c>
    </row>
    <row r="34" spans="1:10" x14ac:dyDescent="0.25">
      <c r="A34" s="28"/>
      <c r="B34" s="29"/>
      <c r="C34" s="30"/>
      <c r="D34" s="29"/>
      <c r="E34" s="31"/>
      <c r="F34" s="31"/>
      <c r="G34" s="32"/>
      <c r="H34" s="33"/>
      <c r="I34" s="33"/>
      <c r="J34" s="34"/>
    </row>
    <row r="35" spans="1:10" x14ac:dyDescent="0.25">
      <c r="A35" s="15">
        <v>43280</v>
      </c>
      <c r="B35" s="16" t="s">
        <v>44</v>
      </c>
      <c r="C35" s="16">
        <v>100</v>
      </c>
      <c r="D35" s="17" t="s">
        <v>36</v>
      </c>
      <c r="E35" s="18">
        <v>30500</v>
      </c>
      <c r="F35" s="18">
        <v>30430</v>
      </c>
      <c r="G35" s="19">
        <v>0</v>
      </c>
      <c r="H35" s="20">
        <f t="shared" ref="H35:H38" si="21">IF(D35="LONG",(F35-E35)*C35,(E35-F35)*C35)</f>
        <v>-7000</v>
      </c>
      <c r="I35" s="20">
        <v>0</v>
      </c>
      <c r="J35" s="27">
        <f t="shared" ref="J35:J38" si="22">(H35+I35)</f>
        <v>-7000</v>
      </c>
    </row>
    <row r="36" spans="1:10" x14ac:dyDescent="0.25">
      <c r="A36" s="15">
        <v>43280</v>
      </c>
      <c r="B36" s="16" t="s">
        <v>39</v>
      </c>
      <c r="C36" s="16">
        <v>5000</v>
      </c>
      <c r="D36" s="17" t="s">
        <v>36</v>
      </c>
      <c r="E36" s="18">
        <v>201.75</v>
      </c>
      <c r="F36" s="18">
        <v>201.05</v>
      </c>
      <c r="G36" s="19">
        <v>0</v>
      </c>
      <c r="H36" s="20">
        <f t="shared" si="21"/>
        <v>-3499.9999999999432</v>
      </c>
      <c r="I36" s="20">
        <v>0</v>
      </c>
      <c r="J36" s="27">
        <f t="shared" si="22"/>
        <v>-3499.9999999999432</v>
      </c>
    </row>
    <row r="37" spans="1:10" x14ac:dyDescent="0.25">
      <c r="A37" s="15">
        <v>43280</v>
      </c>
      <c r="B37" s="16" t="s">
        <v>37</v>
      </c>
      <c r="C37" s="16">
        <v>100</v>
      </c>
      <c r="D37" s="17" t="s">
        <v>36</v>
      </c>
      <c r="E37" s="18">
        <v>5025</v>
      </c>
      <c r="F37" s="18">
        <v>5045</v>
      </c>
      <c r="G37" s="19">
        <v>0</v>
      </c>
      <c r="H37" s="20">
        <f t="shared" si="21"/>
        <v>2000</v>
      </c>
      <c r="I37" s="20">
        <v>0</v>
      </c>
      <c r="J37" s="20">
        <f t="shared" si="22"/>
        <v>2000</v>
      </c>
    </row>
    <row r="38" spans="1:10" x14ac:dyDescent="0.25">
      <c r="A38" s="15">
        <v>43280</v>
      </c>
      <c r="B38" s="16" t="s">
        <v>39</v>
      </c>
      <c r="C38" s="16">
        <v>5000</v>
      </c>
      <c r="D38" s="17" t="s">
        <v>36</v>
      </c>
      <c r="E38" s="18">
        <v>199</v>
      </c>
      <c r="F38" s="18">
        <v>199.6</v>
      </c>
      <c r="G38" s="19">
        <v>0</v>
      </c>
      <c r="H38" s="20">
        <f t="shared" si="21"/>
        <v>2999.9999999999718</v>
      </c>
      <c r="I38" s="20">
        <v>0</v>
      </c>
      <c r="J38" s="20">
        <f t="shared" si="22"/>
        <v>2999.9999999999718</v>
      </c>
    </row>
    <row r="39" spans="1:10" x14ac:dyDescent="0.25">
      <c r="A39" s="15">
        <v>43280</v>
      </c>
      <c r="B39" s="21" t="s">
        <v>44</v>
      </c>
      <c r="C39" s="22">
        <v>100</v>
      </c>
      <c r="D39" s="21" t="s">
        <v>41</v>
      </c>
      <c r="E39" s="23">
        <v>30430</v>
      </c>
      <c r="F39" s="23">
        <v>30385</v>
      </c>
      <c r="G39" s="19">
        <v>0</v>
      </c>
      <c r="H39" s="26">
        <f t="shared" ref="H39" si="23">(E39-F39)*C39</f>
        <v>4500</v>
      </c>
      <c r="I39" s="20">
        <v>0</v>
      </c>
      <c r="J39" s="26">
        <f t="shared" ref="J39" si="24">+I39+H39</f>
        <v>4500</v>
      </c>
    </row>
    <row r="40" spans="1:10" x14ac:dyDescent="0.25">
      <c r="A40" s="15">
        <v>43280</v>
      </c>
      <c r="B40" s="16" t="s">
        <v>38</v>
      </c>
      <c r="C40" s="16">
        <v>5000</v>
      </c>
      <c r="D40" s="17" t="s">
        <v>36</v>
      </c>
      <c r="E40" s="18">
        <v>167.25</v>
      </c>
      <c r="F40" s="18">
        <v>167.85</v>
      </c>
      <c r="G40" s="19">
        <v>0</v>
      </c>
      <c r="H40" s="20">
        <f t="shared" ref="H40" si="25">IF(D40="LONG",(F40-E40)*C40,(E40-F40)*C40)</f>
        <v>2999.9999999999718</v>
      </c>
      <c r="I40" s="20">
        <v>0</v>
      </c>
      <c r="J40" s="20">
        <f t="shared" ref="J40" si="26">(H40+I40)</f>
        <v>2999.9999999999718</v>
      </c>
    </row>
    <row r="41" spans="1:10" x14ac:dyDescent="0.25">
      <c r="A41" s="15">
        <v>43279</v>
      </c>
      <c r="B41" s="21" t="s">
        <v>37</v>
      </c>
      <c r="C41" s="22">
        <v>100</v>
      </c>
      <c r="D41" s="21" t="s">
        <v>41</v>
      </c>
      <c r="E41" s="23">
        <v>5025</v>
      </c>
      <c r="F41" s="23">
        <v>5005</v>
      </c>
      <c r="G41" s="19">
        <v>0</v>
      </c>
      <c r="H41" s="26">
        <f t="shared" ref="H41" si="27">(E41-F41)*C41</f>
        <v>2000</v>
      </c>
      <c r="I41" s="20">
        <v>0</v>
      </c>
      <c r="J41" s="26">
        <f t="shared" ref="J41" si="28">+I41+H41</f>
        <v>2000</v>
      </c>
    </row>
    <row r="42" spans="1:10" x14ac:dyDescent="0.25">
      <c r="A42" s="15">
        <v>43279</v>
      </c>
      <c r="B42" s="16" t="s">
        <v>38</v>
      </c>
      <c r="C42" s="16">
        <v>5000</v>
      </c>
      <c r="D42" s="17" t="s">
        <v>36</v>
      </c>
      <c r="E42" s="18">
        <v>167.55</v>
      </c>
      <c r="F42" s="18">
        <v>166.85</v>
      </c>
      <c r="G42" s="19">
        <v>0</v>
      </c>
      <c r="H42" s="20">
        <f t="shared" ref="H42" si="29">IF(D42="LONG",(F42-E42)*C42,(E42-F42)*C42)</f>
        <v>-3500.0000000000855</v>
      </c>
      <c r="I42" s="20">
        <v>0</v>
      </c>
      <c r="J42" s="27">
        <f t="shared" ref="J42" si="30">(H42+I42)</f>
        <v>-3500.0000000000855</v>
      </c>
    </row>
    <row r="43" spans="1:10" x14ac:dyDescent="0.25">
      <c r="A43" s="15">
        <v>43279</v>
      </c>
      <c r="B43" s="21" t="s">
        <v>38</v>
      </c>
      <c r="C43" s="22">
        <v>5000</v>
      </c>
      <c r="D43" s="21" t="s">
        <v>41</v>
      </c>
      <c r="E43" s="23">
        <v>166.6</v>
      </c>
      <c r="F43" s="23">
        <v>166</v>
      </c>
      <c r="G43" s="19">
        <v>165</v>
      </c>
      <c r="H43" s="26">
        <f t="shared" ref="H43" si="31">(E43-F43)*C43</f>
        <v>2999.9999999999718</v>
      </c>
      <c r="I43" s="20">
        <f t="shared" ref="I43" si="32">(F43-G43)*C43</f>
        <v>5000</v>
      </c>
      <c r="J43" s="26">
        <f t="shared" ref="J43" si="33">+I43+H43</f>
        <v>7999.9999999999718</v>
      </c>
    </row>
    <row r="44" spans="1:10" x14ac:dyDescent="0.25">
      <c r="A44" s="15">
        <v>43279</v>
      </c>
      <c r="B44" s="16" t="s">
        <v>35</v>
      </c>
      <c r="C44" s="16">
        <v>100</v>
      </c>
      <c r="D44" s="17" t="s">
        <v>36</v>
      </c>
      <c r="E44" s="18">
        <v>30620</v>
      </c>
      <c r="F44" s="18">
        <v>30550</v>
      </c>
      <c r="G44" s="19">
        <v>0</v>
      </c>
      <c r="H44" s="20">
        <f t="shared" ref="H44:H45" si="34">IF(D44="LONG",(F44-E44)*C44,(E44-F44)*C44)</f>
        <v>-7000</v>
      </c>
      <c r="I44" s="20">
        <v>0</v>
      </c>
      <c r="J44" s="27">
        <f t="shared" ref="J44:J45" si="35">(H44+I44)</f>
        <v>-7000</v>
      </c>
    </row>
    <row r="45" spans="1:10" x14ac:dyDescent="0.25">
      <c r="A45" s="15">
        <v>43278</v>
      </c>
      <c r="B45" s="16" t="s">
        <v>43</v>
      </c>
      <c r="C45" s="16">
        <v>30</v>
      </c>
      <c r="D45" s="17" t="s">
        <v>36</v>
      </c>
      <c r="E45" s="18">
        <v>39630</v>
      </c>
      <c r="F45" s="18">
        <v>39755</v>
      </c>
      <c r="G45" s="19">
        <v>0</v>
      </c>
      <c r="H45" s="20">
        <f t="shared" si="34"/>
        <v>3750</v>
      </c>
      <c r="I45" s="20">
        <v>0</v>
      </c>
      <c r="J45" s="20">
        <f t="shared" si="35"/>
        <v>3750</v>
      </c>
    </row>
    <row r="46" spans="1:10" x14ac:dyDescent="0.25">
      <c r="A46" s="15">
        <v>43278</v>
      </c>
      <c r="B46" s="21" t="s">
        <v>37</v>
      </c>
      <c r="C46" s="22">
        <v>100</v>
      </c>
      <c r="D46" s="21" t="s">
        <v>41</v>
      </c>
      <c r="E46" s="23">
        <v>4885</v>
      </c>
      <c r="F46" s="23">
        <v>4910</v>
      </c>
      <c r="G46" s="19">
        <v>0</v>
      </c>
      <c r="H46" s="26">
        <f t="shared" ref="H46:H47" si="36">(E46-F46)*C46</f>
        <v>-2500</v>
      </c>
      <c r="I46" s="20">
        <v>0</v>
      </c>
      <c r="J46" s="35">
        <f t="shared" ref="J46:J47" si="37">+I46+H46</f>
        <v>-2500</v>
      </c>
    </row>
    <row r="47" spans="1:10" x14ac:dyDescent="0.25">
      <c r="A47" s="15">
        <v>43278</v>
      </c>
      <c r="B47" s="21" t="s">
        <v>40</v>
      </c>
      <c r="C47" s="22">
        <v>1000</v>
      </c>
      <c r="D47" s="21" t="s">
        <v>41</v>
      </c>
      <c r="E47" s="23">
        <v>450.25</v>
      </c>
      <c r="F47" s="23">
        <v>452.75</v>
      </c>
      <c r="G47" s="19">
        <v>0</v>
      </c>
      <c r="H47" s="26">
        <f t="shared" si="36"/>
        <v>-2500</v>
      </c>
      <c r="I47" s="20">
        <v>0</v>
      </c>
      <c r="J47" s="35">
        <f t="shared" si="37"/>
        <v>-2500</v>
      </c>
    </row>
    <row r="48" spans="1:10" x14ac:dyDescent="0.25">
      <c r="A48" s="15">
        <v>43278</v>
      </c>
      <c r="B48" s="16" t="s">
        <v>45</v>
      </c>
      <c r="C48" s="16">
        <v>5000</v>
      </c>
      <c r="D48" s="17" t="s">
        <v>36</v>
      </c>
      <c r="E48" s="18">
        <v>197.15</v>
      </c>
      <c r="F48" s="18">
        <v>197.75</v>
      </c>
      <c r="G48" s="19">
        <v>198.75</v>
      </c>
      <c r="H48" s="20">
        <f t="shared" ref="H48:H49" si="38">IF(D48="LONG",(F48-E48)*C48,(E48-F48)*C48)</f>
        <v>2999.9999999999718</v>
      </c>
      <c r="I48" s="20">
        <f t="shared" ref="I48" si="39">(G48-F48)*C48</f>
        <v>5000</v>
      </c>
      <c r="J48" s="20">
        <f t="shared" ref="J48:J49" si="40">(H48+I48)</f>
        <v>7999.9999999999718</v>
      </c>
    </row>
    <row r="49" spans="1:10" x14ac:dyDescent="0.25">
      <c r="A49" s="15">
        <v>43278</v>
      </c>
      <c r="B49" s="16" t="s">
        <v>45</v>
      </c>
      <c r="C49" s="16">
        <v>5000</v>
      </c>
      <c r="D49" s="17" t="s">
        <v>36</v>
      </c>
      <c r="E49" s="18">
        <v>198</v>
      </c>
      <c r="F49" s="18">
        <v>198.6</v>
      </c>
      <c r="G49" s="19">
        <v>0</v>
      </c>
      <c r="H49" s="20">
        <f t="shared" si="38"/>
        <v>2999.9999999999718</v>
      </c>
      <c r="I49" s="20">
        <v>0</v>
      </c>
      <c r="J49" s="20">
        <f t="shared" si="40"/>
        <v>2999.9999999999718</v>
      </c>
    </row>
    <row r="50" spans="1:10" x14ac:dyDescent="0.25">
      <c r="A50" s="15">
        <v>43277</v>
      </c>
      <c r="B50" s="21" t="s">
        <v>35</v>
      </c>
      <c r="C50" s="22">
        <v>100</v>
      </c>
      <c r="D50" s="21" t="s">
        <v>41</v>
      </c>
      <c r="E50" s="23">
        <v>30600</v>
      </c>
      <c r="F50" s="23">
        <v>30540</v>
      </c>
      <c r="G50" s="19">
        <v>0</v>
      </c>
      <c r="H50" s="26">
        <f t="shared" ref="H50" si="41">(E50-F50)*C50</f>
        <v>6000</v>
      </c>
      <c r="I50" s="20">
        <v>0</v>
      </c>
      <c r="J50" s="26">
        <f t="shared" ref="J50" si="42">+I50+H50</f>
        <v>6000</v>
      </c>
    </row>
    <row r="51" spans="1:10" x14ac:dyDescent="0.25">
      <c r="A51" s="15">
        <v>43277</v>
      </c>
      <c r="B51" s="16" t="s">
        <v>39</v>
      </c>
      <c r="C51" s="16">
        <v>5000</v>
      </c>
      <c r="D51" s="17" t="s">
        <v>36</v>
      </c>
      <c r="E51" s="18">
        <v>197.25</v>
      </c>
      <c r="F51" s="18">
        <v>197.85</v>
      </c>
      <c r="G51" s="19">
        <v>0</v>
      </c>
      <c r="H51" s="20">
        <f t="shared" ref="H51:H56" si="43">IF(D51="LONG",(F51-E51)*C51,(E51-F51)*C51)</f>
        <v>2999.9999999999718</v>
      </c>
      <c r="I51" s="20">
        <v>0</v>
      </c>
      <c r="J51" s="20">
        <f t="shared" ref="J51:J56" si="44">(H51+I51)</f>
        <v>2999.9999999999718</v>
      </c>
    </row>
    <row r="52" spans="1:10" x14ac:dyDescent="0.25">
      <c r="A52" s="15">
        <v>43277</v>
      </c>
      <c r="B52" s="16" t="s">
        <v>37</v>
      </c>
      <c r="C52" s="16">
        <v>100</v>
      </c>
      <c r="D52" s="17" t="s">
        <v>36</v>
      </c>
      <c r="E52" s="18">
        <v>4665</v>
      </c>
      <c r="F52" s="18">
        <v>4640</v>
      </c>
      <c r="G52" s="19">
        <v>0</v>
      </c>
      <c r="H52" s="20">
        <f t="shared" si="43"/>
        <v>-2500</v>
      </c>
      <c r="I52" s="20">
        <v>0</v>
      </c>
      <c r="J52" s="27">
        <f t="shared" si="44"/>
        <v>-2500</v>
      </c>
    </row>
    <row r="53" spans="1:10" x14ac:dyDescent="0.25">
      <c r="A53" s="15">
        <v>43277</v>
      </c>
      <c r="B53" s="16" t="s">
        <v>37</v>
      </c>
      <c r="C53" s="16">
        <v>100</v>
      </c>
      <c r="D53" s="17" t="s">
        <v>36</v>
      </c>
      <c r="E53" s="18">
        <v>4675</v>
      </c>
      <c r="F53" s="18">
        <v>4695</v>
      </c>
      <c r="G53" s="19">
        <v>4725</v>
      </c>
      <c r="H53" s="20">
        <f t="shared" si="43"/>
        <v>2000</v>
      </c>
      <c r="I53" s="20">
        <f t="shared" ref="I53" si="45">(G53-F53)*C53</f>
        <v>3000</v>
      </c>
      <c r="J53" s="20">
        <f t="shared" si="44"/>
        <v>5000</v>
      </c>
    </row>
    <row r="54" spans="1:10" x14ac:dyDescent="0.25">
      <c r="A54" s="15">
        <v>43276</v>
      </c>
      <c r="B54" s="16" t="s">
        <v>43</v>
      </c>
      <c r="C54" s="16">
        <v>30</v>
      </c>
      <c r="D54" s="17" t="s">
        <v>36</v>
      </c>
      <c r="E54" s="18">
        <v>39735</v>
      </c>
      <c r="F54" s="18">
        <v>39885</v>
      </c>
      <c r="G54" s="19">
        <v>0</v>
      </c>
      <c r="H54" s="20">
        <f t="shared" si="43"/>
        <v>4500</v>
      </c>
      <c r="I54" s="20">
        <v>0</v>
      </c>
      <c r="J54" s="20">
        <f t="shared" si="44"/>
        <v>4500</v>
      </c>
    </row>
    <row r="55" spans="1:10" x14ac:dyDescent="0.25">
      <c r="A55" s="15">
        <v>43276</v>
      </c>
      <c r="B55" s="16" t="s">
        <v>37</v>
      </c>
      <c r="C55" s="16">
        <v>100</v>
      </c>
      <c r="D55" s="17" t="s">
        <v>36</v>
      </c>
      <c r="E55" s="18">
        <v>4670</v>
      </c>
      <c r="F55" s="18">
        <v>4690</v>
      </c>
      <c r="G55" s="19">
        <v>0</v>
      </c>
      <c r="H55" s="20">
        <f t="shared" si="43"/>
        <v>2000</v>
      </c>
      <c r="I55" s="20">
        <v>0</v>
      </c>
      <c r="J55" s="20">
        <f t="shared" si="44"/>
        <v>2000</v>
      </c>
    </row>
    <row r="56" spans="1:10" x14ac:dyDescent="0.25">
      <c r="A56" s="15">
        <v>43276</v>
      </c>
      <c r="B56" s="16" t="s">
        <v>45</v>
      </c>
      <c r="C56" s="16">
        <v>5000</v>
      </c>
      <c r="D56" s="17" t="s">
        <v>36</v>
      </c>
      <c r="E56" s="18">
        <v>200.25</v>
      </c>
      <c r="F56" s="18">
        <v>199.55</v>
      </c>
      <c r="G56" s="19">
        <v>0</v>
      </c>
      <c r="H56" s="20">
        <f t="shared" si="43"/>
        <v>-3499.9999999999432</v>
      </c>
      <c r="I56" s="20">
        <v>0</v>
      </c>
      <c r="J56" s="27">
        <f t="shared" si="44"/>
        <v>-3499.9999999999432</v>
      </c>
    </row>
    <row r="57" spans="1:10" x14ac:dyDescent="0.25">
      <c r="A57" s="15">
        <v>43273</v>
      </c>
      <c r="B57" s="21" t="s">
        <v>45</v>
      </c>
      <c r="C57" s="22">
        <v>5000</v>
      </c>
      <c r="D57" s="21" t="s">
        <v>41</v>
      </c>
      <c r="E57" s="23">
        <v>200.5</v>
      </c>
      <c r="F57" s="23">
        <v>201.2</v>
      </c>
      <c r="G57" s="19">
        <v>0</v>
      </c>
      <c r="H57" s="26">
        <f t="shared" ref="H57" si="46">(E57-F57)*C57</f>
        <v>-3499.9999999999432</v>
      </c>
      <c r="I57" s="20">
        <v>0</v>
      </c>
      <c r="J57" s="36">
        <f t="shared" ref="J57" si="47">+I57+H57</f>
        <v>-3499.9999999999432</v>
      </c>
    </row>
    <row r="58" spans="1:10" x14ac:dyDescent="0.25">
      <c r="A58" s="15">
        <v>43273</v>
      </c>
      <c r="B58" s="16" t="s">
        <v>44</v>
      </c>
      <c r="C58" s="16">
        <v>100</v>
      </c>
      <c r="D58" s="17" t="s">
        <v>36</v>
      </c>
      <c r="E58" s="18">
        <v>30600</v>
      </c>
      <c r="F58" s="18">
        <v>30660</v>
      </c>
      <c r="G58" s="19">
        <v>0</v>
      </c>
      <c r="H58" s="20">
        <f t="shared" ref="H58:H59" si="48">IF(D58="LONG",(F58-E58)*C58,(E58-F58)*C58)</f>
        <v>6000</v>
      </c>
      <c r="I58" s="20">
        <v>0</v>
      </c>
      <c r="J58" s="20">
        <f t="shared" ref="J58:J59" si="49">(H58+I58)</f>
        <v>6000</v>
      </c>
    </row>
    <row r="59" spans="1:10" x14ac:dyDescent="0.25">
      <c r="A59" s="15">
        <v>43273</v>
      </c>
      <c r="B59" s="16" t="s">
        <v>46</v>
      </c>
      <c r="C59" s="16">
        <v>100</v>
      </c>
      <c r="D59" s="17" t="s">
        <v>36</v>
      </c>
      <c r="E59" s="18">
        <v>4500</v>
      </c>
      <c r="F59" s="18">
        <v>4520</v>
      </c>
      <c r="G59" s="19">
        <v>0</v>
      </c>
      <c r="H59" s="20">
        <f t="shared" si="48"/>
        <v>2000</v>
      </c>
      <c r="I59" s="20">
        <v>0</v>
      </c>
      <c r="J59" s="20">
        <f t="shared" si="49"/>
        <v>2000</v>
      </c>
    </row>
    <row r="60" spans="1:10" x14ac:dyDescent="0.25">
      <c r="A60" s="15">
        <v>43272</v>
      </c>
      <c r="B60" s="21" t="s">
        <v>35</v>
      </c>
      <c r="C60" s="22">
        <v>100</v>
      </c>
      <c r="D60" s="21" t="s">
        <v>41</v>
      </c>
      <c r="E60" s="23">
        <v>30645</v>
      </c>
      <c r="F60" s="23">
        <v>30595</v>
      </c>
      <c r="G60" s="19">
        <v>0</v>
      </c>
      <c r="H60" s="26">
        <f t="shared" ref="H60" si="50">(E60-F60)*C60</f>
        <v>5000</v>
      </c>
      <c r="I60" s="20">
        <v>0</v>
      </c>
      <c r="J60" s="26">
        <f t="shared" ref="J60" si="51">+I60+H60</f>
        <v>5000</v>
      </c>
    </row>
    <row r="61" spans="1:10" x14ac:dyDescent="0.25">
      <c r="A61" s="15">
        <v>43272</v>
      </c>
      <c r="B61" s="16" t="s">
        <v>46</v>
      </c>
      <c r="C61" s="16">
        <v>100</v>
      </c>
      <c r="D61" s="17" t="s">
        <v>36</v>
      </c>
      <c r="E61" s="18">
        <v>4475</v>
      </c>
      <c r="F61" s="18">
        <v>4495</v>
      </c>
      <c r="G61" s="19">
        <v>4520</v>
      </c>
      <c r="H61" s="20">
        <f t="shared" ref="H61:H63" si="52">IF(D61="LONG",(F61-E61)*C61,(E61-F61)*C61)</f>
        <v>2000</v>
      </c>
      <c r="I61" s="20">
        <f t="shared" ref="I61" si="53">(G61-F61)*C61</f>
        <v>2500</v>
      </c>
      <c r="J61" s="20">
        <f t="shared" ref="J61:J63" si="54">(H61+I61)</f>
        <v>4500</v>
      </c>
    </row>
    <row r="62" spans="1:10" x14ac:dyDescent="0.25">
      <c r="A62" s="15">
        <v>43272</v>
      </c>
      <c r="B62" s="16" t="s">
        <v>45</v>
      </c>
      <c r="C62" s="16">
        <v>5000</v>
      </c>
      <c r="D62" s="17" t="s">
        <v>36</v>
      </c>
      <c r="E62" s="18">
        <v>207.2</v>
      </c>
      <c r="F62" s="18">
        <v>206.5</v>
      </c>
      <c r="G62" s="19">
        <v>0</v>
      </c>
      <c r="H62" s="20">
        <f t="shared" si="52"/>
        <v>-3499.9999999999432</v>
      </c>
      <c r="I62" s="20">
        <v>0</v>
      </c>
      <c r="J62" s="27">
        <f t="shared" si="54"/>
        <v>-3499.9999999999432</v>
      </c>
    </row>
    <row r="63" spans="1:10" x14ac:dyDescent="0.25">
      <c r="A63" s="15">
        <v>43271</v>
      </c>
      <c r="B63" s="16" t="s">
        <v>46</v>
      </c>
      <c r="C63" s="16">
        <v>100</v>
      </c>
      <c r="D63" s="17" t="s">
        <v>36</v>
      </c>
      <c r="E63" s="18">
        <v>4455</v>
      </c>
      <c r="F63" s="18">
        <v>4475</v>
      </c>
      <c r="G63" s="19">
        <v>0</v>
      </c>
      <c r="H63" s="20">
        <f t="shared" si="52"/>
        <v>2000</v>
      </c>
      <c r="I63" s="20">
        <v>0</v>
      </c>
      <c r="J63" s="20">
        <f t="shared" si="54"/>
        <v>2000</v>
      </c>
    </row>
    <row r="64" spans="1:10" x14ac:dyDescent="0.25">
      <c r="A64" s="15">
        <v>43271</v>
      </c>
      <c r="B64" s="21" t="s">
        <v>35</v>
      </c>
      <c r="C64" s="22">
        <v>100</v>
      </c>
      <c r="D64" s="21" t="s">
        <v>41</v>
      </c>
      <c r="E64" s="23">
        <v>30840</v>
      </c>
      <c r="F64" s="23">
        <v>30780</v>
      </c>
      <c r="G64" s="19">
        <v>0</v>
      </c>
      <c r="H64" s="26">
        <f t="shared" ref="H64" si="55">(E64-F64)*C64</f>
        <v>6000</v>
      </c>
      <c r="I64" s="20">
        <v>0</v>
      </c>
      <c r="J64" s="26">
        <f t="shared" ref="J64" si="56">+I64+H64</f>
        <v>6000</v>
      </c>
    </row>
    <row r="65" spans="1:10" x14ac:dyDescent="0.25">
      <c r="A65" s="15">
        <v>43271</v>
      </c>
      <c r="B65" s="16" t="s">
        <v>40</v>
      </c>
      <c r="C65" s="16">
        <v>1000</v>
      </c>
      <c r="D65" s="17" t="s">
        <v>36</v>
      </c>
      <c r="E65" s="18">
        <v>460</v>
      </c>
      <c r="F65" s="18">
        <v>462</v>
      </c>
      <c r="G65" s="19">
        <v>0</v>
      </c>
      <c r="H65" s="20">
        <f t="shared" ref="H65:H70" si="57">IF(D65="LONG",(F65-E65)*C65,(E65-F65)*C65)</f>
        <v>2000</v>
      </c>
      <c r="I65" s="20">
        <v>0</v>
      </c>
      <c r="J65" s="20">
        <f t="shared" ref="J65:J70" si="58">(H65+I65)</f>
        <v>2000</v>
      </c>
    </row>
    <row r="66" spans="1:10" x14ac:dyDescent="0.25">
      <c r="A66" s="15">
        <v>43271</v>
      </c>
      <c r="B66" s="16" t="s">
        <v>38</v>
      </c>
      <c r="C66" s="16">
        <v>5000</v>
      </c>
      <c r="D66" s="17" t="s">
        <v>36</v>
      </c>
      <c r="E66" s="18">
        <v>164.5</v>
      </c>
      <c r="F66" s="18">
        <v>165.1</v>
      </c>
      <c r="G66" s="19">
        <v>0</v>
      </c>
      <c r="H66" s="20">
        <f t="shared" si="57"/>
        <v>2999.9999999999718</v>
      </c>
      <c r="I66" s="20">
        <v>0</v>
      </c>
      <c r="J66" s="20">
        <f t="shared" si="58"/>
        <v>2999.9999999999718</v>
      </c>
    </row>
    <row r="67" spans="1:10" x14ac:dyDescent="0.25">
      <c r="A67" s="15">
        <v>43270</v>
      </c>
      <c r="B67" s="16" t="s">
        <v>39</v>
      </c>
      <c r="C67" s="16">
        <v>5000</v>
      </c>
      <c r="D67" s="17" t="s">
        <v>36</v>
      </c>
      <c r="E67" s="18">
        <v>210.25</v>
      </c>
      <c r="F67" s="18">
        <v>209.55</v>
      </c>
      <c r="G67" s="19">
        <v>0</v>
      </c>
      <c r="H67" s="20">
        <f t="shared" si="57"/>
        <v>-3499.9999999999432</v>
      </c>
      <c r="I67" s="20">
        <v>0</v>
      </c>
      <c r="J67" s="27">
        <f t="shared" si="58"/>
        <v>-3499.9999999999432</v>
      </c>
    </row>
    <row r="68" spans="1:10" x14ac:dyDescent="0.25">
      <c r="A68" s="15">
        <v>43270</v>
      </c>
      <c r="B68" s="16" t="s">
        <v>37</v>
      </c>
      <c r="C68" s="16">
        <v>100</v>
      </c>
      <c r="D68" s="17" t="s">
        <v>36</v>
      </c>
      <c r="E68" s="18">
        <v>4450</v>
      </c>
      <c r="F68" s="18">
        <v>4425</v>
      </c>
      <c r="G68" s="19">
        <v>0</v>
      </c>
      <c r="H68" s="20">
        <f t="shared" si="57"/>
        <v>-2500</v>
      </c>
      <c r="I68" s="20">
        <v>0</v>
      </c>
      <c r="J68" s="27">
        <f t="shared" si="58"/>
        <v>-2500</v>
      </c>
    </row>
    <row r="69" spans="1:10" x14ac:dyDescent="0.25">
      <c r="A69" s="15">
        <v>43269</v>
      </c>
      <c r="B69" s="16" t="s">
        <v>44</v>
      </c>
      <c r="C69" s="16">
        <v>100</v>
      </c>
      <c r="D69" s="17" t="s">
        <v>36</v>
      </c>
      <c r="E69" s="18">
        <v>30940</v>
      </c>
      <c r="F69" s="18">
        <v>31000</v>
      </c>
      <c r="G69" s="19">
        <v>0</v>
      </c>
      <c r="H69" s="20">
        <f t="shared" si="57"/>
        <v>6000</v>
      </c>
      <c r="I69" s="20">
        <v>0</v>
      </c>
      <c r="J69" s="20">
        <f t="shared" si="58"/>
        <v>6000</v>
      </c>
    </row>
    <row r="70" spans="1:10" x14ac:dyDescent="0.25">
      <c r="A70" s="15">
        <v>43269</v>
      </c>
      <c r="B70" s="16" t="s">
        <v>46</v>
      </c>
      <c r="C70" s="16">
        <v>100</v>
      </c>
      <c r="D70" s="17" t="s">
        <v>36</v>
      </c>
      <c r="E70" s="18">
        <v>4375</v>
      </c>
      <c r="F70" s="18">
        <v>4395</v>
      </c>
      <c r="G70" s="19">
        <v>4420</v>
      </c>
      <c r="H70" s="20">
        <f t="shared" si="57"/>
        <v>2000</v>
      </c>
      <c r="I70" s="20">
        <f t="shared" ref="I70" si="59">(G70-F70)*C70</f>
        <v>2500</v>
      </c>
      <c r="J70" s="20">
        <f t="shared" si="58"/>
        <v>4500</v>
      </c>
    </row>
    <row r="71" spans="1:10" x14ac:dyDescent="0.25">
      <c r="A71" s="15">
        <v>43269</v>
      </c>
      <c r="B71" s="21" t="s">
        <v>39</v>
      </c>
      <c r="C71" s="22">
        <v>5000</v>
      </c>
      <c r="D71" s="21" t="s">
        <v>41</v>
      </c>
      <c r="E71" s="23">
        <v>211</v>
      </c>
      <c r="F71" s="23">
        <v>210.4</v>
      </c>
      <c r="G71" s="19">
        <v>0</v>
      </c>
      <c r="H71" s="26">
        <f t="shared" ref="H71:H72" si="60">(E71-F71)*C71</f>
        <v>2999.9999999999718</v>
      </c>
      <c r="I71" s="20">
        <v>0</v>
      </c>
      <c r="J71" s="26">
        <f t="shared" ref="J71:J72" si="61">+I71+H71</f>
        <v>2999.9999999999718</v>
      </c>
    </row>
    <row r="72" spans="1:10" x14ac:dyDescent="0.25">
      <c r="A72" s="15">
        <v>43266</v>
      </c>
      <c r="B72" s="21" t="s">
        <v>35</v>
      </c>
      <c r="C72" s="22">
        <v>100</v>
      </c>
      <c r="D72" s="21" t="s">
        <v>41</v>
      </c>
      <c r="E72" s="23">
        <v>31390</v>
      </c>
      <c r="F72" s="23">
        <v>31330</v>
      </c>
      <c r="G72" s="19">
        <v>31260</v>
      </c>
      <c r="H72" s="26">
        <f t="shared" si="60"/>
        <v>6000</v>
      </c>
      <c r="I72" s="20">
        <f t="shared" ref="I72" si="62">(F72-G72)*C72</f>
        <v>7000</v>
      </c>
      <c r="J72" s="26">
        <f t="shared" si="61"/>
        <v>13000</v>
      </c>
    </row>
    <row r="73" spans="1:10" x14ac:dyDescent="0.25">
      <c r="A73" s="15">
        <v>43266</v>
      </c>
      <c r="B73" s="16" t="s">
        <v>38</v>
      </c>
      <c r="C73" s="16">
        <v>5000</v>
      </c>
      <c r="D73" s="17" t="s">
        <v>36</v>
      </c>
      <c r="E73" s="18">
        <v>166.7</v>
      </c>
      <c r="F73" s="18">
        <v>166</v>
      </c>
      <c r="G73" s="19">
        <v>0</v>
      </c>
      <c r="H73" s="20">
        <f t="shared" ref="H73:H75" si="63">IF(D73="LONG",(F73-E73)*C73,(E73-F73)*C73)</f>
        <v>-3499.9999999999432</v>
      </c>
      <c r="I73" s="20">
        <v>0</v>
      </c>
      <c r="J73" s="27">
        <f t="shared" ref="J73:J75" si="64">(H73+I73)</f>
        <v>-3499.9999999999432</v>
      </c>
    </row>
    <row r="74" spans="1:10" x14ac:dyDescent="0.25">
      <c r="A74" s="15">
        <v>43265</v>
      </c>
      <c r="B74" s="16" t="s">
        <v>44</v>
      </c>
      <c r="C74" s="16">
        <v>100</v>
      </c>
      <c r="D74" s="17" t="s">
        <v>36</v>
      </c>
      <c r="E74" s="18">
        <v>31300</v>
      </c>
      <c r="F74" s="18">
        <v>31360</v>
      </c>
      <c r="G74" s="19">
        <v>31460</v>
      </c>
      <c r="H74" s="20">
        <f t="shared" si="63"/>
        <v>6000</v>
      </c>
      <c r="I74" s="20">
        <v>0</v>
      </c>
      <c r="J74" s="20">
        <f t="shared" si="64"/>
        <v>6000</v>
      </c>
    </row>
    <row r="75" spans="1:10" x14ac:dyDescent="0.25">
      <c r="A75" s="15">
        <v>43265</v>
      </c>
      <c r="B75" s="16" t="s">
        <v>38</v>
      </c>
      <c r="C75" s="16">
        <v>5000</v>
      </c>
      <c r="D75" s="17" t="s">
        <v>36</v>
      </c>
      <c r="E75" s="18">
        <v>167</v>
      </c>
      <c r="F75" s="18">
        <v>167.6</v>
      </c>
      <c r="G75" s="19">
        <v>0</v>
      </c>
      <c r="H75" s="20">
        <f t="shared" si="63"/>
        <v>2999.9999999999718</v>
      </c>
      <c r="I75" s="20">
        <v>0</v>
      </c>
      <c r="J75" s="20">
        <f t="shared" si="64"/>
        <v>2999.9999999999718</v>
      </c>
    </row>
    <row r="76" spans="1:10" x14ac:dyDescent="0.25">
      <c r="A76" s="15">
        <v>43265</v>
      </c>
      <c r="B76" s="21" t="s">
        <v>37</v>
      </c>
      <c r="C76" s="22">
        <v>100</v>
      </c>
      <c r="D76" s="21" t="s">
        <v>41</v>
      </c>
      <c r="E76" s="23">
        <v>4525</v>
      </c>
      <c r="F76" s="23">
        <v>4505</v>
      </c>
      <c r="G76" s="19">
        <v>4480</v>
      </c>
      <c r="H76" s="26">
        <f t="shared" ref="H76" si="65">(E76-F76)*C76</f>
        <v>2000</v>
      </c>
      <c r="I76" s="20">
        <v>0</v>
      </c>
      <c r="J76" s="26">
        <f t="shared" ref="J76" si="66">+I76+H76</f>
        <v>2000</v>
      </c>
    </row>
    <row r="77" spans="1:10" x14ac:dyDescent="0.25">
      <c r="A77" s="15">
        <v>43265</v>
      </c>
      <c r="B77" s="16" t="s">
        <v>43</v>
      </c>
      <c r="C77" s="16">
        <v>30</v>
      </c>
      <c r="D77" s="17" t="s">
        <v>36</v>
      </c>
      <c r="E77" s="18">
        <v>41290</v>
      </c>
      <c r="F77" s="18">
        <v>41440</v>
      </c>
      <c r="G77" s="19">
        <v>0</v>
      </c>
      <c r="H77" s="20">
        <f t="shared" ref="H77:H83" si="67">IF(D77="LONG",(F77-E77)*C77,(E77-F77)*C77)</f>
        <v>4500</v>
      </c>
      <c r="I77" s="20">
        <v>0</v>
      </c>
      <c r="J77" s="20">
        <f t="shared" ref="J77:J83" si="68">(H77+I77)</f>
        <v>4500</v>
      </c>
    </row>
    <row r="78" spans="1:10" x14ac:dyDescent="0.25">
      <c r="A78" s="15">
        <v>43264</v>
      </c>
      <c r="B78" s="16" t="s">
        <v>37</v>
      </c>
      <c r="C78" s="16">
        <v>100</v>
      </c>
      <c r="D78" s="17" t="s">
        <v>36</v>
      </c>
      <c r="E78" s="18">
        <v>4475</v>
      </c>
      <c r="F78" s="18">
        <v>4495</v>
      </c>
      <c r="G78" s="19">
        <v>0</v>
      </c>
      <c r="H78" s="20">
        <f t="shared" si="67"/>
        <v>2000</v>
      </c>
      <c r="I78" s="20">
        <v>0</v>
      </c>
      <c r="J78" s="20">
        <f t="shared" si="68"/>
        <v>2000</v>
      </c>
    </row>
    <row r="79" spans="1:10" x14ac:dyDescent="0.25">
      <c r="A79" s="15">
        <v>43264</v>
      </c>
      <c r="B79" s="16" t="s">
        <v>40</v>
      </c>
      <c r="C79" s="16">
        <v>1000</v>
      </c>
      <c r="D79" s="17" t="s">
        <v>36</v>
      </c>
      <c r="E79" s="18">
        <v>483.75</v>
      </c>
      <c r="F79" s="18">
        <v>485.75</v>
      </c>
      <c r="G79" s="19">
        <v>0</v>
      </c>
      <c r="H79" s="20">
        <f t="shared" si="67"/>
        <v>2000</v>
      </c>
      <c r="I79" s="20">
        <v>0</v>
      </c>
      <c r="J79" s="20">
        <f t="shared" si="68"/>
        <v>2000</v>
      </c>
    </row>
    <row r="80" spans="1:10" x14ac:dyDescent="0.25">
      <c r="A80" s="15">
        <v>43264</v>
      </c>
      <c r="B80" s="16" t="s">
        <v>39</v>
      </c>
      <c r="C80" s="16">
        <v>5000</v>
      </c>
      <c r="D80" s="17" t="s">
        <v>36</v>
      </c>
      <c r="E80" s="18">
        <v>216.5</v>
      </c>
      <c r="F80" s="18">
        <v>217.1</v>
      </c>
      <c r="G80" s="19">
        <v>0</v>
      </c>
      <c r="H80" s="20">
        <f t="shared" si="67"/>
        <v>2999.9999999999718</v>
      </c>
      <c r="I80" s="20">
        <v>0</v>
      </c>
      <c r="J80" s="20">
        <f t="shared" si="68"/>
        <v>2999.9999999999718</v>
      </c>
    </row>
    <row r="81" spans="1:10" x14ac:dyDescent="0.25">
      <c r="A81" s="15">
        <v>43264</v>
      </c>
      <c r="B81" s="16" t="s">
        <v>44</v>
      </c>
      <c r="C81" s="16">
        <v>100</v>
      </c>
      <c r="D81" s="17" t="s">
        <v>36</v>
      </c>
      <c r="E81" s="18">
        <v>31150</v>
      </c>
      <c r="F81" s="18">
        <v>31210</v>
      </c>
      <c r="G81" s="19">
        <v>0</v>
      </c>
      <c r="H81" s="20">
        <f t="shared" si="67"/>
        <v>6000</v>
      </c>
      <c r="I81" s="20">
        <v>0</v>
      </c>
      <c r="J81" s="20">
        <f t="shared" si="68"/>
        <v>6000</v>
      </c>
    </row>
    <row r="82" spans="1:10" x14ac:dyDescent="0.25">
      <c r="A82" s="15">
        <v>43263</v>
      </c>
      <c r="B82" s="16" t="s">
        <v>38</v>
      </c>
      <c r="C82" s="16">
        <v>5000</v>
      </c>
      <c r="D82" s="17" t="s">
        <v>36</v>
      </c>
      <c r="E82" s="18">
        <v>167.6</v>
      </c>
      <c r="F82" s="18">
        <v>168.2</v>
      </c>
      <c r="G82" s="19">
        <v>0</v>
      </c>
      <c r="H82" s="20">
        <f t="shared" si="67"/>
        <v>2999.9999999999718</v>
      </c>
      <c r="I82" s="20">
        <v>0</v>
      </c>
      <c r="J82" s="20">
        <f t="shared" si="68"/>
        <v>2999.9999999999718</v>
      </c>
    </row>
    <row r="83" spans="1:10" x14ac:dyDescent="0.25">
      <c r="A83" s="15">
        <v>43263</v>
      </c>
      <c r="B83" s="16" t="s">
        <v>47</v>
      </c>
      <c r="C83" s="16">
        <v>1000</v>
      </c>
      <c r="D83" s="17" t="s">
        <v>36</v>
      </c>
      <c r="E83" s="18">
        <v>483.25</v>
      </c>
      <c r="F83" s="18">
        <v>485.25</v>
      </c>
      <c r="G83" s="19">
        <v>0</v>
      </c>
      <c r="H83" s="20">
        <f t="shared" si="67"/>
        <v>2000</v>
      </c>
      <c r="I83" s="20">
        <v>0</v>
      </c>
      <c r="J83" s="20">
        <f t="shared" si="68"/>
        <v>2000</v>
      </c>
    </row>
    <row r="84" spans="1:10" x14ac:dyDescent="0.25">
      <c r="A84" s="15">
        <v>43263</v>
      </c>
      <c r="B84" s="21" t="s">
        <v>44</v>
      </c>
      <c r="C84" s="22">
        <v>100</v>
      </c>
      <c r="D84" s="21" t="s">
        <v>41</v>
      </c>
      <c r="E84" s="23">
        <v>31150</v>
      </c>
      <c r="F84" s="23">
        <v>31090</v>
      </c>
      <c r="G84" s="19">
        <v>0</v>
      </c>
      <c r="H84" s="26">
        <f t="shared" ref="H84" si="69">(E84-F84)*C84</f>
        <v>6000</v>
      </c>
      <c r="I84" s="20">
        <v>0</v>
      </c>
      <c r="J84" s="26">
        <f t="shared" ref="J84" si="70">+I84+H84</f>
        <v>6000</v>
      </c>
    </row>
    <row r="85" spans="1:10" x14ac:dyDescent="0.25">
      <c r="A85" s="15">
        <v>43263</v>
      </c>
      <c r="B85" s="16" t="s">
        <v>37</v>
      </c>
      <c r="C85" s="16">
        <v>1000</v>
      </c>
      <c r="D85" s="17" t="s">
        <v>36</v>
      </c>
      <c r="E85" s="18">
        <v>4455</v>
      </c>
      <c r="F85" s="18">
        <v>4475</v>
      </c>
      <c r="G85" s="19">
        <v>0</v>
      </c>
      <c r="H85" s="20">
        <f t="shared" ref="H85" si="71">IF(D85="LONG",(F85-E85)*C85,(E85-F85)*C85)</f>
        <v>20000</v>
      </c>
      <c r="I85" s="20">
        <v>0</v>
      </c>
      <c r="J85" s="20">
        <f t="shared" ref="J85" si="72">(H85+I85)</f>
        <v>20000</v>
      </c>
    </row>
    <row r="86" spans="1:10" x14ac:dyDescent="0.25">
      <c r="A86" s="15">
        <v>43262</v>
      </c>
      <c r="B86" s="21" t="s">
        <v>44</v>
      </c>
      <c r="C86" s="22">
        <v>100</v>
      </c>
      <c r="D86" s="21" t="s">
        <v>41</v>
      </c>
      <c r="E86" s="23">
        <v>31100</v>
      </c>
      <c r="F86" s="23">
        <v>31170</v>
      </c>
      <c r="G86" s="19">
        <v>0</v>
      </c>
      <c r="H86" s="26">
        <f t="shared" ref="H86:H87" si="73">(E86-F86)*C86</f>
        <v>-7000</v>
      </c>
      <c r="I86" s="20">
        <v>0</v>
      </c>
      <c r="J86" s="36">
        <f t="shared" ref="J86:J87" si="74">+I86+H86</f>
        <v>-7000</v>
      </c>
    </row>
    <row r="87" spans="1:10" x14ac:dyDescent="0.25">
      <c r="A87" s="15">
        <v>43262</v>
      </c>
      <c r="B87" s="21" t="s">
        <v>37</v>
      </c>
      <c r="C87" s="22">
        <v>100</v>
      </c>
      <c r="D87" s="21" t="s">
        <v>41</v>
      </c>
      <c r="E87" s="23">
        <v>4392</v>
      </c>
      <c r="F87" s="23">
        <v>4417</v>
      </c>
      <c r="G87" s="19">
        <v>0</v>
      </c>
      <c r="H87" s="26">
        <f t="shared" si="73"/>
        <v>-2500</v>
      </c>
      <c r="I87" s="20">
        <v>0</v>
      </c>
      <c r="J87" s="36">
        <f t="shared" si="74"/>
        <v>-2500</v>
      </c>
    </row>
    <row r="88" spans="1:10" x14ac:dyDescent="0.25">
      <c r="A88" s="15">
        <v>43262</v>
      </c>
      <c r="B88" s="16" t="s">
        <v>45</v>
      </c>
      <c r="C88" s="16">
        <v>5000</v>
      </c>
      <c r="D88" s="17" t="s">
        <v>36</v>
      </c>
      <c r="E88" s="18">
        <v>216.4</v>
      </c>
      <c r="F88" s="18">
        <v>217</v>
      </c>
      <c r="G88" s="19">
        <v>0</v>
      </c>
      <c r="H88" s="20">
        <f t="shared" ref="H88" si="75">IF(D88="LONG",(F88-E88)*C88,(E88-F88)*C88)</f>
        <v>2999.9999999999718</v>
      </c>
      <c r="I88" s="20">
        <v>0</v>
      </c>
      <c r="J88" s="20">
        <f t="shared" ref="J88" si="76">(H88+I88)</f>
        <v>2999.9999999999718</v>
      </c>
    </row>
    <row r="89" spans="1:10" x14ac:dyDescent="0.25">
      <c r="A89" s="15">
        <v>43259</v>
      </c>
      <c r="B89" s="21" t="s">
        <v>44</v>
      </c>
      <c r="C89" s="22">
        <v>100</v>
      </c>
      <c r="D89" s="21" t="s">
        <v>41</v>
      </c>
      <c r="E89" s="23">
        <v>31125</v>
      </c>
      <c r="F89" s="23">
        <v>31080</v>
      </c>
      <c r="G89" s="19">
        <v>0</v>
      </c>
      <c r="H89" s="26">
        <f t="shared" ref="H89" si="77">(E89-F89)*C89</f>
        <v>4500</v>
      </c>
      <c r="I89" s="20">
        <v>0</v>
      </c>
      <c r="J89" s="26">
        <f t="shared" ref="J89" si="78">+I89+H89</f>
        <v>4500</v>
      </c>
    </row>
    <row r="90" spans="1:10" x14ac:dyDescent="0.25">
      <c r="A90" s="15">
        <v>43259</v>
      </c>
      <c r="B90" s="16" t="s">
        <v>46</v>
      </c>
      <c r="C90" s="16">
        <v>100</v>
      </c>
      <c r="D90" s="17" t="s">
        <v>36</v>
      </c>
      <c r="E90" s="18">
        <v>4440</v>
      </c>
      <c r="F90" s="18">
        <v>4460</v>
      </c>
      <c r="G90" s="19">
        <v>0</v>
      </c>
      <c r="H90" s="20">
        <f t="shared" ref="H90:H91" si="79">IF(D90="LONG",(F90-E90)*C90,(E90-F90)*C90)</f>
        <v>2000</v>
      </c>
      <c r="I90" s="20">
        <v>0</v>
      </c>
      <c r="J90" s="20">
        <f t="shared" ref="J90:J91" si="80">(H90+I90)</f>
        <v>2000</v>
      </c>
    </row>
    <row r="91" spans="1:10" x14ac:dyDescent="0.25">
      <c r="A91" s="15">
        <v>43259</v>
      </c>
      <c r="B91" s="16" t="s">
        <v>38</v>
      </c>
      <c r="C91" s="16">
        <v>5000</v>
      </c>
      <c r="D91" s="17" t="s">
        <v>36</v>
      </c>
      <c r="E91" s="18">
        <v>167.5</v>
      </c>
      <c r="F91" s="18">
        <v>168.1</v>
      </c>
      <c r="G91" s="19">
        <v>0</v>
      </c>
      <c r="H91" s="20">
        <f t="shared" si="79"/>
        <v>2999.9999999999718</v>
      </c>
      <c r="I91" s="20">
        <v>0</v>
      </c>
      <c r="J91" s="20">
        <f t="shared" si="80"/>
        <v>2999.9999999999718</v>
      </c>
    </row>
    <row r="92" spans="1:10" x14ac:dyDescent="0.25">
      <c r="A92" s="15">
        <v>43258</v>
      </c>
      <c r="B92" s="21" t="s">
        <v>45</v>
      </c>
      <c r="C92" s="22">
        <v>5000</v>
      </c>
      <c r="D92" s="21" t="s">
        <v>41</v>
      </c>
      <c r="E92" s="23">
        <v>214.5</v>
      </c>
      <c r="F92" s="23">
        <v>213.9</v>
      </c>
      <c r="G92" s="19">
        <v>0</v>
      </c>
      <c r="H92" s="26">
        <f t="shared" ref="H92" si="81">(E92-F92)*C92</f>
        <v>2999.9999999999718</v>
      </c>
      <c r="I92" s="20">
        <v>0</v>
      </c>
      <c r="J92" s="26">
        <f t="shared" ref="J92" si="82">+I92+H92</f>
        <v>2999.9999999999718</v>
      </c>
    </row>
    <row r="93" spans="1:10" x14ac:dyDescent="0.25">
      <c r="A93" s="15">
        <v>43258</v>
      </c>
      <c r="B93" s="16" t="s">
        <v>46</v>
      </c>
      <c r="C93" s="16">
        <v>100</v>
      </c>
      <c r="D93" s="17" t="s">
        <v>36</v>
      </c>
      <c r="E93" s="18">
        <v>4360</v>
      </c>
      <c r="F93" s="18">
        <v>4380</v>
      </c>
      <c r="G93" s="19">
        <v>0</v>
      </c>
      <c r="H93" s="20">
        <f t="shared" ref="H93" si="83">IF(D93="LONG",(F93-E93)*C93,(E93-F93)*C93)</f>
        <v>2000</v>
      </c>
      <c r="I93" s="20">
        <v>0</v>
      </c>
      <c r="J93" s="20">
        <f t="shared" ref="J93" si="84">(H93+I93)</f>
        <v>2000</v>
      </c>
    </row>
    <row r="94" spans="1:10" x14ac:dyDescent="0.25">
      <c r="A94" s="15">
        <v>43257</v>
      </c>
      <c r="B94" s="21" t="s">
        <v>44</v>
      </c>
      <c r="C94" s="22">
        <v>100</v>
      </c>
      <c r="D94" s="21" t="s">
        <v>41</v>
      </c>
      <c r="E94" s="23">
        <v>31000</v>
      </c>
      <c r="F94" s="23">
        <v>30940</v>
      </c>
      <c r="G94" s="19">
        <v>30870</v>
      </c>
      <c r="H94" s="26">
        <f t="shared" ref="H94" si="85">(E94-F94)*C94</f>
        <v>6000</v>
      </c>
      <c r="I94" s="20">
        <v>0</v>
      </c>
      <c r="J94" s="26">
        <f t="shared" ref="J94" si="86">+I94+H94</f>
        <v>6000</v>
      </c>
    </row>
    <row r="95" spans="1:10" x14ac:dyDescent="0.25">
      <c r="A95" s="15">
        <v>43257</v>
      </c>
      <c r="B95" s="16" t="s">
        <v>38</v>
      </c>
      <c r="C95" s="16">
        <v>5000</v>
      </c>
      <c r="D95" s="17" t="s">
        <v>36</v>
      </c>
      <c r="E95" s="18">
        <v>168.9</v>
      </c>
      <c r="F95" s="18">
        <v>169.5</v>
      </c>
      <c r="G95" s="19">
        <v>0</v>
      </c>
      <c r="H95" s="20">
        <f t="shared" ref="H95:H102" si="87">IF(D95="LONG",(F95-E95)*C95,(E95-F95)*C95)</f>
        <v>2999.9999999999718</v>
      </c>
      <c r="I95" s="20">
        <v>0</v>
      </c>
      <c r="J95" s="20">
        <f t="shared" ref="J95:J102" si="88">(H95+I95)</f>
        <v>2999.9999999999718</v>
      </c>
    </row>
    <row r="96" spans="1:10" x14ac:dyDescent="0.25">
      <c r="A96" s="15">
        <v>43257</v>
      </c>
      <c r="B96" s="16" t="s">
        <v>46</v>
      </c>
      <c r="C96" s="16">
        <v>100</v>
      </c>
      <c r="D96" s="17" t="s">
        <v>36</v>
      </c>
      <c r="E96" s="18">
        <v>4375</v>
      </c>
      <c r="F96" s="18">
        <v>4350</v>
      </c>
      <c r="G96" s="19">
        <v>0</v>
      </c>
      <c r="H96" s="20">
        <f t="shared" si="87"/>
        <v>-2500</v>
      </c>
      <c r="I96" s="20">
        <v>0</v>
      </c>
      <c r="J96" s="27">
        <f t="shared" si="88"/>
        <v>-2500</v>
      </c>
    </row>
    <row r="97" spans="1:10" x14ac:dyDescent="0.25">
      <c r="A97" s="15">
        <v>43256</v>
      </c>
      <c r="B97" s="16" t="s">
        <v>44</v>
      </c>
      <c r="C97" s="16">
        <v>100</v>
      </c>
      <c r="D97" s="17" t="s">
        <v>36</v>
      </c>
      <c r="E97" s="18">
        <v>30915</v>
      </c>
      <c r="F97" s="18">
        <v>30975</v>
      </c>
      <c r="G97" s="19">
        <v>0</v>
      </c>
      <c r="H97" s="20">
        <f t="shared" si="87"/>
        <v>6000</v>
      </c>
      <c r="I97" s="20">
        <v>0</v>
      </c>
      <c r="J97" s="20">
        <f t="shared" si="88"/>
        <v>6000</v>
      </c>
    </row>
    <row r="98" spans="1:10" x14ac:dyDescent="0.25">
      <c r="A98" s="15">
        <v>43256</v>
      </c>
      <c r="B98" s="16" t="s">
        <v>38</v>
      </c>
      <c r="C98" s="16">
        <v>5000</v>
      </c>
      <c r="D98" s="17" t="s">
        <v>36</v>
      </c>
      <c r="E98" s="18">
        <v>168.35</v>
      </c>
      <c r="F98" s="18">
        <v>168.95</v>
      </c>
      <c r="G98" s="19">
        <v>169.95</v>
      </c>
      <c r="H98" s="20">
        <f t="shared" si="87"/>
        <v>2999.9999999999718</v>
      </c>
      <c r="I98" s="20">
        <f t="shared" ref="I98" si="89">(G98-F98)*C98</f>
        <v>5000</v>
      </c>
      <c r="J98" s="20">
        <f t="shared" si="88"/>
        <v>7999.9999999999718</v>
      </c>
    </row>
    <row r="99" spans="1:10" x14ac:dyDescent="0.25">
      <c r="A99" s="15">
        <v>43255</v>
      </c>
      <c r="B99" s="16" t="s">
        <v>43</v>
      </c>
      <c r="C99" s="16">
        <v>30</v>
      </c>
      <c r="D99" s="17" t="s">
        <v>36</v>
      </c>
      <c r="E99" s="18">
        <v>39510</v>
      </c>
      <c r="F99" s="18">
        <v>39660</v>
      </c>
      <c r="G99" s="19">
        <v>0</v>
      </c>
      <c r="H99" s="20">
        <f t="shared" si="87"/>
        <v>4500</v>
      </c>
      <c r="I99" s="20">
        <v>0</v>
      </c>
      <c r="J99" s="20">
        <f t="shared" si="88"/>
        <v>4500</v>
      </c>
    </row>
    <row r="100" spans="1:10" x14ac:dyDescent="0.25">
      <c r="A100" s="15">
        <v>43255</v>
      </c>
      <c r="B100" s="16" t="s">
        <v>46</v>
      </c>
      <c r="C100" s="16">
        <v>100</v>
      </c>
      <c r="D100" s="17" t="s">
        <v>36</v>
      </c>
      <c r="E100" s="18">
        <v>4398</v>
      </c>
      <c r="F100" s="18">
        <v>4373</v>
      </c>
      <c r="G100" s="19">
        <v>0</v>
      </c>
      <c r="H100" s="20">
        <f t="shared" si="87"/>
        <v>-2500</v>
      </c>
      <c r="I100" s="20">
        <v>0</v>
      </c>
      <c r="J100" s="27">
        <f t="shared" si="88"/>
        <v>-2500</v>
      </c>
    </row>
    <row r="101" spans="1:10" x14ac:dyDescent="0.25">
      <c r="A101" s="15">
        <v>43255</v>
      </c>
      <c r="B101" s="16" t="s">
        <v>38</v>
      </c>
      <c r="C101" s="16">
        <v>5000</v>
      </c>
      <c r="D101" s="17" t="s">
        <v>36</v>
      </c>
      <c r="E101" s="18">
        <v>163.6</v>
      </c>
      <c r="F101" s="18">
        <v>164.2</v>
      </c>
      <c r="G101" s="19">
        <v>0</v>
      </c>
      <c r="H101" s="20">
        <f t="shared" si="87"/>
        <v>2999.9999999999718</v>
      </c>
      <c r="I101" s="20">
        <v>0</v>
      </c>
      <c r="J101" s="20">
        <f t="shared" si="88"/>
        <v>2999.9999999999718</v>
      </c>
    </row>
    <row r="102" spans="1:10" x14ac:dyDescent="0.25">
      <c r="A102" s="15">
        <v>43252</v>
      </c>
      <c r="B102" s="16" t="s">
        <v>40</v>
      </c>
      <c r="C102" s="16">
        <v>1000</v>
      </c>
      <c r="D102" s="17" t="s">
        <v>36</v>
      </c>
      <c r="E102" s="18">
        <v>455.5</v>
      </c>
      <c r="F102" s="18">
        <v>457.5</v>
      </c>
      <c r="G102" s="19">
        <v>0</v>
      </c>
      <c r="H102" s="20">
        <f t="shared" si="87"/>
        <v>2000</v>
      </c>
      <c r="I102" s="20">
        <v>0</v>
      </c>
      <c r="J102" s="20">
        <f t="shared" si="88"/>
        <v>2000</v>
      </c>
    </row>
    <row r="103" spans="1:10" x14ac:dyDescent="0.25">
      <c r="A103" s="15">
        <v>43252</v>
      </c>
      <c r="B103" s="21" t="s">
        <v>46</v>
      </c>
      <c r="C103" s="22">
        <v>100</v>
      </c>
      <c r="D103" s="21" t="s">
        <v>41</v>
      </c>
      <c r="E103" s="23">
        <v>4525</v>
      </c>
      <c r="F103" s="23">
        <v>4505</v>
      </c>
      <c r="G103" s="19">
        <v>4900</v>
      </c>
      <c r="H103" s="26">
        <f t="shared" ref="H103" si="90">(E103-F103)*C103</f>
        <v>2000</v>
      </c>
      <c r="I103" s="20">
        <v>0</v>
      </c>
      <c r="J103" s="26">
        <f t="shared" ref="J103" si="91">+I103+H103</f>
        <v>2000</v>
      </c>
    </row>
    <row r="104" spans="1:10" ht="17.25" customHeight="1" x14ac:dyDescent="0.4">
      <c r="A104" s="88"/>
      <c r="B104" s="89"/>
      <c r="C104" s="89"/>
      <c r="D104" s="89"/>
      <c r="E104" s="89"/>
      <c r="F104" s="89"/>
      <c r="G104" s="89"/>
      <c r="H104" s="89"/>
      <c r="I104" s="89"/>
      <c r="J104" s="89"/>
    </row>
  </sheetData>
  <mergeCells count="3">
    <mergeCell ref="A1:J1"/>
    <mergeCell ref="A2:J2"/>
    <mergeCell ref="A104:J104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2018-07-18T12:38:32Z</dcterms:modified>
</cp:coreProperties>
</file>