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00" windowHeight="7755"/>
  </bookViews>
  <sheets>
    <sheet name="JOBBERS CASH" sheetId="4" r:id="rId1"/>
    <sheet name="JOBBERS FUTURE" sheetId="6" r:id="rId2"/>
    <sheet name="JOBBERS OPTION" sheetId="7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 l="1"/>
  <c r="H5" i="4" s="1"/>
  <c r="H5" i="6"/>
  <c r="J5" i="6" s="1"/>
  <c r="J5" i="7"/>
  <c r="I5" i="7"/>
  <c r="I6" i="7"/>
  <c r="K6" i="7" s="1"/>
  <c r="H6" i="6"/>
  <c r="J6" i="6" s="1"/>
  <c r="C6" i="4"/>
  <c r="H6" i="4" s="1"/>
  <c r="H7" i="4"/>
  <c r="C7" i="4"/>
  <c r="I7" i="4" s="1"/>
  <c r="J7" i="7"/>
  <c r="I7" i="7"/>
  <c r="K7" i="7" s="1"/>
  <c r="H7" i="6"/>
  <c r="C8" i="4"/>
  <c r="I8" i="4" s="1"/>
  <c r="J9" i="7"/>
  <c r="I9" i="7"/>
  <c r="K9" i="7" s="1"/>
  <c r="I8" i="7"/>
  <c r="K8" i="7" s="1"/>
  <c r="I9" i="6"/>
  <c r="H9" i="6"/>
  <c r="I8" i="6"/>
  <c r="H8" i="6"/>
  <c r="C10" i="4"/>
  <c r="H10" i="4" s="1"/>
  <c r="C9" i="4"/>
  <c r="I9" i="4" s="1"/>
  <c r="J13" i="7"/>
  <c r="J12" i="7"/>
  <c r="J11" i="7"/>
  <c r="J17" i="7"/>
  <c r="I17" i="7"/>
  <c r="J16" i="7"/>
  <c r="I16" i="7"/>
  <c r="J15" i="7"/>
  <c r="I15" i="7"/>
  <c r="I14" i="7"/>
  <c r="K14" i="7" s="1"/>
  <c r="I13" i="7"/>
  <c r="I12" i="7"/>
  <c r="K12" i="7" s="1"/>
  <c r="I11" i="7"/>
  <c r="K11" i="7" s="1"/>
  <c r="I10" i="7"/>
  <c r="K10" i="7" s="1"/>
  <c r="I10" i="6"/>
  <c r="H10" i="6"/>
  <c r="J10" i="6" s="1"/>
  <c r="I11" i="6"/>
  <c r="H11" i="6"/>
  <c r="I12" i="6"/>
  <c r="I13" i="6"/>
  <c r="H13" i="6"/>
  <c r="H12" i="6"/>
  <c r="J12" i="6" s="1"/>
  <c r="I15" i="6"/>
  <c r="H16" i="6"/>
  <c r="J16" i="6" s="1"/>
  <c r="H17" i="6"/>
  <c r="H15" i="6"/>
  <c r="H14" i="6"/>
  <c r="C11" i="4"/>
  <c r="H11" i="4" s="1"/>
  <c r="C14" i="4"/>
  <c r="I14" i="4" s="1"/>
  <c r="C13" i="4"/>
  <c r="I13" i="4" s="1"/>
  <c r="C12" i="4"/>
  <c r="I12" i="4" s="1"/>
  <c r="C15" i="4"/>
  <c r="H15" i="4" s="1"/>
  <c r="C16" i="4"/>
  <c r="H16" i="4" s="1"/>
  <c r="C17" i="4"/>
  <c r="I17" i="4" s="1"/>
  <c r="C18" i="4"/>
  <c r="I18" i="4" s="1"/>
  <c r="C19" i="4"/>
  <c r="I19" i="4" s="1"/>
  <c r="C20" i="4"/>
  <c r="I20" i="4" s="1"/>
  <c r="I20" i="6"/>
  <c r="H20" i="6"/>
  <c r="J20" i="6" s="1"/>
  <c r="I21" i="6"/>
  <c r="H21" i="6"/>
  <c r="H19" i="6"/>
  <c r="H18" i="6"/>
  <c r="J18" i="6" s="1"/>
  <c r="I18" i="6"/>
  <c r="I19" i="7"/>
  <c r="K19" i="7" s="1"/>
  <c r="J23" i="7"/>
  <c r="J24" i="7"/>
  <c r="I24" i="7"/>
  <c r="I23" i="7"/>
  <c r="I22" i="7"/>
  <c r="K22" i="7" s="1"/>
  <c r="I21" i="7"/>
  <c r="I20" i="7"/>
  <c r="K20" i="7" s="1"/>
  <c r="I18" i="7"/>
  <c r="J25" i="7"/>
  <c r="I25" i="7"/>
  <c r="H22" i="6"/>
  <c r="J27" i="7"/>
  <c r="I27" i="7"/>
  <c r="I24" i="6"/>
  <c r="H24" i="6"/>
  <c r="J24" i="6" s="1"/>
  <c r="H25" i="6"/>
  <c r="I28" i="7"/>
  <c r="K28" i="7" s="1"/>
  <c r="I29" i="7"/>
  <c r="I26" i="6"/>
  <c r="H26" i="6"/>
  <c r="H23" i="4"/>
  <c r="C23" i="4"/>
  <c r="I23" i="4" s="1"/>
  <c r="H22" i="4"/>
  <c r="C22" i="4"/>
  <c r="I22" i="4" s="1"/>
  <c r="H21" i="4"/>
  <c r="C21" i="4"/>
  <c r="I23" i="6"/>
  <c r="H23" i="6"/>
  <c r="J26" i="7"/>
  <c r="I26" i="7"/>
  <c r="I27" i="6"/>
  <c r="H27" i="6"/>
  <c r="C24" i="4"/>
  <c r="H24" i="4" s="1"/>
  <c r="C25" i="4"/>
  <c r="I25" i="4" s="1"/>
  <c r="J30" i="7"/>
  <c r="I30" i="7"/>
  <c r="K30" i="7" s="1"/>
  <c r="I31" i="7"/>
  <c r="I28" i="6"/>
  <c r="H28" i="6"/>
  <c r="J28" i="6" s="1"/>
  <c r="J32" i="7"/>
  <c r="I33" i="7"/>
  <c r="I32" i="7"/>
  <c r="I29" i="6"/>
  <c r="H29" i="6"/>
  <c r="H30" i="6"/>
  <c r="C26" i="4"/>
  <c r="H26" i="4" s="1"/>
  <c r="I34" i="7"/>
  <c r="H32" i="6"/>
  <c r="I31" i="6"/>
  <c r="H31" i="6"/>
  <c r="C27" i="4"/>
  <c r="H27" i="4" s="1"/>
  <c r="J35" i="7"/>
  <c r="I35" i="7"/>
  <c r="I33" i="6"/>
  <c r="H33" i="6"/>
  <c r="C28" i="4"/>
  <c r="H28" i="4" s="1"/>
  <c r="H34" i="6"/>
  <c r="J34" i="6" s="1"/>
  <c r="J37" i="7"/>
  <c r="I37" i="7"/>
  <c r="K37" i="7" s="1"/>
  <c r="J36" i="7"/>
  <c r="I36" i="7"/>
  <c r="C30" i="4"/>
  <c r="I30" i="4" s="1"/>
  <c r="C29" i="4"/>
  <c r="I29" i="4" s="1"/>
  <c r="J38" i="7"/>
  <c r="I38" i="7"/>
  <c r="J39" i="7"/>
  <c r="I39" i="7"/>
  <c r="J40" i="7"/>
  <c r="I40" i="7"/>
  <c r="K40" i="7" s="1"/>
  <c r="K23" i="7" l="1"/>
  <c r="H9" i="4"/>
  <c r="K32" i="7"/>
  <c r="H29" i="4"/>
  <c r="J29" i="4" s="1"/>
  <c r="K36" i="7"/>
  <c r="H25" i="4"/>
  <c r="J13" i="6"/>
  <c r="I5" i="4"/>
  <c r="J5" i="4" s="1"/>
  <c r="K5" i="7"/>
  <c r="I6" i="4"/>
  <c r="J6" i="4" s="1"/>
  <c r="J7" i="4"/>
  <c r="J7" i="6"/>
  <c r="H8" i="4"/>
  <c r="J8" i="4" s="1"/>
  <c r="J9" i="6"/>
  <c r="J8" i="6"/>
  <c r="H30" i="4"/>
  <c r="J30" i="4" s="1"/>
  <c r="I10" i="4"/>
  <c r="J10" i="4" s="1"/>
  <c r="J9" i="4"/>
  <c r="K17" i="7"/>
  <c r="K16" i="7"/>
  <c r="K15" i="7"/>
  <c r="K13" i="7"/>
  <c r="J11" i="6"/>
  <c r="J14" i="6"/>
  <c r="J15" i="6"/>
  <c r="J17" i="6"/>
  <c r="I11" i="4"/>
  <c r="J11" i="4" s="1"/>
  <c r="H12" i="4"/>
  <c r="J12" i="4" s="1"/>
  <c r="H13" i="4"/>
  <c r="J13" i="4" s="1"/>
  <c r="H14" i="4"/>
  <c r="J14" i="4" s="1"/>
  <c r="I15" i="4"/>
  <c r="J15" i="4" s="1"/>
  <c r="I16" i="4"/>
  <c r="J16" i="4" s="1"/>
  <c r="H17" i="4"/>
  <c r="J17" i="4" s="1"/>
  <c r="H18" i="4"/>
  <c r="J18" i="4" s="1"/>
  <c r="H19" i="4"/>
  <c r="J19" i="4" s="1"/>
  <c r="H20" i="4"/>
  <c r="J20" i="4" s="1"/>
  <c r="J33" i="6"/>
  <c r="J29" i="6"/>
  <c r="J21" i="6"/>
  <c r="J19" i="6"/>
  <c r="K18" i="7"/>
  <c r="K21" i="7"/>
  <c r="K24" i="7"/>
  <c r="K25" i="7"/>
  <c r="J22" i="6"/>
  <c r="K27" i="7"/>
  <c r="J25" i="6"/>
  <c r="K26" i="7"/>
  <c r="K29" i="7"/>
  <c r="J26" i="6"/>
  <c r="J23" i="4"/>
  <c r="J22" i="4"/>
  <c r="I21" i="4"/>
  <c r="J21" i="4" s="1"/>
  <c r="J23" i="6"/>
  <c r="J27" i="6"/>
  <c r="I24" i="4"/>
  <c r="J24" i="4" s="1"/>
  <c r="J25" i="4"/>
  <c r="K31" i="7"/>
  <c r="K33" i="7"/>
  <c r="J30" i="6"/>
  <c r="I26" i="4"/>
  <c r="J26" i="4" s="1"/>
  <c r="K34" i="7"/>
  <c r="J32" i="6"/>
  <c r="J31" i="6"/>
  <c r="I27" i="4"/>
  <c r="J27" i="4" s="1"/>
  <c r="K35" i="7"/>
  <c r="I28" i="4"/>
  <c r="J28" i="4" s="1"/>
  <c r="K39" i="7"/>
  <c r="K38" i="7"/>
  <c r="C31" i="4" l="1"/>
  <c r="H31" i="4" s="1"/>
  <c r="H35" i="6"/>
  <c r="J35" i="6" s="1"/>
  <c r="I37" i="6"/>
  <c r="H39" i="6"/>
  <c r="I38" i="6"/>
  <c r="H38" i="6"/>
  <c r="H37" i="6"/>
  <c r="H36" i="6"/>
  <c r="C32" i="4"/>
  <c r="H32" i="4" s="1"/>
  <c r="I42" i="7"/>
  <c r="K42" i="7" s="1"/>
  <c r="I41" i="7"/>
  <c r="I40" i="6"/>
  <c r="H40" i="6"/>
  <c r="H41" i="6"/>
  <c r="J41" i="6" s="1"/>
  <c r="C34" i="4"/>
  <c r="H34" i="4" s="1"/>
  <c r="C33" i="4"/>
  <c r="H33" i="4" s="1"/>
  <c r="C35" i="4"/>
  <c r="H35" i="4" s="1"/>
  <c r="I42" i="6"/>
  <c r="H42" i="6"/>
  <c r="J43" i="7"/>
  <c r="I43" i="7"/>
  <c r="J44" i="7"/>
  <c r="I44" i="7"/>
  <c r="C36" i="4"/>
  <c r="H36" i="4" s="1"/>
  <c r="I43" i="6"/>
  <c r="H43" i="6"/>
  <c r="C37" i="4"/>
  <c r="H37" i="4" s="1"/>
  <c r="J45" i="7"/>
  <c r="I45" i="7"/>
  <c r="I47" i="7"/>
  <c r="K47" i="7" s="1"/>
  <c r="I46" i="7"/>
  <c r="K46" i="7" s="1"/>
  <c r="I49" i="7"/>
  <c r="K49" i="7" s="1"/>
  <c r="I48" i="7"/>
  <c r="K48" i="7" s="1"/>
  <c r="I45" i="6"/>
  <c r="H45" i="6"/>
  <c r="J45" i="6" s="1"/>
  <c r="H46" i="6"/>
  <c r="J46" i="6" s="1"/>
  <c r="H49" i="6"/>
  <c r="J49" i="6" s="1"/>
  <c r="H48" i="6"/>
  <c r="J48" i="6" s="1"/>
  <c r="H47" i="6"/>
  <c r="J47" i="6" s="1"/>
  <c r="I55" i="6"/>
  <c r="I61" i="6"/>
  <c r="I50" i="6"/>
  <c r="I44" i="6"/>
  <c r="H44" i="6"/>
  <c r="C39" i="4"/>
  <c r="I39" i="4" s="1"/>
  <c r="C41" i="4"/>
  <c r="I41" i="4" s="1"/>
  <c r="C40" i="4"/>
  <c r="I40" i="4" s="1"/>
  <c r="C38" i="4"/>
  <c r="I38" i="4" s="1"/>
  <c r="I32" i="4" l="1"/>
  <c r="K44" i="7"/>
  <c r="J37" i="6"/>
  <c r="J43" i="6"/>
  <c r="I31" i="4"/>
  <c r="J31" i="4" s="1"/>
  <c r="I37" i="4"/>
  <c r="H39" i="4"/>
  <c r="J39" i="4" s="1"/>
  <c r="J36" i="6"/>
  <c r="J38" i="6"/>
  <c r="J39" i="6"/>
  <c r="J32" i="4"/>
  <c r="K41" i="7"/>
  <c r="J40" i="6"/>
  <c r="I34" i="4"/>
  <c r="J34" i="4" s="1"/>
  <c r="I33" i="4"/>
  <c r="J33" i="4" s="1"/>
  <c r="I35" i="4"/>
  <c r="J35" i="4" s="1"/>
  <c r="J42" i="6"/>
  <c r="K43" i="7"/>
  <c r="I36" i="4"/>
  <c r="J36" i="4" s="1"/>
  <c r="J37" i="4"/>
  <c r="K45" i="7"/>
  <c r="J44" i="6"/>
  <c r="H40" i="4"/>
  <c r="J40" i="4" s="1"/>
  <c r="H41" i="4"/>
  <c r="J41" i="4" s="1"/>
  <c r="H38" i="4"/>
  <c r="J38" i="4" s="1"/>
  <c r="C46" i="4"/>
  <c r="I46" i="4" s="1"/>
  <c r="C45" i="4"/>
  <c r="I45" i="4" s="1"/>
  <c r="C44" i="4"/>
  <c r="I44" i="4" s="1"/>
  <c r="C43" i="4"/>
  <c r="I43" i="4" s="1"/>
  <c r="C42" i="4"/>
  <c r="I42" i="4" s="1"/>
  <c r="H52" i="6"/>
  <c r="J52" i="6" s="1"/>
  <c r="H51" i="6"/>
  <c r="J51" i="6" s="1"/>
  <c r="H50" i="6"/>
  <c r="J50" i="6" s="1"/>
  <c r="J53" i="7"/>
  <c r="I53" i="7"/>
  <c r="K53" i="7" s="1"/>
  <c r="J52" i="7"/>
  <c r="I52" i="7"/>
  <c r="I51" i="7"/>
  <c r="K51" i="7" s="1"/>
  <c r="I50" i="7"/>
  <c r="K50" i="7" s="1"/>
  <c r="K52" i="7" l="1"/>
  <c r="H42" i="4"/>
  <c r="J42" i="4" s="1"/>
  <c r="H43" i="4"/>
  <c r="J43" i="4" s="1"/>
  <c r="H44" i="4"/>
  <c r="J44" i="4" s="1"/>
  <c r="H45" i="4"/>
  <c r="J45" i="4" s="1"/>
  <c r="H46" i="4"/>
  <c r="J46" i="4" s="1"/>
  <c r="J56" i="7" l="1"/>
  <c r="I56" i="7"/>
  <c r="K56" i="7" s="1"/>
  <c r="I55" i="7"/>
  <c r="K55" i="7" s="1"/>
  <c r="I54" i="7"/>
  <c r="K54" i="7" s="1"/>
  <c r="I54" i="6"/>
  <c r="H54" i="6"/>
  <c r="I53" i="6"/>
  <c r="H53" i="6"/>
  <c r="C49" i="4"/>
  <c r="I49" i="4" s="1"/>
  <c r="C48" i="4"/>
  <c r="I48" i="4" s="1"/>
  <c r="C47" i="4"/>
  <c r="I47" i="4" s="1"/>
  <c r="J53" i="6" l="1"/>
  <c r="J54" i="6"/>
  <c r="H47" i="4"/>
  <c r="J47" i="4" s="1"/>
  <c r="H48" i="4"/>
  <c r="J48" i="4" s="1"/>
  <c r="H49" i="4"/>
  <c r="J49" i="4" s="1"/>
  <c r="I72" i="7" l="1"/>
  <c r="K72" i="7" s="1"/>
  <c r="J71" i="7"/>
  <c r="I71" i="7"/>
  <c r="I70" i="7"/>
  <c r="K70" i="7" s="1"/>
  <c r="J69" i="7"/>
  <c r="I69" i="7"/>
  <c r="I67" i="7"/>
  <c r="K67" i="7" s="1"/>
  <c r="J66" i="7"/>
  <c r="I66" i="7"/>
  <c r="I65" i="7"/>
  <c r="K65" i="7" s="1"/>
  <c r="I64" i="7"/>
  <c r="K64" i="7" s="1"/>
  <c r="I63" i="7"/>
  <c r="K63" i="7" s="1"/>
  <c r="I62" i="7"/>
  <c r="K62" i="7" s="1"/>
  <c r="I61" i="7"/>
  <c r="K61" i="7" s="1"/>
  <c r="I60" i="7"/>
  <c r="K60" i="7" s="1"/>
  <c r="I59" i="7"/>
  <c r="K59" i="7" s="1"/>
  <c r="J58" i="7"/>
  <c r="I58" i="7"/>
  <c r="I57" i="7"/>
  <c r="K57" i="7" s="1"/>
  <c r="H93" i="6"/>
  <c r="J93" i="6" s="1"/>
  <c r="H92" i="6"/>
  <c r="J92" i="6" s="1"/>
  <c r="H91" i="6"/>
  <c r="J91" i="6" s="1"/>
  <c r="H90" i="6"/>
  <c r="J90" i="6" s="1"/>
  <c r="H89" i="6"/>
  <c r="J89" i="6" s="1"/>
  <c r="H88" i="6"/>
  <c r="J88" i="6" s="1"/>
  <c r="H87" i="6"/>
  <c r="J87" i="6" s="1"/>
  <c r="H86" i="6"/>
  <c r="J86" i="6" s="1"/>
  <c r="I85" i="6"/>
  <c r="H85" i="6"/>
  <c r="H84" i="6"/>
  <c r="J84" i="6" s="1"/>
  <c r="I83" i="6"/>
  <c r="H83" i="6"/>
  <c r="H82" i="6"/>
  <c r="J82" i="6" s="1"/>
  <c r="H81" i="6"/>
  <c r="J81" i="6" s="1"/>
  <c r="H80" i="6"/>
  <c r="J80" i="6" s="1"/>
  <c r="I79" i="6"/>
  <c r="H79" i="6"/>
  <c r="H78" i="6"/>
  <c r="J78" i="6" s="1"/>
  <c r="H77" i="6"/>
  <c r="J77" i="6" s="1"/>
  <c r="I76" i="6"/>
  <c r="H76" i="6"/>
  <c r="H75" i="6"/>
  <c r="J75" i="6" s="1"/>
  <c r="H74" i="6"/>
  <c r="J74" i="6" s="1"/>
  <c r="H73" i="6"/>
  <c r="J73" i="6" s="1"/>
  <c r="H72" i="6"/>
  <c r="J72" i="6" s="1"/>
  <c r="H71" i="6"/>
  <c r="J71" i="6" s="1"/>
  <c r="H70" i="6"/>
  <c r="J70" i="6" s="1"/>
  <c r="H69" i="6"/>
  <c r="J69" i="6" s="1"/>
  <c r="H68" i="6"/>
  <c r="J68" i="6" s="1"/>
  <c r="H67" i="6"/>
  <c r="J67" i="6" s="1"/>
  <c r="H66" i="6"/>
  <c r="J66" i="6" s="1"/>
  <c r="H64" i="6"/>
  <c r="J64" i="6" s="1"/>
  <c r="H63" i="6"/>
  <c r="J63" i="6" s="1"/>
  <c r="J61" i="6"/>
  <c r="H60" i="6"/>
  <c r="J60" i="6" s="1"/>
  <c r="H59" i="6"/>
  <c r="J59" i="6" s="1"/>
  <c r="H58" i="6"/>
  <c r="J58" i="6" s="1"/>
  <c r="H57" i="6"/>
  <c r="J57" i="6" s="1"/>
  <c r="H56" i="6"/>
  <c r="J56" i="6" s="1"/>
  <c r="H55" i="6"/>
  <c r="J55" i="6" s="1"/>
  <c r="C50" i="4"/>
  <c r="I50" i="4" s="1"/>
  <c r="J83" i="6" l="1"/>
  <c r="J76" i="6"/>
  <c r="K66" i="7"/>
  <c r="J85" i="6"/>
  <c r="K69" i="7"/>
  <c r="K58" i="7"/>
  <c r="K71" i="7"/>
  <c r="J79" i="6"/>
  <c r="H50" i="4"/>
  <c r="J50" i="4" s="1"/>
  <c r="C73" i="4" l="1"/>
  <c r="H73" i="4" s="1"/>
  <c r="C72" i="4"/>
  <c r="I72" i="4" s="1"/>
  <c r="C71" i="4"/>
  <c r="H71" i="4" s="1"/>
  <c r="C70" i="4"/>
  <c r="I70" i="4" s="1"/>
  <c r="C69" i="4"/>
  <c r="H69" i="4" s="1"/>
  <c r="C68" i="4"/>
  <c r="C67" i="4"/>
  <c r="H67" i="4" s="1"/>
  <c r="C66" i="4"/>
  <c r="I66" i="4" s="1"/>
  <c r="C65" i="4"/>
  <c r="H65" i="4" s="1"/>
  <c r="C64" i="4"/>
  <c r="I64" i="4" s="1"/>
  <c r="C63" i="4"/>
  <c r="H63" i="4" s="1"/>
  <c r="C62" i="4"/>
  <c r="I62" i="4" s="1"/>
  <c r="C61" i="4"/>
  <c r="H61" i="4" s="1"/>
  <c r="C60" i="4"/>
  <c r="C59" i="4"/>
  <c r="H59" i="4" s="1"/>
  <c r="C58" i="4"/>
  <c r="I58" i="4" s="1"/>
  <c r="C57" i="4"/>
  <c r="H57" i="4" s="1"/>
  <c r="C56" i="4"/>
  <c r="I56" i="4" s="1"/>
  <c r="C55" i="4"/>
  <c r="H55" i="4" s="1"/>
  <c r="C54" i="4"/>
  <c r="I54" i="4" s="1"/>
  <c r="C53" i="4"/>
  <c r="H53" i="4" s="1"/>
  <c r="C52" i="4"/>
  <c r="H72" i="4" l="1"/>
  <c r="H64" i="4"/>
  <c r="J72" i="4"/>
  <c r="J64" i="4"/>
  <c r="H56" i="4"/>
  <c r="J56" i="4" s="1"/>
  <c r="I52" i="4"/>
  <c r="H52" i="4"/>
  <c r="I68" i="4"/>
  <c r="H68" i="4"/>
  <c r="H62" i="4"/>
  <c r="J62" i="4" s="1"/>
  <c r="I60" i="4"/>
  <c r="H60" i="4"/>
  <c r="H54" i="4"/>
  <c r="J54" i="4" s="1"/>
  <c r="H70" i="4"/>
  <c r="J70" i="4" s="1"/>
  <c r="H58" i="4"/>
  <c r="J58" i="4" s="1"/>
  <c r="H66" i="4"/>
  <c r="J66" i="4" s="1"/>
  <c r="I53" i="4"/>
  <c r="J53" i="4" s="1"/>
  <c r="I55" i="4"/>
  <c r="J55" i="4" s="1"/>
  <c r="I57" i="4"/>
  <c r="J57" i="4" s="1"/>
  <c r="I59" i="4"/>
  <c r="J59" i="4" s="1"/>
  <c r="I61" i="4"/>
  <c r="J61" i="4" s="1"/>
  <c r="I63" i="4"/>
  <c r="J63" i="4" s="1"/>
  <c r="I65" i="4"/>
  <c r="J65" i="4" s="1"/>
  <c r="I67" i="4"/>
  <c r="J67" i="4" s="1"/>
  <c r="I69" i="4"/>
  <c r="J69" i="4" s="1"/>
  <c r="I71" i="4"/>
  <c r="J71" i="4" s="1"/>
  <c r="I73" i="4"/>
  <c r="J73" i="4" s="1"/>
  <c r="J60" i="4" l="1"/>
  <c r="J52" i="4"/>
  <c r="J68" i="4"/>
</calcChain>
</file>

<file path=xl/sharedStrings.xml><?xml version="1.0" encoding="utf-8"?>
<sst xmlns="http://schemas.openxmlformats.org/spreadsheetml/2006/main" count="578" uniqueCount="169">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</sst>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d\-mmm\-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81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38101</xdr:rowOff>
    </xdr:from>
    <xdr:to>
      <xdr:col>2</xdr:col>
      <xdr:colOff>885825</xdr:colOff>
      <xdr:row>1</xdr:row>
      <xdr:rowOff>28576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2</xdr:col>
      <xdr:colOff>1028700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abSelected="1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30" customHeight="1" x14ac:dyDescent="0.4">
      <c r="A2" s="65" t="s">
        <v>34</v>
      </c>
      <c r="B2" s="66"/>
      <c r="C2" s="66"/>
      <c r="D2" s="66"/>
      <c r="E2" s="66"/>
      <c r="F2" s="66"/>
      <c r="G2" s="66"/>
      <c r="H2" s="66"/>
      <c r="I2" s="66"/>
      <c r="J2" s="66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7.25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 x14ac:dyDescent="0.25">
      <c r="A5" s="4">
        <v>43395</v>
      </c>
      <c r="B5" s="5" t="s">
        <v>168</v>
      </c>
      <c r="C5" s="6">
        <f t="shared" ref="C5" si="0">500000/E5</f>
        <v>513.87461459403903</v>
      </c>
      <c r="D5" s="20" t="s">
        <v>28</v>
      </c>
      <c r="E5" s="8">
        <v>973</v>
      </c>
      <c r="F5" s="8">
        <v>961.5</v>
      </c>
      <c r="G5" s="8" t="s">
        <v>16</v>
      </c>
      <c r="H5" s="8">
        <f t="shared" ref="H5" si="1">IF(D5="SELL", E5-F5, F5-E5)*C5</f>
        <v>5909.5580678314491</v>
      </c>
      <c r="I5" s="8">
        <f t="shared" ref="I5" si="2">IF(D5="SELL",IF(G5="-","0",F5-G5),IF(D5="BUY",IF(G5="-","0",G5-F5)))*C5</f>
        <v>0</v>
      </c>
      <c r="J5" s="62">
        <f t="shared" ref="J5" si="3">SUM(H5:I5)</f>
        <v>5909.5580678314491</v>
      </c>
    </row>
    <row r="6" spans="1:10" ht="17.25" customHeight="1" x14ac:dyDescent="0.25">
      <c r="A6" s="4">
        <v>43392</v>
      </c>
      <c r="B6" s="5" t="s">
        <v>164</v>
      </c>
      <c r="C6" s="6">
        <f t="shared" ref="C6" si="4">500000/E6</f>
        <v>1298.7012987012988</v>
      </c>
      <c r="D6" s="20" t="s">
        <v>28</v>
      </c>
      <c r="E6" s="8">
        <v>385</v>
      </c>
      <c r="F6" s="8">
        <v>379</v>
      </c>
      <c r="G6" s="8">
        <v>374</v>
      </c>
      <c r="H6" s="8">
        <f t="shared" ref="H6" si="5">IF(D6="SELL", E6-F6, F6-E6)*C6</f>
        <v>7792.2077922077933</v>
      </c>
      <c r="I6" s="8">
        <f t="shared" ref="I6" si="6">IF(D6="SELL",IF(G6="-","0",F6-G6),IF(D6="BUY",IF(G6="-","0",G6-F6)))*C6</f>
        <v>6493.5064935064938</v>
      </c>
      <c r="J6" s="62">
        <f t="shared" ref="J6" si="7">SUM(H6:I6)</f>
        <v>14285.714285714286</v>
      </c>
    </row>
    <row r="7" spans="1:10" ht="17.25" customHeight="1" x14ac:dyDescent="0.25">
      <c r="A7" s="4">
        <v>43392</v>
      </c>
      <c r="B7" s="5" t="s">
        <v>98</v>
      </c>
      <c r="C7" s="6">
        <f t="shared" ref="C7" si="8">500000/E7</f>
        <v>1184.8341232227488</v>
      </c>
      <c r="D7" s="20" t="s">
        <v>28</v>
      </c>
      <c r="E7" s="8">
        <v>422</v>
      </c>
      <c r="F7" s="8">
        <v>429</v>
      </c>
      <c r="G7" s="8" t="s">
        <v>16</v>
      </c>
      <c r="H7" s="8">
        <f t="shared" ref="H7" si="9">IF(D7="SELL", E7-F7, F7-E7)*C7</f>
        <v>-8293.8388625592415</v>
      </c>
      <c r="I7" s="8">
        <f t="shared" ref="I7" si="10">IF(D7="SELL",IF(G7="-","0",F7-G7),IF(D7="BUY",IF(G7="-","0",G7-F7)))*C7</f>
        <v>0</v>
      </c>
      <c r="J7" s="62">
        <f t="shared" ref="J7" si="11">SUM(H7:I7)</f>
        <v>-8293.8388625592415</v>
      </c>
    </row>
    <row r="8" spans="1:10" ht="17.25" customHeight="1" x14ac:dyDescent="0.25">
      <c r="A8" s="4">
        <v>43390</v>
      </c>
      <c r="B8" s="5" t="s">
        <v>151</v>
      </c>
      <c r="C8" s="6">
        <f t="shared" ref="C8" si="12">500000/E8</f>
        <v>317.46031746031747</v>
      </c>
      <c r="D8" s="20" t="s">
        <v>28</v>
      </c>
      <c r="E8" s="8">
        <v>1575</v>
      </c>
      <c r="F8" s="8">
        <v>1555</v>
      </c>
      <c r="G8" s="8" t="s">
        <v>16</v>
      </c>
      <c r="H8" s="8">
        <f t="shared" ref="H8" si="13">IF(D8="SELL", E8-F8, F8-E8)*C8</f>
        <v>6349.2063492063498</v>
      </c>
      <c r="I8" s="8">
        <f t="shared" ref="I8" si="14">IF(D8="SELL",IF(G8="-","0",F8-G8),IF(D8="BUY",IF(G8="-","0",G8-F8)))*C8</f>
        <v>0</v>
      </c>
      <c r="J8" s="62">
        <f t="shared" ref="J8" si="15">SUM(H8:I8)</f>
        <v>6349.2063492063498</v>
      </c>
    </row>
    <row r="9" spans="1:10" ht="17.25" customHeight="1" x14ac:dyDescent="0.25">
      <c r="A9" s="4">
        <v>43389</v>
      </c>
      <c r="B9" s="5" t="s">
        <v>149</v>
      </c>
      <c r="C9" s="6">
        <f t="shared" ref="C9" si="16">500000/E9</f>
        <v>434.78260869565219</v>
      </c>
      <c r="D9" s="20" t="s">
        <v>15</v>
      </c>
      <c r="E9" s="8">
        <v>1150</v>
      </c>
      <c r="F9" s="8">
        <v>1135</v>
      </c>
      <c r="G9" s="8" t="s">
        <v>16</v>
      </c>
      <c r="H9" s="8">
        <f t="shared" ref="H9" si="17">IF(D9="SELL", E9-F9, F9-E9)*C9</f>
        <v>-6521.739130434783</v>
      </c>
      <c r="I9" s="8">
        <f t="shared" ref="I9" si="18">IF(D9="SELL",IF(G9="-","0",F9-G9),IF(D9="BUY",IF(G9="-","0",G9-F9)))*C9</f>
        <v>0</v>
      </c>
      <c r="J9" s="62">
        <f t="shared" ref="J9" si="19">SUM(H9:I9)</f>
        <v>-6521.739130434783</v>
      </c>
    </row>
    <row r="10" spans="1:10" ht="17.25" customHeight="1" x14ac:dyDescent="0.25">
      <c r="A10" s="4">
        <v>43389</v>
      </c>
      <c r="B10" s="5" t="s">
        <v>97</v>
      </c>
      <c r="C10" s="6">
        <f t="shared" ref="C10" si="20">500000/E10</f>
        <v>1515.1515151515152</v>
      </c>
      <c r="D10" s="20" t="s">
        <v>15</v>
      </c>
      <c r="E10" s="8">
        <v>330</v>
      </c>
      <c r="F10" s="8">
        <v>335</v>
      </c>
      <c r="G10" s="8">
        <v>339</v>
      </c>
      <c r="H10" s="8">
        <f t="shared" ref="H10" si="21">IF(D10="SELL", E10-F10, F10-E10)*C10</f>
        <v>7575.757575757576</v>
      </c>
      <c r="I10" s="8">
        <f t="shared" ref="I10" si="22">IF(D10="SELL",IF(G10="-","0",F10-G10),IF(D10="BUY",IF(G10="-","0",G10-F10)))*C10</f>
        <v>6060.606060606061</v>
      </c>
      <c r="J10" s="62">
        <f t="shared" ref="J10" si="23">SUM(H10:I10)</f>
        <v>13636.363636363636</v>
      </c>
    </row>
    <row r="11" spans="1:10" ht="17.25" customHeight="1" x14ac:dyDescent="0.25">
      <c r="A11" s="4">
        <v>43385</v>
      </c>
      <c r="B11" s="5" t="s">
        <v>113</v>
      </c>
      <c r="C11" s="6">
        <f t="shared" ref="C11" si="24">500000/E11</f>
        <v>1308.9005235602094</v>
      </c>
      <c r="D11" s="20" t="s">
        <v>15</v>
      </c>
      <c r="E11" s="8">
        <v>382</v>
      </c>
      <c r="F11" s="8">
        <v>389</v>
      </c>
      <c r="G11" s="8" t="s">
        <v>16</v>
      </c>
      <c r="H11" s="8">
        <f t="shared" ref="H11" si="25">IF(D11="SELL", E11-F11, F11-E11)*C11</f>
        <v>9162.3036649214664</v>
      </c>
      <c r="I11" s="8">
        <f t="shared" ref="I11" si="26">IF(D11="SELL",IF(G11="-","0",F11-G11),IF(D11="BUY",IF(G11="-","0",G11-F11)))*C11</f>
        <v>0</v>
      </c>
      <c r="J11" s="62">
        <f t="shared" ref="J11" si="27">SUM(H11:I11)</f>
        <v>9162.3036649214664</v>
      </c>
    </row>
    <row r="12" spans="1:10" ht="17.25" customHeight="1" x14ac:dyDescent="0.25">
      <c r="A12" s="4">
        <v>43384</v>
      </c>
      <c r="B12" s="5" t="s">
        <v>153</v>
      </c>
      <c r="C12" s="6">
        <f t="shared" ref="C12:C14" si="28">500000/E12</f>
        <v>1420.4545454545455</v>
      </c>
      <c r="D12" s="20" t="s">
        <v>15</v>
      </c>
      <c r="E12" s="8">
        <v>352</v>
      </c>
      <c r="F12" s="8">
        <v>358</v>
      </c>
      <c r="G12" s="8">
        <v>365</v>
      </c>
      <c r="H12" s="8">
        <f t="shared" ref="H12:H13" si="29">IF(D12="SELL", E12-F12, F12-E12)*C12</f>
        <v>8522.7272727272721</v>
      </c>
      <c r="I12" s="8">
        <f t="shared" ref="I12:I14" si="30">IF(D12="SELL",IF(G12="-","0",F12-G12),IF(D12="BUY",IF(G12="-","0",G12-F12)))*C12</f>
        <v>9943.181818181818</v>
      </c>
      <c r="J12" s="62">
        <f t="shared" ref="J12:J14" si="31">SUM(H12:I12)</f>
        <v>18465.909090909088</v>
      </c>
    </row>
    <row r="13" spans="1:10" ht="17.25" customHeight="1" x14ac:dyDescent="0.25">
      <c r="A13" s="4">
        <v>43382</v>
      </c>
      <c r="B13" s="5" t="s">
        <v>42</v>
      </c>
      <c r="C13" s="6">
        <f t="shared" si="28"/>
        <v>880.28169014084506</v>
      </c>
      <c r="D13" s="20" t="s">
        <v>28</v>
      </c>
      <c r="E13" s="8">
        <v>568</v>
      </c>
      <c r="F13" s="8">
        <v>576</v>
      </c>
      <c r="G13" s="8" t="s">
        <v>16</v>
      </c>
      <c r="H13" s="8">
        <f t="shared" si="29"/>
        <v>-7042.2535211267605</v>
      </c>
      <c r="I13" s="8">
        <f t="shared" si="30"/>
        <v>0</v>
      </c>
      <c r="J13" s="62">
        <f t="shared" si="31"/>
        <v>-7042.2535211267605</v>
      </c>
    </row>
    <row r="14" spans="1:10" ht="17.25" customHeight="1" x14ac:dyDescent="0.25">
      <c r="A14" s="4">
        <v>43378</v>
      </c>
      <c r="B14" s="5" t="s">
        <v>112</v>
      </c>
      <c r="C14" s="6">
        <f t="shared" si="28"/>
        <v>421.5851602023609</v>
      </c>
      <c r="D14" s="20" t="s">
        <v>28</v>
      </c>
      <c r="E14" s="8">
        <v>1186</v>
      </c>
      <c r="F14" s="8">
        <v>1171</v>
      </c>
      <c r="G14" s="8">
        <v>1140</v>
      </c>
      <c r="H14" s="3">
        <f>(E14-F14)*C14</f>
        <v>6323.777403035413</v>
      </c>
      <c r="I14" s="8">
        <f t="shared" si="30"/>
        <v>13069.139966273187</v>
      </c>
      <c r="J14" s="62">
        <f t="shared" si="31"/>
        <v>19392.917369308601</v>
      </c>
    </row>
    <row r="15" spans="1:10" ht="17.25" customHeight="1" x14ac:dyDescent="0.25">
      <c r="A15" s="4">
        <v>43377</v>
      </c>
      <c r="B15" s="5" t="s">
        <v>152</v>
      </c>
      <c r="C15" s="6">
        <f t="shared" ref="C15" si="32">500000/E15</f>
        <v>811.68831168831173</v>
      </c>
      <c r="D15" s="20" t="s">
        <v>15</v>
      </c>
      <c r="E15" s="8">
        <v>616</v>
      </c>
      <c r="F15" s="8">
        <v>623</v>
      </c>
      <c r="G15" s="8" t="s">
        <v>16</v>
      </c>
      <c r="H15" s="8">
        <f t="shared" ref="H15" si="33">IF(D15="SELL", E15-F15, F15-E15)*C15</f>
        <v>5681.818181818182</v>
      </c>
      <c r="I15" s="8">
        <f t="shared" ref="I15" si="34">IF(D15="SELL",IF(G15="-","0",F15-G15),IF(D15="BUY",IF(G15="-","0",G15-F15)))*C15</f>
        <v>0</v>
      </c>
      <c r="J15" s="62">
        <f t="shared" ref="J15" si="35">SUM(H15:I15)</f>
        <v>5681.818181818182</v>
      </c>
    </row>
    <row r="16" spans="1:10" ht="17.25" customHeight="1" x14ac:dyDescent="0.25">
      <c r="A16" s="4">
        <v>43376</v>
      </c>
      <c r="B16" s="5" t="s">
        <v>151</v>
      </c>
      <c r="C16" s="6">
        <f t="shared" ref="C16" si="36">500000/E16</f>
        <v>283.76844494892168</v>
      </c>
      <c r="D16" s="20" t="s">
        <v>15</v>
      </c>
      <c r="E16" s="8">
        <v>1762</v>
      </c>
      <c r="F16" s="8">
        <v>1740</v>
      </c>
      <c r="G16" s="8" t="s">
        <v>16</v>
      </c>
      <c r="H16" s="8">
        <f t="shared" ref="H16" si="37">IF(D16="SELL", E16-F16, F16-E16)*C16</f>
        <v>-6242.9057888762773</v>
      </c>
      <c r="I16" s="8">
        <f t="shared" ref="I16" si="38">IF(D16="SELL",IF(G16="-","0",F16-G16),IF(D16="BUY",IF(G16="-","0",G16-F16)))*C16</f>
        <v>0</v>
      </c>
      <c r="J16" s="62">
        <f t="shared" ref="J16" si="39">SUM(H16:I16)</f>
        <v>-6242.9057888762773</v>
      </c>
    </row>
    <row r="17" spans="1:10" ht="17.25" customHeight="1" x14ac:dyDescent="0.25">
      <c r="A17" s="4">
        <v>43374</v>
      </c>
      <c r="B17" s="5" t="s">
        <v>150</v>
      </c>
      <c r="C17" s="6">
        <f t="shared" ref="C17" si="40">500000/E17</f>
        <v>1557.632398753894</v>
      </c>
      <c r="D17" s="20" t="s">
        <v>28</v>
      </c>
      <c r="E17" s="8">
        <v>321</v>
      </c>
      <c r="F17" s="8">
        <v>316</v>
      </c>
      <c r="G17" s="8">
        <v>310</v>
      </c>
      <c r="H17" s="3">
        <f>(E17-F17)*C17</f>
        <v>7788.1619937694704</v>
      </c>
      <c r="I17" s="8">
        <f t="shared" ref="I17" si="41">IF(D17="SELL",IF(G17="-","0",F17-G17),IF(D17="BUY",IF(G17="-","0",G17-F17)))*C17</f>
        <v>9345.7943925233631</v>
      </c>
      <c r="J17" s="62">
        <f t="shared" ref="J17" si="42">SUM(H17:I17)</f>
        <v>17133.956386292833</v>
      </c>
    </row>
    <row r="18" spans="1:10" ht="17.25" customHeight="1" x14ac:dyDescent="0.25">
      <c r="A18" s="4">
        <v>43371</v>
      </c>
      <c r="B18" s="5" t="s">
        <v>146</v>
      </c>
      <c r="C18" s="6">
        <f t="shared" ref="C18" si="43">500000/E18</f>
        <v>505.05050505050502</v>
      </c>
      <c r="D18" s="20" t="s">
        <v>28</v>
      </c>
      <c r="E18" s="8">
        <v>990</v>
      </c>
      <c r="F18" s="8">
        <v>975</v>
      </c>
      <c r="G18" s="8">
        <v>950</v>
      </c>
      <c r="H18" s="3">
        <f>(E18-F18)*C18</f>
        <v>7575.7575757575751</v>
      </c>
      <c r="I18" s="8">
        <f t="shared" ref="I18" si="44">IF(D18="SELL",IF(G18="-","0",F18-G18),IF(D18="BUY",IF(G18="-","0",G18-F18)))*C18</f>
        <v>12626.262626262625</v>
      </c>
      <c r="J18" s="62">
        <f t="shared" ref="J18" si="45">SUM(H18:I18)</f>
        <v>20202.020202020201</v>
      </c>
    </row>
    <row r="19" spans="1:10" ht="17.25" customHeight="1" x14ac:dyDescent="0.25">
      <c r="A19" s="4">
        <v>43365</v>
      </c>
      <c r="B19" s="5" t="s">
        <v>149</v>
      </c>
      <c r="C19" s="6">
        <f t="shared" ref="C19" si="46">500000/E19</f>
        <v>439.36731107205622</v>
      </c>
      <c r="D19" s="20" t="s">
        <v>28</v>
      </c>
      <c r="E19" s="8">
        <v>1138</v>
      </c>
      <c r="F19" s="8">
        <v>1124</v>
      </c>
      <c r="G19" s="8" t="s">
        <v>16</v>
      </c>
      <c r="H19" s="3">
        <f>(E19-F19)*C19</f>
        <v>6151.1423550087875</v>
      </c>
      <c r="I19" s="8">
        <f t="shared" ref="I19" si="47">IF(D19="SELL",IF(G19="-","0",F19-G19),IF(D19="BUY",IF(G19="-","0",G19-F19)))*C19</f>
        <v>0</v>
      </c>
      <c r="J19" s="62">
        <f t="shared" ref="J19" si="48">SUM(H19:I19)</f>
        <v>6151.1423550087875</v>
      </c>
    </row>
    <row r="20" spans="1:10" ht="17.25" customHeight="1" x14ac:dyDescent="0.25">
      <c r="A20" s="4">
        <v>43362</v>
      </c>
      <c r="B20" s="5" t="s">
        <v>148</v>
      </c>
      <c r="C20" s="6">
        <f t="shared" ref="C20" si="49">500000/E20</f>
        <v>1432.6647564469913</v>
      </c>
      <c r="D20" s="20" t="s">
        <v>28</v>
      </c>
      <c r="E20" s="8">
        <v>349</v>
      </c>
      <c r="F20" s="8">
        <v>355</v>
      </c>
      <c r="G20" s="8" t="s">
        <v>16</v>
      </c>
      <c r="H20" s="3">
        <f>(E20-F20)*C20</f>
        <v>-8595.9885386819478</v>
      </c>
      <c r="I20" s="8">
        <f t="shared" ref="I20" si="50">IF(D20="SELL",IF(G20="-","0",F20-G20),IF(D20="BUY",IF(G20="-","0",G20-F20)))*C20</f>
        <v>0</v>
      </c>
      <c r="J20" s="62">
        <f t="shared" ref="J20" si="51">SUM(H20:I20)</f>
        <v>-8595.9885386819478</v>
      </c>
    </row>
    <row r="21" spans="1:10" ht="17.25" customHeight="1" x14ac:dyDescent="0.25">
      <c r="A21" s="4">
        <v>43360</v>
      </c>
      <c r="B21" s="5" t="s">
        <v>131</v>
      </c>
      <c r="C21" s="6">
        <f t="shared" ref="C21:C22" si="52">500000/E21</f>
        <v>1915.7088122605364</v>
      </c>
      <c r="D21" s="20" t="s">
        <v>28</v>
      </c>
      <c r="E21" s="8">
        <v>261</v>
      </c>
      <c r="F21" s="8">
        <v>257.3</v>
      </c>
      <c r="G21" s="8" t="s">
        <v>16</v>
      </c>
      <c r="H21" s="3">
        <f>(E21-F21)*C21</f>
        <v>7088.122605363963</v>
      </c>
      <c r="I21" s="8">
        <f t="shared" ref="I21:I22" si="53">IF(D21="SELL",IF(G21="-","0",F21-G21),IF(D21="BUY",IF(G21="-","0",G21-F21)))*C21</f>
        <v>0</v>
      </c>
      <c r="J21" s="62">
        <f t="shared" ref="J21:J22" si="54">SUM(H21:I21)</f>
        <v>7088.122605363963</v>
      </c>
    </row>
    <row r="22" spans="1:10" ht="17.25" customHeight="1" x14ac:dyDescent="0.25">
      <c r="A22" s="4">
        <v>43357</v>
      </c>
      <c r="B22" s="5" t="s">
        <v>138</v>
      </c>
      <c r="C22" s="6">
        <f t="shared" si="52"/>
        <v>1506.0240963855422</v>
      </c>
      <c r="D22" s="20" t="s">
        <v>15</v>
      </c>
      <c r="E22" s="8">
        <v>332</v>
      </c>
      <c r="F22" s="8">
        <v>338</v>
      </c>
      <c r="G22" s="8" t="s">
        <v>16</v>
      </c>
      <c r="H22" s="8">
        <f t="shared" ref="H22" si="55">IF(D22="SELL", E22-F22, F22-E22)*C22</f>
        <v>9036.1445783132531</v>
      </c>
      <c r="I22" s="8">
        <f t="shared" si="53"/>
        <v>0</v>
      </c>
      <c r="J22" s="62">
        <f t="shared" si="54"/>
        <v>9036.1445783132531</v>
      </c>
    </row>
    <row r="23" spans="1:10" ht="17.25" customHeight="1" x14ac:dyDescent="0.25">
      <c r="A23" s="4">
        <v>43355</v>
      </c>
      <c r="B23" s="5" t="s">
        <v>139</v>
      </c>
      <c r="C23" s="6">
        <f t="shared" ref="C23" si="56">500000/E23</f>
        <v>385.20801232665639</v>
      </c>
      <c r="D23" s="20" t="s">
        <v>28</v>
      </c>
      <c r="E23" s="8">
        <v>1298</v>
      </c>
      <c r="F23" s="8">
        <v>1280</v>
      </c>
      <c r="G23" s="8" t="s">
        <v>16</v>
      </c>
      <c r="H23" s="3">
        <f>(E23-F23)*C23</f>
        <v>6933.7442218798151</v>
      </c>
      <c r="I23" s="8">
        <f t="shared" ref="I23" si="57">IF(D23="SELL",IF(G23="-","0",F23-G23),IF(D23="BUY",IF(G23="-","0",G23-F23)))*C23</f>
        <v>0</v>
      </c>
      <c r="J23" s="62">
        <f t="shared" ref="J23" si="58">SUM(H23:I23)</f>
        <v>6933.7442218798151</v>
      </c>
    </row>
    <row r="24" spans="1:10" ht="17.25" customHeight="1" x14ac:dyDescent="0.25">
      <c r="A24" s="4">
        <v>43353</v>
      </c>
      <c r="B24" s="5" t="s">
        <v>137</v>
      </c>
      <c r="C24" s="6">
        <f t="shared" ref="C24" si="59">500000/E24</f>
        <v>968.99224806201551</v>
      </c>
      <c r="D24" s="20" t="s">
        <v>15</v>
      </c>
      <c r="E24" s="8">
        <v>516</v>
      </c>
      <c r="F24" s="8">
        <v>507</v>
      </c>
      <c r="G24" s="8" t="s">
        <v>16</v>
      </c>
      <c r="H24" s="8">
        <f t="shared" ref="H24" si="60">IF(D24="SELL", E24-F24, F24-E24)*C24</f>
        <v>-8720.9302325581393</v>
      </c>
      <c r="I24" s="8">
        <f t="shared" ref="I24" si="61">IF(D24="SELL",IF(G24="-","0",F24-G24),IF(D24="BUY",IF(G24="-","0",G24-F24)))*C24</f>
        <v>0</v>
      </c>
      <c r="J24" s="62">
        <f t="shared" ref="J24" si="62">SUM(H24:I24)</f>
        <v>-8720.9302325581393</v>
      </c>
    </row>
    <row r="25" spans="1:10" ht="17.25" customHeight="1" x14ac:dyDescent="0.25">
      <c r="A25" s="4">
        <v>43350</v>
      </c>
      <c r="B25" s="5" t="s">
        <v>136</v>
      </c>
      <c r="C25" s="6">
        <f t="shared" ref="C25" si="63">500000/E25</f>
        <v>642.67352185089976</v>
      </c>
      <c r="D25" s="20" t="s">
        <v>15</v>
      </c>
      <c r="E25" s="8">
        <v>778</v>
      </c>
      <c r="F25" s="8">
        <v>788</v>
      </c>
      <c r="G25" s="8">
        <v>810</v>
      </c>
      <c r="H25" s="8">
        <f t="shared" ref="H25" si="64">IF(D25="SELL", E25-F25, F25-E25)*C25</f>
        <v>6426.7352185089976</v>
      </c>
      <c r="I25" s="8">
        <f t="shared" ref="I25" si="65">IF(D25="SELL",IF(G25="-","0",F25-G25),IF(D25="BUY",IF(G25="-","0",G25-F25)))*C25</f>
        <v>14138.817480719794</v>
      </c>
      <c r="J25" s="62">
        <f t="shared" ref="J25" si="66">SUM(H25:I25)</f>
        <v>20565.552699228792</v>
      </c>
    </row>
    <row r="26" spans="1:10" ht="17.25" customHeight="1" x14ac:dyDescent="0.25">
      <c r="A26" s="4">
        <v>43347</v>
      </c>
      <c r="B26" s="5" t="s">
        <v>131</v>
      </c>
      <c r="C26" s="6">
        <f t="shared" ref="C26" si="67">500000/E26</f>
        <v>1930.5019305019305</v>
      </c>
      <c r="D26" s="20" t="s">
        <v>28</v>
      </c>
      <c r="E26" s="8">
        <v>259</v>
      </c>
      <c r="F26" s="8">
        <v>254</v>
      </c>
      <c r="G26" s="8" t="s">
        <v>16</v>
      </c>
      <c r="H26" s="3">
        <f>(E26-F26)*C26</f>
        <v>9652.5096525096524</v>
      </c>
      <c r="I26" s="8">
        <f t="shared" ref="I26" si="68">IF(D26="SELL",IF(G26="-","0",F26-G26),IF(D26="BUY",IF(G26="-","0",G26-F26)))*C26</f>
        <v>0</v>
      </c>
      <c r="J26" s="62">
        <f t="shared" ref="J26" si="69">SUM(H26:I26)</f>
        <v>9652.5096525096524</v>
      </c>
    </row>
    <row r="27" spans="1:10" ht="17.25" customHeight="1" x14ac:dyDescent="0.25">
      <c r="A27" s="4">
        <v>43346</v>
      </c>
      <c r="B27" s="5" t="s">
        <v>128</v>
      </c>
      <c r="C27" s="6">
        <f t="shared" ref="C27" si="70">500000/E27</f>
        <v>912.40875912408762</v>
      </c>
      <c r="D27" s="20" t="s">
        <v>15</v>
      </c>
      <c r="E27" s="8">
        <v>548</v>
      </c>
      <c r="F27" s="8">
        <v>540</v>
      </c>
      <c r="G27" s="8" t="s">
        <v>16</v>
      </c>
      <c r="H27" s="8">
        <f t="shared" ref="H27" si="71">IF(D27="SELL", E27-F27, F27-E27)*C27</f>
        <v>-7299.270072992701</v>
      </c>
      <c r="I27" s="8">
        <f t="shared" ref="I27" si="72">IF(D27="SELL",IF(G27="-","0",F27-G27),IF(D27="BUY",IF(G27="-","0",G27-F27)))*C27</f>
        <v>0</v>
      </c>
      <c r="J27" s="62">
        <f t="shared" ref="J27" si="73">SUM(H27:I27)</f>
        <v>-7299.270072992701</v>
      </c>
    </row>
    <row r="28" spans="1:10" ht="17.25" customHeight="1" x14ac:dyDescent="0.25">
      <c r="A28" s="4">
        <v>43342</v>
      </c>
      <c r="B28" s="5" t="s">
        <v>127</v>
      </c>
      <c r="C28" s="6">
        <f t="shared" ref="C28" si="74">500000/E28</f>
        <v>510.20408163265307</v>
      </c>
      <c r="D28" s="20" t="s">
        <v>15</v>
      </c>
      <c r="E28" s="8">
        <v>980</v>
      </c>
      <c r="F28" s="8">
        <v>989.95</v>
      </c>
      <c r="G28" s="8" t="s">
        <v>16</v>
      </c>
      <c r="H28" s="8">
        <f t="shared" ref="H28" si="75">IF(D28="SELL", E28-F28, F28-E28)*C28</f>
        <v>5076.530612244921</v>
      </c>
      <c r="I28" s="8">
        <f t="shared" ref="I28" si="76">IF(D28="SELL",IF(G28="-","0",F28-G28),IF(D28="BUY",IF(G28="-","0",G28-F28)))*C28</f>
        <v>0</v>
      </c>
      <c r="J28" s="62">
        <f t="shared" ref="J28" si="77">SUM(H28:I28)</f>
        <v>5076.530612244921</v>
      </c>
    </row>
    <row r="29" spans="1:10" ht="17.25" customHeight="1" x14ac:dyDescent="0.25">
      <c r="A29" s="4">
        <v>43341</v>
      </c>
      <c r="B29" s="5" t="s">
        <v>125</v>
      </c>
      <c r="C29" s="6">
        <f t="shared" ref="C29:C30" si="78">500000/E29</f>
        <v>409.8360655737705</v>
      </c>
      <c r="D29" s="20" t="s">
        <v>15</v>
      </c>
      <c r="E29" s="8">
        <v>1220</v>
      </c>
      <c r="F29" s="8">
        <v>1200</v>
      </c>
      <c r="G29" s="8" t="s">
        <v>16</v>
      </c>
      <c r="H29" s="8">
        <f t="shared" ref="H29:H30" si="79">IF(D29="SELL", E29-F29, F29-E29)*C29</f>
        <v>-8196.7213114754104</v>
      </c>
      <c r="I29" s="8">
        <f t="shared" ref="I29:I30" si="80">IF(D29="SELL",IF(G29="-","0",F29-G29),IF(D29="BUY",IF(G29="-","0",G29-F29)))*C29</f>
        <v>0</v>
      </c>
      <c r="J29" s="62">
        <f t="shared" ref="J29:J30" si="81">SUM(H29:I29)</f>
        <v>-8196.7213114754104</v>
      </c>
    </row>
    <row r="30" spans="1:10" ht="17.25" customHeight="1" x14ac:dyDescent="0.25">
      <c r="A30" s="4">
        <v>43340</v>
      </c>
      <c r="B30" s="5" t="s">
        <v>97</v>
      </c>
      <c r="C30" s="6">
        <f t="shared" si="78"/>
        <v>1396.6480446927374</v>
      </c>
      <c r="D30" s="20" t="s">
        <v>15</v>
      </c>
      <c r="E30" s="8">
        <v>358</v>
      </c>
      <c r="F30" s="8">
        <v>363</v>
      </c>
      <c r="G30" s="8">
        <v>369</v>
      </c>
      <c r="H30" s="8">
        <f t="shared" si="79"/>
        <v>6983.2402234636866</v>
      </c>
      <c r="I30" s="8">
        <f t="shared" si="80"/>
        <v>8379.8882681564246</v>
      </c>
      <c r="J30" s="62">
        <f t="shared" si="81"/>
        <v>15363.128491620111</v>
      </c>
    </row>
    <row r="31" spans="1:10" ht="17.25" customHeight="1" x14ac:dyDescent="0.25">
      <c r="A31" s="4">
        <v>43339</v>
      </c>
      <c r="B31" s="5" t="s">
        <v>123</v>
      </c>
      <c r="C31" s="6">
        <f t="shared" ref="C31" si="82">500000/E31</f>
        <v>690.60773480662988</v>
      </c>
      <c r="D31" s="20" t="s">
        <v>15</v>
      </c>
      <c r="E31" s="8">
        <v>724</v>
      </c>
      <c r="F31" s="8">
        <v>724</v>
      </c>
      <c r="G31" s="8" t="s">
        <v>16</v>
      </c>
      <c r="H31" s="3">
        <f>(E31-F31)*C31</f>
        <v>0</v>
      </c>
      <c r="I31" s="8">
        <f t="shared" ref="I31" si="83">IF(D31="SELL",IF(G31="-","0",F31-G31),IF(D31="BUY",IF(G31="-","0",G31-F31)))*C31</f>
        <v>0</v>
      </c>
      <c r="J31" s="62">
        <f t="shared" ref="J31" si="84">SUM(H31:I31)</f>
        <v>0</v>
      </c>
    </row>
    <row r="32" spans="1:10" ht="17.25" customHeight="1" x14ac:dyDescent="0.25">
      <c r="A32" s="4">
        <v>43336</v>
      </c>
      <c r="B32" s="5" t="s">
        <v>122</v>
      </c>
      <c r="C32" s="6">
        <f t="shared" ref="C32" si="85">500000/E32</f>
        <v>784.92935635792776</v>
      </c>
      <c r="D32" s="20" t="s">
        <v>28</v>
      </c>
      <c r="E32" s="8">
        <v>637</v>
      </c>
      <c r="F32" s="8">
        <v>625</v>
      </c>
      <c r="G32" s="8">
        <v>615</v>
      </c>
      <c r="H32" s="3">
        <f>(E32-F32)*C32</f>
        <v>9419.1522762951336</v>
      </c>
      <c r="I32" s="8">
        <f t="shared" ref="I32" si="86">IF(D32="SELL",IF(G32="-","0",F32-G32),IF(D32="BUY",IF(G32="-","0",G32-F32)))*C32</f>
        <v>7849.2935635792774</v>
      </c>
      <c r="J32" s="62">
        <f t="shared" ref="J32" si="87">SUM(H32:I32)</f>
        <v>17268.44583987441</v>
      </c>
    </row>
    <row r="33" spans="1:10" ht="17.25" customHeight="1" x14ac:dyDescent="0.25">
      <c r="A33" s="4">
        <v>43329</v>
      </c>
      <c r="B33" s="5" t="s">
        <v>117</v>
      </c>
      <c r="C33" s="6">
        <f t="shared" ref="C33:C34" si="88">500000/E33</f>
        <v>822.36842105263156</v>
      </c>
      <c r="D33" s="20" t="s">
        <v>15</v>
      </c>
      <c r="E33" s="8">
        <v>608</v>
      </c>
      <c r="F33" s="8">
        <v>612.70000000000005</v>
      </c>
      <c r="G33" s="8" t="s">
        <v>16</v>
      </c>
      <c r="H33" s="8">
        <f t="shared" ref="H33:H34" si="89">IF(D33="SELL", E33-F33, F33-E33)*C33</f>
        <v>3865.1315789474056</v>
      </c>
      <c r="I33" s="8">
        <f t="shared" ref="I33:I34" si="90">IF(D33="SELL",IF(G33="-","0",F33-G33),IF(D33="BUY",IF(G33="-","0",G33-F33)))*C33</f>
        <v>0</v>
      </c>
      <c r="J33" s="62">
        <f t="shared" ref="J33:J34" si="91">SUM(H33:I33)</f>
        <v>3865.1315789474056</v>
      </c>
    </row>
    <row r="34" spans="1:10" ht="17.25" customHeight="1" x14ac:dyDescent="0.25">
      <c r="A34" s="4">
        <v>43328</v>
      </c>
      <c r="B34" s="5" t="s">
        <v>85</v>
      </c>
      <c r="C34" s="6">
        <f t="shared" si="88"/>
        <v>677.50677506775071</v>
      </c>
      <c r="D34" s="20" t="s">
        <v>15</v>
      </c>
      <c r="E34" s="8">
        <v>738</v>
      </c>
      <c r="F34" s="8">
        <v>748</v>
      </c>
      <c r="G34" s="8" t="s">
        <v>16</v>
      </c>
      <c r="H34" s="8">
        <f t="shared" si="89"/>
        <v>6775.0677506775073</v>
      </c>
      <c r="I34" s="8">
        <f t="shared" si="90"/>
        <v>0</v>
      </c>
      <c r="J34" s="62">
        <f t="shared" si="91"/>
        <v>6775.0677506775073</v>
      </c>
    </row>
    <row r="35" spans="1:10" ht="17.25" customHeight="1" x14ac:dyDescent="0.25">
      <c r="A35" s="4">
        <v>43326</v>
      </c>
      <c r="B35" s="5" t="s">
        <v>116</v>
      </c>
      <c r="C35" s="6">
        <f t="shared" ref="C35" si="92">500000/E35</f>
        <v>388.19875776397515</v>
      </c>
      <c r="D35" s="20" t="s">
        <v>15</v>
      </c>
      <c r="E35" s="8">
        <v>1288</v>
      </c>
      <c r="F35" s="8">
        <v>1308</v>
      </c>
      <c r="G35" s="8">
        <v>1340</v>
      </c>
      <c r="H35" s="8">
        <f t="shared" ref="H35" si="93">IF(D35="SELL", E35-F35, F35-E35)*C35</f>
        <v>7763.9751552795033</v>
      </c>
      <c r="I35" s="8">
        <f t="shared" ref="I35" si="94">IF(D35="SELL",IF(G35="-","0",F35-G35),IF(D35="BUY",IF(G35="-","0",G35-F35)))*C35</f>
        <v>12422.360248447205</v>
      </c>
      <c r="J35" s="62">
        <f t="shared" ref="J35" si="95">SUM(H35:I35)</f>
        <v>20186.335403726709</v>
      </c>
    </row>
    <row r="36" spans="1:10" ht="17.25" customHeight="1" x14ac:dyDescent="0.25">
      <c r="A36" s="4">
        <v>43325</v>
      </c>
      <c r="B36" s="5" t="s">
        <v>113</v>
      </c>
      <c r="C36" s="6">
        <f t="shared" ref="C36" si="96">500000/E36</f>
        <v>1022.4948875255624</v>
      </c>
      <c r="D36" s="20" t="s">
        <v>15</v>
      </c>
      <c r="E36" s="8">
        <v>489</v>
      </c>
      <c r="F36" s="8">
        <v>484</v>
      </c>
      <c r="G36" s="8" t="s">
        <v>16</v>
      </c>
      <c r="H36" s="8">
        <f t="shared" ref="H36" si="97">IF(D36="SELL", E36-F36, F36-E36)*C36</f>
        <v>-5112.4744376278122</v>
      </c>
      <c r="I36" s="8">
        <f t="shared" ref="I36" si="98">IF(D36="SELL",IF(G36="-","0",F36-G36),IF(D36="BUY",IF(G36="-","0",G36-F36)))*C36</f>
        <v>0</v>
      </c>
      <c r="J36" s="62">
        <f t="shared" ref="J36" si="99">SUM(H36:I36)</f>
        <v>-5112.4744376278122</v>
      </c>
    </row>
    <row r="37" spans="1:10" ht="17.25" customHeight="1" x14ac:dyDescent="0.25">
      <c r="A37" s="4">
        <v>43322</v>
      </c>
      <c r="B37" s="5" t="s">
        <v>111</v>
      </c>
      <c r="C37" s="6">
        <f t="shared" ref="C37" si="100">500000/E37</f>
        <v>2232.1428571428573</v>
      </c>
      <c r="D37" s="20" t="s">
        <v>15</v>
      </c>
      <c r="E37" s="8">
        <v>224</v>
      </c>
      <c r="F37" s="8">
        <v>220</v>
      </c>
      <c r="G37" s="8" t="s">
        <v>16</v>
      </c>
      <c r="H37" s="8">
        <f t="shared" ref="H37" si="101">IF(D37="SELL", E37-F37, F37-E37)*C37</f>
        <v>-8928.5714285714294</v>
      </c>
      <c r="I37" s="8">
        <f t="shared" ref="I37" si="102">IF(D37="SELL",IF(G37="-","0",F37-G37),IF(D37="BUY",IF(G37="-","0",G37-F37)))*C37</f>
        <v>0</v>
      </c>
      <c r="J37" s="62">
        <f t="shared" ref="J37" si="103">SUM(H37:I37)</f>
        <v>-8928.5714285714294</v>
      </c>
    </row>
    <row r="38" spans="1:10" ht="17.25" customHeight="1" x14ac:dyDescent="0.25">
      <c r="A38" s="4">
        <v>43319</v>
      </c>
      <c r="B38" s="5" t="s">
        <v>99</v>
      </c>
      <c r="C38" s="6">
        <f t="shared" ref="C38:C43" si="104">500000/E38</f>
        <v>1562.5</v>
      </c>
      <c r="D38" s="20" t="s">
        <v>15</v>
      </c>
      <c r="E38" s="8">
        <v>320</v>
      </c>
      <c r="F38" s="8">
        <v>325</v>
      </c>
      <c r="G38" s="8">
        <v>335</v>
      </c>
      <c r="H38" s="8">
        <f t="shared" ref="H38" si="105">IF(D38="SELL", E38-F38, F38-E38)*C38</f>
        <v>7812.5</v>
      </c>
      <c r="I38" s="8">
        <f t="shared" ref="I38:I41" si="106">IF(D38="SELL",IF(G38="-","0",F38-G38),IF(D38="BUY",IF(G38="-","0",G38-F38)))*C38</f>
        <v>15625</v>
      </c>
      <c r="J38" s="62">
        <f t="shared" ref="J38:J41" si="107">SUM(H38:I38)</f>
        <v>23437.5</v>
      </c>
    </row>
    <row r="39" spans="1:10" ht="17.25" customHeight="1" x14ac:dyDescent="0.25">
      <c r="A39" s="4">
        <v>43318</v>
      </c>
      <c r="B39" s="5" t="s">
        <v>102</v>
      </c>
      <c r="C39" s="6">
        <f t="shared" si="104"/>
        <v>1162.7906976744187</v>
      </c>
      <c r="D39" s="20" t="s">
        <v>15</v>
      </c>
      <c r="E39" s="8">
        <v>430</v>
      </c>
      <c r="F39" s="8">
        <v>436</v>
      </c>
      <c r="G39" s="8" t="s">
        <v>16</v>
      </c>
      <c r="H39" s="8">
        <f t="shared" ref="H39" si="108">IF(D39="SELL", E39-F39, F39-E39)*C39</f>
        <v>6976.7441860465115</v>
      </c>
      <c r="I39" s="8">
        <f t="shared" ref="I39" si="109">IF(D39="SELL",IF(G39="-","0",F39-G39),IF(D39="BUY",IF(G39="-","0",G39-F39)))*C39</f>
        <v>0</v>
      </c>
      <c r="J39" s="62">
        <f t="shared" ref="J39" si="110">SUM(H39:I39)</f>
        <v>6976.7441860465115</v>
      </c>
    </row>
    <row r="40" spans="1:10" x14ac:dyDescent="0.25">
      <c r="A40" s="4">
        <v>43314</v>
      </c>
      <c r="B40" s="5" t="s">
        <v>100</v>
      </c>
      <c r="C40" s="6">
        <f t="shared" si="104"/>
        <v>618.81188118811883</v>
      </c>
      <c r="D40" s="20" t="s">
        <v>28</v>
      </c>
      <c r="E40" s="8">
        <v>808</v>
      </c>
      <c r="F40" s="8">
        <v>805</v>
      </c>
      <c r="G40" s="8" t="s">
        <v>16</v>
      </c>
      <c r="H40" s="3">
        <f>(E40-F40)*C40</f>
        <v>1856.4356435643565</v>
      </c>
      <c r="I40" s="8">
        <f t="shared" si="106"/>
        <v>0</v>
      </c>
      <c r="J40" s="62">
        <f t="shared" si="107"/>
        <v>1856.4356435643565</v>
      </c>
    </row>
    <row r="41" spans="1:10" x14ac:dyDescent="0.25">
      <c r="A41" s="4">
        <v>43311</v>
      </c>
      <c r="B41" s="5" t="s">
        <v>101</v>
      </c>
      <c r="C41" s="6">
        <f t="shared" si="104"/>
        <v>844.59459459459458</v>
      </c>
      <c r="D41" s="20" t="s">
        <v>15</v>
      </c>
      <c r="E41" s="8">
        <v>592</v>
      </c>
      <c r="F41" s="8">
        <v>599</v>
      </c>
      <c r="G41" s="8" t="s">
        <v>16</v>
      </c>
      <c r="H41" s="8">
        <f t="shared" ref="H41" si="111">IF(D41="SELL", E41-F41, F41-E41)*C41</f>
        <v>5912.1621621621616</v>
      </c>
      <c r="I41" s="8">
        <f t="shared" si="106"/>
        <v>0</v>
      </c>
      <c r="J41" s="62">
        <f t="shared" si="107"/>
        <v>5912.1621621621616</v>
      </c>
    </row>
    <row r="42" spans="1:10" ht="17.25" customHeight="1" x14ac:dyDescent="0.25">
      <c r="A42" s="4">
        <v>43308</v>
      </c>
      <c r="B42" s="5" t="s">
        <v>94</v>
      </c>
      <c r="C42" s="6">
        <f t="shared" si="104"/>
        <v>564.33408577878106</v>
      </c>
      <c r="D42" s="20" t="s">
        <v>15</v>
      </c>
      <c r="E42" s="8">
        <v>886</v>
      </c>
      <c r="F42" s="8">
        <v>900</v>
      </c>
      <c r="G42" s="8">
        <v>925</v>
      </c>
      <c r="H42" s="8">
        <f t="shared" ref="H42:H46" si="112">IF(D42="SELL", E42-F42, F42-E42)*C42</f>
        <v>7900.6772009029346</v>
      </c>
      <c r="I42" s="8">
        <f t="shared" ref="I42:I46" si="113">IF(D42="SELL",IF(G42="-","0",F42-G42),IF(D42="BUY",IF(G42="-","0",G42-F42)))*C42</f>
        <v>14108.352144469527</v>
      </c>
      <c r="J42" s="62">
        <f t="shared" ref="J42:J43" si="114">SUM(H42:I42)</f>
        <v>22009.029345372463</v>
      </c>
    </row>
    <row r="43" spans="1:10" ht="17.25" customHeight="1" x14ac:dyDescent="0.25">
      <c r="A43" s="4">
        <v>43307</v>
      </c>
      <c r="B43" s="5" t="s">
        <v>95</v>
      </c>
      <c r="C43" s="6">
        <f t="shared" si="104"/>
        <v>1170.9601873536301</v>
      </c>
      <c r="D43" s="20" t="s">
        <v>15</v>
      </c>
      <c r="E43" s="8">
        <v>427</v>
      </c>
      <c r="F43" s="8">
        <v>425</v>
      </c>
      <c r="G43" s="8" t="s">
        <v>16</v>
      </c>
      <c r="H43" s="8">
        <f t="shared" si="112"/>
        <v>-2341.9203747072602</v>
      </c>
      <c r="I43" s="8">
        <f t="shared" si="113"/>
        <v>0</v>
      </c>
      <c r="J43" s="62">
        <f t="shared" si="114"/>
        <v>-2341.9203747072602</v>
      </c>
    </row>
    <row r="44" spans="1:10" ht="17.25" customHeight="1" x14ac:dyDescent="0.25">
      <c r="A44" s="4">
        <v>43305</v>
      </c>
      <c r="B44" s="5" t="s">
        <v>96</v>
      </c>
      <c r="C44" s="6">
        <f t="shared" ref="C44:C46" si="115">500000/E44</f>
        <v>1123.5955056179776</v>
      </c>
      <c r="D44" s="20" t="s">
        <v>15</v>
      </c>
      <c r="E44" s="8">
        <v>445</v>
      </c>
      <c r="F44" s="8">
        <v>454</v>
      </c>
      <c r="G44" s="8">
        <v>465</v>
      </c>
      <c r="H44" s="8">
        <f t="shared" si="112"/>
        <v>10112.359550561798</v>
      </c>
      <c r="I44" s="8">
        <f t="shared" si="113"/>
        <v>12359.550561797752</v>
      </c>
      <c r="J44" s="3">
        <f t="shared" ref="J44:J46" si="116">+I44+H44</f>
        <v>22471.91011235955</v>
      </c>
    </row>
    <row r="45" spans="1:10" ht="17.25" customHeight="1" x14ac:dyDescent="0.25">
      <c r="A45" s="4">
        <v>43301</v>
      </c>
      <c r="B45" s="5" t="s">
        <v>97</v>
      </c>
      <c r="C45" s="6">
        <f t="shared" si="115"/>
        <v>1515.1515151515152</v>
      </c>
      <c r="D45" s="20" t="s">
        <v>15</v>
      </c>
      <c r="E45" s="8">
        <v>330</v>
      </c>
      <c r="F45" s="8">
        <v>333.85</v>
      </c>
      <c r="G45" s="8" t="s">
        <v>16</v>
      </c>
      <c r="H45" s="8">
        <f t="shared" si="112"/>
        <v>5833.3333333333685</v>
      </c>
      <c r="I45" s="8">
        <f t="shared" si="113"/>
        <v>0</v>
      </c>
      <c r="J45" s="3">
        <f t="shared" si="116"/>
        <v>5833.3333333333685</v>
      </c>
    </row>
    <row r="46" spans="1:10" ht="17.25" customHeight="1" x14ac:dyDescent="0.25">
      <c r="A46" s="4">
        <v>43300</v>
      </c>
      <c r="B46" s="5" t="s">
        <v>98</v>
      </c>
      <c r="C46" s="6">
        <f t="shared" si="115"/>
        <v>938.08630393996248</v>
      </c>
      <c r="D46" s="20" t="s">
        <v>15</v>
      </c>
      <c r="E46" s="8">
        <v>533</v>
      </c>
      <c r="F46" s="8">
        <v>525</v>
      </c>
      <c r="G46" s="8" t="s">
        <v>16</v>
      </c>
      <c r="H46" s="8">
        <f t="shared" si="112"/>
        <v>-7504.6904315196998</v>
      </c>
      <c r="I46" s="8">
        <f t="shared" si="113"/>
        <v>0</v>
      </c>
      <c r="J46" s="3">
        <f t="shared" si="116"/>
        <v>-7504.6904315196998</v>
      </c>
    </row>
    <row r="47" spans="1:10" ht="17.25" customHeight="1" x14ac:dyDescent="0.25">
      <c r="A47" s="4">
        <v>43299</v>
      </c>
      <c r="B47" s="5" t="s">
        <v>84</v>
      </c>
      <c r="C47" s="6">
        <f t="shared" ref="C47:C49" si="117">300000/E47</f>
        <v>1145.0381679389313</v>
      </c>
      <c r="D47" s="20" t="s">
        <v>15</v>
      </c>
      <c r="E47" s="8">
        <v>262</v>
      </c>
      <c r="F47" s="8">
        <v>257</v>
      </c>
      <c r="G47" s="8" t="s">
        <v>16</v>
      </c>
      <c r="H47" s="8">
        <f t="shared" ref="H47:H49" si="118">IF(D47="SELL", E47-F47, F47-E47)*C47</f>
        <v>-5725.1908396946565</v>
      </c>
      <c r="I47" s="8">
        <f t="shared" ref="I47:I49" si="119">IF(D47="SELL",IF(G47="-","0",F47-G47),IF(D47="BUY",IF(G47="-","0",G47-F47)))*C47</f>
        <v>0</v>
      </c>
      <c r="J47" s="3">
        <f t="shared" ref="J47:J49" si="120">+I47+H47</f>
        <v>-5725.1908396946565</v>
      </c>
    </row>
    <row r="48" spans="1:10" ht="17.25" customHeight="1" x14ac:dyDescent="0.25">
      <c r="A48" s="4">
        <v>43298</v>
      </c>
      <c r="B48" s="5" t="s">
        <v>85</v>
      </c>
      <c r="C48" s="6">
        <f t="shared" si="117"/>
        <v>444.44444444444446</v>
      </c>
      <c r="D48" s="20" t="s">
        <v>28</v>
      </c>
      <c r="E48" s="8">
        <v>675</v>
      </c>
      <c r="F48" s="8">
        <v>690</v>
      </c>
      <c r="G48" s="8" t="s">
        <v>16</v>
      </c>
      <c r="H48" s="8">
        <f t="shared" si="118"/>
        <v>-6666.666666666667</v>
      </c>
      <c r="I48" s="8">
        <f t="shared" si="119"/>
        <v>0</v>
      </c>
      <c r="J48" s="3">
        <f t="shared" si="120"/>
        <v>-6666.666666666667</v>
      </c>
    </row>
    <row r="49" spans="1:10" ht="17.25" customHeight="1" x14ac:dyDescent="0.25">
      <c r="A49" s="4">
        <v>43297</v>
      </c>
      <c r="B49" s="5" t="s">
        <v>84</v>
      </c>
      <c r="C49" s="6">
        <f t="shared" si="117"/>
        <v>1200</v>
      </c>
      <c r="D49" s="20" t="s">
        <v>28</v>
      </c>
      <c r="E49" s="8">
        <v>250</v>
      </c>
      <c r="F49" s="8">
        <v>247</v>
      </c>
      <c r="G49" s="8" t="s">
        <v>16</v>
      </c>
      <c r="H49" s="8">
        <f t="shared" si="118"/>
        <v>3600</v>
      </c>
      <c r="I49" s="8">
        <f t="shared" si="119"/>
        <v>0</v>
      </c>
      <c r="J49" s="3">
        <f t="shared" si="120"/>
        <v>3600</v>
      </c>
    </row>
    <row r="50" spans="1:10" ht="17.25" customHeight="1" x14ac:dyDescent="0.25">
      <c r="A50" s="4">
        <v>43294</v>
      </c>
      <c r="B50" s="5" t="s">
        <v>38</v>
      </c>
      <c r="C50" s="6">
        <f t="shared" ref="C50" si="121">300000/E50</f>
        <v>710.90047393364932</v>
      </c>
      <c r="D50" s="20" t="s">
        <v>28</v>
      </c>
      <c r="E50" s="8">
        <v>422</v>
      </c>
      <c r="F50" s="8">
        <v>415</v>
      </c>
      <c r="G50" s="8">
        <v>408</v>
      </c>
      <c r="H50" s="8">
        <f t="shared" ref="H50" si="122">IF(D50="SELL", E50-F50, F50-E50)*C50</f>
        <v>4976.3033175355449</v>
      </c>
      <c r="I50" s="8">
        <f t="shared" ref="I50" si="123">IF(D50="SELL",IF(G50="-","0",F50-G50),IF(D50="BUY",IF(G50="-","0",G50-F50)))*C50</f>
        <v>4976.3033175355449</v>
      </c>
      <c r="J50" s="3">
        <f t="shared" ref="J50" si="124">+I50+H50</f>
        <v>9952.6066350710898</v>
      </c>
    </row>
    <row r="51" spans="1:10" ht="17.25" customHeight="1" x14ac:dyDescent="0.25">
      <c r="A51" s="18"/>
      <c r="B51" s="19"/>
      <c r="C51" s="19"/>
      <c r="D51" s="19"/>
      <c r="E51" s="19"/>
      <c r="F51" s="19"/>
      <c r="G51" s="19"/>
      <c r="H51" s="19"/>
      <c r="I51" s="19"/>
      <c r="J51" s="19"/>
    </row>
    <row r="52" spans="1:10" ht="17.25" customHeight="1" x14ac:dyDescent="0.25">
      <c r="A52" s="4">
        <v>43280</v>
      </c>
      <c r="B52" s="5" t="s">
        <v>13</v>
      </c>
      <c r="C52" s="6">
        <f t="shared" ref="C52:C73" si="125">300000/E52</f>
        <v>1204.8192771084337</v>
      </c>
      <c r="D52" s="7" t="s">
        <v>15</v>
      </c>
      <c r="E52" s="8">
        <v>249</v>
      </c>
      <c r="F52" s="8">
        <v>255</v>
      </c>
      <c r="G52" s="8">
        <v>260</v>
      </c>
      <c r="H52" s="8">
        <f t="shared" ref="H52:H73" si="126">IF(D52="SELL", E52-F52, F52-E52)*C52</f>
        <v>7228.9156626506019</v>
      </c>
      <c r="I52" s="8">
        <f t="shared" ref="I52:I73" si="127">IF(D52="SELL",IF(G52="-","0",F52-G52),IF(D52="BUY",IF(G52="-","0",G52-F52)))*C52</f>
        <v>6024.0963855421687</v>
      </c>
      <c r="J52" s="3">
        <f t="shared" ref="J52:J73" si="128">+I52+H52</f>
        <v>13253.01204819277</v>
      </c>
    </row>
    <row r="53" spans="1:10" ht="17.25" customHeight="1" x14ac:dyDescent="0.25">
      <c r="A53" s="4">
        <v>43279</v>
      </c>
      <c r="B53" s="5" t="s">
        <v>29</v>
      </c>
      <c r="C53" s="6">
        <f t="shared" si="125"/>
        <v>923.07692307692309</v>
      </c>
      <c r="D53" s="7" t="s">
        <v>15</v>
      </c>
      <c r="E53" s="8">
        <v>325</v>
      </c>
      <c r="F53" s="8">
        <v>325</v>
      </c>
      <c r="G53" s="8" t="s">
        <v>16</v>
      </c>
      <c r="H53" s="8">
        <f t="shared" si="126"/>
        <v>0</v>
      </c>
      <c r="I53" s="8">
        <f t="shared" si="127"/>
        <v>0</v>
      </c>
      <c r="J53" s="3">
        <f t="shared" si="128"/>
        <v>0</v>
      </c>
    </row>
    <row r="54" spans="1:10" ht="17.25" customHeight="1" x14ac:dyDescent="0.25">
      <c r="A54" s="4">
        <v>43277</v>
      </c>
      <c r="B54" s="5" t="s">
        <v>17</v>
      </c>
      <c r="C54" s="6">
        <f t="shared" si="125"/>
        <v>447.76119402985074</v>
      </c>
      <c r="D54" s="7" t="s">
        <v>15</v>
      </c>
      <c r="E54" s="8">
        <v>670</v>
      </c>
      <c r="F54" s="8">
        <v>675</v>
      </c>
      <c r="G54" s="8" t="s">
        <v>16</v>
      </c>
      <c r="H54" s="8">
        <f t="shared" si="126"/>
        <v>2238.8059701492539</v>
      </c>
      <c r="I54" s="8">
        <f t="shared" si="127"/>
        <v>0</v>
      </c>
      <c r="J54" s="3">
        <f t="shared" si="128"/>
        <v>2238.8059701492539</v>
      </c>
    </row>
    <row r="55" spans="1:10" ht="17.25" customHeight="1" x14ac:dyDescent="0.25">
      <c r="A55" s="4">
        <v>43276</v>
      </c>
      <c r="B55" s="5" t="s">
        <v>18</v>
      </c>
      <c r="C55" s="6">
        <f t="shared" si="125"/>
        <v>854.70085470085473</v>
      </c>
      <c r="D55" s="7" t="s">
        <v>15</v>
      </c>
      <c r="E55" s="8">
        <v>351</v>
      </c>
      <c r="F55" s="8">
        <v>356</v>
      </c>
      <c r="G55" s="8" t="s">
        <v>16</v>
      </c>
      <c r="H55" s="8">
        <f t="shared" si="126"/>
        <v>4273.5042735042734</v>
      </c>
      <c r="I55" s="8">
        <f t="shared" si="127"/>
        <v>0</v>
      </c>
      <c r="J55" s="3">
        <f t="shared" si="128"/>
        <v>4273.5042735042734</v>
      </c>
    </row>
    <row r="56" spans="1:10" ht="17.25" customHeight="1" x14ac:dyDescent="0.25">
      <c r="A56" s="4">
        <v>43276</v>
      </c>
      <c r="B56" s="5" t="s">
        <v>10</v>
      </c>
      <c r="C56" s="6">
        <f t="shared" si="125"/>
        <v>248.75621890547265</v>
      </c>
      <c r="D56" s="7" t="s">
        <v>15</v>
      </c>
      <c r="E56" s="8">
        <v>1206</v>
      </c>
      <c r="F56" s="8">
        <v>1220</v>
      </c>
      <c r="G56" s="8" t="s">
        <v>16</v>
      </c>
      <c r="H56" s="8">
        <f t="shared" si="126"/>
        <v>3482.587064676617</v>
      </c>
      <c r="I56" s="8">
        <f t="shared" si="127"/>
        <v>0</v>
      </c>
      <c r="J56" s="3">
        <f t="shared" si="128"/>
        <v>3482.587064676617</v>
      </c>
    </row>
    <row r="57" spans="1:10" ht="17.25" customHeight="1" x14ac:dyDescent="0.25">
      <c r="A57" s="4">
        <v>43273</v>
      </c>
      <c r="B57" s="5" t="s">
        <v>19</v>
      </c>
      <c r="C57" s="6">
        <f t="shared" si="125"/>
        <v>724.63768115942025</v>
      </c>
      <c r="D57" s="7" t="s">
        <v>15</v>
      </c>
      <c r="E57" s="8">
        <v>414</v>
      </c>
      <c r="F57" s="8">
        <v>409</v>
      </c>
      <c r="G57" s="8" t="s">
        <v>16</v>
      </c>
      <c r="H57" s="8">
        <f t="shared" si="126"/>
        <v>-3623.188405797101</v>
      </c>
      <c r="I57" s="8">
        <f t="shared" si="127"/>
        <v>0</v>
      </c>
      <c r="J57" s="3">
        <f t="shared" si="128"/>
        <v>-3623.188405797101</v>
      </c>
    </row>
    <row r="58" spans="1:10" ht="17.25" customHeight="1" x14ac:dyDescent="0.25">
      <c r="A58" s="4">
        <v>43272</v>
      </c>
      <c r="B58" s="5" t="s">
        <v>20</v>
      </c>
      <c r="C58" s="6">
        <f t="shared" si="125"/>
        <v>1107.0110701107012</v>
      </c>
      <c r="D58" s="7" t="s">
        <v>15</v>
      </c>
      <c r="E58" s="8">
        <v>271</v>
      </c>
      <c r="F58" s="8">
        <v>274.5</v>
      </c>
      <c r="G58" s="8" t="s">
        <v>16</v>
      </c>
      <c r="H58" s="8">
        <f t="shared" si="126"/>
        <v>3874.5387453874541</v>
      </c>
      <c r="I58" s="8">
        <f t="shared" si="127"/>
        <v>0</v>
      </c>
      <c r="J58" s="3">
        <f t="shared" si="128"/>
        <v>3874.5387453874541</v>
      </c>
    </row>
    <row r="59" spans="1:10" ht="17.25" customHeight="1" x14ac:dyDescent="0.25">
      <c r="A59" s="4">
        <v>43271</v>
      </c>
      <c r="B59" s="5" t="s">
        <v>21</v>
      </c>
      <c r="C59" s="6">
        <f t="shared" si="125"/>
        <v>580.27079303675043</v>
      </c>
      <c r="D59" s="7" t="s">
        <v>15</v>
      </c>
      <c r="E59" s="8">
        <v>517</v>
      </c>
      <c r="F59" s="8">
        <v>520</v>
      </c>
      <c r="G59" s="8" t="s">
        <v>16</v>
      </c>
      <c r="H59" s="8">
        <f t="shared" si="126"/>
        <v>1740.8123791102512</v>
      </c>
      <c r="I59" s="8">
        <f t="shared" si="127"/>
        <v>0</v>
      </c>
      <c r="J59" s="3">
        <f t="shared" si="128"/>
        <v>1740.8123791102512</v>
      </c>
    </row>
    <row r="60" spans="1:10" ht="17.25" customHeight="1" x14ac:dyDescent="0.25">
      <c r="A60" s="4">
        <v>43270</v>
      </c>
      <c r="B60" s="5" t="s">
        <v>11</v>
      </c>
      <c r="C60" s="6">
        <f t="shared" si="125"/>
        <v>1369.8630136986301</v>
      </c>
      <c r="D60" s="7" t="s">
        <v>15</v>
      </c>
      <c r="E60" s="8">
        <v>219</v>
      </c>
      <c r="F60" s="8">
        <v>215</v>
      </c>
      <c r="G60" s="8" t="s">
        <v>16</v>
      </c>
      <c r="H60" s="8">
        <f t="shared" si="126"/>
        <v>-5479.4520547945203</v>
      </c>
      <c r="I60" s="8">
        <f t="shared" si="127"/>
        <v>0</v>
      </c>
      <c r="J60" s="3">
        <f t="shared" si="128"/>
        <v>-5479.4520547945203</v>
      </c>
    </row>
    <row r="61" spans="1:10" ht="17.25" customHeight="1" x14ac:dyDescent="0.25">
      <c r="A61" s="4">
        <v>43269</v>
      </c>
      <c r="B61" s="5" t="s">
        <v>22</v>
      </c>
      <c r="C61" s="6">
        <f t="shared" si="125"/>
        <v>495.04950495049508</v>
      </c>
      <c r="D61" s="7" t="s">
        <v>15</v>
      </c>
      <c r="E61" s="8">
        <v>606</v>
      </c>
      <c r="F61" s="8">
        <v>592</v>
      </c>
      <c r="G61" s="8" t="s">
        <v>16</v>
      </c>
      <c r="H61" s="8">
        <f t="shared" si="126"/>
        <v>-6930.6930693069307</v>
      </c>
      <c r="I61" s="8">
        <f t="shared" si="127"/>
        <v>0</v>
      </c>
      <c r="J61" s="3">
        <f t="shared" si="128"/>
        <v>-6930.6930693069307</v>
      </c>
    </row>
    <row r="62" spans="1:10" ht="17.25" customHeight="1" x14ac:dyDescent="0.25">
      <c r="A62" s="4">
        <v>43266</v>
      </c>
      <c r="B62" s="5" t="s">
        <v>23</v>
      </c>
      <c r="C62" s="6">
        <f t="shared" si="125"/>
        <v>232.55813953488371</v>
      </c>
      <c r="D62" s="7" t="s">
        <v>15</v>
      </c>
      <c r="E62" s="8">
        <v>1290</v>
      </c>
      <c r="F62" s="8">
        <v>1298</v>
      </c>
      <c r="G62" s="8" t="s">
        <v>16</v>
      </c>
      <c r="H62" s="8">
        <f t="shared" si="126"/>
        <v>1860.4651162790697</v>
      </c>
      <c r="I62" s="8">
        <f t="shared" si="127"/>
        <v>0</v>
      </c>
      <c r="J62" s="3">
        <f t="shared" si="128"/>
        <v>1860.4651162790697</v>
      </c>
    </row>
    <row r="63" spans="1:10" ht="17.25" customHeight="1" x14ac:dyDescent="0.25">
      <c r="A63" s="4">
        <v>43265</v>
      </c>
      <c r="B63" s="5" t="s">
        <v>14</v>
      </c>
      <c r="C63" s="6">
        <f t="shared" si="125"/>
        <v>1090.909090909091</v>
      </c>
      <c r="D63" s="7" t="s">
        <v>15</v>
      </c>
      <c r="E63" s="8">
        <v>275</v>
      </c>
      <c r="F63" s="8">
        <v>280</v>
      </c>
      <c r="G63" s="8" t="s">
        <v>16</v>
      </c>
      <c r="H63" s="8">
        <f t="shared" si="126"/>
        <v>5454.545454545455</v>
      </c>
      <c r="I63" s="8">
        <f t="shared" si="127"/>
        <v>0</v>
      </c>
      <c r="J63" s="3">
        <f t="shared" si="128"/>
        <v>5454.545454545455</v>
      </c>
    </row>
    <row r="64" spans="1:10" ht="17.25" customHeight="1" x14ac:dyDescent="0.25">
      <c r="A64" s="4">
        <v>43264</v>
      </c>
      <c r="B64" s="5" t="s">
        <v>30</v>
      </c>
      <c r="C64" s="6">
        <f t="shared" si="125"/>
        <v>530.97345132743362</v>
      </c>
      <c r="D64" s="7" t="s">
        <v>15</v>
      </c>
      <c r="E64" s="8">
        <v>565</v>
      </c>
      <c r="F64" s="8">
        <v>565</v>
      </c>
      <c r="G64" s="8" t="s">
        <v>16</v>
      </c>
      <c r="H64" s="8">
        <f t="shared" si="126"/>
        <v>0</v>
      </c>
      <c r="I64" s="8">
        <f t="shared" si="127"/>
        <v>0</v>
      </c>
      <c r="J64" s="3">
        <f t="shared" si="128"/>
        <v>0</v>
      </c>
    </row>
    <row r="65" spans="1:10" ht="17.25" customHeight="1" x14ac:dyDescent="0.25">
      <c r="A65" s="4">
        <v>43263</v>
      </c>
      <c r="B65" s="5" t="s">
        <v>24</v>
      </c>
      <c r="C65" s="6">
        <f t="shared" si="125"/>
        <v>595.23809523809518</v>
      </c>
      <c r="D65" s="7" t="s">
        <v>15</v>
      </c>
      <c r="E65" s="8">
        <v>504</v>
      </c>
      <c r="F65" s="8">
        <v>502</v>
      </c>
      <c r="G65" s="8" t="s">
        <v>16</v>
      </c>
      <c r="H65" s="8">
        <f t="shared" si="126"/>
        <v>-1190.4761904761904</v>
      </c>
      <c r="I65" s="8">
        <f t="shared" si="127"/>
        <v>0</v>
      </c>
      <c r="J65" s="3">
        <f t="shared" si="128"/>
        <v>-1190.4761904761904</v>
      </c>
    </row>
    <row r="66" spans="1:10" ht="17.25" customHeight="1" x14ac:dyDescent="0.25">
      <c r="A66" s="4">
        <v>43262</v>
      </c>
      <c r="B66" s="5" t="s">
        <v>12</v>
      </c>
      <c r="C66" s="6">
        <f t="shared" si="125"/>
        <v>710.90047393364932</v>
      </c>
      <c r="D66" s="7" t="s">
        <v>15</v>
      </c>
      <c r="E66" s="8">
        <v>422</v>
      </c>
      <c r="F66" s="8">
        <v>421</v>
      </c>
      <c r="G66" s="8" t="s">
        <v>16</v>
      </c>
      <c r="H66" s="8">
        <f t="shared" si="126"/>
        <v>-710.90047393364932</v>
      </c>
      <c r="I66" s="8">
        <f t="shared" si="127"/>
        <v>0</v>
      </c>
      <c r="J66" s="3">
        <f t="shared" si="128"/>
        <v>-710.90047393364932</v>
      </c>
    </row>
    <row r="67" spans="1:10" ht="17.25" customHeight="1" x14ac:dyDescent="0.25">
      <c r="A67" s="4">
        <v>43259</v>
      </c>
      <c r="B67" s="5" t="s">
        <v>12</v>
      </c>
      <c r="C67" s="6">
        <f t="shared" si="125"/>
        <v>775.19379844961236</v>
      </c>
      <c r="D67" s="7" t="s">
        <v>15</v>
      </c>
      <c r="E67" s="8">
        <v>387</v>
      </c>
      <c r="F67" s="8">
        <v>393</v>
      </c>
      <c r="G67" s="8">
        <v>405</v>
      </c>
      <c r="H67" s="8">
        <f t="shared" si="126"/>
        <v>4651.1627906976737</v>
      </c>
      <c r="I67" s="8">
        <f t="shared" si="127"/>
        <v>9302.3255813953474</v>
      </c>
      <c r="J67" s="3">
        <f t="shared" si="128"/>
        <v>13953.488372093021</v>
      </c>
    </row>
    <row r="68" spans="1:10" ht="17.25" customHeight="1" x14ac:dyDescent="0.25">
      <c r="A68" s="4">
        <v>43258</v>
      </c>
      <c r="B68" s="5" t="s">
        <v>25</v>
      </c>
      <c r="C68" s="6">
        <f t="shared" si="125"/>
        <v>646.55172413793105</v>
      </c>
      <c r="D68" s="7" t="s">
        <v>15</v>
      </c>
      <c r="E68" s="8">
        <v>464</v>
      </c>
      <c r="F68" s="8">
        <v>469</v>
      </c>
      <c r="G68" s="8" t="s">
        <v>16</v>
      </c>
      <c r="H68" s="8">
        <f t="shared" si="126"/>
        <v>3232.7586206896553</v>
      </c>
      <c r="I68" s="8">
        <f t="shared" si="127"/>
        <v>0</v>
      </c>
      <c r="J68" s="3">
        <f t="shared" si="128"/>
        <v>3232.7586206896553</v>
      </c>
    </row>
    <row r="69" spans="1:10" ht="17.25" customHeight="1" x14ac:dyDescent="0.25">
      <c r="A69" s="4">
        <v>43257</v>
      </c>
      <c r="B69" s="5" t="s">
        <v>26</v>
      </c>
      <c r="C69" s="6">
        <f t="shared" si="125"/>
        <v>845.07042253521126</v>
      </c>
      <c r="D69" s="7" t="s">
        <v>15</v>
      </c>
      <c r="E69" s="8">
        <v>355</v>
      </c>
      <c r="F69" s="8">
        <v>360</v>
      </c>
      <c r="G69" s="8">
        <v>365</v>
      </c>
      <c r="H69" s="8">
        <f t="shared" si="126"/>
        <v>4225.3521126760561</v>
      </c>
      <c r="I69" s="8">
        <f t="shared" si="127"/>
        <v>4225.3521126760561</v>
      </c>
      <c r="J69" s="3">
        <f t="shared" si="128"/>
        <v>8450.7042253521122</v>
      </c>
    </row>
    <row r="70" spans="1:10" ht="17.25" customHeight="1" x14ac:dyDescent="0.25">
      <c r="A70" s="4">
        <v>43257</v>
      </c>
      <c r="B70" s="5" t="s">
        <v>31</v>
      </c>
      <c r="C70" s="6">
        <f t="shared" si="125"/>
        <v>961.53846153846155</v>
      </c>
      <c r="D70" s="7" t="s">
        <v>15</v>
      </c>
      <c r="E70" s="8">
        <v>312</v>
      </c>
      <c r="F70" s="8">
        <v>318</v>
      </c>
      <c r="G70" s="8" t="s">
        <v>16</v>
      </c>
      <c r="H70" s="8">
        <f t="shared" si="126"/>
        <v>5769.2307692307695</v>
      </c>
      <c r="I70" s="8">
        <f t="shared" si="127"/>
        <v>0</v>
      </c>
      <c r="J70" s="3">
        <f t="shared" si="128"/>
        <v>5769.2307692307695</v>
      </c>
    </row>
    <row r="71" spans="1:10" ht="17.25" customHeight="1" x14ac:dyDescent="0.25">
      <c r="A71" s="4">
        <v>43256</v>
      </c>
      <c r="B71" s="5" t="s">
        <v>27</v>
      </c>
      <c r="C71" s="6">
        <f t="shared" si="125"/>
        <v>1612.9032258064517</v>
      </c>
      <c r="D71" s="7" t="s">
        <v>15</v>
      </c>
      <c r="E71" s="8">
        <v>186</v>
      </c>
      <c r="F71" s="8">
        <v>184</v>
      </c>
      <c r="G71" s="8" t="s">
        <v>16</v>
      </c>
      <c r="H71" s="8">
        <f t="shared" si="126"/>
        <v>-3225.8064516129034</v>
      </c>
      <c r="I71" s="8">
        <f t="shared" si="127"/>
        <v>0</v>
      </c>
      <c r="J71" s="3">
        <f t="shared" si="128"/>
        <v>-3225.8064516129034</v>
      </c>
    </row>
    <row r="72" spans="1:10" ht="17.25" customHeight="1" x14ac:dyDescent="0.25">
      <c r="A72" s="4">
        <v>43256</v>
      </c>
      <c r="B72" s="5" t="s">
        <v>32</v>
      </c>
      <c r="C72" s="6">
        <f t="shared" si="125"/>
        <v>1369.8630136986301</v>
      </c>
      <c r="D72" s="7" t="s">
        <v>28</v>
      </c>
      <c r="E72" s="8">
        <v>219</v>
      </c>
      <c r="F72" s="8">
        <v>216</v>
      </c>
      <c r="G72" s="8" t="s">
        <v>16</v>
      </c>
      <c r="H72" s="8">
        <f t="shared" si="126"/>
        <v>4109.58904109589</v>
      </c>
      <c r="I72" s="8">
        <f t="shared" si="127"/>
        <v>0</v>
      </c>
      <c r="J72" s="3">
        <f t="shared" si="128"/>
        <v>4109.58904109589</v>
      </c>
    </row>
    <row r="73" spans="1:10" ht="17.25" customHeight="1" x14ac:dyDescent="0.25">
      <c r="A73" s="4">
        <v>43252</v>
      </c>
      <c r="B73" s="5" t="s">
        <v>33</v>
      </c>
      <c r="C73" s="6">
        <f t="shared" si="125"/>
        <v>348.02784222737819</v>
      </c>
      <c r="D73" s="7" t="s">
        <v>15</v>
      </c>
      <c r="E73" s="8">
        <v>862</v>
      </c>
      <c r="F73" s="8">
        <v>873</v>
      </c>
      <c r="G73" s="8" t="s">
        <v>16</v>
      </c>
      <c r="H73" s="8">
        <f t="shared" si="126"/>
        <v>3828.3062645011601</v>
      </c>
      <c r="I73" s="8">
        <f t="shared" si="127"/>
        <v>0</v>
      </c>
      <c r="J73" s="3">
        <f t="shared" si="128"/>
        <v>3828.3062645011601</v>
      </c>
    </row>
    <row r="74" spans="1:10" ht="17.25" customHeight="1" x14ac:dyDescent="0.25">
      <c r="A74" s="9"/>
      <c r="B74" s="10"/>
      <c r="C74" s="11"/>
      <c r="D74" s="12"/>
      <c r="E74" s="13"/>
      <c r="F74" s="13"/>
      <c r="G74" s="13"/>
      <c r="H74" s="13"/>
      <c r="I74" s="13"/>
      <c r="J74" s="14"/>
    </row>
  </sheetData>
  <mergeCells count="2">
    <mergeCell ref="A1:J1"/>
    <mergeCell ref="A2:J2"/>
  </mergeCells>
  <conditionalFormatting sqref="H52:I74 H9:I10">
    <cfRule type="cellIs" dxfId="813" priority="996" operator="lessThan">
      <formula>0</formula>
    </cfRule>
  </conditionalFormatting>
  <conditionalFormatting sqref="H50:I50">
    <cfRule type="cellIs" dxfId="812" priority="995" operator="lessThan">
      <formula>0</formula>
    </cfRule>
  </conditionalFormatting>
  <conditionalFormatting sqref="H49:I49">
    <cfRule type="cellIs" dxfId="811" priority="994" operator="lessThan">
      <formula>0</formula>
    </cfRule>
  </conditionalFormatting>
  <conditionalFormatting sqref="H48:I48">
    <cfRule type="cellIs" dxfId="810" priority="993" operator="lessThan">
      <formula>0</formula>
    </cfRule>
  </conditionalFormatting>
  <conditionalFormatting sqref="H47:I47">
    <cfRule type="cellIs" dxfId="809" priority="992" operator="lessThan">
      <formula>0</formula>
    </cfRule>
  </conditionalFormatting>
  <conditionalFormatting sqref="H45:I45">
    <cfRule type="cellIs" dxfId="808" priority="986" operator="lessThan">
      <formula>0</formula>
    </cfRule>
  </conditionalFormatting>
  <conditionalFormatting sqref="H44:I44">
    <cfRule type="cellIs" dxfId="807" priority="985" operator="lessThan">
      <formula>0</formula>
    </cfRule>
  </conditionalFormatting>
  <conditionalFormatting sqref="H43:I43">
    <cfRule type="cellIs" dxfId="806" priority="984" operator="lessThan">
      <formula>0</formula>
    </cfRule>
  </conditionalFormatting>
  <conditionalFormatting sqref="H42:I42">
    <cfRule type="cellIs" dxfId="805" priority="983" operator="lessThan">
      <formula>0</formula>
    </cfRule>
  </conditionalFormatting>
  <conditionalFormatting sqref="H46:I46">
    <cfRule type="cellIs" dxfId="804" priority="987" operator="lessThan">
      <formula>0</formula>
    </cfRule>
  </conditionalFormatting>
  <conditionalFormatting sqref="H38:I41">
    <cfRule type="cellIs" dxfId="803" priority="982" operator="lessThan">
      <formula>0</formula>
    </cfRule>
  </conditionalFormatting>
  <conditionalFormatting sqref="H41:I41">
    <cfRule type="cellIs" dxfId="802" priority="981" operator="lessThan">
      <formula>0</formula>
    </cfRule>
  </conditionalFormatting>
  <conditionalFormatting sqref="I40">
    <cfRule type="cellIs" dxfId="801" priority="980" operator="lessThan">
      <formula>0</formula>
    </cfRule>
  </conditionalFormatting>
  <conditionalFormatting sqref="H37:I37">
    <cfRule type="cellIs" dxfId="800" priority="979" operator="lessThan">
      <formula>0</formula>
    </cfRule>
  </conditionalFormatting>
  <conditionalFormatting sqref="H36:I36">
    <cfRule type="cellIs" dxfId="799" priority="978" operator="lessThan">
      <formula>0</formula>
    </cfRule>
  </conditionalFormatting>
  <conditionalFormatting sqref="H35:I35">
    <cfRule type="cellIs" dxfId="798" priority="977" operator="lessThan">
      <formula>0</formula>
    </cfRule>
  </conditionalFormatting>
  <conditionalFormatting sqref="H34:I34">
    <cfRule type="cellIs" dxfId="797" priority="976" operator="lessThan">
      <formula>0</formula>
    </cfRule>
  </conditionalFormatting>
  <conditionalFormatting sqref="H33:I33">
    <cfRule type="cellIs" dxfId="796" priority="975" operator="lessThan">
      <formula>0</formula>
    </cfRule>
  </conditionalFormatting>
  <conditionalFormatting sqref="H32:I32">
    <cfRule type="cellIs" dxfId="795" priority="974" operator="lessThan">
      <formula>0</formula>
    </cfRule>
  </conditionalFormatting>
  <conditionalFormatting sqref="H32">
    <cfRule type="cellIs" dxfId="794" priority="969" operator="lessThan">
      <formula>0</formula>
    </cfRule>
  </conditionalFormatting>
  <conditionalFormatting sqref="I32">
    <cfRule type="cellIs" dxfId="793" priority="968" operator="lessThan">
      <formula>0</formula>
    </cfRule>
  </conditionalFormatting>
  <conditionalFormatting sqref="I32">
    <cfRule type="cellIs" dxfId="792" priority="967" operator="lessThan">
      <formula>0</formula>
    </cfRule>
  </conditionalFormatting>
  <conditionalFormatting sqref="H31:I31">
    <cfRule type="cellIs" dxfId="791" priority="966" operator="lessThan">
      <formula>0</formula>
    </cfRule>
  </conditionalFormatting>
  <conditionalFormatting sqref="H31">
    <cfRule type="cellIs" dxfId="790" priority="965" operator="lessThan">
      <formula>0</formula>
    </cfRule>
  </conditionalFormatting>
  <conditionalFormatting sqref="I31">
    <cfRule type="cellIs" dxfId="789" priority="964" operator="lessThan">
      <formula>0</formula>
    </cfRule>
  </conditionalFormatting>
  <conditionalFormatting sqref="I31">
    <cfRule type="cellIs" dxfId="788" priority="963" operator="lessThan">
      <formula>0</formula>
    </cfRule>
  </conditionalFormatting>
  <conditionalFormatting sqref="H30:I30">
    <cfRule type="cellIs" dxfId="787" priority="962" operator="lessThan">
      <formula>0</formula>
    </cfRule>
  </conditionalFormatting>
  <conditionalFormatting sqref="H30">
    <cfRule type="cellIs" dxfId="786" priority="961" operator="lessThan">
      <formula>0</formula>
    </cfRule>
  </conditionalFormatting>
  <conditionalFormatting sqref="I30">
    <cfRule type="cellIs" dxfId="785" priority="960" operator="lessThan">
      <formula>0</formula>
    </cfRule>
  </conditionalFormatting>
  <conditionalFormatting sqref="I30">
    <cfRule type="cellIs" dxfId="784" priority="959" operator="lessThan">
      <formula>0</formula>
    </cfRule>
  </conditionalFormatting>
  <conditionalFormatting sqref="H29:I29">
    <cfRule type="cellIs" dxfId="783" priority="958" operator="lessThan">
      <formula>0</formula>
    </cfRule>
  </conditionalFormatting>
  <conditionalFormatting sqref="H29">
    <cfRule type="cellIs" dxfId="782" priority="957" operator="lessThan">
      <formula>0</formula>
    </cfRule>
  </conditionalFormatting>
  <conditionalFormatting sqref="I29">
    <cfRule type="cellIs" dxfId="781" priority="956" operator="lessThan">
      <formula>0</formula>
    </cfRule>
  </conditionalFormatting>
  <conditionalFormatting sqref="I29">
    <cfRule type="cellIs" dxfId="780" priority="955" operator="lessThan">
      <formula>0</formula>
    </cfRule>
  </conditionalFormatting>
  <conditionalFormatting sqref="H30">
    <cfRule type="cellIs" dxfId="779" priority="954" operator="lessThan">
      <formula>0</formula>
    </cfRule>
  </conditionalFormatting>
  <conditionalFormatting sqref="H30">
    <cfRule type="cellIs" dxfId="778" priority="953" operator="lessThan">
      <formula>0</formula>
    </cfRule>
  </conditionalFormatting>
  <conditionalFormatting sqref="H30">
    <cfRule type="cellIs" dxfId="777" priority="952" operator="lessThan">
      <formula>0</formula>
    </cfRule>
  </conditionalFormatting>
  <conditionalFormatting sqref="H29">
    <cfRule type="cellIs" dxfId="776" priority="951" operator="lessThan">
      <formula>0</formula>
    </cfRule>
  </conditionalFormatting>
  <conditionalFormatting sqref="H29">
    <cfRule type="cellIs" dxfId="775" priority="950" operator="lessThan">
      <formula>0</formula>
    </cfRule>
  </conditionalFormatting>
  <conditionalFormatting sqref="H29">
    <cfRule type="cellIs" dxfId="774" priority="949" operator="lessThan">
      <formula>0</formula>
    </cfRule>
  </conditionalFormatting>
  <conditionalFormatting sqref="H29">
    <cfRule type="cellIs" dxfId="773" priority="948" operator="lessThan">
      <formula>0</formula>
    </cfRule>
  </conditionalFormatting>
  <conditionalFormatting sqref="H29">
    <cfRule type="cellIs" dxfId="772" priority="947" operator="lessThan">
      <formula>0</formula>
    </cfRule>
  </conditionalFormatting>
  <conditionalFormatting sqref="H29">
    <cfRule type="cellIs" dxfId="771" priority="946" operator="lessThan">
      <formula>0</formula>
    </cfRule>
  </conditionalFormatting>
  <conditionalFormatting sqref="H29">
    <cfRule type="cellIs" dxfId="770" priority="945" operator="lessThan">
      <formula>0</formula>
    </cfRule>
  </conditionalFormatting>
  <conditionalFormatting sqref="H28:I28">
    <cfRule type="cellIs" dxfId="769" priority="944" operator="lessThan">
      <formula>0</formula>
    </cfRule>
  </conditionalFormatting>
  <conditionalFormatting sqref="H28">
    <cfRule type="cellIs" dxfId="768" priority="943" operator="lessThan">
      <formula>0</formula>
    </cfRule>
  </conditionalFormatting>
  <conditionalFormatting sqref="I28">
    <cfRule type="cellIs" dxfId="767" priority="942" operator="lessThan">
      <formula>0</formula>
    </cfRule>
  </conditionalFormatting>
  <conditionalFormatting sqref="I28">
    <cfRule type="cellIs" dxfId="766" priority="941" operator="lessThan">
      <formula>0</formula>
    </cfRule>
  </conditionalFormatting>
  <conditionalFormatting sqref="H28">
    <cfRule type="cellIs" dxfId="765" priority="940" operator="lessThan">
      <formula>0</formula>
    </cfRule>
  </conditionalFormatting>
  <conditionalFormatting sqref="H28">
    <cfRule type="cellIs" dxfId="764" priority="939" operator="lessThan">
      <formula>0</formula>
    </cfRule>
  </conditionalFormatting>
  <conditionalFormatting sqref="H28">
    <cfRule type="cellIs" dxfId="763" priority="938" operator="lessThan">
      <formula>0</formula>
    </cfRule>
  </conditionalFormatting>
  <conditionalFormatting sqref="H28">
    <cfRule type="cellIs" dxfId="762" priority="937" operator="lessThan">
      <formula>0</formula>
    </cfRule>
  </conditionalFormatting>
  <conditionalFormatting sqref="H28">
    <cfRule type="cellIs" dxfId="761" priority="936" operator="lessThan">
      <formula>0</formula>
    </cfRule>
  </conditionalFormatting>
  <conditionalFormatting sqref="H28">
    <cfRule type="cellIs" dxfId="760" priority="935" operator="lessThan">
      <formula>0</formula>
    </cfRule>
  </conditionalFormatting>
  <conditionalFormatting sqref="H28">
    <cfRule type="cellIs" dxfId="759" priority="934" operator="lessThan">
      <formula>0</formula>
    </cfRule>
  </conditionalFormatting>
  <conditionalFormatting sqref="H27:I27">
    <cfRule type="cellIs" dxfId="758" priority="933" operator="lessThan">
      <formula>0</formula>
    </cfRule>
  </conditionalFormatting>
  <conditionalFormatting sqref="H27">
    <cfRule type="cellIs" dxfId="757" priority="932" operator="lessThan">
      <formula>0</formula>
    </cfRule>
  </conditionalFormatting>
  <conditionalFormatting sqref="I27">
    <cfRule type="cellIs" dxfId="756" priority="931" operator="lessThan">
      <formula>0</formula>
    </cfRule>
  </conditionalFormatting>
  <conditionalFormatting sqref="I27">
    <cfRule type="cellIs" dxfId="755" priority="930" operator="lessThan">
      <formula>0</formula>
    </cfRule>
  </conditionalFormatting>
  <conditionalFormatting sqref="H27">
    <cfRule type="cellIs" dxfId="754" priority="929" operator="lessThan">
      <formula>0</formula>
    </cfRule>
  </conditionalFormatting>
  <conditionalFormatting sqref="H27">
    <cfRule type="cellIs" dxfId="753" priority="928" operator="lessThan">
      <formula>0</formula>
    </cfRule>
  </conditionalFormatting>
  <conditionalFormatting sqref="H27">
    <cfRule type="cellIs" dxfId="752" priority="927" operator="lessThan">
      <formula>0</formula>
    </cfRule>
  </conditionalFormatting>
  <conditionalFormatting sqref="H27">
    <cfRule type="cellIs" dxfId="751" priority="926" operator="lessThan">
      <formula>0</formula>
    </cfRule>
  </conditionalFormatting>
  <conditionalFormatting sqref="H27">
    <cfRule type="cellIs" dxfId="750" priority="925" operator="lessThan">
      <formula>0</formula>
    </cfRule>
  </conditionalFormatting>
  <conditionalFormatting sqref="H27">
    <cfRule type="cellIs" dxfId="749" priority="924" operator="lessThan">
      <formula>0</formula>
    </cfRule>
  </conditionalFormatting>
  <conditionalFormatting sqref="H27">
    <cfRule type="cellIs" dxfId="748" priority="923" operator="lessThan">
      <formula>0</formula>
    </cfRule>
  </conditionalFormatting>
  <conditionalFormatting sqref="H26:I26">
    <cfRule type="cellIs" dxfId="747" priority="922" operator="lessThan">
      <formula>0</formula>
    </cfRule>
  </conditionalFormatting>
  <conditionalFormatting sqref="H26">
    <cfRule type="cellIs" dxfId="746" priority="921" operator="lessThan">
      <formula>0</formula>
    </cfRule>
  </conditionalFormatting>
  <conditionalFormatting sqref="I26">
    <cfRule type="cellIs" dxfId="745" priority="920" operator="lessThan">
      <formula>0</formula>
    </cfRule>
  </conditionalFormatting>
  <conditionalFormatting sqref="I26">
    <cfRule type="cellIs" dxfId="744" priority="919" operator="lessThan">
      <formula>0</formula>
    </cfRule>
  </conditionalFormatting>
  <conditionalFormatting sqref="H26">
    <cfRule type="cellIs" dxfId="743" priority="918" operator="lessThan">
      <formula>0</formula>
    </cfRule>
  </conditionalFormatting>
  <conditionalFormatting sqref="H26">
    <cfRule type="cellIs" dxfId="742" priority="917" operator="lessThan">
      <formula>0</formula>
    </cfRule>
  </conditionalFormatting>
  <conditionalFormatting sqref="H26">
    <cfRule type="cellIs" dxfId="741" priority="916" operator="lessThan">
      <formula>0</formula>
    </cfRule>
  </conditionalFormatting>
  <conditionalFormatting sqref="H26">
    <cfRule type="cellIs" dxfId="740" priority="915" operator="lessThan">
      <formula>0</formula>
    </cfRule>
  </conditionalFormatting>
  <conditionalFormatting sqref="H26">
    <cfRule type="cellIs" dxfId="739" priority="914" operator="lessThan">
      <formula>0</formula>
    </cfRule>
  </conditionalFormatting>
  <conditionalFormatting sqref="H26">
    <cfRule type="cellIs" dxfId="738" priority="913" operator="lessThan">
      <formula>0</formula>
    </cfRule>
  </conditionalFormatting>
  <conditionalFormatting sqref="H26">
    <cfRule type="cellIs" dxfId="737" priority="912" operator="lessThan">
      <formula>0</formula>
    </cfRule>
  </conditionalFormatting>
  <conditionalFormatting sqref="H26">
    <cfRule type="cellIs" dxfId="736" priority="911" operator="lessThan">
      <formula>0</formula>
    </cfRule>
  </conditionalFormatting>
  <conditionalFormatting sqref="H26">
    <cfRule type="cellIs" dxfId="735" priority="910" operator="lessThan">
      <formula>0</formula>
    </cfRule>
  </conditionalFormatting>
  <conditionalFormatting sqref="H25:I25">
    <cfRule type="cellIs" dxfId="734" priority="909" operator="lessThan">
      <formula>0</formula>
    </cfRule>
  </conditionalFormatting>
  <conditionalFormatting sqref="H25">
    <cfRule type="cellIs" dxfId="733" priority="908" operator="lessThan">
      <formula>0</formula>
    </cfRule>
  </conditionalFormatting>
  <conditionalFormatting sqref="I25">
    <cfRule type="cellIs" dxfId="732" priority="907" operator="lessThan">
      <formula>0</formula>
    </cfRule>
  </conditionalFormatting>
  <conditionalFormatting sqref="I25">
    <cfRule type="cellIs" dxfId="731" priority="906" operator="lessThan">
      <formula>0</formula>
    </cfRule>
  </conditionalFormatting>
  <conditionalFormatting sqref="H25">
    <cfRule type="cellIs" dxfId="730" priority="905" operator="lessThan">
      <formula>0</formula>
    </cfRule>
  </conditionalFormatting>
  <conditionalFormatting sqref="H25">
    <cfRule type="cellIs" dxfId="729" priority="904" operator="lessThan">
      <formula>0</formula>
    </cfRule>
  </conditionalFormatting>
  <conditionalFormatting sqref="H25">
    <cfRule type="cellIs" dxfId="728" priority="903" operator="lessThan">
      <formula>0</formula>
    </cfRule>
  </conditionalFormatting>
  <conditionalFormatting sqref="H25">
    <cfRule type="cellIs" dxfId="727" priority="902" operator="lessThan">
      <formula>0</formula>
    </cfRule>
  </conditionalFormatting>
  <conditionalFormatting sqref="H25">
    <cfRule type="cellIs" dxfId="726" priority="901" operator="lessThan">
      <formula>0</formula>
    </cfRule>
  </conditionalFormatting>
  <conditionalFormatting sqref="H25">
    <cfRule type="cellIs" dxfId="725" priority="900" operator="lessThan">
      <formula>0</formula>
    </cfRule>
  </conditionalFormatting>
  <conditionalFormatting sqref="H25">
    <cfRule type="cellIs" dxfId="724" priority="899" operator="lessThan">
      <formula>0</formula>
    </cfRule>
  </conditionalFormatting>
  <conditionalFormatting sqref="H25">
    <cfRule type="cellIs" dxfId="723" priority="898" operator="lessThan">
      <formula>0</formula>
    </cfRule>
  </conditionalFormatting>
  <conditionalFormatting sqref="H25">
    <cfRule type="cellIs" dxfId="722" priority="897" operator="lessThan">
      <formula>0</formula>
    </cfRule>
  </conditionalFormatting>
  <conditionalFormatting sqref="H25:I25">
    <cfRule type="cellIs" dxfId="721" priority="896" operator="lessThan">
      <formula>0</formula>
    </cfRule>
  </conditionalFormatting>
  <conditionalFormatting sqref="H25">
    <cfRule type="cellIs" dxfId="720" priority="895" operator="lessThan">
      <formula>0</formula>
    </cfRule>
  </conditionalFormatting>
  <conditionalFormatting sqref="I25">
    <cfRule type="cellIs" dxfId="719" priority="894" operator="lessThan">
      <formula>0</formula>
    </cfRule>
  </conditionalFormatting>
  <conditionalFormatting sqref="I25">
    <cfRule type="cellIs" dxfId="718" priority="893" operator="lessThan">
      <formula>0</formula>
    </cfRule>
  </conditionalFormatting>
  <conditionalFormatting sqref="H25">
    <cfRule type="cellIs" dxfId="717" priority="892" operator="lessThan">
      <formula>0</formula>
    </cfRule>
  </conditionalFormatting>
  <conditionalFormatting sqref="H25">
    <cfRule type="cellIs" dxfId="716" priority="891" operator="lessThan">
      <formula>0</formula>
    </cfRule>
  </conditionalFormatting>
  <conditionalFormatting sqref="H25">
    <cfRule type="cellIs" dxfId="715" priority="890" operator="lessThan">
      <formula>0</formula>
    </cfRule>
  </conditionalFormatting>
  <conditionalFormatting sqref="H24:I24">
    <cfRule type="cellIs" dxfId="714" priority="889" operator="lessThan">
      <formula>0</formula>
    </cfRule>
  </conditionalFormatting>
  <conditionalFormatting sqref="H24">
    <cfRule type="cellIs" dxfId="713" priority="888" operator="lessThan">
      <formula>0</formula>
    </cfRule>
  </conditionalFormatting>
  <conditionalFormatting sqref="I24">
    <cfRule type="cellIs" dxfId="712" priority="887" operator="lessThan">
      <formula>0</formula>
    </cfRule>
  </conditionalFormatting>
  <conditionalFormatting sqref="I24">
    <cfRule type="cellIs" dxfId="711" priority="886" operator="lessThan">
      <formula>0</formula>
    </cfRule>
  </conditionalFormatting>
  <conditionalFormatting sqref="H24">
    <cfRule type="cellIs" dxfId="710" priority="885" operator="lessThan">
      <formula>0</formula>
    </cfRule>
  </conditionalFormatting>
  <conditionalFormatting sqref="H24">
    <cfRule type="cellIs" dxfId="709" priority="884" operator="lessThan">
      <formula>0</formula>
    </cfRule>
  </conditionalFormatting>
  <conditionalFormatting sqref="H24">
    <cfRule type="cellIs" dxfId="708" priority="883" operator="lessThan">
      <formula>0</formula>
    </cfRule>
  </conditionalFormatting>
  <conditionalFormatting sqref="H24">
    <cfRule type="cellIs" dxfId="707" priority="882" operator="lessThan">
      <formula>0</formula>
    </cfRule>
  </conditionalFormatting>
  <conditionalFormatting sqref="H24">
    <cfRule type="cellIs" dxfId="706" priority="881" operator="lessThan">
      <formula>0</formula>
    </cfRule>
  </conditionalFormatting>
  <conditionalFormatting sqref="H24">
    <cfRule type="cellIs" dxfId="705" priority="880" operator="lessThan">
      <formula>0</formula>
    </cfRule>
  </conditionalFormatting>
  <conditionalFormatting sqref="H24">
    <cfRule type="cellIs" dxfId="704" priority="879" operator="lessThan">
      <formula>0</formula>
    </cfRule>
  </conditionalFormatting>
  <conditionalFormatting sqref="H24">
    <cfRule type="cellIs" dxfId="703" priority="878" operator="lessThan">
      <formula>0</formula>
    </cfRule>
  </conditionalFormatting>
  <conditionalFormatting sqref="H24">
    <cfRule type="cellIs" dxfId="702" priority="877" operator="lessThan">
      <formula>0</formula>
    </cfRule>
  </conditionalFormatting>
  <conditionalFormatting sqref="H24:I24">
    <cfRule type="cellIs" dxfId="701" priority="876" operator="lessThan">
      <formula>0</formula>
    </cfRule>
  </conditionalFormatting>
  <conditionalFormatting sqref="H24">
    <cfRule type="cellIs" dxfId="700" priority="875" operator="lessThan">
      <formula>0</formula>
    </cfRule>
  </conditionalFormatting>
  <conditionalFormatting sqref="I24">
    <cfRule type="cellIs" dxfId="699" priority="874" operator="lessThan">
      <formula>0</formula>
    </cfRule>
  </conditionalFormatting>
  <conditionalFormatting sqref="I24">
    <cfRule type="cellIs" dxfId="698" priority="873" operator="lessThan">
      <formula>0</formula>
    </cfRule>
  </conditionalFormatting>
  <conditionalFormatting sqref="H24">
    <cfRule type="cellIs" dxfId="697" priority="872" operator="lessThan">
      <formula>0</formula>
    </cfRule>
  </conditionalFormatting>
  <conditionalFormatting sqref="H24">
    <cfRule type="cellIs" dxfId="696" priority="871" operator="lessThan">
      <formula>0</formula>
    </cfRule>
  </conditionalFormatting>
  <conditionalFormatting sqref="H24">
    <cfRule type="cellIs" dxfId="695" priority="870" operator="lessThan">
      <formula>0</formula>
    </cfRule>
  </conditionalFormatting>
  <conditionalFormatting sqref="H21:I23">
    <cfRule type="cellIs" dxfId="694" priority="869" operator="lessThan">
      <formula>0</formula>
    </cfRule>
  </conditionalFormatting>
  <conditionalFormatting sqref="H21:H23">
    <cfRule type="cellIs" dxfId="693" priority="868" operator="lessThan">
      <formula>0</formula>
    </cfRule>
  </conditionalFormatting>
  <conditionalFormatting sqref="I21:I23">
    <cfRule type="cellIs" dxfId="692" priority="867" operator="lessThan">
      <formula>0</formula>
    </cfRule>
  </conditionalFormatting>
  <conditionalFormatting sqref="I21:I23">
    <cfRule type="cellIs" dxfId="691" priority="866" operator="lessThan">
      <formula>0</formula>
    </cfRule>
  </conditionalFormatting>
  <conditionalFormatting sqref="H21:H23">
    <cfRule type="cellIs" dxfId="690" priority="865" operator="lessThan">
      <formula>0</formula>
    </cfRule>
  </conditionalFormatting>
  <conditionalFormatting sqref="H21:H23">
    <cfRule type="cellIs" dxfId="689" priority="864" operator="lessThan">
      <formula>0</formula>
    </cfRule>
  </conditionalFormatting>
  <conditionalFormatting sqref="H21:H23">
    <cfRule type="cellIs" dxfId="688" priority="863" operator="lessThan">
      <formula>0</formula>
    </cfRule>
  </conditionalFormatting>
  <conditionalFormatting sqref="H21:H23">
    <cfRule type="cellIs" dxfId="687" priority="862" operator="lessThan">
      <formula>0</formula>
    </cfRule>
  </conditionalFormatting>
  <conditionalFormatting sqref="H21:H23">
    <cfRule type="cellIs" dxfId="686" priority="861" operator="lessThan">
      <formula>0</formula>
    </cfRule>
  </conditionalFormatting>
  <conditionalFormatting sqref="H21:H23">
    <cfRule type="cellIs" dxfId="685" priority="860" operator="lessThan">
      <formula>0</formula>
    </cfRule>
  </conditionalFormatting>
  <conditionalFormatting sqref="H21:H23">
    <cfRule type="cellIs" dxfId="684" priority="859" operator="lessThan">
      <formula>0</formula>
    </cfRule>
  </conditionalFormatting>
  <conditionalFormatting sqref="H21:H23">
    <cfRule type="cellIs" dxfId="683" priority="858" operator="lessThan">
      <formula>0</formula>
    </cfRule>
  </conditionalFormatting>
  <conditionalFormatting sqref="H21:H23">
    <cfRule type="cellIs" dxfId="682" priority="857" operator="lessThan">
      <formula>0</formula>
    </cfRule>
  </conditionalFormatting>
  <conditionalFormatting sqref="H21:I23">
    <cfRule type="cellIs" dxfId="681" priority="856" operator="lessThan">
      <formula>0</formula>
    </cfRule>
  </conditionalFormatting>
  <conditionalFormatting sqref="H21:H23">
    <cfRule type="cellIs" dxfId="680" priority="855" operator="lessThan">
      <formula>0</formula>
    </cfRule>
  </conditionalFormatting>
  <conditionalFormatting sqref="I21:I23">
    <cfRule type="cellIs" dxfId="679" priority="854" operator="lessThan">
      <formula>0</formula>
    </cfRule>
  </conditionalFormatting>
  <conditionalFormatting sqref="I21:I23">
    <cfRule type="cellIs" dxfId="678" priority="853" operator="lessThan">
      <formula>0</formula>
    </cfRule>
  </conditionalFormatting>
  <conditionalFormatting sqref="H21:H23">
    <cfRule type="cellIs" dxfId="677" priority="852" operator="lessThan">
      <formula>0</formula>
    </cfRule>
  </conditionalFormatting>
  <conditionalFormatting sqref="H21:H23">
    <cfRule type="cellIs" dxfId="676" priority="851" operator="lessThan">
      <formula>0</formula>
    </cfRule>
  </conditionalFormatting>
  <conditionalFormatting sqref="H21:H23">
    <cfRule type="cellIs" dxfId="675" priority="850" operator="lessThan">
      <formula>0</formula>
    </cfRule>
  </conditionalFormatting>
  <conditionalFormatting sqref="H21:H23">
    <cfRule type="cellIs" dxfId="674" priority="849" operator="lessThan">
      <formula>0</formula>
    </cfRule>
  </conditionalFormatting>
  <conditionalFormatting sqref="H21:H23">
    <cfRule type="cellIs" dxfId="673" priority="848" operator="lessThan">
      <formula>0</formula>
    </cfRule>
  </conditionalFormatting>
  <conditionalFormatting sqref="H21:H23">
    <cfRule type="cellIs" dxfId="672" priority="847" operator="lessThan">
      <formula>0</formula>
    </cfRule>
  </conditionalFormatting>
  <conditionalFormatting sqref="H21:H23">
    <cfRule type="cellIs" dxfId="671" priority="846" operator="lessThan">
      <formula>0</formula>
    </cfRule>
  </conditionalFormatting>
  <conditionalFormatting sqref="H21:H23">
    <cfRule type="cellIs" dxfId="670" priority="845" operator="lessThan">
      <formula>0</formula>
    </cfRule>
  </conditionalFormatting>
  <conditionalFormatting sqref="H21:H23">
    <cfRule type="cellIs" dxfId="669" priority="844" operator="lessThan">
      <formula>0</formula>
    </cfRule>
  </conditionalFormatting>
  <conditionalFormatting sqref="H21:H23">
    <cfRule type="cellIs" dxfId="668" priority="843" operator="lessThan">
      <formula>0</formula>
    </cfRule>
  </conditionalFormatting>
  <conditionalFormatting sqref="H21:H23">
    <cfRule type="cellIs" dxfId="667" priority="842" operator="lessThan">
      <formula>0</formula>
    </cfRule>
  </conditionalFormatting>
  <conditionalFormatting sqref="H21:H23">
    <cfRule type="cellIs" dxfId="666" priority="841" operator="lessThan">
      <formula>0</formula>
    </cfRule>
  </conditionalFormatting>
  <conditionalFormatting sqref="H21:H23">
    <cfRule type="cellIs" dxfId="665" priority="840" operator="lessThan">
      <formula>0</formula>
    </cfRule>
  </conditionalFormatting>
  <conditionalFormatting sqref="H21:H23">
    <cfRule type="cellIs" dxfId="664" priority="839" operator="lessThan">
      <formula>0</formula>
    </cfRule>
  </conditionalFormatting>
  <conditionalFormatting sqref="H22:I23">
    <cfRule type="cellIs" dxfId="663" priority="838" operator="lessThan">
      <formula>0</formula>
    </cfRule>
  </conditionalFormatting>
  <conditionalFormatting sqref="H22:H23">
    <cfRule type="cellIs" dxfId="662" priority="837" operator="lessThan">
      <formula>0</formula>
    </cfRule>
  </conditionalFormatting>
  <conditionalFormatting sqref="I22:I23">
    <cfRule type="cellIs" dxfId="661" priority="836" operator="lessThan">
      <formula>0</formula>
    </cfRule>
  </conditionalFormatting>
  <conditionalFormatting sqref="I22:I23">
    <cfRule type="cellIs" dxfId="660" priority="835" operator="lessThan">
      <formula>0</formula>
    </cfRule>
  </conditionalFormatting>
  <conditionalFormatting sqref="H22:H23">
    <cfRule type="cellIs" dxfId="659" priority="834" operator="lessThan">
      <formula>0</formula>
    </cfRule>
  </conditionalFormatting>
  <conditionalFormatting sqref="H22:H23">
    <cfRule type="cellIs" dxfId="658" priority="833" operator="lessThan">
      <formula>0</formula>
    </cfRule>
  </conditionalFormatting>
  <conditionalFormatting sqref="H22:H23">
    <cfRule type="cellIs" dxfId="657" priority="832" operator="lessThan">
      <formula>0</formula>
    </cfRule>
  </conditionalFormatting>
  <conditionalFormatting sqref="H22:H23">
    <cfRule type="cellIs" dxfId="656" priority="831" operator="lessThan">
      <formula>0</formula>
    </cfRule>
  </conditionalFormatting>
  <conditionalFormatting sqref="H22:H23">
    <cfRule type="cellIs" dxfId="655" priority="830" operator="lessThan">
      <formula>0</formula>
    </cfRule>
  </conditionalFormatting>
  <conditionalFormatting sqref="H22:H23">
    <cfRule type="cellIs" dxfId="654" priority="829" operator="lessThan">
      <formula>0</formula>
    </cfRule>
  </conditionalFormatting>
  <conditionalFormatting sqref="H22:H23">
    <cfRule type="cellIs" dxfId="653" priority="828" operator="lessThan">
      <formula>0</formula>
    </cfRule>
  </conditionalFormatting>
  <conditionalFormatting sqref="H22:H23">
    <cfRule type="cellIs" dxfId="652" priority="827" operator="lessThan">
      <formula>0</formula>
    </cfRule>
  </conditionalFormatting>
  <conditionalFormatting sqref="H22:H23">
    <cfRule type="cellIs" dxfId="651" priority="826" operator="lessThan">
      <formula>0</formula>
    </cfRule>
  </conditionalFormatting>
  <conditionalFormatting sqref="H22:I23">
    <cfRule type="cellIs" dxfId="650" priority="825" operator="lessThan">
      <formula>0</formula>
    </cfRule>
  </conditionalFormatting>
  <conditionalFormatting sqref="H22:H23">
    <cfRule type="cellIs" dxfId="649" priority="824" operator="lessThan">
      <formula>0</formula>
    </cfRule>
  </conditionalFormatting>
  <conditionalFormatting sqref="I22:I23">
    <cfRule type="cellIs" dxfId="648" priority="823" operator="lessThan">
      <formula>0</formula>
    </cfRule>
  </conditionalFormatting>
  <conditionalFormatting sqref="I22:I23">
    <cfRule type="cellIs" dxfId="647" priority="822" operator="lessThan">
      <formula>0</formula>
    </cfRule>
  </conditionalFormatting>
  <conditionalFormatting sqref="H22:H23">
    <cfRule type="cellIs" dxfId="646" priority="821" operator="lessThan">
      <formula>0</formula>
    </cfRule>
  </conditionalFormatting>
  <conditionalFormatting sqref="H22:H23">
    <cfRule type="cellIs" dxfId="645" priority="820" operator="lessThan">
      <formula>0</formula>
    </cfRule>
  </conditionalFormatting>
  <conditionalFormatting sqref="H22:H23">
    <cfRule type="cellIs" dxfId="644" priority="819" operator="lessThan">
      <formula>0</formula>
    </cfRule>
  </conditionalFormatting>
  <conditionalFormatting sqref="H23">
    <cfRule type="cellIs" dxfId="643" priority="818" operator="lessThan">
      <formula>0</formula>
    </cfRule>
  </conditionalFormatting>
  <conditionalFormatting sqref="H23">
    <cfRule type="cellIs" dxfId="642" priority="817" operator="lessThan">
      <formula>0</formula>
    </cfRule>
  </conditionalFormatting>
  <conditionalFormatting sqref="H23">
    <cfRule type="cellIs" dxfId="641" priority="816" operator="lessThan">
      <formula>0</formula>
    </cfRule>
  </conditionalFormatting>
  <conditionalFormatting sqref="H23">
    <cfRule type="cellIs" dxfId="640" priority="815" operator="lessThan">
      <formula>0</formula>
    </cfRule>
  </conditionalFormatting>
  <conditionalFormatting sqref="H23">
    <cfRule type="cellIs" dxfId="639" priority="814" operator="lessThan">
      <formula>0</formula>
    </cfRule>
  </conditionalFormatting>
  <conditionalFormatting sqref="H23">
    <cfRule type="cellIs" dxfId="638" priority="813" operator="lessThan">
      <formula>0</formula>
    </cfRule>
  </conditionalFormatting>
  <conditionalFormatting sqref="H23">
    <cfRule type="cellIs" dxfId="637" priority="812" operator="lessThan">
      <formula>0</formula>
    </cfRule>
  </conditionalFormatting>
  <conditionalFormatting sqref="H23">
    <cfRule type="cellIs" dxfId="636" priority="811" operator="lessThan">
      <formula>0</formula>
    </cfRule>
  </conditionalFormatting>
  <conditionalFormatting sqref="H23">
    <cfRule type="cellIs" dxfId="635" priority="810" operator="lessThan">
      <formula>0</formula>
    </cfRule>
  </conditionalFormatting>
  <conditionalFormatting sqref="H23">
    <cfRule type="cellIs" dxfId="634" priority="809" operator="lessThan">
      <formula>0</formula>
    </cfRule>
  </conditionalFormatting>
  <conditionalFormatting sqref="H23">
    <cfRule type="cellIs" dxfId="633" priority="808" operator="lessThan">
      <formula>0</formula>
    </cfRule>
  </conditionalFormatting>
  <conditionalFormatting sqref="H20:I20">
    <cfRule type="cellIs" dxfId="632" priority="807" operator="lessThan">
      <formula>0</formula>
    </cfRule>
  </conditionalFormatting>
  <conditionalFormatting sqref="H20">
    <cfRule type="cellIs" dxfId="631" priority="806" operator="lessThan">
      <formula>0</formula>
    </cfRule>
  </conditionalFormatting>
  <conditionalFormatting sqref="I20">
    <cfRule type="cellIs" dxfId="630" priority="805" operator="lessThan">
      <formula>0</formula>
    </cfRule>
  </conditionalFormatting>
  <conditionalFormatting sqref="I20">
    <cfRule type="cellIs" dxfId="629" priority="804" operator="lessThan">
      <formula>0</formula>
    </cfRule>
  </conditionalFormatting>
  <conditionalFormatting sqref="H20">
    <cfRule type="cellIs" dxfId="628" priority="803" operator="lessThan">
      <formula>0</formula>
    </cfRule>
  </conditionalFormatting>
  <conditionalFormatting sqref="H20">
    <cfRule type="cellIs" dxfId="627" priority="802" operator="lessThan">
      <formula>0</formula>
    </cfRule>
  </conditionalFormatting>
  <conditionalFormatting sqref="H20">
    <cfRule type="cellIs" dxfId="626" priority="801" operator="lessThan">
      <formula>0</formula>
    </cfRule>
  </conditionalFormatting>
  <conditionalFormatting sqref="H20">
    <cfRule type="cellIs" dxfId="625" priority="800" operator="lessThan">
      <formula>0</formula>
    </cfRule>
  </conditionalFormatting>
  <conditionalFormatting sqref="H20">
    <cfRule type="cellIs" dxfId="624" priority="799" operator="lessThan">
      <formula>0</formula>
    </cfRule>
  </conditionalFormatting>
  <conditionalFormatting sqref="H20">
    <cfRule type="cellIs" dxfId="623" priority="798" operator="lessThan">
      <formula>0</formula>
    </cfRule>
  </conditionalFormatting>
  <conditionalFormatting sqref="H20">
    <cfRule type="cellIs" dxfId="622" priority="797" operator="lessThan">
      <formula>0</formula>
    </cfRule>
  </conditionalFormatting>
  <conditionalFormatting sqref="H20">
    <cfRule type="cellIs" dxfId="621" priority="796" operator="lessThan">
      <formula>0</formula>
    </cfRule>
  </conditionalFormatting>
  <conditionalFormatting sqref="H20">
    <cfRule type="cellIs" dxfId="620" priority="795" operator="lessThan">
      <formula>0</formula>
    </cfRule>
  </conditionalFormatting>
  <conditionalFormatting sqref="H20:I20">
    <cfRule type="cellIs" dxfId="619" priority="794" operator="lessThan">
      <formula>0</formula>
    </cfRule>
  </conditionalFormatting>
  <conditionalFormatting sqref="H20">
    <cfRule type="cellIs" dxfId="618" priority="793" operator="lessThan">
      <formula>0</formula>
    </cfRule>
  </conditionalFormatting>
  <conditionalFormatting sqref="I20">
    <cfRule type="cellIs" dxfId="617" priority="792" operator="lessThan">
      <formula>0</formula>
    </cfRule>
  </conditionalFormatting>
  <conditionalFormatting sqref="I20">
    <cfRule type="cellIs" dxfId="616" priority="791" operator="lessThan">
      <formula>0</formula>
    </cfRule>
  </conditionalFormatting>
  <conditionalFormatting sqref="H20">
    <cfRule type="cellIs" dxfId="615" priority="790" operator="lessThan">
      <formula>0</formula>
    </cfRule>
  </conditionalFormatting>
  <conditionalFormatting sqref="H20">
    <cfRule type="cellIs" dxfId="614" priority="789" operator="lessThan">
      <formula>0</formula>
    </cfRule>
  </conditionalFormatting>
  <conditionalFormatting sqref="H20">
    <cfRule type="cellIs" dxfId="613" priority="788" operator="lessThan">
      <formula>0</formula>
    </cfRule>
  </conditionalFormatting>
  <conditionalFormatting sqref="H20">
    <cfRule type="cellIs" dxfId="612" priority="787" operator="lessThan">
      <formula>0</formula>
    </cfRule>
  </conditionalFormatting>
  <conditionalFormatting sqref="H20">
    <cfRule type="cellIs" dxfId="611" priority="786" operator="lessThan">
      <formula>0</formula>
    </cfRule>
  </conditionalFormatting>
  <conditionalFormatting sqref="H20">
    <cfRule type="cellIs" dxfId="610" priority="785" operator="lessThan">
      <formula>0</formula>
    </cfRule>
  </conditionalFormatting>
  <conditionalFormatting sqref="H20">
    <cfRule type="cellIs" dxfId="609" priority="784" operator="lessThan">
      <formula>0</formula>
    </cfRule>
  </conditionalFormatting>
  <conditionalFormatting sqref="H20">
    <cfRule type="cellIs" dxfId="608" priority="783" operator="lessThan">
      <formula>0</formula>
    </cfRule>
  </conditionalFormatting>
  <conditionalFormatting sqref="H20">
    <cfRule type="cellIs" dxfId="607" priority="782" operator="lessThan">
      <formula>0</formula>
    </cfRule>
  </conditionalFormatting>
  <conditionalFormatting sqref="H20">
    <cfRule type="cellIs" dxfId="606" priority="781" operator="lessThan">
      <formula>0</formula>
    </cfRule>
  </conditionalFormatting>
  <conditionalFormatting sqref="H20">
    <cfRule type="cellIs" dxfId="605" priority="780" operator="lessThan">
      <formula>0</formula>
    </cfRule>
  </conditionalFormatting>
  <conditionalFormatting sqref="H20">
    <cfRule type="cellIs" dxfId="604" priority="779" operator="lessThan">
      <formula>0</formula>
    </cfRule>
  </conditionalFormatting>
  <conditionalFormatting sqref="H20">
    <cfRule type="cellIs" dxfId="603" priority="778" operator="lessThan">
      <formula>0</formula>
    </cfRule>
  </conditionalFormatting>
  <conditionalFormatting sqref="H20">
    <cfRule type="cellIs" dxfId="602" priority="777" operator="lessThan">
      <formula>0</formula>
    </cfRule>
  </conditionalFormatting>
  <conditionalFormatting sqref="H19:I19">
    <cfRule type="cellIs" dxfId="601" priority="776" operator="lessThan">
      <formula>0</formula>
    </cfRule>
  </conditionalFormatting>
  <conditionalFormatting sqref="H19">
    <cfRule type="cellIs" dxfId="600" priority="775" operator="lessThan">
      <formula>0</formula>
    </cfRule>
  </conditionalFormatting>
  <conditionalFormatting sqref="I19">
    <cfRule type="cellIs" dxfId="599" priority="774" operator="lessThan">
      <formula>0</formula>
    </cfRule>
  </conditionalFormatting>
  <conditionalFormatting sqref="I19">
    <cfRule type="cellIs" dxfId="598" priority="773" operator="lessThan">
      <formula>0</formula>
    </cfRule>
  </conditionalFormatting>
  <conditionalFormatting sqref="H19">
    <cfRule type="cellIs" dxfId="597" priority="772" operator="lessThan">
      <formula>0</formula>
    </cfRule>
  </conditionalFormatting>
  <conditionalFormatting sqref="H19">
    <cfRule type="cellIs" dxfId="596" priority="771" operator="lessThan">
      <formula>0</formula>
    </cfRule>
  </conditionalFormatting>
  <conditionalFormatting sqref="H19">
    <cfRule type="cellIs" dxfId="595" priority="770" operator="lessThan">
      <formula>0</formula>
    </cfRule>
  </conditionalFormatting>
  <conditionalFormatting sqref="H19">
    <cfRule type="cellIs" dxfId="594" priority="769" operator="lessThan">
      <formula>0</formula>
    </cfRule>
  </conditionalFormatting>
  <conditionalFormatting sqref="H19">
    <cfRule type="cellIs" dxfId="593" priority="768" operator="lessThan">
      <formula>0</formula>
    </cfRule>
  </conditionalFormatting>
  <conditionalFormatting sqref="H19">
    <cfRule type="cellIs" dxfId="592" priority="767" operator="lessThan">
      <formula>0</formula>
    </cfRule>
  </conditionalFormatting>
  <conditionalFormatting sqref="H19">
    <cfRule type="cellIs" dxfId="591" priority="766" operator="lessThan">
      <formula>0</formula>
    </cfRule>
  </conditionalFormatting>
  <conditionalFormatting sqref="H19">
    <cfRule type="cellIs" dxfId="590" priority="765" operator="lessThan">
      <formula>0</formula>
    </cfRule>
  </conditionalFormatting>
  <conditionalFormatting sqref="H19">
    <cfRule type="cellIs" dxfId="589" priority="764" operator="lessThan">
      <formula>0</formula>
    </cfRule>
  </conditionalFormatting>
  <conditionalFormatting sqref="H19:I19">
    <cfRule type="cellIs" dxfId="588" priority="763" operator="lessThan">
      <formula>0</formula>
    </cfRule>
  </conditionalFormatting>
  <conditionalFormatting sqref="H19">
    <cfRule type="cellIs" dxfId="587" priority="762" operator="lessThan">
      <formula>0</formula>
    </cfRule>
  </conditionalFormatting>
  <conditionalFormatting sqref="I19">
    <cfRule type="cellIs" dxfId="586" priority="761" operator="lessThan">
      <formula>0</formula>
    </cfRule>
  </conditionalFormatting>
  <conditionalFormatting sqref="I19">
    <cfRule type="cellIs" dxfId="585" priority="760" operator="lessThan">
      <formula>0</formula>
    </cfRule>
  </conditionalFormatting>
  <conditionalFormatting sqref="H19">
    <cfRule type="cellIs" dxfId="584" priority="759" operator="lessThan">
      <formula>0</formula>
    </cfRule>
  </conditionalFormatting>
  <conditionalFormatting sqref="H19">
    <cfRule type="cellIs" dxfId="583" priority="758" operator="lessThan">
      <formula>0</formula>
    </cfRule>
  </conditionalFormatting>
  <conditionalFormatting sqref="H19">
    <cfRule type="cellIs" dxfId="582" priority="757" operator="lessThan">
      <formula>0</formula>
    </cfRule>
  </conditionalFormatting>
  <conditionalFormatting sqref="H19">
    <cfRule type="cellIs" dxfId="581" priority="756" operator="lessThan">
      <formula>0</formula>
    </cfRule>
  </conditionalFormatting>
  <conditionalFormatting sqref="H19">
    <cfRule type="cellIs" dxfId="580" priority="755" operator="lessThan">
      <formula>0</formula>
    </cfRule>
  </conditionalFormatting>
  <conditionalFormatting sqref="H19">
    <cfRule type="cellIs" dxfId="579" priority="754" operator="lessThan">
      <formula>0</formula>
    </cfRule>
  </conditionalFormatting>
  <conditionalFormatting sqref="H19">
    <cfRule type="cellIs" dxfId="578" priority="753" operator="lessThan">
      <formula>0</formula>
    </cfRule>
  </conditionalFormatting>
  <conditionalFormatting sqref="H19">
    <cfRule type="cellIs" dxfId="577" priority="752" operator="lessThan">
      <formula>0</formula>
    </cfRule>
  </conditionalFormatting>
  <conditionalFormatting sqref="H19">
    <cfRule type="cellIs" dxfId="576" priority="751" operator="lessThan">
      <formula>0</formula>
    </cfRule>
  </conditionalFormatting>
  <conditionalFormatting sqref="H19">
    <cfRule type="cellIs" dxfId="575" priority="750" operator="lessThan">
      <formula>0</formula>
    </cfRule>
  </conditionalFormatting>
  <conditionalFormatting sqref="H19">
    <cfRule type="cellIs" dxfId="574" priority="749" operator="lessThan">
      <formula>0</formula>
    </cfRule>
  </conditionalFormatting>
  <conditionalFormatting sqref="H19">
    <cfRule type="cellIs" dxfId="573" priority="748" operator="lessThan">
      <formula>0</formula>
    </cfRule>
  </conditionalFormatting>
  <conditionalFormatting sqref="H19">
    <cfRule type="cellIs" dxfId="572" priority="747" operator="lessThan">
      <formula>0</formula>
    </cfRule>
  </conditionalFormatting>
  <conditionalFormatting sqref="H19">
    <cfRule type="cellIs" dxfId="571" priority="746" operator="lessThan">
      <formula>0</formula>
    </cfRule>
  </conditionalFormatting>
  <conditionalFormatting sqref="H18:I18">
    <cfRule type="cellIs" dxfId="570" priority="745" operator="lessThan">
      <formula>0</formula>
    </cfRule>
  </conditionalFormatting>
  <conditionalFormatting sqref="H18">
    <cfRule type="cellIs" dxfId="569" priority="744" operator="lessThan">
      <formula>0</formula>
    </cfRule>
  </conditionalFormatting>
  <conditionalFormatting sqref="I18">
    <cfRule type="cellIs" dxfId="568" priority="743" operator="lessThan">
      <formula>0</formula>
    </cfRule>
  </conditionalFormatting>
  <conditionalFormatting sqref="I18">
    <cfRule type="cellIs" dxfId="567" priority="742" operator="lessThan">
      <formula>0</formula>
    </cfRule>
  </conditionalFormatting>
  <conditionalFormatting sqref="H18">
    <cfRule type="cellIs" dxfId="566" priority="741" operator="lessThan">
      <formula>0</formula>
    </cfRule>
  </conditionalFormatting>
  <conditionalFormatting sqref="H18">
    <cfRule type="cellIs" dxfId="565" priority="740" operator="lessThan">
      <formula>0</formula>
    </cfRule>
  </conditionalFormatting>
  <conditionalFormatting sqref="H18">
    <cfRule type="cellIs" dxfId="564" priority="739" operator="lessThan">
      <formula>0</formula>
    </cfRule>
  </conditionalFormatting>
  <conditionalFormatting sqref="H18">
    <cfRule type="cellIs" dxfId="563" priority="738" operator="lessThan">
      <formula>0</formula>
    </cfRule>
  </conditionalFormatting>
  <conditionalFormatting sqref="H18">
    <cfRule type="cellIs" dxfId="562" priority="737" operator="lessThan">
      <formula>0</formula>
    </cfRule>
  </conditionalFormatting>
  <conditionalFormatting sqref="H18">
    <cfRule type="cellIs" dxfId="561" priority="736" operator="lessThan">
      <formula>0</formula>
    </cfRule>
  </conditionalFormatting>
  <conditionalFormatting sqref="H18">
    <cfRule type="cellIs" dxfId="560" priority="735" operator="lessThan">
      <formula>0</formula>
    </cfRule>
  </conditionalFormatting>
  <conditionalFormatting sqref="H18">
    <cfRule type="cellIs" dxfId="559" priority="734" operator="lessThan">
      <formula>0</formula>
    </cfRule>
  </conditionalFormatting>
  <conditionalFormatting sqref="H18">
    <cfRule type="cellIs" dxfId="558" priority="733" operator="lessThan">
      <formula>0</formula>
    </cfRule>
  </conditionalFormatting>
  <conditionalFormatting sqref="H18:I18">
    <cfRule type="cellIs" dxfId="557" priority="732" operator="lessThan">
      <formula>0</formula>
    </cfRule>
  </conditionalFormatting>
  <conditionalFormatting sqref="H18">
    <cfRule type="cellIs" dxfId="556" priority="731" operator="lessThan">
      <formula>0</formula>
    </cfRule>
  </conditionalFormatting>
  <conditionalFormatting sqref="I18">
    <cfRule type="cellIs" dxfId="555" priority="730" operator="lessThan">
      <formula>0</formula>
    </cfRule>
  </conditionalFormatting>
  <conditionalFormatting sqref="I18">
    <cfRule type="cellIs" dxfId="554" priority="729" operator="lessThan">
      <formula>0</formula>
    </cfRule>
  </conditionalFormatting>
  <conditionalFormatting sqref="H18">
    <cfRule type="cellIs" dxfId="553" priority="728" operator="lessThan">
      <formula>0</formula>
    </cfRule>
  </conditionalFormatting>
  <conditionalFormatting sqref="H18">
    <cfRule type="cellIs" dxfId="552" priority="727" operator="lessThan">
      <formula>0</formula>
    </cfRule>
  </conditionalFormatting>
  <conditionalFormatting sqref="H18">
    <cfRule type="cellIs" dxfId="551" priority="726" operator="lessThan">
      <formula>0</formula>
    </cfRule>
  </conditionalFormatting>
  <conditionalFormatting sqref="H18">
    <cfRule type="cellIs" dxfId="550" priority="725" operator="lessThan">
      <formula>0</formula>
    </cfRule>
  </conditionalFormatting>
  <conditionalFormatting sqref="H18">
    <cfRule type="cellIs" dxfId="549" priority="724" operator="lessThan">
      <formula>0</formula>
    </cfRule>
  </conditionalFormatting>
  <conditionalFormatting sqref="H18">
    <cfRule type="cellIs" dxfId="548" priority="723" operator="lessThan">
      <formula>0</formula>
    </cfRule>
  </conditionalFormatting>
  <conditionalFormatting sqref="H18">
    <cfRule type="cellIs" dxfId="547" priority="722" operator="lessThan">
      <formula>0</formula>
    </cfRule>
  </conditionalFormatting>
  <conditionalFormatting sqref="H18">
    <cfRule type="cellIs" dxfId="546" priority="721" operator="lessThan">
      <formula>0</formula>
    </cfRule>
  </conditionalFormatting>
  <conditionalFormatting sqref="H18">
    <cfRule type="cellIs" dxfId="545" priority="720" operator="lessThan">
      <formula>0</formula>
    </cfRule>
  </conditionalFormatting>
  <conditionalFormatting sqref="H18">
    <cfRule type="cellIs" dxfId="544" priority="719" operator="lessThan">
      <formula>0</formula>
    </cfRule>
  </conditionalFormatting>
  <conditionalFormatting sqref="H18">
    <cfRule type="cellIs" dxfId="543" priority="718" operator="lessThan">
      <formula>0</formula>
    </cfRule>
  </conditionalFormatting>
  <conditionalFormatting sqref="H18">
    <cfRule type="cellIs" dxfId="542" priority="717" operator="lessThan">
      <formula>0</formula>
    </cfRule>
  </conditionalFormatting>
  <conditionalFormatting sqref="H18">
    <cfRule type="cellIs" dxfId="541" priority="716" operator="lessThan">
      <formula>0</formula>
    </cfRule>
  </conditionalFormatting>
  <conditionalFormatting sqref="H18">
    <cfRule type="cellIs" dxfId="540" priority="715" operator="lessThan">
      <formula>0</formula>
    </cfRule>
  </conditionalFormatting>
  <conditionalFormatting sqref="I18">
    <cfRule type="cellIs" dxfId="539" priority="714" operator="lessThan">
      <formula>0</formula>
    </cfRule>
  </conditionalFormatting>
  <conditionalFormatting sqref="I18">
    <cfRule type="cellIs" dxfId="538" priority="713" operator="lessThan">
      <formula>0</formula>
    </cfRule>
  </conditionalFormatting>
  <conditionalFormatting sqref="I18">
    <cfRule type="cellIs" dxfId="537" priority="712" operator="lessThan">
      <formula>0</formula>
    </cfRule>
  </conditionalFormatting>
  <conditionalFormatting sqref="I18">
    <cfRule type="cellIs" dxfId="536" priority="711" operator="lessThan">
      <formula>0</formula>
    </cfRule>
  </conditionalFormatting>
  <conditionalFormatting sqref="I18">
    <cfRule type="cellIs" dxfId="535" priority="710" operator="lessThan">
      <formula>0</formula>
    </cfRule>
  </conditionalFormatting>
  <conditionalFormatting sqref="I18">
    <cfRule type="cellIs" dxfId="534" priority="709" operator="lessThan">
      <formula>0</formula>
    </cfRule>
  </conditionalFormatting>
  <conditionalFormatting sqref="I18">
    <cfRule type="cellIs" dxfId="533" priority="708" operator="lessThan">
      <formula>0</formula>
    </cfRule>
  </conditionalFormatting>
  <conditionalFormatting sqref="I18">
    <cfRule type="cellIs" dxfId="532" priority="707" operator="lessThan">
      <formula>0</formula>
    </cfRule>
  </conditionalFormatting>
  <conditionalFormatting sqref="I18">
    <cfRule type="cellIs" dxfId="531" priority="706" operator="lessThan">
      <formula>0</formula>
    </cfRule>
  </conditionalFormatting>
  <conditionalFormatting sqref="I18">
    <cfRule type="cellIs" dxfId="530" priority="705" operator="lessThan">
      <formula>0</formula>
    </cfRule>
  </conditionalFormatting>
  <conditionalFormatting sqref="I18">
    <cfRule type="cellIs" dxfId="529" priority="704" operator="lessThan">
      <formula>0</formula>
    </cfRule>
  </conditionalFormatting>
  <conditionalFormatting sqref="I18">
    <cfRule type="cellIs" dxfId="528" priority="703" operator="lessThan">
      <formula>0</formula>
    </cfRule>
  </conditionalFormatting>
  <conditionalFormatting sqref="I18">
    <cfRule type="cellIs" dxfId="527" priority="702" operator="lessThan">
      <formula>0</formula>
    </cfRule>
  </conditionalFormatting>
  <conditionalFormatting sqref="H17:I17">
    <cfRule type="cellIs" dxfId="526" priority="701" operator="lessThan">
      <formula>0</formula>
    </cfRule>
  </conditionalFormatting>
  <conditionalFormatting sqref="H17">
    <cfRule type="cellIs" dxfId="525" priority="700" operator="lessThan">
      <formula>0</formula>
    </cfRule>
  </conditionalFormatting>
  <conditionalFormatting sqref="I17">
    <cfRule type="cellIs" dxfId="524" priority="699" operator="lessThan">
      <formula>0</formula>
    </cfRule>
  </conditionalFormatting>
  <conditionalFormatting sqref="I17">
    <cfRule type="cellIs" dxfId="523" priority="698" operator="lessThan">
      <formula>0</formula>
    </cfRule>
  </conditionalFormatting>
  <conditionalFormatting sqref="H17">
    <cfRule type="cellIs" dxfId="522" priority="697" operator="lessThan">
      <formula>0</formula>
    </cfRule>
  </conditionalFormatting>
  <conditionalFormatting sqref="H17">
    <cfRule type="cellIs" dxfId="521" priority="696" operator="lessThan">
      <formula>0</formula>
    </cfRule>
  </conditionalFormatting>
  <conditionalFormatting sqref="H17">
    <cfRule type="cellIs" dxfId="520" priority="695" operator="lessThan">
      <formula>0</formula>
    </cfRule>
  </conditionalFormatting>
  <conditionalFormatting sqref="H17">
    <cfRule type="cellIs" dxfId="519" priority="694" operator="lessThan">
      <formula>0</formula>
    </cfRule>
  </conditionalFormatting>
  <conditionalFormatting sqref="H17">
    <cfRule type="cellIs" dxfId="518" priority="693" operator="lessThan">
      <formula>0</formula>
    </cfRule>
  </conditionalFormatting>
  <conditionalFormatting sqref="H17">
    <cfRule type="cellIs" dxfId="517" priority="692" operator="lessThan">
      <formula>0</formula>
    </cfRule>
  </conditionalFormatting>
  <conditionalFormatting sqref="H17">
    <cfRule type="cellIs" dxfId="516" priority="691" operator="lessThan">
      <formula>0</formula>
    </cfRule>
  </conditionalFormatting>
  <conditionalFormatting sqref="H17">
    <cfRule type="cellIs" dxfId="515" priority="690" operator="lessThan">
      <formula>0</formula>
    </cfRule>
  </conditionalFormatting>
  <conditionalFormatting sqref="H17">
    <cfRule type="cellIs" dxfId="514" priority="689" operator="lessThan">
      <formula>0</formula>
    </cfRule>
  </conditionalFormatting>
  <conditionalFormatting sqref="H17:I17">
    <cfRule type="cellIs" dxfId="513" priority="688" operator="lessThan">
      <formula>0</formula>
    </cfRule>
  </conditionalFormatting>
  <conditionalFormatting sqref="H17">
    <cfRule type="cellIs" dxfId="512" priority="687" operator="lessThan">
      <formula>0</formula>
    </cfRule>
  </conditionalFormatting>
  <conditionalFormatting sqref="I17">
    <cfRule type="cellIs" dxfId="511" priority="686" operator="lessThan">
      <formula>0</formula>
    </cfRule>
  </conditionalFormatting>
  <conditionalFormatting sqref="I17">
    <cfRule type="cellIs" dxfId="510" priority="685" operator="lessThan">
      <formula>0</formula>
    </cfRule>
  </conditionalFormatting>
  <conditionalFormatting sqref="H17">
    <cfRule type="cellIs" dxfId="509" priority="684" operator="lessThan">
      <formula>0</formula>
    </cfRule>
  </conditionalFormatting>
  <conditionalFormatting sqref="H17">
    <cfRule type="cellIs" dxfId="508" priority="683" operator="lessThan">
      <formula>0</formula>
    </cfRule>
  </conditionalFormatting>
  <conditionalFormatting sqref="H17">
    <cfRule type="cellIs" dxfId="507" priority="682" operator="lessThan">
      <formula>0</formula>
    </cfRule>
  </conditionalFormatting>
  <conditionalFormatting sqref="H17">
    <cfRule type="cellIs" dxfId="506" priority="681" operator="lessThan">
      <formula>0</formula>
    </cfRule>
  </conditionalFormatting>
  <conditionalFormatting sqref="H17">
    <cfRule type="cellIs" dxfId="505" priority="680" operator="lessThan">
      <formula>0</formula>
    </cfRule>
  </conditionalFormatting>
  <conditionalFormatting sqref="H17">
    <cfRule type="cellIs" dxfId="504" priority="679" operator="lessThan">
      <formula>0</formula>
    </cfRule>
  </conditionalFormatting>
  <conditionalFormatting sqref="H17">
    <cfRule type="cellIs" dxfId="503" priority="678" operator="lessThan">
      <formula>0</formula>
    </cfRule>
  </conditionalFormatting>
  <conditionalFormatting sqref="H17">
    <cfRule type="cellIs" dxfId="502" priority="677" operator="lessThan">
      <formula>0</formula>
    </cfRule>
  </conditionalFormatting>
  <conditionalFormatting sqref="H17">
    <cfRule type="cellIs" dxfId="501" priority="676" operator="lessThan">
      <formula>0</formula>
    </cfRule>
  </conditionalFormatting>
  <conditionalFormatting sqref="H17">
    <cfRule type="cellIs" dxfId="500" priority="675" operator="lessThan">
      <formula>0</formula>
    </cfRule>
  </conditionalFormatting>
  <conditionalFormatting sqref="H17">
    <cfRule type="cellIs" dxfId="499" priority="674" operator="lessThan">
      <formula>0</formula>
    </cfRule>
  </conditionalFormatting>
  <conditionalFormatting sqref="H17">
    <cfRule type="cellIs" dxfId="498" priority="673" operator="lessThan">
      <formula>0</formula>
    </cfRule>
  </conditionalFormatting>
  <conditionalFormatting sqref="H17">
    <cfRule type="cellIs" dxfId="497" priority="672" operator="lessThan">
      <formula>0</formula>
    </cfRule>
  </conditionalFormatting>
  <conditionalFormatting sqref="H17">
    <cfRule type="cellIs" dxfId="496" priority="671" operator="lessThan">
      <formula>0</formula>
    </cfRule>
  </conditionalFormatting>
  <conditionalFormatting sqref="I17">
    <cfRule type="cellIs" dxfId="495" priority="670" operator="lessThan">
      <formula>0</formula>
    </cfRule>
  </conditionalFormatting>
  <conditionalFormatting sqref="I17">
    <cfRule type="cellIs" dxfId="494" priority="669" operator="lessThan">
      <formula>0</formula>
    </cfRule>
  </conditionalFormatting>
  <conditionalFormatting sqref="I17">
    <cfRule type="cellIs" dxfId="493" priority="668" operator="lessThan">
      <formula>0</formula>
    </cfRule>
  </conditionalFormatting>
  <conditionalFormatting sqref="I17">
    <cfRule type="cellIs" dxfId="492" priority="667" operator="lessThan">
      <formula>0</formula>
    </cfRule>
  </conditionalFormatting>
  <conditionalFormatting sqref="I17">
    <cfRule type="cellIs" dxfId="491" priority="666" operator="lessThan">
      <formula>0</formula>
    </cfRule>
  </conditionalFormatting>
  <conditionalFormatting sqref="I17">
    <cfRule type="cellIs" dxfId="490" priority="665" operator="lessThan">
      <formula>0</formula>
    </cfRule>
  </conditionalFormatting>
  <conditionalFormatting sqref="I17">
    <cfRule type="cellIs" dxfId="489" priority="664" operator="lessThan">
      <formula>0</formula>
    </cfRule>
  </conditionalFormatting>
  <conditionalFormatting sqref="I17">
    <cfRule type="cellIs" dxfId="488" priority="663" operator="lessThan">
      <formula>0</formula>
    </cfRule>
  </conditionalFormatting>
  <conditionalFormatting sqref="I17">
    <cfRule type="cellIs" dxfId="487" priority="662" operator="lessThan">
      <formula>0</formula>
    </cfRule>
  </conditionalFormatting>
  <conditionalFormatting sqref="I17">
    <cfRule type="cellIs" dxfId="486" priority="661" operator="lessThan">
      <formula>0</formula>
    </cfRule>
  </conditionalFormatting>
  <conditionalFormatting sqref="I17">
    <cfRule type="cellIs" dxfId="485" priority="660" operator="lessThan">
      <formula>0</formula>
    </cfRule>
  </conditionalFormatting>
  <conditionalFormatting sqref="I17">
    <cfRule type="cellIs" dxfId="484" priority="659" operator="lessThan">
      <formula>0</formula>
    </cfRule>
  </conditionalFormatting>
  <conditionalFormatting sqref="I17">
    <cfRule type="cellIs" dxfId="483" priority="658" operator="lessThan">
      <formula>0</formula>
    </cfRule>
  </conditionalFormatting>
  <conditionalFormatting sqref="H16:I16">
    <cfRule type="cellIs" dxfId="482" priority="657" operator="lessThan">
      <formula>0</formula>
    </cfRule>
  </conditionalFormatting>
  <conditionalFormatting sqref="H16">
    <cfRule type="cellIs" dxfId="481" priority="656" operator="lessThan">
      <formula>0</formula>
    </cfRule>
  </conditionalFormatting>
  <conditionalFormatting sqref="I16">
    <cfRule type="cellIs" dxfId="480" priority="655" operator="lessThan">
      <formula>0</formula>
    </cfRule>
  </conditionalFormatting>
  <conditionalFormatting sqref="I16">
    <cfRule type="cellIs" dxfId="479" priority="654" operator="lessThan">
      <formula>0</formula>
    </cfRule>
  </conditionalFormatting>
  <conditionalFormatting sqref="H16">
    <cfRule type="cellIs" dxfId="478" priority="653" operator="lessThan">
      <formula>0</formula>
    </cfRule>
  </conditionalFormatting>
  <conditionalFormatting sqref="H16">
    <cfRule type="cellIs" dxfId="477" priority="652" operator="lessThan">
      <formula>0</formula>
    </cfRule>
  </conditionalFormatting>
  <conditionalFormatting sqref="H16">
    <cfRule type="cellIs" dxfId="476" priority="651" operator="lessThan">
      <formula>0</formula>
    </cfRule>
  </conditionalFormatting>
  <conditionalFormatting sqref="H16">
    <cfRule type="cellIs" dxfId="475" priority="650" operator="lessThan">
      <formula>0</formula>
    </cfRule>
  </conditionalFormatting>
  <conditionalFormatting sqref="H16">
    <cfRule type="cellIs" dxfId="474" priority="649" operator="lessThan">
      <formula>0</formula>
    </cfRule>
  </conditionalFormatting>
  <conditionalFormatting sqref="H16">
    <cfRule type="cellIs" dxfId="473" priority="648" operator="lessThan">
      <formula>0</formula>
    </cfRule>
  </conditionalFormatting>
  <conditionalFormatting sqref="H16">
    <cfRule type="cellIs" dxfId="472" priority="647" operator="lessThan">
      <formula>0</formula>
    </cfRule>
  </conditionalFormatting>
  <conditionalFormatting sqref="H16">
    <cfRule type="cellIs" dxfId="471" priority="646" operator="lessThan">
      <formula>0</formula>
    </cfRule>
  </conditionalFormatting>
  <conditionalFormatting sqref="H16">
    <cfRule type="cellIs" dxfId="470" priority="645" operator="lessThan">
      <formula>0</formula>
    </cfRule>
  </conditionalFormatting>
  <conditionalFormatting sqref="H16:I16">
    <cfRule type="cellIs" dxfId="469" priority="644" operator="lessThan">
      <formula>0</formula>
    </cfRule>
  </conditionalFormatting>
  <conditionalFormatting sqref="H16">
    <cfRule type="cellIs" dxfId="468" priority="643" operator="lessThan">
      <formula>0</formula>
    </cfRule>
  </conditionalFormatting>
  <conditionalFormatting sqref="I16">
    <cfRule type="cellIs" dxfId="467" priority="642" operator="lessThan">
      <formula>0</formula>
    </cfRule>
  </conditionalFormatting>
  <conditionalFormatting sqref="I16">
    <cfRule type="cellIs" dxfId="466" priority="641" operator="lessThan">
      <formula>0</formula>
    </cfRule>
  </conditionalFormatting>
  <conditionalFormatting sqref="H16">
    <cfRule type="cellIs" dxfId="465" priority="640" operator="lessThan">
      <formula>0</formula>
    </cfRule>
  </conditionalFormatting>
  <conditionalFormatting sqref="H16">
    <cfRule type="cellIs" dxfId="464" priority="639" operator="lessThan">
      <formula>0</formula>
    </cfRule>
  </conditionalFormatting>
  <conditionalFormatting sqref="H16">
    <cfRule type="cellIs" dxfId="463" priority="638" operator="lessThan">
      <formula>0</formula>
    </cfRule>
  </conditionalFormatting>
  <conditionalFormatting sqref="H16">
    <cfRule type="cellIs" dxfId="462" priority="637" operator="lessThan">
      <formula>0</formula>
    </cfRule>
  </conditionalFormatting>
  <conditionalFormatting sqref="H16">
    <cfRule type="cellIs" dxfId="461" priority="636" operator="lessThan">
      <formula>0</formula>
    </cfRule>
  </conditionalFormatting>
  <conditionalFormatting sqref="H16">
    <cfRule type="cellIs" dxfId="460" priority="635" operator="lessThan">
      <formula>0</formula>
    </cfRule>
  </conditionalFormatting>
  <conditionalFormatting sqref="H16">
    <cfRule type="cellIs" dxfId="459" priority="634" operator="lessThan">
      <formula>0</formula>
    </cfRule>
  </conditionalFormatting>
  <conditionalFormatting sqref="H16">
    <cfRule type="cellIs" dxfId="458" priority="633" operator="lessThan">
      <formula>0</formula>
    </cfRule>
  </conditionalFormatting>
  <conditionalFormatting sqref="H16">
    <cfRule type="cellIs" dxfId="457" priority="632" operator="lessThan">
      <formula>0</formula>
    </cfRule>
  </conditionalFormatting>
  <conditionalFormatting sqref="H16">
    <cfRule type="cellIs" dxfId="456" priority="631" operator="lessThan">
      <formula>0</formula>
    </cfRule>
  </conditionalFormatting>
  <conditionalFormatting sqref="H16">
    <cfRule type="cellIs" dxfId="455" priority="630" operator="lessThan">
      <formula>0</formula>
    </cfRule>
  </conditionalFormatting>
  <conditionalFormatting sqref="H16">
    <cfRule type="cellIs" dxfId="454" priority="629" operator="lessThan">
      <formula>0</formula>
    </cfRule>
  </conditionalFormatting>
  <conditionalFormatting sqref="H16">
    <cfRule type="cellIs" dxfId="453" priority="628" operator="lessThan">
      <formula>0</formula>
    </cfRule>
  </conditionalFormatting>
  <conditionalFormatting sqref="H16">
    <cfRule type="cellIs" dxfId="452" priority="627" operator="lessThan">
      <formula>0</formula>
    </cfRule>
  </conditionalFormatting>
  <conditionalFormatting sqref="I16">
    <cfRule type="cellIs" dxfId="451" priority="626" operator="lessThan">
      <formula>0</formula>
    </cfRule>
  </conditionalFormatting>
  <conditionalFormatting sqref="I16">
    <cfRule type="cellIs" dxfId="450" priority="625" operator="lessThan">
      <formula>0</formula>
    </cfRule>
  </conditionalFormatting>
  <conditionalFormatting sqref="I16">
    <cfRule type="cellIs" dxfId="449" priority="624" operator="lessThan">
      <formula>0</formula>
    </cfRule>
  </conditionalFormatting>
  <conditionalFormatting sqref="I16">
    <cfRule type="cellIs" dxfId="448" priority="623" operator="lessThan">
      <formula>0</formula>
    </cfRule>
  </conditionalFormatting>
  <conditionalFormatting sqref="I16">
    <cfRule type="cellIs" dxfId="447" priority="622" operator="lessThan">
      <formula>0</formula>
    </cfRule>
  </conditionalFormatting>
  <conditionalFormatting sqref="I16">
    <cfRule type="cellIs" dxfId="446" priority="621" operator="lessThan">
      <formula>0</formula>
    </cfRule>
  </conditionalFormatting>
  <conditionalFormatting sqref="I16">
    <cfRule type="cellIs" dxfId="445" priority="620" operator="lessThan">
      <formula>0</formula>
    </cfRule>
  </conditionalFormatting>
  <conditionalFormatting sqref="I16">
    <cfRule type="cellIs" dxfId="444" priority="619" operator="lessThan">
      <formula>0</formula>
    </cfRule>
  </conditionalFormatting>
  <conditionalFormatting sqref="I16">
    <cfRule type="cellIs" dxfId="443" priority="618" operator="lessThan">
      <formula>0</formula>
    </cfRule>
  </conditionalFormatting>
  <conditionalFormatting sqref="I16">
    <cfRule type="cellIs" dxfId="442" priority="617" operator="lessThan">
      <formula>0</formula>
    </cfRule>
  </conditionalFormatting>
  <conditionalFormatting sqref="I16">
    <cfRule type="cellIs" dxfId="441" priority="616" operator="lessThan">
      <formula>0</formula>
    </cfRule>
  </conditionalFormatting>
  <conditionalFormatting sqref="I16">
    <cfRule type="cellIs" dxfId="440" priority="615" operator="lessThan">
      <formula>0</formula>
    </cfRule>
  </conditionalFormatting>
  <conditionalFormatting sqref="I16">
    <cfRule type="cellIs" dxfId="439" priority="614" operator="lessThan">
      <formula>0</formula>
    </cfRule>
  </conditionalFormatting>
  <conditionalFormatting sqref="H16">
    <cfRule type="cellIs" dxfId="438" priority="613" operator="lessThan">
      <formula>0</formula>
    </cfRule>
  </conditionalFormatting>
  <conditionalFormatting sqref="H16">
    <cfRule type="cellIs" dxfId="437" priority="612" operator="lessThan">
      <formula>0</formula>
    </cfRule>
  </conditionalFormatting>
  <conditionalFormatting sqref="H16">
    <cfRule type="cellIs" dxfId="436" priority="611" operator="lessThan">
      <formula>0</formula>
    </cfRule>
  </conditionalFormatting>
  <conditionalFormatting sqref="H16">
    <cfRule type="cellIs" dxfId="435" priority="610" operator="lessThan">
      <formula>0</formula>
    </cfRule>
  </conditionalFormatting>
  <conditionalFormatting sqref="H16">
    <cfRule type="cellIs" dxfId="434" priority="609" operator="lessThan">
      <formula>0</formula>
    </cfRule>
  </conditionalFormatting>
  <conditionalFormatting sqref="H16">
    <cfRule type="cellIs" dxfId="433" priority="608" operator="lessThan">
      <formula>0</formula>
    </cfRule>
  </conditionalFormatting>
  <conditionalFormatting sqref="H16">
    <cfRule type="cellIs" dxfId="432" priority="607" operator="lessThan">
      <formula>0</formula>
    </cfRule>
  </conditionalFormatting>
  <conditionalFormatting sqref="H16">
    <cfRule type="cellIs" dxfId="431" priority="606" operator="lessThan">
      <formula>0</formula>
    </cfRule>
  </conditionalFormatting>
  <conditionalFormatting sqref="H16">
    <cfRule type="cellIs" dxfId="430" priority="605" operator="lessThan">
      <formula>0</formula>
    </cfRule>
  </conditionalFormatting>
  <conditionalFormatting sqref="H16">
    <cfRule type="cellIs" dxfId="429" priority="604" operator="lessThan">
      <formula>0</formula>
    </cfRule>
  </conditionalFormatting>
  <conditionalFormatting sqref="H16">
    <cfRule type="cellIs" dxfId="428" priority="603" operator="lessThan">
      <formula>0</formula>
    </cfRule>
  </conditionalFormatting>
  <conditionalFormatting sqref="H16">
    <cfRule type="cellIs" dxfId="427" priority="602" operator="lessThan">
      <formula>0</formula>
    </cfRule>
  </conditionalFormatting>
  <conditionalFormatting sqref="H16">
    <cfRule type="cellIs" dxfId="426" priority="601" operator="lessThan">
      <formula>0</formula>
    </cfRule>
  </conditionalFormatting>
  <conditionalFormatting sqref="H16">
    <cfRule type="cellIs" dxfId="425" priority="600" operator="lessThan">
      <formula>0</formula>
    </cfRule>
  </conditionalFormatting>
  <conditionalFormatting sqref="H16">
    <cfRule type="cellIs" dxfId="424" priority="599" operator="lessThan">
      <formula>0</formula>
    </cfRule>
  </conditionalFormatting>
  <conditionalFormatting sqref="H16">
    <cfRule type="cellIs" dxfId="423" priority="598" operator="lessThan">
      <formula>0</formula>
    </cfRule>
  </conditionalFormatting>
  <conditionalFormatting sqref="H16">
    <cfRule type="cellIs" dxfId="422" priority="597" operator="lessThan">
      <formula>0</formula>
    </cfRule>
  </conditionalFormatting>
  <conditionalFormatting sqref="H16">
    <cfRule type="cellIs" dxfId="421" priority="596" operator="lessThan">
      <formula>0</formula>
    </cfRule>
  </conditionalFormatting>
  <conditionalFormatting sqref="H16">
    <cfRule type="cellIs" dxfId="420" priority="595" operator="lessThan">
      <formula>0</formula>
    </cfRule>
  </conditionalFormatting>
  <conditionalFormatting sqref="H16">
    <cfRule type="cellIs" dxfId="419" priority="594" operator="lessThan">
      <formula>0</formula>
    </cfRule>
  </conditionalFormatting>
  <conditionalFormatting sqref="H16">
    <cfRule type="cellIs" dxfId="418" priority="593" operator="lessThan">
      <formula>0</formula>
    </cfRule>
  </conditionalFormatting>
  <conditionalFormatting sqref="H16">
    <cfRule type="cellIs" dxfId="417" priority="592" operator="lessThan">
      <formula>0</formula>
    </cfRule>
  </conditionalFormatting>
  <conditionalFormatting sqref="H16">
    <cfRule type="cellIs" dxfId="416" priority="591" operator="lessThan">
      <formula>0</formula>
    </cfRule>
  </conditionalFormatting>
  <conditionalFormatting sqref="H16">
    <cfRule type="cellIs" dxfId="415" priority="590" operator="lessThan">
      <formula>0</formula>
    </cfRule>
  </conditionalFormatting>
  <conditionalFormatting sqref="H16">
    <cfRule type="cellIs" dxfId="414" priority="589" operator="lessThan">
      <formula>0</formula>
    </cfRule>
  </conditionalFormatting>
  <conditionalFormatting sqref="H16">
    <cfRule type="cellIs" dxfId="413" priority="588" operator="lessThan">
      <formula>0</formula>
    </cfRule>
  </conditionalFormatting>
  <conditionalFormatting sqref="H16">
    <cfRule type="cellIs" dxfId="412" priority="587" operator="lessThan">
      <formula>0</formula>
    </cfRule>
  </conditionalFormatting>
  <conditionalFormatting sqref="H16">
    <cfRule type="cellIs" dxfId="411" priority="586" operator="lessThan">
      <formula>0</formula>
    </cfRule>
  </conditionalFormatting>
  <conditionalFormatting sqref="H16">
    <cfRule type="cellIs" dxfId="410" priority="585" operator="lessThan">
      <formula>0</formula>
    </cfRule>
  </conditionalFormatting>
  <conditionalFormatting sqref="H16">
    <cfRule type="cellIs" dxfId="409" priority="584" operator="lessThan">
      <formula>0</formula>
    </cfRule>
  </conditionalFormatting>
  <conditionalFormatting sqref="H16">
    <cfRule type="cellIs" dxfId="408" priority="583" operator="lessThan">
      <formula>0</formula>
    </cfRule>
  </conditionalFormatting>
  <conditionalFormatting sqref="H16">
    <cfRule type="cellIs" dxfId="407" priority="582" operator="lessThan">
      <formula>0</formula>
    </cfRule>
  </conditionalFormatting>
  <conditionalFormatting sqref="H16">
    <cfRule type="cellIs" dxfId="406" priority="581" operator="lessThan">
      <formula>0</formula>
    </cfRule>
  </conditionalFormatting>
  <conditionalFormatting sqref="H16">
    <cfRule type="cellIs" dxfId="405" priority="580" operator="lessThan">
      <formula>0</formula>
    </cfRule>
  </conditionalFormatting>
  <conditionalFormatting sqref="H16">
    <cfRule type="cellIs" dxfId="404" priority="579" operator="lessThan">
      <formula>0</formula>
    </cfRule>
  </conditionalFormatting>
  <conditionalFormatting sqref="H16">
    <cfRule type="cellIs" dxfId="403" priority="578" operator="lessThan">
      <formula>0</formula>
    </cfRule>
  </conditionalFormatting>
  <conditionalFormatting sqref="H16">
    <cfRule type="cellIs" dxfId="402" priority="577" operator="lessThan">
      <formula>0</formula>
    </cfRule>
  </conditionalFormatting>
  <conditionalFormatting sqref="H16">
    <cfRule type="cellIs" dxfId="401" priority="576" operator="lessThan">
      <formula>0</formula>
    </cfRule>
  </conditionalFormatting>
  <conditionalFormatting sqref="H16">
    <cfRule type="cellIs" dxfId="400" priority="575" operator="lessThan">
      <formula>0</formula>
    </cfRule>
  </conditionalFormatting>
  <conditionalFormatting sqref="H16">
    <cfRule type="cellIs" dxfId="399" priority="574" operator="lessThan">
      <formula>0</formula>
    </cfRule>
  </conditionalFormatting>
  <conditionalFormatting sqref="H16">
    <cfRule type="cellIs" dxfId="398" priority="573" operator="lessThan">
      <formula>0</formula>
    </cfRule>
  </conditionalFormatting>
  <conditionalFormatting sqref="H16">
    <cfRule type="cellIs" dxfId="397" priority="572" operator="lessThan">
      <formula>0</formula>
    </cfRule>
  </conditionalFormatting>
  <conditionalFormatting sqref="H16">
    <cfRule type="cellIs" dxfId="396" priority="571" operator="lessThan">
      <formula>0</formula>
    </cfRule>
  </conditionalFormatting>
  <conditionalFormatting sqref="H15:I15">
    <cfRule type="cellIs" dxfId="395" priority="570" operator="lessThan">
      <formula>0</formula>
    </cfRule>
  </conditionalFormatting>
  <conditionalFormatting sqref="H15">
    <cfRule type="cellIs" dxfId="394" priority="569" operator="lessThan">
      <formula>0</formula>
    </cfRule>
  </conditionalFormatting>
  <conditionalFormatting sqref="I15">
    <cfRule type="cellIs" dxfId="393" priority="568" operator="lessThan">
      <formula>0</formula>
    </cfRule>
  </conditionalFormatting>
  <conditionalFormatting sqref="I15">
    <cfRule type="cellIs" dxfId="392" priority="567" operator="lessThan">
      <formula>0</formula>
    </cfRule>
  </conditionalFormatting>
  <conditionalFormatting sqref="H15">
    <cfRule type="cellIs" dxfId="391" priority="566" operator="lessThan">
      <formula>0</formula>
    </cfRule>
  </conditionalFormatting>
  <conditionalFormatting sqref="H15">
    <cfRule type="cellIs" dxfId="390" priority="565" operator="lessThan">
      <formula>0</formula>
    </cfRule>
  </conditionalFormatting>
  <conditionalFormatting sqref="H15">
    <cfRule type="cellIs" dxfId="389" priority="564" operator="lessThan">
      <formula>0</formula>
    </cfRule>
  </conditionalFormatting>
  <conditionalFormatting sqref="H15">
    <cfRule type="cellIs" dxfId="388" priority="563" operator="lessThan">
      <formula>0</formula>
    </cfRule>
  </conditionalFormatting>
  <conditionalFormatting sqref="H15">
    <cfRule type="cellIs" dxfId="387" priority="562" operator="lessThan">
      <formula>0</formula>
    </cfRule>
  </conditionalFormatting>
  <conditionalFormatting sqref="H15">
    <cfRule type="cellIs" dxfId="386" priority="561" operator="lessThan">
      <formula>0</formula>
    </cfRule>
  </conditionalFormatting>
  <conditionalFormatting sqref="H15">
    <cfRule type="cellIs" dxfId="385" priority="560" operator="lessThan">
      <formula>0</formula>
    </cfRule>
  </conditionalFormatting>
  <conditionalFormatting sqref="H15">
    <cfRule type="cellIs" dxfId="384" priority="559" operator="lessThan">
      <formula>0</formula>
    </cfRule>
  </conditionalFormatting>
  <conditionalFormatting sqref="H15">
    <cfRule type="cellIs" dxfId="383" priority="558" operator="lessThan">
      <formula>0</formula>
    </cfRule>
  </conditionalFormatting>
  <conditionalFormatting sqref="H15:I15">
    <cfRule type="cellIs" dxfId="382" priority="557" operator="lessThan">
      <formula>0</formula>
    </cfRule>
  </conditionalFormatting>
  <conditionalFormatting sqref="H15">
    <cfRule type="cellIs" dxfId="381" priority="556" operator="lessThan">
      <formula>0</formula>
    </cfRule>
  </conditionalFormatting>
  <conditionalFormatting sqref="I15">
    <cfRule type="cellIs" dxfId="380" priority="555" operator="lessThan">
      <formula>0</formula>
    </cfRule>
  </conditionalFormatting>
  <conditionalFormatting sqref="I15">
    <cfRule type="cellIs" dxfId="379" priority="554" operator="lessThan">
      <formula>0</formula>
    </cfRule>
  </conditionalFormatting>
  <conditionalFormatting sqref="H15">
    <cfRule type="cellIs" dxfId="378" priority="553" operator="lessThan">
      <formula>0</formula>
    </cfRule>
  </conditionalFormatting>
  <conditionalFormatting sqref="H15">
    <cfRule type="cellIs" dxfId="377" priority="552" operator="lessThan">
      <formula>0</formula>
    </cfRule>
  </conditionalFormatting>
  <conditionalFormatting sqref="H15">
    <cfRule type="cellIs" dxfId="376" priority="551" operator="lessThan">
      <formula>0</formula>
    </cfRule>
  </conditionalFormatting>
  <conditionalFormatting sqref="H15">
    <cfRule type="cellIs" dxfId="375" priority="550" operator="lessThan">
      <formula>0</formula>
    </cfRule>
  </conditionalFormatting>
  <conditionalFormatting sqref="H15">
    <cfRule type="cellIs" dxfId="374" priority="549" operator="lessThan">
      <formula>0</formula>
    </cfRule>
  </conditionalFormatting>
  <conditionalFormatting sqref="H15">
    <cfRule type="cellIs" dxfId="373" priority="548" operator="lessThan">
      <formula>0</formula>
    </cfRule>
  </conditionalFormatting>
  <conditionalFormatting sqref="H15">
    <cfRule type="cellIs" dxfId="372" priority="547" operator="lessThan">
      <formula>0</formula>
    </cfRule>
  </conditionalFormatting>
  <conditionalFormatting sqref="H15">
    <cfRule type="cellIs" dxfId="371" priority="546" operator="lessThan">
      <formula>0</formula>
    </cfRule>
  </conditionalFormatting>
  <conditionalFormatting sqref="H15">
    <cfRule type="cellIs" dxfId="370" priority="545" operator="lessThan">
      <formula>0</formula>
    </cfRule>
  </conditionalFormatting>
  <conditionalFormatting sqref="H15">
    <cfRule type="cellIs" dxfId="369" priority="544" operator="lessThan">
      <formula>0</formula>
    </cfRule>
  </conditionalFormatting>
  <conditionalFormatting sqref="H15">
    <cfRule type="cellIs" dxfId="368" priority="543" operator="lessThan">
      <formula>0</formula>
    </cfRule>
  </conditionalFormatting>
  <conditionalFormatting sqref="H15">
    <cfRule type="cellIs" dxfId="367" priority="542" operator="lessThan">
      <formula>0</formula>
    </cfRule>
  </conditionalFormatting>
  <conditionalFormatting sqref="H15">
    <cfRule type="cellIs" dxfId="366" priority="541" operator="lessThan">
      <formula>0</formula>
    </cfRule>
  </conditionalFormatting>
  <conditionalFormatting sqref="H15">
    <cfRule type="cellIs" dxfId="365" priority="540" operator="lessThan">
      <formula>0</formula>
    </cfRule>
  </conditionalFormatting>
  <conditionalFormatting sqref="I15">
    <cfRule type="cellIs" dxfId="364" priority="539" operator="lessThan">
      <formula>0</formula>
    </cfRule>
  </conditionalFormatting>
  <conditionalFormatting sqref="I15">
    <cfRule type="cellIs" dxfId="363" priority="538" operator="lessThan">
      <formula>0</formula>
    </cfRule>
  </conditionalFormatting>
  <conditionalFormatting sqref="I15">
    <cfRule type="cellIs" dxfId="362" priority="537" operator="lessThan">
      <formula>0</formula>
    </cfRule>
  </conditionalFormatting>
  <conditionalFormatting sqref="I15">
    <cfRule type="cellIs" dxfId="361" priority="536" operator="lessThan">
      <formula>0</formula>
    </cfRule>
  </conditionalFormatting>
  <conditionalFormatting sqref="I15">
    <cfRule type="cellIs" dxfId="360" priority="535" operator="lessThan">
      <formula>0</formula>
    </cfRule>
  </conditionalFormatting>
  <conditionalFormatting sqref="I15">
    <cfRule type="cellIs" dxfId="359" priority="534" operator="lessThan">
      <formula>0</formula>
    </cfRule>
  </conditionalFormatting>
  <conditionalFormatting sqref="I15">
    <cfRule type="cellIs" dxfId="358" priority="533" operator="lessThan">
      <formula>0</formula>
    </cfRule>
  </conditionalFormatting>
  <conditionalFormatting sqref="I15">
    <cfRule type="cellIs" dxfId="357" priority="532" operator="lessThan">
      <formula>0</formula>
    </cfRule>
  </conditionalFormatting>
  <conditionalFormatting sqref="I15">
    <cfRule type="cellIs" dxfId="356" priority="531" operator="lessThan">
      <formula>0</formula>
    </cfRule>
  </conditionalFormatting>
  <conditionalFormatting sqref="I15">
    <cfRule type="cellIs" dxfId="355" priority="530" operator="lessThan">
      <formula>0</formula>
    </cfRule>
  </conditionalFormatting>
  <conditionalFormatting sqref="I15">
    <cfRule type="cellIs" dxfId="354" priority="529" operator="lessThan">
      <formula>0</formula>
    </cfRule>
  </conditionalFormatting>
  <conditionalFormatting sqref="I15">
    <cfRule type="cellIs" dxfId="353" priority="528" operator="lessThan">
      <formula>0</formula>
    </cfRule>
  </conditionalFormatting>
  <conditionalFormatting sqref="I15">
    <cfRule type="cellIs" dxfId="352" priority="527" operator="lessThan">
      <formula>0</formula>
    </cfRule>
  </conditionalFormatting>
  <conditionalFormatting sqref="H15">
    <cfRule type="cellIs" dxfId="351" priority="526" operator="lessThan">
      <formula>0</formula>
    </cfRule>
  </conditionalFormatting>
  <conditionalFormatting sqref="H15">
    <cfRule type="cellIs" dxfId="350" priority="525" operator="lessThan">
      <formula>0</formula>
    </cfRule>
  </conditionalFormatting>
  <conditionalFormatting sqref="H15">
    <cfRule type="cellIs" dxfId="349" priority="524" operator="lessThan">
      <formula>0</formula>
    </cfRule>
  </conditionalFormatting>
  <conditionalFormatting sqref="H15">
    <cfRule type="cellIs" dxfId="348" priority="523" operator="lessThan">
      <formula>0</formula>
    </cfRule>
  </conditionalFormatting>
  <conditionalFormatting sqref="H15">
    <cfRule type="cellIs" dxfId="347" priority="522" operator="lessThan">
      <formula>0</formula>
    </cfRule>
  </conditionalFormatting>
  <conditionalFormatting sqref="H15">
    <cfRule type="cellIs" dxfId="346" priority="521" operator="lessThan">
      <formula>0</formula>
    </cfRule>
  </conditionalFormatting>
  <conditionalFormatting sqref="H15">
    <cfRule type="cellIs" dxfId="345" priority="520" operator="lessThan">
      <formula>0</formula>
    </cfRule>
  </conditionalFormatting>
  <conditionalFormatting sqref="H15">
    <cfRule type="cellIs" dxfId="344" priority="519" operator="lessThan">
      <formula>0</formula>
    </cfRule>
  </conditionalFormatting>
  <conditionalFormatting sqref="H15">
    <cfRule type="cellIs" dxfId="343" priority="518" operator="lessThan">
      <formula>0</formula>
    </cfRule>
  </conditionalFormatting>
  <conditionalFormatting sqref="H15">
    <cfRule type="cellIs" dxfId="342" priority="517" operator="lessThan">
      <formula>0</formula>
    </cfRule>
  </conditionalFormatting>
  <conditionalFormatting sqref="H15">
    <cfRule type="cellIs" dxfId="341" priority="516" operator="lessThan">
      <formula>0</formula>
    </cfRule>
  </conditionalFormatting>
  <conditionalFormatting sqref="H15">
    <cfRule type="cellIs" dxfId="340" priority="515" operator="lessThan">
      <formula>0</formula>
    </cfRule>
  </conditionalFormatting>
  <conditionalFormatting sqref="H15">
    <cfRule type="cellIs" dxfId="339" priority="514" operator="lessThan">
      <formula>0</formula>
    </cfRule>
  </conditionalFormatting>
  <conditionalFormatting sqref="H15">
    <cfRule type="cellIs" dxfId="338" priority="513" operator="lessThan">
      <formula>0</formula>
    </cfRule>
  </conditionalFormatting>
  <conditionalFormatting sqref="H15">
    <cfRule type="cellIs" dxfId="337" priority="512" operator="lessThan">
      <formula>0</formula>
    </cfRule>
  </conditionalFormatting>
  <conditionalFormatting sqref="H15">
    <cfRule type="cellIs" dxfId="336" priority="511" operator="lessThan">
      <formula>0</formula>
    </cfRule>
  </conditionalFormatting>
  <conditionalFormatting sqref="H15">
    <cfRule type="cellIs" dxfId="335" priority="510" operator="lessThan">
      <formula>0</formula>
    </cfRule>
  </conditionalFormatting>
  <conditionalFormatting sqref="H15">
    <cfRule type="cellIs" dxfId="334" priority="509" operator="lessThan">
      <formula>0</formula>
    </cfRule>
  </conditionalFormatting>
  <conditionalFormatting sqref="H15">
    <cfRule type="cellIs" dxfId="333" priority="508" operator="lessThan">
      <formula>0</formula>
    </cfRule>
  </conditionalFormatting>
  <conditionalFormatting sqref="H15">
    <cfRule type="cellIs" dxfId="332" priority="507" operator="lessThan">
      <formula>0</formula>
    </cfRule>
  </conditionalFormatting>
  <conditionalFormatting sqref="H15">
    <cfRule type="cellIs" dxfId="331" priority="506" operator="lessThan">
      <formula>0</formula>
    </cfRule>
  </conditionalFormatting>
  <conditionalFormatting sqref="H15">
    <cfRule type="cellIs" dxfId="330" priority="505" operator="lessThan">
      <formula>0</formula>
    </cfRule>
  </conditionalFormatting>
  <conditionalFormatting sqref="H15">
    <cfRule type="cellIs" dxfId="329" priority="504" operator="lessThan">
      <formula>0</formula>
    </cfRule>
  </conditionalFormatting>
  <conditionalFormatting sqref="H15">
    <cfRule type="cellIs" dxfId="328" priority="503" operator="lessThan">
      <formula>0</formula>
    </cfRule>
  </conditionalFormatting>
  <conditionalFormatting sqref="H15">
    <cfRule type="cellIs" dxfId="327" priority="502" operator="lessThan">
      <formula>0</formula>
    </cfRule>
  </conditionalFormatting>
  <conditionalFormatting sqref="H15">
    <cfRule type="cellIs" dxfId="326" priority="501" operator="lessThan">
      <formula>0</formula>
    </cfRule>
  </conditionalFormatting>
  <conditionalFormatting sqref="H15">
    <cfRule type="cellIs" dxfId="325" priority="500" operator="lessThan">
      <formula>0</formula>
    </cfRule>
  </conditionalFormatting>
  <conditionalFormatting sqref="H15">
    <cfRule type="cellIs" dxfId="324" priority="499" operator="lessThan">
      <formula>0</formula>
    </cfRule>
  </conditionalFormatting>
  <conditionalFormatting sqref="H15">
    <cfRule type="cellIs" dxfId="323" priority="498" operator="lessThan">
      <formula>0</formula>
    </cfRule>
  </conditionalFormatting>
  <conditionalFormatting sqref="H15">
    <cfRule type="cellIs" dxfId="322" priority="497" operator="lessThan">
      <formula>0</formula>
    </cfRule>
  </conditionalFormatting>
  <conditionalFormatting sqref="H15">
    <cfRule type="cellIs" dxfId="321" priority="496" operator="lessThan">
      <formula>0</formula>
    </cfRule>
  </conditionalFormatting>
  <conditionalFormatting sqref="H15">
    <cfRule type="cellIs" dxfId="320" priority="495" operator="lessThan">
      <formula>0</formula>
    </cfRule>
  </conditionalFormatting>
  <conditionalFormatting sqref="H15">
    <cfRule type="cellIs" dxfId="319" priority="494" operator="lessThan">
      <formula>0</formula>
    </cfRule>
  </conditionalFormatting>
  <conditionalFormatting sqref="H15">
    <cfRule type="cellIs" dxfId="318" priority="493" operator="lessThan">
      <formula>0</formula>
    </cfRule>
  </conditionalFormatting>
  <conditionalFormatting sqref="H15">
    <cfRule type="cellIs" dxfId="317" priority="492" operator="lessThan">
      <formula>0</formula>
    </cfRule>
  </conditionalFormatting>
  <conditionalFormatting sqref="H15">
    <cfRule type="cellIs" dxfId="316" priority="491" operator="lessThan">
      <formula>0</formula>
    </cfRule>
  </conditionalFormatting>
  <conditionalFormatting sqref="H15">
    <cfRule type="cellIs" dxfId="315" priority="490" operator="lessThan">
      <formula>0</formula>
    </cfRule>
  </conditionalFormatting>
  <conditionalFormatting sqref="H15">
    <cfRule type="cellIs" dxfId="314" priority="489" operator="lessThan">
      <formula>0</formula>
    </cfRule>
  </conditionalFormatting>
  <conditionalFormatting sqref="H15">
    <cfRule type="cellIs" dxfId="313" priority="488" operator="lessThan">
      <formula>0</formula>
    </cfRule>
  </conditionalFormatting>
  <conditionalFormatting sqref="H15">
    <cfRule type="cellIs" dxfId="312" priority="487" operator="lessThan">
      <formula>0</formula>
    </cfRule>
  </conditionalFormatting>
  <conditionalFormatting sqref="H15">
    <cfRule type="cellIs" dxfId="311" priority="486" operator="lessThan">
      <formula>0</formula>
    </cfRule>
  </conditionalFormatting>
  <conditionalFormatting sqref="H15">
    <cfRule type="cellIs" dxfId="310" priority="485" operator="lessThan">
      <formula>0</formula>
    </cfRule>
  </conditionalFormatting>
  <conditionalFormatting sqref="H15">
    <cfRule type="cellIs" dxfId="309" priority="484" operator="lessThan">
      <formula>0</formula>
    </cfRule>
  </conditionalFormatting>
  <conditionalFormatting sqref="H14:I14">
    <cfRule type="cellIs" dxfId="308" priority="483" operator="lessThan">
      <formula>0</formula>
    </cfRule>
  </conditionalFormatting>
  <conditionalFormatting sqref="H14">
    <cfRule type="cellIs" dxfId="307" priority="482" operator="lessThan">
      <formula>0</formula>
    </cfRule>
  </conditionalFormatting>
  <conditionalFormatting sqref="I14">
    <cfRule type="cellIs" dxfId="306" priority="481" operator="lessThan">
      <formula>0</formula>
    </cfRule>
  </conditionalFormatting>
  <conditionalFormatting sqref="I14">
    <cfRule type="cellIs" dxfId="305" priority="480" operator="lessThan">
      <formula>0</formula>
    </cfRule>
  </conditionalFormatting>
  <conditionalFormatting sqref="H14">
    <cfRule type="cellIs" dxfId="304" priority="479" operator="lessThan">
      <formula>0</formula>
    </cfRule>
  </conditionalFormatting>
  <conditionalFormatting sqref="H14">
    <cfRule type="cellIs" dxfId="303" priority="478" operator="lessThan">
      <formula>0</formula>
    </cfRule>
  </conditionalFormatting>
  <conditionalFormatting sqref="H14">
    <cfRule type="cellIs" dxfId="302" priority="477" operator="lessThan">
      <formula>0</formula>
    </cfRule>
  </conditionalFormatting>
  <conditionalFormatting sqref="H14">
    <cfRule type="cellIs" dxfId="301" priority="476" operator="lessThan">
      <formula>0</formula>
    </cfRule>
  </conditionalFormatting>
  <conditionalFormatting sqref="H14">
    <cfRule type="cellIs" dxfId="300" priority="475" operator="lessThan">
      <formula>0</formula>
    </cfRule>
  </conditionalFormatting>
  <conditionalFormatting sqref="H14">
    <cfRule type="cellIs" dxfId="299" priority="474" operator="lessThan">
      <formula>0</formula>
    </cfRule>
  </conditionalFormatting>
  <conditionalFormatting sqref="H14">
    <cfRule type="cellIs" dxfId="298" priority="473" operator="lessThan">
      <formula>0</formula>
    </cfRule>
  </conditionalFormatting>
  <conditionalFormatting sqref="H14">
    <cfRule type="cellIs" dxfId="297" priority="472" operator="lessThan">
      <formula>0</formula>
    </cfRule>
  </conditionalFormatting>
  <conditionalFormatting sqref="H14">
    <cfRule type="cellIs" dxfId="296" priority="471" operator="lessThan">
      <formula>0</formula>
    </cfRule>
  </conditionalFormatting>
  <conditionalFormatting sqref="H14:I14">
    <cfRule type="cellIs" dxfId="295" priority="470" operator="lessThan">
      <formula>0</formula>
    </cfRule>
  </conditionalFormatting>
  <conditionalFormatting sqref="H14">
    <cfRule type="cellIs" dxfId="294" priority="469" operator="lessThan">
      <formula>0</formula>
    </cfRule>
  </conditionalFormatting>
  <conditionalFormatting sqref="I14">
    <cfRule type="cellIs" dxfId="293" priority="468" operator="lessThan">
      <formula>0</formula>
    </cfRule>
  </conditionalFormatting>
  <conditionalFormatting sqref="I14">
    <cfRule type="cellIs" dxfId="292" priority="467" operator="lessThan">
      <formula>0</formula>
    </cfRule>
  </conditionalFormatting>
  <conditionalFormatting sqref="H14">
    <cfRule type="cellIs" dxfId="291" priority="466" operator="lessThan">
      <formula>0</formula>
    </cfRule>
  </conditionalFormatting>
  <conditionalFormatting sqref="H14">
    <cfRule type="cellIs" dxfId="290" priority="465" operator="lessThan">
      <formula>0</formula>
    </cfRule>
  </conditionalFormatting>
  <conditionalFormatting sqref="H14">
    <cfRule type="cellIs" dxfId="289" priority="464" operator="lessThan">
      <formula>0</formula>
    </cfRule>
  </conditionalFormatting>
  <conditionalFormatting sqref="H14">
    <cfRule type="cellIs" dxfId="288" priority="463" operator="lessThan">
      <formula>0</formula>
    </cfRule>
  </conditionalFormatting>
  <conditionalFormatting sqref="H14">
    <cfRule type="cellIs" dxfId="287" priority="462" operator="lessThan">
      <formula>0</formula>
    </cfRule>
  </conditionalFormatting>
  <conditionalFormatting sqref="H14">
    <cfRule type="cellIs" dxfId="286" priority="461" operator="lessThan">
      <formula>0</formula>
    </cfRule>
  </conditionalFormatting>
  <conditionalFormatting sqref="H14">
    <cfRule type="cellIs" dxfId="285" priority="460" operator="lessThan">
      <formula>0</formula>
    </cfRule>
  </conditionalFormatting>
  <conditionalFormatting sqref="H14">
    <cfRule type="cellIs" dxfId="284" priority="459" operator="lessThan">
      <formula>0</formula>
    </cfRule>
  </conditionalFormatting>
  <conditionalFormatting sqref="H14">
    <cfRule type="cellIs" dxfId="283" priority="458" operator="lessThan">
      <formula>0</formula>
    </cfRule>
  </conditionalFormatting>
  <conditionalFormatting sqref="H14">
    <cfRule type="cellIs" dxfId="282" priority="457" operator="lessThan">
      <formula>0</formula>
    </cfRule>
  </conditionalFormatting>
  <conditionalFormatting sqref="H14">
    <cfRule type="cellIs" dxfId="281" priority="456" operator="lessThan">
      <formula>0</formula>
    </cfRule>
  </conditionalFormatting>
  <conditionalFormatting sqref="H14">
    <cfRule type="cellIs" dxfId="280" priority="455" operator="lessThan">
      <formula>0</formula>
    </cfRule>
  </conditionalFormatting>
  <conditionalFormatting sqref="H14">
    <cfRule type="cellIs" dxfId="279" priority="454" operator="lessThan">
      <formula>0</formula>
    </cfRule>
  </conditionalFormatting>
  <conditionalFormatting sqref="H14">
    <cfRule type="cellIs" dxfId="278" priority="453" operator="lessThan">
      <formula>0</formula>
    </cfRule>
  </conditionalFormatting>
  <conditionalFormatting sqref="I14">
    <cfRule type="cellIs" dxfId="277" priority="452" operator="lessThan">
      <formula>0</formula>
    </cfRule>
  </conditionalFormatting>
  <conditionalFormatting sqref="I14">
    <cfRule type="cellIs" dxfId="276" priority="451" operator="lessThan">
      <formula>0</formula>
    </cfRule>
  </conditionalFormatting>
  <conditionalFormatting sqref="I14">
    <cfRule type="cellIs" dxfId="275" priority="450" operator="lessThan">
      <formula>0</formula>
    </cfRule>
  </conditionalFormatting>
  <conditionalFormatting sqref="I14">
    <cfRule type="cellIs" dxfId="274" priority="449" operator="lessThan">
      <formula>0</formula>
    </cfRule>
  </conditionalFormatting>
  <conditionalFormatting sqref="I14">
    <cfRule type="cellIs" dxfId="273" priority="448" operator="lessThan">
      <formula>0</formula>
    </cfRule>
  </conditionalFormatting>
  <conditionalFormatting sqref="I14">
    <cfRule type="cellIs" dxfId="272" priority="447" operator="lessThan">
      <formula>0</formula>
    </cfRule>
  </conditionalFormatting>
  <conditionalFormatting sqref="I14">
    <cfRule type="cellIs" dxfId="271" priority="446" operator="lessThan">
      <formula>0</formula>
    </cfRule>
  </conditionalFormatting>
  <conditionalFormatting sqref="I14">
    <cfRule type="cellIs" dxfId="270" priority="445" operator="lessThan">
      <formula>0</formula>
    </cfRule>
  </conditionalFormatting>
  <conditionalFormatting sqref="I14">
    <cfRule type="cellIs" dxfId="269" priority="444" operator="lessThan">
      <formula>0</formula>
    </cfRule>
  </conditionalFormatting>
  <conditionalFormatting sqref="I14">
    <cfRule type="cellIs" dxfId="268" priority="443" operator="lessThan">
      <formula>0</formula>
    </cfRule>
  </conditionalFormatting>
  <conditionalFormatting sqref="I14">
    <cfRule type="cellIs" dxfId="267" priority="442" operator="lessThan">
      <formula>0</formula>
    </cfRule>
  </conditionalFormatting>
  <conditionalFormatting sqref="I14">
    <cfRule type="cellIs" dxfId="266" priority="441" operator="lessThan">
      <formula>0</formula>
    </cfRule>
  </conditionalFormatting>
  <conditionalFormatting sqref="I14">
    <cfRule type="cellIs" dxfId="265" priority="440" operator="lessThan">
      <formula>0</formula>
    </cfRule>
  </conditionalFormatting>
  <conditionalFormatting sqref="H13:I13">
    <cfRule type="cellIs" dxfId="264" priority="439" operator="lessThan">
      <formula>0</formula>
    </cfRule>
  </conditionalFormatting>
  <conditionalFormatting sqref="H13">
    <cfRule type="cellIs" dxfId="263" priority="438" operator="lessThan">
      <formula>0</formula>
    </cfRule>
  </conditionalFormatting>
  <conditionalFormatting sqref="I13">
    <cfRule type="cellIs" dxfId="262" priority="437" operator="lessThan">
      <formula>0</formula>
    </cfRule>
  </conditionalFormatting>
  <conditionalFormatting sqref="I13">
    <cfRule type="cellIs" dxfId="261" priority="436" operator="lessThan">
      <formula>0</formula>
    </cfRule>
  </conditionalFormatting>
  <conditionalFormatting sqref="H13">
    <cfRule type="cellIs" dxfId="260" priority="435" operator="lessThan">
      <formula>0</formula>
    </cfRule>
  </conditionalFormatting>
  <conditionalFormatting sqref="H13">
    <cfRule type="cellIs" dxfId="259" priority="434" operator="lessThan">
      <formula>0</formula>
    </cfRule>
  </conditionalFormatting>
  <conditionalFormatting sqref="H13">
    <cfRule type="cellIs" dxfId="258" priority="433" operator="lessThan">
      <formula>0</formula>
    </cfRule>
  </conditionalFormatting>
  <conditionalFormatting sqref="H13">
    <cfRule type="cellIs" dxfId="257" priority="432" operator="lessThan">
      <formula>0</formula>
    </cfRule>
  </conditionalFormatting>
  <conditionalFormatting sqref="H13">
    <cfRule type="cellIs" dxfId="256" priority="431" operator="lessThan">
      <formula>0</formula>
    </cfRule>
  </conditionalFormatting>
  <conditionalFormatting sqref="H13">
    <cfRule type="cellIs" dxfId="255" priority="430" operator="lessThan">
      <formula>0</formula>
    </cfRule>
  </conditionalFormatting>
  <conditionalFormatting sqref="H13">
    <cfRule type="cellIs" dxfId="254" priority="429" operator="lessThan">
      <formula>0</formula>
    </cfRule>
  </conditionalFormatting>
  <conditionalFormatting sqref="H13">
    <cfRule type="cellIs" dxfId="253" priority="428" operator="lessThan">
      <formula>0</formula>
    </cfRule>
  </conditionalFormatting>
  <conditionalFormatting sqref="H13">
    <cfRule type="cellIs" dxfId="252" priority="427" operator="lessThan">
      <formula>0</formula>
    </cfRule>
  </conditionalFormatting>
  <conditionalFormatting sqref="H13:I13">
    <cfRule type="cellIs" dxfId="251" priority="426" operator="lessThan">
      <formula>0</formula>
    </cfRule>
  </conditionalFormatting>
  <conditionalFormatting sqref="H13">
    <cfRule type="cellIs" dxfId="250" priority="425" operator="lessThan">
      <formula>0</formula>
    </cfRule>
  </conditionalFormatting>
  <conditionalFormatting sqref="I13">
    <cfRule type="cellIs" dxfId="249" priority="424" operator="lessThan">
      <formula>0</formula>
    </cfRule>
  </conditionalFormatting>
  <conditionalFormatting sqref="I13">
    <cfRule type="cellIs" dxfId="248" priority="423" operator="lessThan">
      <formula>0</formula>
    </cfRule>
  </conditionalFormatting>
  <conditionalFormatting sqref="H13">
    <cfRule type="cellIs" dxfId="247" priority="422" operator="lessThan">
      <formula>0</formula>
    </cfRule>
  </conditionalFormatting>
  <conditionalFormatting sqref="H13">
    <cfRule type="cellIs" dxfId="246" priority="421" operator="lessThan">
      <formula>0</formula>
    </cfRule>
  </conditionalFormatting>
  <conditionalFormatting sqref="H13">
    <cfRule type="cellIs" dxfId="245" priority="420" operator="lessThan">
      <formula>0</formula>
    </cfRule>
  </conditionalFormatting>
  <conditionalFormatting sqref="H13">
    <cfRule type="cellIs" dxfId="244" priority="419" operator="lessThan">
      <formula>0</formula>
    </cfRule>
  </conditionalFormatting>
  <conditionalFormatting sqref="H13">
    <cfRule type="cellIs" dxfId="243" priority="418" operator="lessThan">
      <formula>0</formula>
    </cfRule>
  </conditionalFormatting>
  <conditionalFormatting sqref="H13">
    <cfRule type="cellIs" dxfId="242" priority="417" operator="lessThan">
      <formula>0</formula>
    </cfRule>
  </conditionalFormatting>
  <conditionalFormatting sqref="H13">
    <cfRule type="cellIs" dxfId="241" priority="416" operator="lessThan">
      <formula>0</formula>
    </cfRule>
  </conditionalFormatting>
  <conditionalFormatting sqref="H13">
    <cfRule type="cellIs" dxfId="240" priority="415" operator="lessThan">
      <formula>0</formula>
    </cfRule>
  </conditionalFormatting>
  <conditionalFormatting sqref="H13">
    <cfRule type="cellIs" dxfId="239" priority="414" operator="lessThan">
      <formula>0</formula>
    </cfRule>
  </conditionalFormatting>
  <conditionalFormatting sqref="H13">
    <cfRule type="cellIs" dxfId="238" priority="413" operator="lessThan">
      <formula>0</formula>
    </cfRule>
  </conditionalFormatting>
  <conditionalFormatting sqref="H13">
    <cfRule type="cellIs" dxfId="237" priority="412" operator="lessThan">
      <formula>0</formula>
    </cfRule>
  </conditionalFormatting>
  <conditionalFormatting sqref="H13">
    <cfRule type="cellIs" dxfId="236" priority="411" operator="lessThan">
      <formula>0</formula>
    </cfRule>
  </conditionalFormatting>
  <conditionalFormatting sqref="H13">
    <cfRule type="cellIs" dxfId="235" priority="410" operator="lessThan">
      <formula>0</formula>
    </cfRule>
  </conditionalFormatting>
  <conditionalFormatting sqref="H13">
    <cfRule type="cellIs" dxfId="234" priority="409" operator="lessThan">
      <formula>0</formula>
    </cfRule>
  </conditionalFormatting>
  <conditionalFormatting sqref="I13">
    <cfRule type="cellIs" dxfId="233" priority="408" operator="lessThan">
      <formula>0</formula>
    </cfRule>
  </conditionalFormatting>
  <conditionalFormatting sqref="I13">
    <cfRule type="cellIs" dxfId="232" priority="407" operator="lessThan">
      <formula>0</formula>
    </cfRule>
  </conditionalFormatting>
  <conditionalFormatting sqref="I13">
    <cfRule type="cellIs" dxfId="231" priority="406" operator="lessThan">
      <formula>0</formula>
    </cfRule>
  </conditionalFormatting>
  <conditionalFormatting sqref="I13">
    <cfRule type="cellIs" dxfId="230" priority="405" operator="lessThan">
      <formula>0</formula>
    </cfRule>
  </conditionalFormatting>
  <conditionalFormatting sqref="I13">
    <cfRule type="cellIs" dxfId="229" priority="404" operator="lessThan">
      <formula>0</formula>
    </cfRule>
  </conditionalFormatting>
  <conditionalFormatting sqref="I13">
    <cfRule type="cellIs" dxfId="228" priority="403" operator="lessThan">
      <formula>0</formula>
    </cfRule>
  </conditionalFormatting>
  <conditionalFormatting sqref="I13">
    <cfRule type="cellIs" dxfId="227" priority="402" operator="lessThan">
      <formula>0</formula>
    </cfRule>
  </conditionalFormatting>
  <conditionalFormatting sqref="I13">
    <cfRule type="cellIs" dxfId="226" priority="401" operator="lessThan">
      <formula>0</formula>
    </cfRule>
  </conditionalFormatting>
  <conditionalFormatting sqref="I13">
    <cfRule type="cellIs" dxfId="225" priority="400" operator="lessThan">
      <formula>0</formula>
    </cfRule>
  </conditionalFormatting>
  <conditionalFormatting sqref="I13">
    <cfRule type="cellIs" dxfId="224" priority="399" operator="lessThan">
      <formula>0</formula>
    </cfRule>
  </conditionalFormatting>
  <conditionalFormatting sqref="I13">
    <cfRule type="cellIs" dxfId="223" priority="398" operator="lessThan">
      <formula>0</formula>
    </cfRule>
  </conditionalFormatting>
  <conditionalFormatting sqref="I13">
    <cfRule type="cellIs" dxfId="222" priority="397" operator="lessThan">
      <formula>0</formula>
    </cfRule>
  </conditionalFormatting>
  <conditionalFormatting sqref="I13">
    <cfRule type="cellIs" dxfId="221" priority="396" operator="lessThan">
      <formula>0</formula>
    </cfRule>
  </conditionalFormatting>
  <conditionalFormatting sqref="H13">
    <cfRule type="cellIs" dxfId="220" priority="395" operator="lessThan">
      <formula>0</formula>
    </cfRule>
  </conditionalFormatting>
  <conditionalFormatting sqref="H13">
    <cfRule type="cellIs" dxfId="219" priority="394" operator="lessThan">
      <formula>0</formula>
    </cfRule>
  </conditionalFormatting>
  <conditionalFormatting sqref="H13">
    <cfRule type="cellIs" dxfId="218" priority="393" operator="lessThan">
      <formula>0</formula>
    </cfRule>
  </conditionalFormatting>
  <conditionalFormatting sqref="H13">
    <cfRule type="cellIs" dxfId="217" priority="392" operator="lessThan">
      <formula>0</formula>
    </cfRule>
  </conditionalFormatting>
  <conditionalFormatting sqref="H13">
    <cfRule type="cellIs" dxfId="216" priority="391" operator="lessThan">
      <formula>0</formula>
    </cfRule>
  </conditionalFormatting>
  <conditionalFormatting sqref="H13">
    <cfRule type="cellIs" dxfId="215" priority="390" operator="lessThan">
      <formula>0</formula>
    </cfRule>
  </conditionalFormatting>
  <conditionalFormatting sqref="H13">
    <cfRule type="cellIs" dxfId="214" priority="389" operator="lessThan">
      <formula>0</formula>
    </cfRule>
  </conditionalFormatting>
  <conditionalFormatting sqref="H13">
    <cfRule type="cellIs" dxfId="213" priority="388" operator="lessThan">
      <formula>0</formula>
    </cfRule>
  </conditionalFormatting>
  <conditionalFormatting sqref="H13">
    <cfRule type="cellIs" dxfId="212" priority="387" operator="lessThan">
      <formula>0</formula>
    </cfRule>
  </conditionalFormatting>
  <conditionalFormatting sqref="H13">
    <cfRule type="cellIs" dxfId="211" priority="386" operator="lessThan">
      <formula>0</formula>
    </cfRule>
  </conditionalFormatting>
  <conditionalFormatting sqref="H13">
    <cfRule type="cellIs" dxfId="210" priority="385" operator="lessThan">
      <formula>0</formula>
    </cfRule>
  </conditionalFormatting>
  <conditionalFormatting sqref="H13">
    <cfRule type="cellIs" dxfId="209" priority="384" operator="lessThan">
      <formula>0</formula>
    </cfRule>
  </conditionalFormatting>
  <conditionalFormatting sqref="H13">
    <cfRule type="cellIs" dxfId="208" priority="383" operator="lessThan">
      <formula>0</formula>
    </cfRule>
  </conditionalFormatting>
  <conditionalFormatting sqref="H13">
    <cfRule type="cellIs" dxfId="207" priority="382" operator="lessThan">
      <formula>0</formula>
    </cfRule>
  </conditionalFormatting>
  <conditionalFormatting sqref="H13">
    <cfRule type="cellIs" dxfId="206" priority="381" operator="lessThan">
      <formula>0</formula>
    </cfRule>
  </conditionalFormatting>
  <conditionalFormatting sqref="H13">
    <cfRule type="cellIs" dxfId="205" priority="380" operator="lessThan">
      <formula>0</formula>
    </cfRule>
  </conditionalFormatting>
  <conditionalFormatting sqref="H13">
    <cfRule type="cellIs" dxfId="204" priority="379" operator="lessThan">
      <formula>0</formula>
    </cfRule>
  </conditionalFormatting>
  <conditionalFormatting sqref="H13">
    <cfRule type="cellIs" dxfId="203" priority="378" operator="lessThan">
      <formula>0</formula>
    </cfRule>
  </conditionalFormatting>
  <conditionalFormatting sqref="H13">
    <cfRule type="cellIs" dxfId="202" priority="377" operator="lessThan">
      <formula>0</formula>
    </cfRule>
  </conditionalFormatting>
  <conditionalFormatting sqref="H13">
    <cfRule type="cellIs" dxfId="201" priority="376" operator="lessThan">
      <formula>0</formula>
    </cfRule>
  </conditionalFormatting>
  <conditionalFormatting sqref="H13">
    <cfRule type="cellIs" dxfId="200" priority="375" operator="lessThan">
      <formula>0</formula>
    </cfRule>
  </conditionalFormatting>
  <conditionalFormatting sqref="H13">
    <cfRule type="cellIs" dxfId="199" priority="374" operator="lessThan">
      <formula>0</formula>
    </cfRule>
  </conditionalFormatting>
  <conditionalFormatting sqref="H13">
    <cfRule type="cellIs" dxfId="198" priority="373" operator="lessThan">
      <formula>0</formula>
    </cfRule>
  </conditionalFormatting>
  <conditionalFormatting sqref="H13">
    <cfRule type="cellIs" dxfId="197" priority="372" operator="lessThan">
      <formula>0</formula>
    </cfRule>
  </conditionalFormatting>
  <conditionalFormatting sqref="H13">
    <cfRule type="cellIs" dxfId="196" priority="371" operator="lessThan">
      <formula>0</formula>
    </cfRule>
  </conditionalFormatting>
  <conditionalFormatting sqref="H13">
    <cfRule type="cellIs" dxfId="195" priority="370" operator="lessThan">
      <formula>0</formula>
    </cfRule>
  </conditionalFormatting>
  <conditionalFormatting sqref="H13">
    <cfRule type="cellIs" dxfId="194" priority="369" operator="lessThan">
      <formula>0</formula>
    </cfRule>
  </conditionalFormatting>
  <conditionalFormatting sqref="H13">
    <cfRule type="cellIs" dxfId="193" priority="368" operator="lessThan">
      <formula>0</formula>
    </cfRule>
  </conditionalFormatting>
  <conditionalFormatting sqref="H13">
    <cfRule type="cellIs" dxfId="192" priority="367" operator="lessThan">
      <formula>0</formula>
    </cfRule>
  </conditionalFormatting>
  <conditionalFormatting sqref="H13">
    <cfRule type="cellIs" dxfId="191" priority="366" operator="lessThan">
      <formula>0</formula>
    </cfRule>
  </conditionalFormatting>
  <conditionalFormatting sqref="H13">
    <cfRule type="cellIs" dxfId="190" priority="365" operator="lessThan">
      <formula>0</formula>
    </cfRule>
  </conditionalFormatting>
  <conditionalFormatting sqref="H13">
    <cfRule type="cellIs" dxfId="189" priority="364" operator="lessThan">
      <formula>0</formula>
    </cfRule>
  </conditionalFormatting>
  <conditionalFormatting sqref="H13">
    <cfRule type="cellIs" dxfId="188" priority="363" operator="lessThan">
      <formula>0</formula>
    </cfRule>
  </conditionalFormatting>
  <conditionalFormatting sqref="H13">
    <cfRule type="cellIs" dxfId="187" priority="362" operator="lessThan">
      <formula>0</formula>
    </cfRule>
  </conditionalFormatting>
  <conditionalFormatting sqref="H13">
    <cfRule type="cellIs" dxfId="186" priority="361" operator="lessThan">
      <formula>0</formula>
    </cfRule>
  </conditionalFormatting>
  <conditionalFormatting sqref="H13">
    <cfRule type="cellIs" dxfId="185" priority="360" operator="lessThan">
      <formula>0</formula>
    </cfRule>
  </conditionalFormatting>
  <conditionalFormatting sqref="H13">
    <cfRule type="cellIs" dxfId="184" priority="359" operator="lessThan">
      <formula>0</formula>
    </cfRule>
  </conditionalFormatting>
  <conditionalFormatting sqref="H13">
    <cfRule type="cellIs" dxfId="183" priority="358" operator="lessThan">
      <formula>0</formula>
    </cfRule>
  </conditionalFormatting>
  <conditionalFormatting sqref="H13">
    <cfRule type="cellIs" dxfId="182" priority="357" operator="lessThan">
      <formula>0</formula>
    </cfRule>
  </conditionalFormatting>
  <conditionalFormatting sqref="H13">
    <cfRule type="cellIs" dxfId="181" priority="356" operator="lessThan">
      <formula>0</formula>
    </cfRule>
  </conditionalFormatting>
  <conditionalFormatting sqref="H13">
    <cfRule type="cellIs" dxfId="180" priority="355" operator="lessThan">
      <formula>0</formula>
    </cfRule>
  </conditionalFormatting>
  <conditionalFormatting sqref="H13">
    <cfRule type="cellIs" dxfId="179" priority="354" operator="lessThan">
      <formula>0</formula>
    </cfRule>
  </conditionalFormatting>
  <conditionalFormatting sqref="H13">
    <cfRule type="cellIs" dxfId="178" priority="353" operator="lessThan">
      <formula>0</formula>
    </cfRule>
  </conditionalFormatting>
  <conditionalFormatting sqref="H12:I12">
    <cfRule type="cellIs" dxfId="177" priority="352" operator="lessThan">
      <formula>0</formula>
    </cfRule>
  </conditionalFormatting>
  <conditionalFormatting sqref="H12">
    <cfRule type="cellIs" dxfId="176" priority="351" operator="lessThan">
      <formula>0</formula>
    </cfRule>
  </conditionalFormatting>
  <conditionalFormatting sqref="I12">
    <cfRule type="cellIs" dxfId="175" priority="350" operator="lessThan">
      <formula>0</formula>
    </cfRule>
  </conditionalFormatting>
  <conditionalFormatting sqref="I12">
    <cfRule type="cellIs" dxfId="174" priority="349" operator="lessThan">
      <formula>0</formula>
    </cfRule>
  </conditionalFormatting>
  <conditionalFormatting sqref="H12">
    <cfRule type="cellIs" dxfId="173" priority="348" operator="lessThan">
      <formula>0</formula>
    </cfRule>
  </conditionalFormatting>
  <conditionalFormatting sqref="H12">
    <cfRule type="cellIs" dxfId="172" priority="347" operator="lessThan">
      <formula>0</formula>
    </cfRule>
  </conditionalFormatting>
  <conditionalFormatting sqref="H12">
    <cfRule type="cellIs" dxfId="171" priority="346" operator="lessThan">
      <formula>0</formula>
    </cfRule>
  </conditionalFormatting>
  <conditionalFormatting sqref="H12">
    <cfRule type="cellIs" dxfId="170" priority="345" operator="lessThan">
      <formula>0</formula>
    </cfRule>
  </conditionalFormatting>
  <conditionalFormatting sqref="H12">
    <cfRule type="cellIs" dxfId="169" priority="344" operator="lessThan">
      <formula>0</formula>
    </cfRule>
  </conditionalFormatting>
  <conditionalFormatting sqref="H12">
    <cfRule type="cellIs" dxfId="168" priority="343" operator="lessThan">
      <formula>0</formula>
    </cfRule>
  </conditionalFormatting>
  <conditionalFormatting sqref="H12">
    <cfRule type="cellIs" dxfId="167" priority="342" operator="lessThan">
      <formula>0</formula>
    </cfRule>
  </conditionalFormatting>
  <conditionalFormatting sqref="H12">
    <cfRule type="cellIs" dxfId="166" priority="341" operator="lessThan">
      <formula>0</formula>
    </cfRule>
  </conditionalFormatting>
  <conditionalFormatting sqref="H12">
    <cfRule type="cellIs" dxfId="165" priority="340" operator="lessThan">
      <formula>0</formula>
    </cfRule>
  </conditionalFormatting>
  <conditionalFormatting sqref="H12:I12">
    <cfRule type="cellIs" dxfId="164" priority="339" operator="lessThan">
      <formula>0</formula>
    </cfRule>
  </conditionalFormatting>
  <conditionalFormatting sqref="H12">
    <cfRule type="cellIs" dxfId="163" priority="338" operator="lessThan">
      <formula>0</formula>
    </cfRule>
  </conditionalFormatting>
  <conditionalFormatting sqref="I12">
    <cfRule type="cellIs" dxfId="162" priority="337" operator="lessThan">
      <formula>0</formula>
    </cfRule>
  </conditionalFormatting>
  <conditionalFormatting sqref="I12">
    <cfRule type="cellIs" dxfId="161" priority="336" operator="lessThan">
      <formula>0</formula>
    </cfRule>
  </conditionalFormatting>
  <conditionalFormatting sqref="H12">
    <cfRule type="cellIs" dxfId="160" priority="335" operator="lessThan">
      <formula>0</formula>
    </cfRule>
  </conditionalFormatting>
  <conditionalFormatting sqref="H12">
    <cfRule type="cellIs" dxfId="159" priority="334" operator="lessThan">
      <formula>0</formula>
    </cfRule>
  </conditionalFormatting>
  <conditionalFormatting sqref="H12">
    <cfRule type="cellIs" dxfId="158" priority="333" operator="lessThan">
      <formula>0</formula>
    </cfRule>
  </conditionalFormatting>
  <conditionalFormatting sqref="H12">
    <cfRule type="cellIs" dxfId="157" priority="332" operator="lessThan">
      <formula>0</formula>
    </cfRule>
  </conditionalFormatting>
  <conditionalFormatting sqref="H12">
    <cfRule type="cellIs" dxfId="156" priority="331" operator="lessThan">
      <formula>0</formula>
    </cfRule>
  </conditionalFormatting>
  <conditionalFormatting sqref="H12">
    <cfRule type="cellIs" dxfId="155" priority="330" operator="lessThan">
      <formula>0</formula>
    </cfRule>
  </conditionalFormatting>
  <conditionalFormatting sqref="H12">
    <cfRule type="cellIs" dxfId="154" priority="329" operator="lessThan">
      <formula>0</formula>
    </cfRule>
  </conditionalFormatting>
  <conditionalFormatting sqref="H12">
    <cfRule type="cellIs" dxfId="153" priority="328" operator="lessThan">
      <formula>0</formula>
    </cfRule>
  </conditionalFormatting>
  <conditionalFormatting sqref="H12">
    <cfRule type="cellIs" dxfId="152" priority="327" operator="lessThan">
      <formula>0</formula>
    </cfRule>
  </conditionalFormatting>
  <conditionalFormatting sqref="H12">
    <cfRule type="cellIs" dxfId="151" priority="326" operator="lessThan">
      <formula>0</formula>
    </cfRule>
  </conditionalFormatting>
  <conditionalFormatting sqref="H12">
    <cfRule type="cellIs" dxfId="150" priority="325" operator="lessThan">
      <formula>0</formula>
    </cfRule>
  </conditionalFormatting>
  <conditionalFormatting sqref="H12">
    <cfRule type="cellIs" dxfId="149" priority="324" operator="lessThan">
      <formula>0</formula>
    </cfRule>
  </conditionalFormatting>
  <conditionalFormatting sqref="H12">
    <cfRule type="cellIs" dxfId="148" priority="323" operator="lessThan">
      <formula>0</formula>
    </cfRule>
  </conditionalFormatting>
  <conditionalFormatting sqref="H12">
    <cfRule type="cellIs" dxfId="147" priority="322" operator="lessThan">
      <formula>0</formula>
    </cfRule>
  </conditionalFormatting>
  <conditionalFormatting sqref="I12">
    <cfRule type="cellIs" dxfId="146" priority="321" operator="lessThan">
      <formula>0</formula>
    </cfRule>
  </conditionalFormatting>
  <conditionalFormatting sqref="I12">
    <cfRule type="cellIs" dxfId="145" priority="320" operator="lessThan">
      <formula>0</formula>
    </cfRule>
  </conditionalFormatting>
  <conditionalFormatting sqref="I12">
    <cfRule type="cellIs" dxfId="144" priority="319" operator="lessThan">
      <formula>0</formula>
    </cfRule>
  </conditionalFormatting>
  <conditionalFormatting sqref="I12">
    <cfRule type="cellIs" dxfId="143" priority="318" operator="lessThan">
      <formula>0</formula>
    </cfRule>
  </conditionalFormatting>
  <conditionalFormatting sqref="I12">
    <cfRule type="cellIs" dxfId="142" priority="317" operator="lessThan">
      <formula>0</formula>
    </cfRule>
  </conditionalFormatting>
  <conditionalFormatting sqref="I12">
    <cfRule type="cellIs" dxfId="141" priority="316" operator="lessThan">
      <formula>0</formula>
    </cfRule>
  </conditionalFormatting>
  <conditionalFormatting sqref="I12">
    <cfRule type="cellIs" dxfId="140" priority="315" operator="lessThan">
      <formula>0</formula>
    </cfRule>
  </conditionalFormatting>
  <conditionalFormatting sqref="I12">
    <cfRule type="cellIs" dxfId="139" priority="314" operator="lessThan">
      <formula>0</formula>
    </cfRule>
  </conditionalFormatting>
  <conditionalFormatting sqref="I12">
    <cfRule type="cellIs" dxfId="138" priority="313" operator="lessThan">
      <formula>0</formula>
    </cfRule>
  </conditionalFormatting>
  <conditionalFormatting sqref="I12">
    <cfRule type="cellIs" dxfId="137" priority="312" operator="lessThan">
      <formula>0</formula>
    </cfRule>
  </conditionalFormatting>
  <conditionalFormatting sqref="I12">
    <cfRule type="cellIs" dxfId="136" priority="311" operator="lessThan">
      <formula>0</formula>
    </cfRule>
  </conditionalFormatting>
  <conditionalFormatting sqref="I12">
    <cfRule type="cellIs" dxfId="135" priority="310" operator="lessThan">
      <formula>0</formula>
    </cfRule>
  </conditionalFormatting>
  <conditionalFormatting sqref="I12">
    <cfRule type="cellIs" dxfId="134" priority="309" operator="lessThan">
      <formula>0</formula>
    </cfRule>
  </conditionalFormatting>
  <conditionalFormatting sqref="H12">
    <cfRule type="cellIs" dxfId="133" priority="308" operator="lessThan">
      <formula>0</formula>
    </cfRule>
  </conditionalFormatting>
  <conditionalFormatting sqref="H12">
    <cfRule type="cellIs" dxfId="132" priority="307" operator="lessThan">
      <formula>0</formula>
    </cfRule>
  </conditionalFormatting>
  <conditionalFormatting sqref="H12">
    <cfRule type="cellIs" dxfId="131" priority="306" operator="lessThan">
      <formula>0</formula>
    </cfRule>
  </conditionalFormatting>
  <conditionalFormatting sqref="H12">
    <cfRule type="cellIs" dxfId="130" priority="305" operator="lessThan">
      <formula>0</formula>
    </cfRule>
  </conditionalFormatting>
  <conditionalFormatting sqref="H12">
    <cfRule type="cellIs" dxfId="129" priority="304" operator="lessThan">
      <formula>0</formula>
    </cfRule>
  </conditionalFormatting>
  <conditionalFormatting sqref="H12">
    <cfRule type="cellIs" dxfId="128" priority="303" operator="lessThan">
      <formula>0</formula>
    </cfRule>
  </conditionalFormatting>
  <conditionalFormatting sqref="H12">
    <cfRule type="cellIs" dxfId="127" priority="302" operator="lessThan">
      <formula>0</formula>
    </cfRule>
  </conditionalFormatting>
  <conditionalFormatting sqref="H12">
    <cfRule type="cellIs" dxfId="126" priority="301" operator="lessThan">
      <formula>0</formula>
    </cfRule>
  </conditionalFormatting>
  <conditionalFormatting sqref="H12">
    <cfRule type="cellIs" dxfId="125" priority="300" operator="lessThan">
      <formula>0</formula>
    </cfRule>
  </conditionalFormatting>
  <conditionalFormatting sqref="H12">
    <cfRule type="cellIs" dxfId="124" priority="299" operator="lessThan">
      <formula>0</formula>
    </cfRule>
  </conditionalFormatting>
  <conditionalFormatting sqref="H12">
    <cfRule type="cellIs" dxfId="123" priority="298" operator="lessThan">
      <formula>0</formula>
    </cfRule>
  </conditionalFormatting>
  <conditionalFormatting sqref="H12">
    <cfRule type="cellIs" dxfId="122" priority="297" operator="lessThan">
      <formula>0</formula>
    </cfRule>
  </conditionalFormatting>
  <conditionalFormatting sqref="H12">
    <cfRule type="cellIs" dxfId="121" priority="296" operator="lessThan">
      <formula>0</formula>
    </cfRule>
  </conditionalFormatting>
  <conditionalFormatting sqref="H12">
    <cfRule type="cellIs" dxfId="120" priority="295" operator="lessThan">
      <formula>0</formula>
    </cfRule>
  </conditionalFormatting>
  <conditionalFormatting sqref="H12">
    <cfRule type="cellIs" dxfId="119" priority="294" operator="lessThan">
      <formula>0</formula>
    </cfRule>
  </conditionalFormatting>
  <conditionalFormatting sqref="H12">
    <cfRule type="cellIs" dxfId="118" priority="293" operator="lessThan">
      <formula>0</formula>
    </cfRule>
  </conditionalFormatting>
  <conditionalFormatting sqref="H12">
    <cfRule type="cellIs" dxfId="117" priority="292" operator="lessThan">
      <formula>0</formula>
    </cfRule>
  </conditionalFormatting>
  <conditionalFormatting sqref="H12">
    <cfRule type="cellIs" dxfId="116" priority="291" operator="lessThan">
      <formula>0</formula>
    </cfRule>
  </conditionalFormatting>
  <conditionalFormatting sqref="H12">
    <cfRule type="cellIs" dxfId="115" priority="290" operator="lessThan">
      <formula>0</formula>
    </cfRule>
  </conditionalFormatting>
  <conditionalFormatting sqref="H12">
    <cfRule type="cellIs" dxfId="114" priority="289" operator="lessThan">
      <formula>0</formula>
    </cfRule>
  </conditionalFormatting>
  <conditionalFormatting sqref="H12">
    <cfRule type="cellIs" dxfId="113" priority="288" operator="lessThan">
      <formula>0</formula>
    </cfRule>
  </conditionalFormatting>
  <conditionalFormatting sqref="H12">
    <cfRule type="cellIs" dxfId="112" priority="287" operator="lessThan">
      <formula>0</formula>
    </cfRule>
  </conditionalFormatting>
  <conditionalFormatting sqref="H12">
    <cfRule type="cellIs" dxfId="111" priority="286" operator="lessThan">
      <formula>0</formula>
    </cfRule>
  </conditionalFormatting>
  <conditionalFormatting sqref="H12">
    <cfRule type="cellIs" dxfId="110" priority="285" operator="lessThan">
      <formula>0</formula>
    </cfRule>
  </conditionalFormatting>
  <conditionalFormatting sqref="H12">
    <cfRule type="cellIs" dxfId="109" priority="284" operator="lessThan">
      <formula>0</formula>
    </cfRule>
  </conditionalFormatting>
  <conditionalFormatting sqref="H12">
    <cfRule type="cellIs" dxfId="108" priority="283" operator="lessThan">
      <formula>0</formula>
    </cfRule>
  </conditionalFormatting>
  <conditionalFormatting sqref="H12">
    <cfRule type="cellIs" dxfId="107" priority="282" operator="lessThan">
      <formula>0</formula>
    </cfRule>
  </conditionalFormatting>
  <conditionalFormatting sqref="H12">
    <cfRule type="cellIs" dxfId="106" priority="281" operator="lessThan">
      <formula>0</formula>
    </cfRule>
  </conditionalFormatting>
  <conditionalFormatting sqref="H12">
    <cfRule type="cellIs" dxfId="105" priority="280" operator="lessThan">
      <formula>0</formula>
    </cfRule>
  </conditionalFormatting>
  <conditionalFormatting sqref="H12">
    <cfRule type="cellIs" dxfId="104" priority="279" operator="lessThan">
      <formula>0</formula>
    </cfRule>
  </conditionalFormatting>
  <conditionalFormatting sqref="H12">
    <cfRule type="cellIs" dxfId="103" priority="278" operator="lessThan">
      <formula>0</formula>
    </cfRule>
  </conditionalFormatting>
  <conditionalFormatting sqref="H12">
    <cfRule type="cellIs" dxfId="102" priority="277" operator="lessThan">
      <formula>0</formula>
    </cfRule>
  </conditionalFormatting>
  <conditionalFormatting sqref="H12">
    <cfRule type="cellIs" dxfId="101" priority="276" operator="lessThan">
      <formula>0</formula>
    </cfRule>
  </conditionalFormatting>
  <conditionalFormatting sqref="H12">
    <cfRule type="cellIs" dxfId="100" priority="275" operator="lessThan">
      <formula>0</formula>
    </cfRule>
  </conditionalFormatting>
  <conditionalFormatting sqref="H12">
    <cfRule type="cellIs" dxfId="99" priority="274" operator="lessThan">
      <formula>0</formula>
    </cfRule>
  </conditionalFormatting>
  <conditionalFormatting sqref="H12">
    <cfRule type="cellIs" dxfId="98" priority="273" operator="lessThan">
      <formula>0</formula>
    </cfRule>
  </conditionalFormatting>
  <conditionalFormatting sqref="H12">
    <cfRule type="cellIs" dxfId="97" priority="272" operator="lessThan">
      <formula>0</formula>
    </cfRule>
  </conditionalFormatting>
  <conditionalFormatting sqref="H12">
    <cfRule type="cellIs" dxfId="96" priority="271" operator="lessThan">
      <formula>0</formula>
    </cfRule>
  </conditionalFormatting>
  <conditionalFormatting sqref="H12">
    <cfRule type="cellIs" dxfId="95" priority="270" operator="lessThan">
      <formula>0</formula>
    </cfRule>
  </conditionalFormatting>
  <conditionalFormatting sqref="H12">
    <cfRule type="cellIs" dxfId="94" priority="269" operator="lessThan">
      <formula>0</formula>
    </cfRule>
  </conditionalFormatting>
  <conditionalFormatting sqref="H12">
    <cfRule type="cellIs" dxfId="93" priority="268" operator="lessThan">
      <formula>0</formula>
    </cfRule>
  </conditionalFormatting>
  <conditionalFormatting sqref="H12">
    <cfRule type="cellIs" dxfId="92" priority="267" operator="lessThan">
      <formula>0</formula>
    </cfRule>
  </conditionalFormatting>
  <conditionalFormatting sqref="H12">
    <cfRule type="cellIs" dxfId="91" priority="266" operator="lessThan">
      <formula>0</formula>
    </cfRule>
  </conditionalFormatting>
  <conditionalFormatting sqref="H11:I11">
    <cfRule type="cellIs" dxfId="90" priority="265" operator="lessThan">
      <formula>0</formula>
    </cfRule>
  </conditionalFormatting>
  <conditionalFormatting sqref="H11">
    <cfRule type="cellIs" dxfId="89" priority="264" operator="lessThan">
      <formula>0</formula>
    </cfRule>
  </conditionalFormatting>
  <conditionalFormatting sqref="I11">
    <cfRule type="cellIs" dxfId="88" priority="263" operator="lessThan">
      <formula>0</formula>
    </cfRule>
  </conditionalFormatting>
  <conditionalFormatting sqref="I11">
    <cfRule type="cellIs" dxfId="87" priority="262" operator="lessThan">
      <formula>0</formula>
    </cfRule>
  </conditionalFormatting>
  <conditionalFormatting sqref="H11">
    <cfRule type="cellIs" dxfId="86" priority="261" operator="lessThan">
      <formula>0</formula>
    </cfRule>
  </conditionalFormatting>
  <conditionalFormatting sqref="H11">
    <cfRule type="cellIs" dxfId="85" priority="260" operator="lessThan">
      <formula>0</formula>
    </cfRule>
  </conditionalFormatting>
  <conditionalFormatting sqref="H11">
    <cfRule type="cellIs" dxfId="84" priority="259" operator="lessThan">
      <formula>0</formula>
    </cfRule>
  </conditionalFormatting>
  <conditionalFormatting sqref="H11">
    <cfRule type="cellIs" dxfId="83" priority="258" operator="lessThan">
      <formula>0</formula>
    </cfRule>
  </conditionalFormatting>
  <conditionalFormatting sqref="H11">
    <cfRule type="cellIs" dxfId="82" priority="257" operator="lessThan">
      <formula>0</formula>
    </cfRule>
  </conditionalFormatting>
  <conditionalFormatting sqref="H11">
    <cfRule type="cellIs" dxfId="81" priority="256" operator="lessThan">
      <formula>0</formula>
    </cfRule>
  </conditionalFormatting>
  <conditionalFormatting sqref="H11">
    <cfRule type="cellIs" dxfId="80" priority="255" operator="lessThan">
      <formula>0</formula>
    </cfRule>
  </conditionalFormatting>
  <conditionalFormatting sqref="H11">
    <cfRule type="cellIs" dxfId="79" priority="254" operator="lessThan">
      <formula>0</formula>
    </cfRule>
  </conditionalFormatting>
  <conditionalFormatting sqref="H11">
    <cfRule type="cellIs" dxfId="78" priority="253" operator="lessThan">
      <formula>0</formula>
    </cfRule>
  </conditionalFormatting>
  <conditionalFormatting sqref="H11:I11">
    <cfRule type="cellIs" dxfId="77" priority="252" operator="lessThan">
      <formula>0</formula>
    </cfRule>
  </conditionalFormatting>
  <conditionalFormatting sqref="H11">
    <cfRule type="cellIs" dxfId="76" priority="251" operator="lessThan">
      <formula>0</formula>
    </cfRule>
  </conditionalFormatting>
  <conditionalFormatting sqref="I11">
    <cfRule type="cellIs" dxfId="75" priority="250" operator="lessThan">
      <formula>0</formula>
    </cfRule>
  </conditionalFormatting>
  <conditionalFormatting sqref="I11">
    <cfRule type="cellIs" dxfId="74" priority="249" operator="lessThan">
      <formula>0</formula>
    </cfRule>
  </conditionalFormatting>
  <conditionalFormatting sqref="H11">
    <cfRule type="cellIs" dxfId="73" priority="248" operator="lessThan">
      <formula>0</formula>
    </cfRule>
  </conditionalFormatting>
  <conditionalFormatting sqref="H11">
    <cfRule type="cellIs" dxfId="72" priority="247" operator="lessThan">
      <formula>0</formula>
    </cfRule>
  </conditionalFormatting>
  <conditionalFormatting sqref="H11">
    <cfRule type="cellIs" dxfId="71" priority="246" operator="lessThan">
      <formula>0</formula>
    </cfRule>
  </conditionalFormatting>
  <conditionalFormatting sqref="H11">
    <cfRule type="cellIs" dxfId="70" priority="245" operator="lessThan">
      <formula>0</formula>
    </cfRule>
  </conditionalFormatting>
  <conditionalFormatting sqref="H11">
    <cfRule type="cellIs" dxfId="69" priority="244" operator="lessThan">
      <formula>0</formula>
    </cfRule>
  </conditionalFormatting>
  <conditionalFormatting sqref="H11">
    <cfRule type="cellIs" dxfId="68" priority="243" operator="lessThan">
      <formula>0</formula>
    </cfRule>
  </conditionalFormatting>
  <conditionalFormatting sqref="H11">
    <cfRule type="cellIs" dxfId="67" priority="242" operator="lessThan">
      <formula>0</formula>
    </cfRule>
  </conditionalFormatting>
  <conditionalFormatting sqref="H11">
    <cfRule type="cellIs" dxfId="66" priority="241" operator="lessThan">
      <formula>0</formula>
    </cfRule>
  </conditionalFormatting>
  <conditionalFormatting sqref="H11">
    <cfRule type="cellIs" dxfId="65" priority="240" operator="lessThan">
      <formula>0</formula>
    </cfRule>
  </conditionalFormatting>
  <conditionalFormatting sqref="H11">
    <cfRule type="cellIs" dxfId="64" priority="239" operator="lessThan">
      <formula>0</formula>
    </cfRule>
  </conditionalFormatting>
  <conditionalFormatting sqref="H11">
    <cfRule type="cellIs" dxfId="63" priority="238" operator="lessThan">
      <formula>0</formula>
    </cfRule>
  </conditionalFormatting>
  <conditionalFormatting sqref="H11">
    <cfRule type="cellIs" dxfId="62" priority="237" operator="lessThan">
      <formula>0</formula>
    </cfRule>
  </conditionalFormatting>
  <conditionalFormatting sqref="H11">
    <cfRule type="cellIs" dxfId="61" priority="236" operator="lessThan">
      <formula>0</formula>
    </cfRule>
  </conditionalFormatting>
  <conditionalFormatting sqref="H11">
    <cfRule type="cellIs" dxfId="60" priority="235" operator="lessThan">
      <formula>0</formula>
    </cfRule>
  </conditionalFormatting>
  <conditionalFormatting sqref="I11">
    <cfRule type="cellIs" dxfId="59" priority="234" operator="lessThan">
      <formula>0</formula>
    </cfRule>
  </conditionalFormatting>
  <conditionalFormatting sqref="I11">
    <cfRule type="cellIs" dxfId="58" priority="233" operator="lessThan">
      <formula>0</formula>
    </cfRule>
  </conditionalFormatting>
  <conditionalFormatting sqref="I11">
    <cfRule type="cellIs" dxfId="57" priority="232" operator="lessThan">
      <formula>0</formula>
    </cfRule>
  </conditionalFormatting>
  <conditionalFormatting sqref="I11">
    <cfRule type="cellIs" dxfId="56" priority="231" operator="lessThan">
      <formula>0</formula>
    </cfRule>
  </conditionalFormatting>
  <conditionalFormatting sqref="I11">
    <cfRule type="cellIs" dxfId="55" priority="230" operator="lessThan">
      <formula>0</formula>
    </cfRule>
  </conditionalFormatting>
  <conditionalFormatting sqref="I11">
    <cfRule type="cellIs" dxfId="54" priority="229" operator="lessThan">
      <formula>0</formula>
    </cfRule>
  </conditionalFormatting>
  <conditionalFormatting sqref="I11">
    <cfRule type="cellIs" dxfId="53" priority="228" operator="lessThan">
      <formula>0</formula>
    </cfRule>
  </conditionalFormatting>
  <conditionalFormatting sqref="I11">
    <cfRule type="cellIs" dxfId="52" priority="227" operator="lessThan">
      <formula>0</formula>
    </cfRule>
  </conditionalFormatting>
  <conditionalFormatting sqref="I11">
    <cfRule type="cellIs" dxfId="51" priority="226" operator="lessThan">
      <formula>0</formula>
    </cfRule>
  </conditionalFormatting>
  <conditionalFormatting sqref="I11">
    <cfRule type="cellIs" dxfId="50" priority="225" operator="lessThan">
      <formula>0</formula>
    </cfRule>
  </conditionalFormatting>
  <conditionalFormatting sqref="I11">
    <cfRule type="cellIs" dxfId="49" priority="224" operator="lessThan">
      <formula>0</formula>
    </cfRule>
  </conditionalFormatting>
  <conditionalFormatting sqref="I11">
    <cfRule type="cellIs" dxfId="48" priority="223" operator="lessThan">
      <formula>0</formula>
    </cfRule>
  </conditionalFormatting>
  <conditionalFormatting sqref="I11">
    <cfRule type="cellIs" dxfId="47" priority="222" operator="lessThan">
      <formula>0</formula>
    </cfRule>
  </conditionalFormatting>
  <conditionalFormatting sqref="H11">
    <cfRule type="cellIs" dxfId="46" priority="221" operator="lessThan">
      <formula>0</formula>
    </cfRule>
  </conditionalFormatting>
  <conditionalFormatting sqref="H11">
    <cfRule type="cellIs" dxfId="45" priority="220" operator="lessThan">
      <formula>0</formula>
    </cfRule>
  </conditionalFormatting>
  <conditionalFormatting sqref="H11">
    <cfRule type="cellIs" dxfId="44" priority="219" operator="lessThan">
      <formula>0</formula>
    </cfRule>
  </conditionalFormatting>
  <conditionalFormatting sqref="H11">
    <cfRule type="cellIs" dxfId="43" priority="218" operator="lessThan">
      <formula>0</formula>
    </cfRule>
  </conditionalFormatting>
  <conditionalFormatting sqref="H11">
    <cfRule type="cellIs" dxfId="42" priority="217" operator="lessThan">
      <formula>0</formula>
    </cfRule>
  </conditionalFormatting>
  <conditionalFormatting sqref="H11">
    <cfRule type="cellIs" dxfId="41" priority="216" operator="lessThan">
      <formula>0</formula>
    </cfRule>
  </conditionalFormatting>
  <conditionalFormatting sqref="H11">
    <cfRule type="cellIs" dxfId="40" priority="215" operator="lessThan">
      <formula>0</formula>
    </cfRule>
  </conditionalFormatting>
  <conditionalFormatting sqref="H11">
    <cfRule type="cellIs" dxfId="39" priority="214" operator="lessThan">
      <formula>0</formula>
    </cfRule>
  </conditionalFormatting>
  <conditionalFormatting sqref="H11">
    <cfRule type="cellIs" dxfId="38" priority="213" operator="lessThan">
      <formula>0</formula>
    </cfRule>
  </conditionalFormatting>
  <conditionalFormatting sqref="H11">
    <cfRule type="cellIs" dxfId="37" priority="212" operator="lessThan">
      <formula>0</formula>
    </cfRule>
  </conditionalFormatting>
  <conditionalFormatting sqref="H11">
    <cfRule type="cellIs" dxfId="36" priority="211" operator="lessThan">
      <formula>0</formula>
    </cfRule>
  </conditionalFormatting>
  <conditionalFormatting sqref="H11">
    <cfRule type="cellIs" dxfId="35" priority="210" operator="lessThan">
      <formula>0</formula>
    </cfRule>
  </conditionalFormatting>
  <conditionalFormatting sqref="H11">
    <cfRule type="cellIs" dxfId="34" priority="209" operator="lessThan">
      <formula>0</formula>
    </cfRule>
  </conditionalFormatting>
  <conditionalFormatting sqref="H11">
    <cfRule type="cellIs" dxfId="33" priority="208" operator="lessThan">
      <formula>0</formula>
    </cfRule>
  </conditionalFormatting>
  <conditionalFormatting sqref="H11">
    <cfRule type="cellIs" dxfId="32" priority="207" operator="lessThan">
      <formula>0</formula>
    </cfRule>
  </conditionalFormatting>
  <conditionalFormatting sqref="H11">
    <cfRule type="cellIs" dxfId="31" priority="206" operator="lessThan">
      <formula>0</formula>
    </cfRule>
  </conditionalFormatting>
  <conditionalFormatting sqref="H11">
    <cfRule type="cellIs" dxfId="30" priority="205" operator="lessThan">
      <formula>0</formula>
    </cfRule>
  </conditionalFormatting>
  <conditionalFormatting sqref="H11">
    <cfRule type="cellIs" dxfId="29" priority="204" operator="lessThan">
      <formula>0</formula>
    </cfRule>
  </conditionalFormatting>
  <conditionalFormatting sqref="H11">
    <cfRule type="cellIs" dxfId="28" priority="203" operator="lessThan">
      <formula>0</formula>
    </cfRule>
  </conditionalFormatting>
  <conditionalFormatting sqref="H11">
    <cfRule type="cellIs" dxfId="27" priority="202" operator="lessThan">
      <formula>0</formula>
    </cfRule>
  </conditionalFormatting>
  <conditionalFormatting sqref="H11">
    <cfRule type="cellIs" dxfId="26" priority="201" operator="lessThan">
      <formula>0</formula>
    </cfRule>
  </conditionalFormatting>
  <conditionalFormatting sqref="H11">
    <cfRule type="cellIs" dxfId="25" priority="200" operator="lessThan">
      <formula>0</formula>
    </cfRule>
  </conditionalFormatting>
  <conditionalFormatting sqref="H11">
    <cfRule type="cellIs" dxfId="24" priority="199" operator="lessThan">
      <formula>0</formula>
    </cfRule>
  </conditionalFormatting>
  <conditionalFormatting sqref="H11">
    <cfRule type="cellIs" dxfId="23" priority="198" operator="lessThan">
      <formula>0</formula>
    </cfRule>
  </conditionalFormatting>
  <conditionalFormatting sqref="H11">
    <cfRule type="cellIs" dxfId="22" priority="197" operator="lessThan">
      <formula>0</formula>
    </cfRule>
  </conditionalFormatting>
  <conditionalFormatting sqref="H11">
    <cfRule type="cellIs" dxfId="21" priority="196" operator="lessThan">
      <formula>0</formula>
    </cfRule>
  </conditionalFormatting>
  <conditionalFormatting sqref="H11">
    <cfRule type="cellIs" dxfId="20" priority="195" operator="lessThan">
      <formula>0</formula>
    </cfRule>
  </conditionalFormatting>
  <conditionalFormatting sqref="H11">
    <cfRule type="cellIs" dxfId="19" priority="194" operator="lessThan">
      <formula>0</formula>
    </cfRule>
  </conditionalFormatting>
  <conditionalFormatting sqref="H11">
    <cfRule type="cellIs" dxfId="18" priority="193" operator="lessThan">
      <formula>0</formula>
    </cfRule>
  </conditionalFormatting>
  <conditionalFormatting sqref="H11">
    <cfRule type="cellIs" dxfId="17" priority="192" operator="lessThan">
      <formula>0</formula>
    </cfRule>
  </conditionalFormatting>
  <conditionalFormatting sqref="H11">
    <cfRule type="cellIs" dxfId="16" priority="191" operator="lessThan">
      <formula>0</formula>
    </cfRule>
  </conditionalFormatting>
  <conditionalFormatting sqref="H11">
    <cfRule type="cellIs" dxfId="15" priority="190" operator="lessThan">
      <formula>0</formula>
    </cfRule>
  </conditionalFormatting>
  <conditionalFormatting sqref="H11">
    <cfRule type="cellIs" dxfId="14" priority="189" operator="lessThan">
      <formula>0</formula>
    </cfRule>
  </conditionalFormatting>
  <conditionalFormatting sqref="H11">
    <cfRule type="cellIs" dxfId="13" priority="188" operator="lessThan">
      <formula>0</formula>
    </cfRule>
  </conditionalFormatting>
  <conditionalFormatting sqref="H11">
    <cfRule type="cellIs" dxfId="12" priority="187" operator="lessThan">
      <formula>0</formula>
    </cfRule>
  </conditionalFormatting>
  <conditionalFormatting sqref="H11">
    <cfRule type="cellIs" dxfId="11" priority="186" operator="lessThan">
      <formula>0</formula>
    </cfRule>
  </conditionalFormatting>
  <conditionalFormatting sqref="H11">
    <cfRule type="cellIs" dxfId="10" priority="185" operator="lessThan">
      <formula>0</formula>
    </cfRule>
  </conditionalFormatting>
  <conditionalFormatting sqref="H11">
    <cfRule type="cellIs" dxfId="9" priority="184" operator="lessThan">
      <formula>0</formula>
    </cfRule>
  </conditionalFormatting>
  <conditionalFormatting sqref="H11">
    <cfRule type="cellIs" dxfId="8" priority="183" operator="lessThan">
      <formula>0</formula>
    </cfRule>
  </conditionalFormatting>
  <conditionalFormatting sqref="H11">
    <cfRule type="cellIs" dxfId="7" priority="182" operator="lessThan">
      <formula>0</formula>
    </cfRule>
  </conditionalFormatting>
  <conditionalFormatting sqref="H11">
    <cfRule type="cellIs" dxfId="6" priority="181" operator="lessThan">
      <formula>0</formula>
    </cfRule>
  </conditionalFormatting>
  <conditionalFormatting sqref="H11">
    <cfRule type="cellIs" dxfId="5" priority="180" operator="lessThan">
      <formula>0</formula>
    </cfRule>
  </conditionalFormatting>
  <conditionalFormatting sqref="H11">
    <cfRule type="cellIs" dxfId="4" priority="179" operator="lessThan">
      <formula>0</formula>
    </cfRule>
  </conditionalFormatting>
  <conditionalFormatting sqref="H8:I8">
    <cfRule type="cellIs" dxfId="3" priority="4" operator="lessThan">
      <formula>0</formula>
    </cfRule>
  </conditionalFormatting>
  <conditionalFormatting sqref="H7:I7">
    <cfRule type="cellIs" dxfId="2" priority="3" operator="lessThan">
      <formula>0</formula>
    </cfRule>
  </conditionalFormatting>
  <conditionalFormatting sqref="H6:I6">
    <cfRule type="cellIs" dxfId="1" priority="2" operator="lessThan">
      <formula>0</formula>
    </cfRule>
  </conditionalFormatting>
  <conditionalFormatting sqref="H5: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3" width="19.28515625" customWidth="1"/>
    <col min="4" max="4" width="15.28515625" customWidth="1"/>
    <col min="5" max="5" width="13.7109375" customWidth="1"/>
    <col min="6" max="6" width="15.85546875" customWidth="1"/>
    <col min="7" max="7" width="16.42578125" customWidth="1"/>
    <col min="8" max="8" width="17.42578125" customWidth="1"/>
    <col min="9" max="9" width="19.7109375" customWidth="1"/>
    <col min="10" max="10" width="18.85546875" customWidth="1"/>
  </cols>
  <sheetData>
    <row r="1" spans="1:10" ht="92.25" customHeight="1" x14ac:dyDescent="0.55000000000000004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22.5" customHeight="1" x14ac:dyDescent="0.4">
      <c r="A2" s="67" t="s">
        <v>65</v>
      </c>
      <c r="B2" s="68"/>
      <c r="C2" s="68"/>
      <c r="D2" s="68"/>
      <c r="E2" s="68"/>
      <c r="F2" s="68"/>
      <c r="G2" s="68"/>
      <c r="H2" s="68"/>
      <c r="I2" s="68"/>
      <c r="J2" s="68"/>
    </row>
    <row r="3" spans="1:10" x14ac:dyDescent="0.25">
      <c r="A3" s="17" t="s">
        <v>0</v>
      </c>
      <c r="B3" s="17" t="s">
        <v>1</v>
      </c>
      <c r="C3" s="17" t="s">
        <v>37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</row>
    <row r="4" spans="1:10" x14ac:dyDescent="0.25">
      <c r="A4" s="21"/>
      <c r="B4" s="22"/>
      <c r="C4" s="22"/>
      <c r="D4" s="22"/>
      <c r="E4" s="23"/>
      <c r="F4" s="23"/>
      <c r="G4" s="23"/>
      <c r="H4" s="24"/>
      <c r="I4" s="24"/>
      <c r="J4" s="15"/>
    </row>
    <row r="5" spans="1:10" x14ac:dyDescent="0.25">
      <c r="A5" s="37">
        <v>43395</v>
      </c>
      <c r="B5" s="60" t="s">
        <v>167</v>
      </c>
      <c r="C5" s="60">
        <v>1600</v>
      </c>
      <c r="D5" s="38" t="s">
        <v>36</v>
      </c>
      <c r="E5" s="39">
        <v>224.5</v>
      </c>
      <c r="F5" s="39">
        <v>227.5</v>
      </c>
      <c r="G5" s="39" t="s">
        <v>16</v>
      </c>
      <c r="H5" s="29">
        <f t="shared" ref="H5" si="0">(E5-F5)*C5</f>
        <v>-4800</v>
      </c>
      <c r="I5" s="29">
        <v>0</v>
      </c>
      <c r="J5" s="3">
        <f t="shared" ref="J5" si="1">+I5+H5</f>
        <v>-4800</v>
      </c>
    </row>
    <row r="6" spans="1:10" x14ac:dyDescent="0.25">
      <c r="A6" s="37">
        <v>43392</v>
      </c>
      <c r="B6" s="60" t="s">
        <v>165</v>
      </c>
      <c r="C6" s="60">
        <v>1200</v>
      </c>
      <c r="D6" s="38" t="s">
        <v>35</v>
      </c>
      <c r="E6" s="39">
        <v>230.5</v>
      </c>
      <c r="F6" s="39">
        <v>233.5</v>
      </c>
      <c r="G6" s="39" t="s">
        <v>16</v>
      </c>
      <c r="H6" s="29">
        <f t="shared" ref="H6" si="2">(F6-E6)*C6</f>
        <v>3600</v>
      </c>
      <c r="I6" s="29">
        <v>0</v>
      </c>
      <c r="J6" s="3">
        <f t="shared" ref="J6" si="3">+I6+H6</f>
        <v>3600</v>
      </c>
    </row>
    <row r="7" spans="1:10" x14ac:dyDescent="0.25">
      <c r="A7" s="37">
        <v>43390</v>
      </c>
      <c r="B7" s="60" t="s">
        <v>110</v>
      </c>
      <c r="C7" s="60">
        <v>2200</v>
      </c>
      <c r="D7" s="38" t="s">
        <v>35</v>
      </c>
      <c r="E7" s="39">
        <v>282.5</v>
      </c>
      <c r="F7" s="39">
        <v>284</v>
      </c>
      <c r="G7" s="39" t="s">
        <v>16</v>
      </c>
      <c r="H7" s="29">
        <f t="shared" ref="H7" si="4">(F7-E7)*C7</f>
        <v>3300</v>
      </c>
      <c r="I7" s="29">
        <v>0</v>
      </c>
      <c r="J7" s="3">
        <f t="shared" ref="J7" si="5">+I7+H7</f>
        <v>3300</v>
      </c>
    </row>
    <row r="8" spans="1:10" x14ac:dyDescent="0.25">
      <c r="A8" s="37">
        <v>43389</v>
      </c>
      <c r="B8" s="60" t="s">
        <v>160</v>
      </c>
      <c r="C8" s="60">
        <v>700</v>
      </c>
      <c r="D8" s="38" t="s">
        <v>35</v>
      </c>
      <c r="E8" s="39">
        <v>763</v>
      </c>
      <c r="F8" s="39">
        <v>770</v>
      </c>
      <c r="G8" s="39">
        <v>780</v>
      </c>
      <c r="H8" s="29">
        <f t="shared" ref="H8:H9" si="6">(F8-E8)*C8</f>
        <v>4900</v>
      </c>
      <c r="I8" s="29">
        <f>(G8-F8)*C8</f>
        <v>7000</v>
      </c>
      <c r="J8" s="3">
        <f t="shared" ref="J8:J9" si="7">+I8+H8</f>
        <v>11900</v>
      </c>
    </row>
    <row r="9" spans="1:10" x14ac:dyDescent="0.25">
      <c r="A9" s="37">
        <v>43388</v>
      </c>
      <c r="B9" s="60" t="s">
        <v>161</v>
      </c>
      <c r="C9" s="60">
        <v>700</v>
      </c>
      <c r="D9" s="38" t="s">
        <v>35</v>
      </c>
      <c r="E9" s="39">
        <v>750</v>
      </c>
      <c r="F9" s="39">
        <v>757</v>
      </c>
      <c r="G9" s="39">
        <v>765</v>
      </c>
      <c r="H9" s="29">
        <f t="shared" si="6"/>
        <v>4900</v>
      </c>
      <c r="I9" s="29">
        <f>(G9-F9)*C9</f>
        <v>5600</v>
      </c>
      <c r="J9" s="3">
        <f t="shared" si="7"/>
        <v>10500</v>
      </c>
    </row>
    <row r="10" spans="1:10" x14ac:dyDescent="0.25">
      <c r="A10" s="37">
        <v>43385</v>
      </c>
      <c r="B10" s="60" t="s">
        <v>77</v>
      </c>
      <c r="C10" s="60">
        <v>1100</v>
      </c>
      <c r="D10" s="38" t="s">
        <v>35</v>
      </c>
      <c r="E10" s="39">
        <v>426</v>
      </c>
      <c r="F10" s="39">
        <v>431</v>
      </c>
      <c r="G10" s="39">
        <v>435</v>
      </c>
      <c r="H10" s="29">
        <f t="shared" ref="H10" si="8">(F10-E10)*C10</f>
        <v>5500</v>
      </c>
      <c r="I10" s="29">
        <f>(G10-F10)*C10</f>
        <v>4400</v>
      </c>
      <c r="J10" s="3">
        <f t="shared" ref="J10:J13" si="9">+I10+H10</f>
        <v>9900</v>
      </c>
    </row>
    <row r="11" spans="1:10" x14ac:dyDescent="0.25">
      <c r="A11" s="37">
        <v>43383</v>
      </c>
      <c r="B11" s="60" t="s">
        <v>156</v>
      </c>
      <c r="C11" s="60">
        <v>1000</v>
      </c>
      <c r="D11" s="38" t="s">
        <v>35</v>
      </c>
      <c r="E11" s="39">
        <v>514</v>
      </c>
      <c r="F11" s="39">
        <v>519.5</v>
      </c>
      <c r="G11" s="39">
        <v>526</v>
      </c>
      <c r="H11" s="29">
        <f t="shared" ref="H11" si="10">(F11-E11)*C11</f>
        <v>5500</v>
      </c>
      <c r="I11" s="29">
        <f>(G11-F11)*C11</f>
        <v>6500</v>
      </c>
      <c r="J11" s="3">
        <f t="shared" si="9"/>
        <v>12000</v>
      </c>
    </row>
    <row r="12" spans="1:10" x14ac:dyDescent="0.25">
      <c r="A12" s="37">
        <v>43382</v>
      </c>
      <c r="B12" s="60" t="s">
        <v>89</v>
      </c>
      <c r="C12" s="60">
        <v>1500</v>
      </c>
      <c r="D12" s="38" t="s">
        <v>36</v>
      </c>
      <c r="E12" s="39">
        <v>203.5</v>
      </c>
      <c r="F12" s="39">
        <v>200.5</v>
      </c>
      <c r="G12" s="39">
        <v>195</v>
      </c>
      <c r="H12" s="29">
        <f t="shared" ref="H12:H21" si="11">(E12-F12)*C12</f>
        <v>4500</v>
      </c>
      <c r="I12" s="3">
        <f>(F12-G12)*C12</f>
        <v>8250</v>
      </c>
      <c r="J12" s="3">
        <f t="shared" si="9"/>
        <v>12750</v>
      </c>
    </row>
    <row r="13" spans="1:10" x14ac:dyDescent="0.25">
      <c r="A13" s="37">
        <v>43381</v>
      </c>
      <c r="B13" s="60" t="s">
        <v>93</v>
      </c>
      <c r="C13" s="60">
        <v>1250</v>
      </c>
      <c r="D13" s="38" t="s">
        <v>36</v>
      </c>
      <c r="E13" s="39">
        <v>378</v>
      </c>
      <c r="F13" s="39">
        <v>375</v>
      </c>
      <c r="G13" s="39">
        <v>371</v>
      </c>
      <c r="H13" s="29">
        <f t="shared" si="11"/>
        <v>3750</v>
      </c>
      <c r="I13" s="3">
        <f>(F13-G13)*C13</f>
        <v>5000</v>
      </c>
      <c r="J13" s="3">
        <f t="shared" si="9"/>
        <v>8750</v>
      </c>
    </row>
    <row r="14" spans="1:10" x14ac:dyDescent="0.25">
      <c r="A14" s="37">
        <v>43378</v>
      </c>
      <c r="B14" s="60" t="s">
        <v>81</v>
      </c>
      <c r="C14" s="60">
        <v>1000</v>
      </c>
      <c r="D14" s="38" t="s">
        <v>36</v>
      </c>
      <c r="E14" s="39">
        <v>615</v>
      </c>
      <c r="F14" s="39">
        <v>620</v>
      </c>
      <c r="G14" s="39" t="s">
        <v>16</v>
      </c>
      <c r="H14" s="29">
        <f t="shared" si="11"/>
        <v>-5000</v>
      </c>
      <c r="I14" s="3">
        <v>0</v>
      </c>
      <c r="J14" s="3">
        <f t="shared" ref="J14:J17" si="12">+I14+H14</f>
        <v>-5000</v>
      </c>
    </row>
    <row r="15" spans="1:10" x14ac:dyDescent="0.25">
      <c r="A15" s="37">
        <v>43377</v>
      </c>
      <c r="B15" s="60" t="s">
        <v>155</v>
      </c>
      <c r="C15" s="60">
        <v>500</v>
      </c>
      <c r="D15" s="38" t="s">
        <v>36</v>
      </c>
      <c r="E15" s="39">
        <v>2092</v>
      </c>
      <c r="F15" s="39">
        <v>2083</v>
      </c>
      <c r="G15" s="39">
        <v>2070</v>
      </c>
      <c r="H15" s="29">
        <f t="shared" si="11"/>
        <v>4500</v>
      </c>
      <c r="I15" s="3">
        <f>(F15-G15)*C15</f>
        <v>6500</v>
      </c>
      <c r="J15" s="3">
        <f t="shared" si="12"/>
        <v>11000</v>
      </c>
    </row>
    <row r="16" spans="1:10" x14ac:dyDescent="0.25">
      <c r="A16" s="37">
        <v>43376</v>
      </c>
      <c r="B16" s="60" t="s">
        <v>154</v>
      </c>
      <c r="C16" s="60">
        <v>1000</v>
      </c>
      <c r="D16" s="38" t="s">
        <v>36</v>
      </c>
      <c r="E16" s="39">
        <v>830</v>
      </c>
      <c r="F16" s="39">
        <v>826</v>
      </c>
      <c r="G16" s="39" t="s">
        <v>16</v>
      </c>
      <c r="H16" s="29">
        <f t="shared" si="11"/>
        <v>4000</v>
      </c>
      <c r="I16" s="3">
        <v>0</v>
      </c>
      <c r="J16" s="3">
        <f t="shared" ref="J16" si="13">+I16+H16</f>
        <v>4000</v>
      </c>
    </row>
    <row r="17" spans="1:10" x14ac:dyDescent="0.25">
      <c r="A17" s="37">
        <v>43374</v>
      </c>
      <c r="B17" s="60" t="s">
        <v>115</v>
      </c>
      <c r="C17" s="60">
        <v>1250</v>
      </c>
      <c r="D17" s="38" t="s">
        <v>36</v>
      </c>
      <c r="E17" s="39">
        <v>500</v>
      </c>
      <c r="F17" s="39">
        <v>497</v>
      </c>
      <c r="G17" s="39" t="s">
        <v>16</v>
      </c>
      <c r="H17" s="29">
        <f t="shared" si="11"/>
        <v>3750</v>
      </c>
      <c r="I17" s="3">
        <v>0</v>
      </c>
      <c r="J17" s="3">
        <f t="shared" si="12"/>
        <v>3750</v>
      </c>
    </row>
    <row r="18" spans="1:10" x14ac:dyDescent="0.25">
      <c r="A18" s="37">
        <v>43371</v>
      </c>
      <c r="B18" s="60" t="s">
        <v>147</v>
      </c>
      <c r="C18" s="60">
        <v>750</v>
      </c>
      <c r="D18" s="38" t="s">
        <v>36</v>
      </c>
      <c r="E18" s="39">
        <v>1304</v>
      </c>
      <c r="F18" s="39">
        <v>1296</v>
      </c>
      <c r="G18" s="39">
        <v>1290</v>
      </c>
      <c r="H18" s="29">
        <f t="shared" si="11"/>
        <v>6000</v>
      </c>
      <c r="I18" s="3">
        <f>(F18-G18)*C18</f>
        <v>4500</v>
      </c>
      <c r="J18" s="3">
        <f t="shared" ref="J18:J21" si="14">+I18+H18</f>
        <v>10500</v>
      </c>
    </row>
    <row r="19" spans="1:10" x14ac:dyDescent="0.25">
      <c r="A19" s="37">
        <v>43369</v>
      </c>
      <c r="B19" s="60" t="s">
        <v>145</v>
      </c>
      <c r="C19" s="60">
        <v>1600</v>
      </c>
      <c r="D19" s="38" t="s">
        <v>36</v>
      </c>
      <c r="E19" s="39">
        <v>254</v>
      </c>
      <c r="F19" s="39">
        <v>252</v>
      </c>
      <c r="G19" s="39" t="s">
        <v>16</v>
      </c>
      <c r="H19" s="29">
        <f t="shared" si="11"/>
        <v>3200</v>
      </c>
      <c r="I19" s="3">
        <v>0</v>
      </c>
      <c r="J19" s="3">
        <f t="shared" si="14"/>
        <v>3200</v>
      </c>
    </row>
    <row r="20" spans="1:10" x14ac:dyDescent="0.25">
      <c r="A20" s="37">
        <v>43367</v>
      </c>
      <c r="B20" s="60" t="s">
        <v>145</v>
      </c>
      <c r="C20" s="60">
        <v>1600</v>
      </c>
      <c r="D20" s="38" t="s">
        <v>36</v>
      </c>
      <c r="E20" s="39">
        <v>260</v>
      </c>
      <c r="F20" s="39">
        <v>257</v>
      </c>
      <c r="G20" s="39">
        <v>252</v>
      </c>
      <c r="H20" s="29">
        <f t="shared" si="11"/>
        <v>4800</v>
      </c>
      <c r="I20" s="3">
        <f>(F20-G20)*C20</f>
        <v>8000</v>
      </c>
      <c r="J20" s="3">
        <f t="shared" ref="J20" si="15">+I20+H20</f>
        <v>12800</v>
      </c>
    </row>
    <row r="21" spans="1:10" x14ac:dyDescent="0.25">
      <c r="A21" s="37">
        <v>43364</v>
      </c>
      <c r="B21" s="60" t="s">
        <v>132</v>
      </c>
      <c r="C21" s="60">
        <v>200</v>
      </c>
      <c r="D21" s="38" t="s">
        <v>36</v>
      </c>
      <c r="E21" s="39">
        <v>5840</v>
      </c>
      <c r="F21" s="39">
        <v>5810</v>
      </c>
      <c r="G21" s="39">
        <v>5780</v>
      </c>
      <c r="H21" s="29">
        <f t="shared" si="11"/>
        <v>6000</v>
      </c>
      <c r="I21" s="3">
        <f>(F21-G21)*C21</f>
        <v>6000</v>
      </c>
      <c r="J21" s="3">
        <f t="shared" si="14"/>
        <v>12000</v>
      </c>
    </row>
    <row r="22" spans="1:10" x14ac:dyDescent="0.25">
      <c r="A22" s="37">
        <v>43360</v>
      </c>
      <c r="B22" s="60" t="s">
        <v>105</v>
      </c>
      <c r="C22" s="60">
        <v>2600</v>
      </c>
      <c r="D22" s="38" t="s">
        <v>35</v>
      </c>
      <c r="E22" s="39">
        <v>350.5</v>
      </c>
      <c r="F22" s="39">
        <v>353</v>
      </c>
      <c r="G22" s="39" t="s">
        <v>16</v>
      </c>
      <c r="H22" s="29">
        <f t="shared" ref="H22" si="16">(F22-E22)*C22</f>
        <v>6500</v>
      </c>
      <c r="I22" s="29">
        <v>0</v>
      </c>
      <c r="J22" s="3">
        <f t="shared" ref="J22" si="17">+I22+H22</f>
        <v>6500</v>
      </c>
    </row>
    <row r="23" spans="1:10" x14ac:dyDescent="0.25">
      <c r="A23" s="37">
        <v>43360</v>
      </c>
      <c r="B23" s="60" t="s">
        <v>135</v>
      </c>
      <c r="C23" s="60">
        <v>800</v>
      </c>
      <c r="D23" s="38" t="s">
        <v>35</v>
      </c>
      <c r="E23" s="39">
        <v>1068</v>
      </c>
      <c r="F23" s="39">
        <v>1074</v>
      </c>
      <c r="G23" s="39">
        <v>1096</v>
      </c>
      <c r="H23" s="29">
        <f t="shared" ref="H23:H25" si="18">(F23-E23)*C23</f>
        <v>4800</v>
      </c>
      <c r="I23" s="29">
        <f>(G23-F23)*C23</f>
        <v>17600</v>
      </c>
      <c r="J23" s="3">
        <f t="shared" ref="J23:J26" si="19">+I23+H23</f>
        <v>22400</v>
      </c>
    </row>
    <row r="24" spans="1:10" x14ac:dyDescent="0.25">
      <c r="A24" s="37">
        <v>43357</v>
      </c>
      <c r="B24" s="60" t="s">
        <v>69</v>
      </c>
      <c r="C24" s="60">
        <v>1200</v>
      </c>
      <c r="D24" s="38" t="s">
        <v>35</v>
      </c>
      <c r="E24" s="39">
        <v>732</v>
      </c>
      <c r="F24" s="39">
        <v>736</v>
      </c>
      <c r="G24" s="39">
        <v>740</v>
      </c>
      <c r="H24" s="29">
        <f t="shared" ref="H24" si="20">(F24-E24)*C24</f>
        <v>4800</v>
      </c>
      <c r="I24" s="29">
        <f>(G24-F24)*C24</f>
        <v>4800</v>
      </c>
      <c r="J24" s="3">
        <f t="shared" si="19"/>
        <v>9600</v>
      </c>
    </row>
    <row r="25" spans="1:10" x14ac:dyDescent="0.25">
      <c r="A25" s="37">
        <v>43355</v>
      </c>
      <c r="B25" s="60" t="s">
        <v>49</v>
      </c>
      <c r="C25" s="60">
        <v>1200</v>
      </c>
      <c r="D25" s="38" t="s">
        <v>35</v>
      </c>
      <c r="E25" s="39">
        <v>1172</v>
      </c>
      <c r="F25" s="39">
        <v>1175</v>
      </c>
      <c r="G25" s="39" t="s">
        <v>16</v>
      </c>
      <c r="H25" s="29">
        <f t="shared" si="18"/>
        <v>3600</v>
      </c>
      <c r="I25" s="3">
        <v>0</v>
      </c>
      <c r="J25" s="3">
        <f t="shared" ref="J25" si="21">+I25+H25</f>
        <v>3600</v>
      </c>
    </row>
    <row r="26" spans="1:10" x14ac:dyDescent="0.25">
      <c r="A26" s="37">
        <v>43354</v>
      </c>
      <c r="B26" s="60" t="s">
        <v>140</v>
      </c>
      <c r="C26" s="60">
        <v>1200</v>
      </c>
      <c r="D26" s="38" t="s">
        <v>36</v>
      </c>
      <c r="E26" s="39">
        <v>758</v>
      </c>
      <c r="F26" s="39">
        <v>754</v>
      </c>
      <c r="G26" s="39">
        <v>748</v>
      </c>
      <c r="H26" s="29">
        <f>(E26-F26)*C26</f>
        <v>4800</v>
      </c>
      <c r="I26" s="3">
        <f>(F26-G26)*C26</f>
        <v>7200</v>
      </c>
      <c r="J26" s="3">
        <f t="shared" si="19"/>
        <v>12000</v>
      </c>
    </row>
    <row r="27" spans="1:10" x14ac:dyDescent="0.25">
      <c r="A27" s="37">
        <v>43353</v>
      </c>
      <c r="B27" s="60" t="s">
        <v>121</v>
      </c>
      <c r="C27" s="60">
        <v>1000</v>
      </c>
      <c r="D27" s="38" t="s">
        <v>36</v>
      </c>
      <c r="E27" s="39">
        <v>655</v>
      </c>
      <c r="F27" s="39">
        <v>650</v>
      </c>
      <c r="G27" s="39">
        <v>644</v>
      </c>
      <c r="H27" s="29">
        <f>(E27-F27)*C27</f>
        <v>5000</v>
      </c>
      <c r="I27" s="3">
        <f>(F27-G27)*C27</f>
        <v>6000</v>
      </c>
      <c r="J27" s="3">
        <f t="shared" ref="J27" si="22">+I27+H27</f>
        <v>11000</v>
      </c>
    </row>
    <row r="28" spans="1:10" x14ac:dyDescent="0.25">
      <c r="A28" s="37">
        <v>43349</v>
      </c>
      <c r="B28" s="60" t="s">
        <v>134</v>
      </c>
      <c r="C28" s="60">
        <v>2500</v>
      </c>
      <c r="D28" s="38" t="s">
        <v>35</v>
      </c>
      <c r="E28" s="39">
        <v>359</v>
      </c>
      <c r="F28" s="39">
        <v>361</v>
      </c>
      <c r="G28" s="39">
        <v>365</v>
      </c>
      <c r="H28" s="29">
        <f t="shared" ref="H28" si="23">(F28-E28)*C28</f>
        <v>5000</v>
      </c>
      <c r="I28" s="29">
        <f>(G28-F28)*C28</f>
        <v>10000</v>
      </c>
      <c r="J28" s="3">
        <f t="shared" ref="J28" si="24">+I28+H28</f>
        <v>15000</v>
      </c>
    </row>
    <row r="29" spans="1:10" x14ac:dyDescent="0.25">
      <c r="A29" s="37">
        <v>43348</v>
      </c>
      <c r="B29" s="60" t="s">
        <v>132</v>
      </c>
      <c r="C29" s="60">
        <v>200</v>
      </c>
      <c r="D29" s="38" t="s">
        <v>36</v>
      </c>
      <c r="E29" s="39">
        <v>3665</v>
      </c>
      <c r="F29" s="39">
        <v>3640</v>
      </c>
      <c r="G29" s="39">
        <v>3600</v>
      </c>
      <c r="H29" s="29">
        <f>(E29-F29)*C29</f>
        <v>5000</v>
      </c>
      <c r="I29" s="3">
        <f>(F29-G29)*C29</f>
        <v>8000</v>
      </c>
      <c r="J29" s="3">
        <f t="shared" ref="J29" si="25">+I29+H29</f>
        <v>13000</v>
      </c>
    </row>
    <row r="30" spans="1:10" x14ac:dyDescent="0.25">
      <c r="A30" s="37">
        <v>43347</v>
      </c>
      <c r="B30" s="60" t="s">
        <v>105</v>
      </c>
      <c r="C30" s="60">
        <v>2600</v>
      </c>
      <c r="D30" s="38" t="s">
        <v>36</v>
      </c>
      <c r="E30" s="39">
        <v>357</v>
      </c>
      <c r="F30" s="39">
        <v>355</v>
      </c>
      <c r="G30" s="39" t="s">
        <v>16</v>
      </c>
      <c r="H30" s="29">
        <f>(E30-F30)*C30</f>
        <v>5200</v>
      </c>
      <c r="I30" s="29">
        <v>0</v>
      </c>
      <c r="J30" s="3">
        <f t="shared" ref="J30" si="26">+I30+H30</f>
        <v>5200</v>
      </c>
    </row>
    <row r="31" spans="1:10" x14ac:dyDescent="0.25">
      <c r="A31" s="37">
        <v>43346</v>
      </c>
      <c r="B31" s="60" t="s">
        <v>91</v>
      </c>
      <c r="C31" s="60">
        <v>1000</v>
      </c>
      <c r="D31" s="38" t="s">
        <v>35</v>
      </c>
      <c r="E31" s="39">
        <v>723</v>
      </c>
      <c r="F31" s="39">
        <v>728</v>
      </c>
      <c r="G31" s="39">
        <v>730</v>
      </c>
      <c r="H31" s="29">
        <f t="shared" ref="H31" si="27">(F31-E31)*C31</f>
        <v>5000</v>
      </c>
      <c r="I31" s="29">
        <f>(G31-F31)*C31</f>
        <v>2000</v>
      </c>
      <c r="J31" s="3">
        <f t="shared" ref="J31" si="28">+I31+H31</f>
        <v>7000</v>
      </c>
    </row>
    <row r="32" spans="1:10" x14ac:dyDescent="0.25">
      <c r="A32" s="37">
        <v>43343</v>
      </c>
      <c r="B32" s="60" t="s">
        <v>129</v>
      </c>
      <c r="C32" s="60">
        <v>2400</v>
      </c>
      <c r="D32" s="38" t="s">
        <v>35</v>
      </c>
      <c r="E32" s="39">
        <v>322.5</v>
      </c>
      <c r="F32" s="39">
        <v>321</v>
      </c>
      <c r="G32" s="39" t="s">
        <v>16</v>
      </c>
      <c r="H32" s="29">
        <f t="shared" ref="H32" si="29">(F32-E32)*C32</f>
        <v>-3600</v>
      </c>
      <c r="I32" s="29">
        <v>0</v>
      </c>
      <c r="J32" s="3">
        <f t="shared" ref="J32" si="30">+I32+H32</f>
        <v>-3600</v>
      </c>
    </row>
    <row r="33" spans="1:10" x14ac:dyDescent="0.25">
      <c r="A33" s="37">
        <v>43342</v>
      </c>
      <c r="B33" s="60" t="s">
        <v>76</v>
      </c>
      <c r="C33" s="60">
        <v>2250</v>
      </c>
      <c r="D33" s="38" t="s">
        <v>35</v>
      </c>
      <c r="E33" s="39">
        <v>219.5</v>
      </c>
      <c r="F33" s="39">
        <v>221.5</v>
      </c>
      <c r="G33" s="39">
        <v>225</v>
      </c>
      <c r="H33" s="29">
        <f t="shared" ref="H33" si="31">(F33-E33)*C33</f>
        <v>4500</v>
      </c>
      <c r="I33" s="29">
        <f>(G33-F33)*C33</f>
        <v>7875</v>
      </c>
      <c r="J33" s="3">
        <f t="shared" ref="J33" si="32">+I33+H33</f>
        <v>12375</v>
      </c>
    </row>
    <row r="34" spans="1:10" x14ac:dyDescent="0.25">
      <c r="A34" s="37">
        <v>43340</v>
      </c>
      <c r="B34" s="60" t="s">
        <v>121</v>
      </c>
      <c r="C34" s="60">
        <v>1000</v>
      </c>
      <c r="D34" s="38" t="s">
        <v>35</v>
      </c>
      <c r="E34" s="39">
        <v>716</v>
      </c>
      <c r="F34" s="39">
        <v>721</v>
      </c>
      <c r="G34" s="39" t="s">
        <v>16</v>
      </c>
      <c r="H34" s="29">
        <f t="shared" ref="H34" si="33">(F34-E34)*C34</f>
        <v>5000</v>
      </c>
      <c r="I34" s="29">
        <v>0</v>
      </c>
      <c r="J34" s="3">
        <f t="shared" ref="J34" si="34">+I34+H34</f>
        <v>5000</v>
      </c>
    </row>
    <row r="35" spans="1:10" x14ac:dyDescent="0.25">
      <c r="A35" s="37">
        <v>43339</v>
      </c>
      <c r="B35" s="60" t="s">
        <v>121</v>
      </c>
      <c r="C35" s="60">
        <v>1000</v>
      </c>
      <c r="D35" s="38" t="s">
        <v>35</v>
      </c>
      <c r="E35" s="39">
        <v>716</v>
      </c>
      <c r="F35" s="39">
        <v>721</v>
      </c>
      <c r="G35" s="39" t="s">
        <v>16</v>
      </c>
      <c r="H35" s="29">
        <f t="shared" ref="H35" si="35">(F35-E35)*C35</f>
        <v>5000</v>
      </c>
      <c r="I35" s="29">
        <v>0</v>
      </c>
      <c r="J35" s="3">
        <f t="shared" ref="J35" si="36">+I35+H35</f>
        <v>5000</v>
      </c>
    </row>
    <row r="36" spans="1:10" x14ac:dyDescent="0.25">
      <c r="A36" s="37">
        <v>43336</v>
      </c>
      <c r="B36" s="60" t="s">
        <v>69</v>
      </c>
      <c r="C36" s="60">
        <v>1200</v>
      </c>
      <c r="D36" s="38" t="s">
        <v>35</v>
      </c>
      <c r="E36" s="39">
        <v>669.5</v>
      </c>
      <c r="F36" s="39">
        <v>673.5</v>
      </c>
      <c r="G36" s="39" t="s">
        <v>16</v>
      </c>
      <c r="H36" s="29">
        <f t="shared" ref="H36:H39" si="37">(F36-E36)*C36</f>
        <v>4800</v>
      </c>
      <c r="I36" s="29">
        <v>0</v>
      </c>
      <c r="J36" s="3">
        <f t="shared" ref="J36:J39" si="38">+I36+H36</f>
        <v>4800</v>
      </c>
    </row>
    <row r="37" spans="1:10" x14ac:dyDescent="0.25">
      <c r="A37" s="37">
        <v>43335</v>
      </c>
      <c r="B37" s="60" t="s">
        <v>121</v>
      </c>
      <c r="C37" s="60">
        <v>1000</v>
      </c>
      <c r="D37" s="38" t="s">
        <v>35</v>
      </c>
      <c r="E37" s="39">
        <v>701</v>
      </c>
      <c r="F37" s="39">
        <v>706</v>
      </c>
      <c r="G37" s="39">
        <v>711</v>
      </c>
      <c r="H37" s="29">
        <f t="shared" si="37"/>
        <v>5000</v>
      </c>
      <c r="I37" s="29">
        <f>(G37-F37)*C37</f>
        <v>5000</v>
      </c>
      <c r="J37" s="3">
        <f t="shared" si="38"/>
        <v>10000</v>
      </c>
    </row>
    <row r="38" spans="1:10" x14ac:dyDescent="0.25">
      <c r="A38" s="37">
        <v>43333</v>
      </c>
      <c r="B38" s="60" t="s">
        <v>120</v>
      </c>
      <c r="C38" s="60">
        <v>750</v>
      </c>
      <c r="D38" s="38" t="s">
        <v>35</v>
      </c>
      <c r="E38" s="39">
        <v>1344</v>
      </c>
      <c r="F38" s="39">
        <v>1351</v>
      </c>
      <c r="G38" s="39">
        <v>1365</v>
      </c>
      <c r="H38" s="29">
        <f t="shared" si="37"/>
        <v>5250</v>
      </c>
      <c r="I38" s="29">
        <f>(G38-F38)*C38</f>
        <v>10500</v>
      </c>
      <c r="J38" s="3">
        <f t="shared" si="38"/>
        <v>15750</v>
      </c>
    </row>
    <row r="39" spans="1:10" x14ac:dyDescent="0.25">
      <c r="A39" s="37">
        <v>43332</v>
      </c>
      <c r="B39" s="60" t="s">
        <v>119</v>
      </c>
      <c r="C39" s="60">
        <v>2500</v>
      </c>
      <c r="D39" s="38" t="s">
        <v>35</v>
      </c>
      <c r="E39" s="39">
        <v>215</v>
      </c>
      <c r="F39" s="39">
        <v>213</v>
      </c>
      <c r="G39" s="39" t="s">
        <v>16</v>
      </c>
      <c r="H39" s="29">
        <f t="shared" si="37"/>
        <v>-5000</v>
      </c>
      <c r="I39" s="29">
        <v>0</v>
      </c>
      <c r="J39" s="3">
        <f t="shared" si="38"/>
        <v>-5000</v>
      </c>
    </row>
    <row r="40" spans="1:10" x14ac:dyDescent="0.25">
      <c r="A40" s="37">
        <v>43329</v>
      </c>
      <c r="B40" s="60" t="s">
        <v>105</v>
      </c>
      <c r="C40" s="60">
        <v>2600</v>
      </c>
      <c r="D40" s="38" t="s">
        <v>35</v>
      </c>
      <c r="E40" s="39">
        <v>368</v>
      </c>
      <c r="F40" s="39">
        <v>370</v>
      </c>
      <c r="G40" s="39">
        <v>372</v>
      </c>
      <c r="H40" s="29">
        <f t="shared" ref="H40" si="39">(F40-E40)*C40</f>
        <v>5200</v>
      </c>
      <c r="I40" s="29">
        <f>(G40-F40)*C40</f>
        <v>5200</v>
      </c>
      <c r="J40" s="3">
        <f t="shared" ref="J40" si="40">+I40+H40</f>
        <v>10400</v>
      </c>
    </row>
    <row r="41" spans="1:10" x14ac:dyDescent="0.25">
      <c r="A41" s="37">
        <v>43328</v>
      </c>
      <c r="B41" s="60" t="s">
        <v>80</v>
      </c>
      <c r="C41" s="60">
        <v>2667</v>
      </c>
      <c r="D41" s="38" t="s">
        <v>35</v>
      </c>
      <c r="E41" s="39">
        <v>396</v>
      </c>
      <c r="F41" s="39">
        <v>398</v>
      </c>
      <c r="G41" s="39" t="s">
        <v>16</v>
      </c>
      <c r="H41" s="29">
        <f t="shared" ref="H41" si="41">(F41-E41)*C41</f>
        <v>5334</v>
      </c>
      <c r="I41" s="29">
        <v>0</v>
      </c>
      <c r="J41" s="3">
        <f t="shared" ref="J41" si="42">+I41+H41</f>
        <v>5334</v>
      </c>
    </row>
    <row r="42" spans="1:10" x14ac:dyDescent="0.25">
      <c r="A42" s="37">
        <v>43326</v>
      </c>
      <c r="B42" s="60" t="s">
        <v>115</v>
      </c>
      <c r="C42" s="60">
        <v>1250</v>
      </c>
      <c r="D42" s="38" t="s">
        <v>35</v>
      </c>
      <c r="E42" s="39">
        <v>621</v>
      </c>
      <c r="F42" s="39">
        <v>625</v>
      </c>
      <c r="G42" s="39">
        <v>630</v>
      </c>
      <c r="H42" s="29">
        <f t="shared" ref="H42" si="43">(F42-E42)*C42</f>
        <v>5000</v>
      </c>
      <c r="I42" s="29">
        <f>(G42-F42)*C42</f>
        <v>6250</v>
      </c>
      <c r="J42" s="3">
        <f t="shared" ref="J42" si="44">+I42+H42</f>
        <v>11250</v>
      </c>
    </row>
    <row r="43" spans="1:10" x14ac:dyDescent="0.25">
      <c r="A43" s="37">
        <v>43325</v>
      </c>
      <c r="B43" s="60" t="s">
        <v>112</v>
      </c>
      <c r="C43" s="60">
        <v>700</v>
      </c>
      <c r="D43" s="38" t="s">
        <v>35</v>
      </c>
      <c r="E43" s="39">
        <v>1263</v>
      </c>
      <c r="F43" s="39">
        <v>1270</v>
      </c>
      <c r="G43" s="39">
        <v>1290</v>
      </c>
      <c r="H43" s="29">
        <f t="shared" ref="H43" si="45">(F43-E43)*C43</f>
        <v>4900</v>
      </c>
      <c r="I43" s="29">
        <f>(G43-F43)*C43</f>
        <v>14000</v>
      </c>
      <c r="J43" s="3">
        <f t="shared" ref="J43" si="46">+I43+H43</f>
        <v>18900</v>
      </c>
    </row>
    <row r="44" spans="1:10" ht="15.75" customHeight="1" x14ac:dyDescent="0.25">
      <c r="A44" s="37">
        <v>43319</v>
      </c>
      <c r="B44" s="60" t="s">
        <v>77</v>
      </c>
      <c r="C44" s="60">
        <v>1100</v>
      </c>
      <c r="D44" s="38" t="s">
        <v>35</v>
      </c>
      <c r="E44" s="39">
        <v>554</v>
      </c>
      <c r="F44" s="39">
        <v>558</v>
      </c>
      <c r="G44" s="39">
        <v>562</v>
      </c>
      <c r="H44" s="29">
        <f t="shared" ref="H44:H49" si="47">(F44-E44)*C44</f>
        <v>4400</v>
      </c>
      <c r="I44" s="3">
        <f>(G44-F44)*C44</f>
        <v>4400</v>
      </c>
      <c r="J44" s="3">
        <f t="shared" ref="J44:J49" si="48">+I44+H44</f>
        <v>8800</v>
      </c>
    </row>
    <row r="45" spans="1:10" x14ac:dyDescent="0.25">
      <c r="A45" s="37">
        <v>43318</v>
      </c>
      <c r="B45" s="60" t="s">
        <v>105</v>
      </c>
      <c r="C45" s="60">
        <v>2600</v>
      </c>
      <c r="D45" s="38" t="s">
        <v>35</v>
      </c>
      <c r="E45" s="39">
        <v>360</v>
      </c>
      <c r="F45" s="39">
        <v>362</v>
      </c>
      <c r="G45" s="39">
        <v>364</v>
      </c>
      <c r="H45" s="29">
        <f t="shared" si="47"/>
        <v>5200</v>
      </c>
      <c r="I45" s="3">
        <f>(G45-F45)*C45</f>
        <v>5200</v>
      </c>
      <c r="J45" s="3">
        <f t="shared" si="48"/>
        <v>10400</v>
      </c>
    </row>
    <row r="46" spans="1:10" x14ac:dyDescent="0.25">
      <c r="A46" s="37">
        <v>43315</v>
      </c>
      <c r="B46" s="60" t="s">
        <v>106</v>
      </c>
      <c r="C46" s="60">
        <v>700</v>
      </c>
      <c r="D46" s="38" t="s">
        <v>35</v>
      </c>
      <c r="E46" s="39">
        <v>694</v>
      </c>
      <c r="F46" s="39">
        <v>702</v>
      </c>
      <c r="G46" s="39">
        <v>712</v>
      </c>
      <c r="H46" s="29">
        <f t="shared" ref="H46" si="49">(F46-E46)*C46</f>
        <v>5600</v>
      </c>
      <c r="I46" s="29">
        <v>6000</v>
      </c>
      <c r="J46" s="3">
        <f t="shared" ref="J46" si="50">+I46+H46</f>
        <v>11600</v>
      </c>
    </row>
    <row r="47" spans="1:10" x14ac:dyDescent="0.25">
      <c r="A47" s="37">
        <v>43314</v>
      </c>
      <c r="B47" s="60" t="s">
        <v>103</v>
      </c>
      <c r="C47" s="60">
        <v>302</v>
      </c>
      <c r="D47" s="38" t="s">
        <v>35</v>
      </c>
      <c r="E47" s="39">
        <v>2910</v>
      </c>
      <c r="F47" s="39">
        <v>2925</v>
      </c>
      <c r="G47" s="39">
        <v>2960</v>
      </c>
      <c r="H47" s="29">
        <f t="shared" si="47"/>
        <v>4530</v>
      </c>
      <c r="I47" s="29">
        <v>6000</v>
      </c>
      <c r="J47" s="3">
        <f t="shared" si="48"/>
        <v>10530</v>
      </c>
    </row>
    <row r="48" spans="1:10" x14ac:dyDescent="0.25">
      <c r="A48" s="37">
        <v>43313</v>
      </c>
      <c r="B48" s="60" t="s">
        <v>104</v>
      </c>
      <c r="C48" s="60">
        <v>900</v>
      </c>
      <c r="D48" s="38" t="s">
        <v>35</v>
      </c>
      <c r="E48" s="39">
        <v>591</v>
      </c>
      <c r="F48" s="39">
        <v>585</v>
      </c>
      <c r="G48" s="39" t="s">
        <v>16</v>
      </c>
      <c r="H48" s="29">
        <f t="shared" si="47"/>
        <v>-5400</v>
      </c>
      <c r="I48" s="29">
        <v>0</v>
      </c>
      <c r="J48" s="3">
        <f t="shared" si="48"/>
        <v>-5400</v>
      </c>
    </row>
    <row r="49" spans="1:10" x14ac:dyDescent="0.25">
      <c r="A49" s="37">
        <v>43311</v>
      </c>
      <c r="B49" s="60" t="s">
        <v>47</v>
      </c>
      <c r="C49" s="60">
        <v>2750</v>
      </c>
      <c r="D49" s="38" t="s">
        <v>35</v>
      </c>
      <c r="E49" s="39">
        <v>299</v>
      </c>
      <c r="F49" s="39">
        <v>301.5</v>
      </c>
      <c r="G49" s="39" t="s">
        <v>16</v>
      </c>
      <c r="H49" s="29">
        <f t="shared" si="47"/>
        <v>6875</v>
      </c>
      <c r="I49" s="29">
        <v>0</v>
      </c>
      <c r="J49" s="3">
        <f t="shared" si="48"/>
        <v>6875</v>
      </c>
    </row>
    <row r="50" spans="1:10" x14ac:dyDescent="0.25">
      <c r="A50" s="37">
        <v>43307</v>
      </c>
      <c r="B50" s="60" t="s">
        <v>92</v>
      </c>
      <c r="C50" s="60">
        <v>3000</v>
      </c>
      <c r="D50" s="38" t="s">
        <v>35</v>
      </c>
      <c r="E50" s="39">
        <v>230</v>
      </c>
      <c r="F50" s="39">
        <v>231.5</v>
      </c>
      <c r="G50" s="39">
        <v>234</v>
      </c>
      <c r="H50" s="29">
        <f t="shared" ref="H50:H52" si="51">(F50-E50)*C50</f>
        <v>4500</v>
      </c>
      <c r="I50" s="3">
        <f>(G50-F50)*C50</f>
        <v>7500</v>
      </c>
      <c r="J50" s="3">
        <f t="shared" ref="J50:J51" si="52">+I50+H50</f>
        <v>12000</v>
      </c>
    </row>
    <row r="51" spans="1:10" x14ac:dyDescent="0.25">
      <c r="A51" s="37">
        <v>43306</v>
      </c>
      <c r="B51" s="60" t="s">
        <v>51</v>
      </c>
      <c r="C51" s="60">
        <v>800</v>
      </c>
      <c r="D51" s="38" t="s">
        <v>35</v>
      </c>
      <c r="E51" s="39">
        <v>1073</v>
      </c>
      <c r="F51" s="39">
        <v>1077.9000000000001</v>
      </c>
      <c r="G51" s="39" t="s">
        <v>16</v>
      </c>
      <c r="H51" s="29">
        <f t="shared" si="51"/>
        <v>3920.0000000000728</v>
      </c>
      <c r="I51" s="3">
        <v>0</v>
      </c>
      <c r="J51" s="3">
        <f t="shared" si="52"/>
        <v>3920.0000000000728</v>
      </c>
    </row>
    <row r="52" spans="1:10" x14ac:dyDescent="0.25">
      <c r="A52" s="37">
        <v>43305</v>
      </c>
      <c r="B52" s="60" t="s">
        <v>93</v>
      </c>
      <c r="C52" s="60">
        <v>1250</v>
      </c>
      <c r="D52" s="38" t="s">
        <v>35</v>
      </c>
      <c r="E52" s="39">
        <v>484</v>
      </c>
      <c r="F52" s="39">
        <v>486.4</v>
      </c>
      <c r="G52" s="39" t="s">
        <v>16</v>
      </c>
      <c r="H52" s="29">
        <f t="shared" si="51"/>
        <v>2999.9999999999718</v>
      </c>
      <c r="I52" s="3">
        <v>0</v>
      </c>
      <c r="J52" s="3">
        <f>+I52+H52</f>
        <v>2999.9999999999718</v>
      </c>
    </row>
    <row r="53" spans="1:10" x14ac:dyDescent="0.25">
      <c r="A53" s="37">
        <v>43299</v>
      </c>
      <c r="B53" s="60" t="s">
        <v>86</v>
      </c>
      <c r="C53" s="60">
        <v>500</v>
      </c>
      <c r="D53" s="38" t="s">
        <v>36</v>
      </c>
      <c r="E53" s="39">
        <v>1602</v>
      </c>
      <c r="F53" s="39">
        <v>1592</v>
      </c>
      <c r="G53" s="39">
        <v>1585</v>
      </c>
      <c r="H53" s="29">
        <f>(E53-F53)*C53</f>
        <v>5000</v>
      </c>
      <c r="I53" s="3">
        <f>(F53-G53)*C53</f>
        <v>3500</v>
      </c>
      <c r="J53" s="3">
        <f>+I53+H53</f>
        <v>8500</v>
      </c>
    </row>
    <row r="54" spans="1:10" x14ac:dyDescent="0.25">
      <c r="A54" s="37">
        <v>43297</v>
      </c>
      <c r="B54" s="60" t="s">
        <v>87</v>
      </c>
      <c r="C54" s="60">
        <v>1000</v>
      </c>
      <c r="D54" s="38" t="s">
        <v>36</v>
      </c>
      <c r="E54" s="39">
        <v>541</v>
      </c>
      <c r="F54" s="39">
        <v>536</v>
      </c>
      <c r="G54" s="39">
        <v>530</v>
      </c>
      <c r="H54" s="29">
        <f>(E54-F54)*C54</f>
        <v>5000</v>
      </c>
      <c r="I54" s="3">
        <f>(F54-G54)*C54</f>
        <v>6000</v>
      </c>
      <c r="J54" s="3">
        <f>+I54+H54</f>
        <v>11000</v>
      </c>
    </row>
    <row r="55" spans="1:10" x14ac:dyDescent="0.25">
      <c r="A55" s="25">
        <v>43293</v>
      </c>
      <c r="B55" s="26" t="s">
        <v>39</v>
      </c>
      <c r="C55" s="26">
        <v>500</v>
      </c>
      <c r="D55" s="26" t="s">
        <v>35</v>
      </c>
      <c r="E55" s="27">
        <v>2414</v>
      </c>
      <c r="F55" s="27">
        <v>2424</v>
      </c>
      <c r="G55" s="28">
        <v>2438</v>
      </c>
      <c r="H55" s="29">
        <f t="shared" ref="H55:H60" si="53">(F55-E55)*C55</f>
        <v>5000</v>
      </c>
      <c r="I55" s="3">
        <f>(G44-F44)*C44</f>
        <v>4400</v>
      </c>
      <c r="J55" s="3">
        <f>+I61+H55</f>
        <v>12000</v>
      </c>
    </row>
    <row r="56" spans="1:10" x14ac:dyDescent="0.25">
      <c r="A56" s="25">
        <v>43292</v>
      </c>
      <c r="B56" s="26" t="s">
        <v>40</v>
      </c>
      <c r="C56" s="26">
        <v>2750</v>
      </c>
      <c r="D56" s="26" t="s">
        <v>36</v>
      </c>
      <c r="E56" s="27">
        <v>267.5</v>
      </c>
      <c r="F56" s="27">
        <v>267.5</v>
      </c>
      <c r="G56" s="28">
        <v>0</v>
      </c>
      <c r="H56" s="29">
        <f t="shared" si="53"/>
        <v>0</v>
      </c>
      <c r="I56" s="29">
        <v>0</v>
      </c>
      <c r="J56" s="3">
        <f t="shared" ref="J56:J60" si="54">+I56+H56</f>
        <v>0</v>
      </c>
    </row>
    <row r="57" spans="1:10" x14ac:dyDescent="0.25">
      <c r="A57" s="25">
        <v>43290</v>
      </c>
      <c r="B57" s="26" t="s">
        <v>41</v>
      </c>
      <c r="C57" s="26">
        <v>1400</v>
      </c>
      <c r="D57" s="26" t="s">
        <v>35</v>
      </c>
      <c r="E57" s="27">
        <v>598</v>
      </c>
      <c r="F57" s="27">
        <v>603</v>
      </c>
      <c r="G57" s="28">
        <v>0</v>
      </c>
      <c r="H57" s="29">
        <f t="shared" si="53"/>
        <v>7000</v>
      </c>
      <c r="I57" s="29">
        <v>0</v>
      </c>
      <c r="J57" s="3">
        <f t="shared" si="54"/>
        <v>7000</v>
      </c>
    </row>
    <row r="58" spans="1:10" x14ac:dyDescent="0.25">
      <c r="A58" s="25">
        <v>43287</v>
      </c>
      <c r="B58" s="26" t="s">
        <v>42</v>
      </c>
      <c r="C58" s="26">
        <v>1250</v>
      </c>
      <c r="D58" s="26" t="s">
        <v>35</v>
      </c>
      <c r="E58" s="27">
        <v>658</v>
      </c>
      <c r="F58" s="27">
        <v>663.5</v>
      </c>
      <c r="G58" s="28">
        <v>0</v>
      </c>
      <c r="H58" s="29">
        <f t="shared" si="53"/>
        <v>6875</v>
      </c>
      <c r="I58" s="29">
        <v>0</v>
      </c>
      <c r="J58" s="3">
        <f t="shared" si="54"/>
        <v>6875</v>
      </c>
    </row>
    <row r="59" spans="1:10" x14ac:dyDescent="0.25">
      <c r="A59" s="25">
        <v>43286</v>
      </c>
      <c r="B59" s="26" t="s">
        <v>43</v>
      </c>
      <c r="C59" s="26">
        <v>600</v>
      </c>
      <c r="D59" s="26" t="s">
        <v>35</v>
      </c>
      <c r="E59" s="27">
        <v>1320</v>
      </c>
      <c r="F59" s="27">
        <v>1330</v>
      </c>
      <c r="G59" s="28">
        <v>0</v>
      </c>
      <c r="H59" s="29">
        <f t="shared" si="53"/>
        <v>6000</v>
      </c>
      <c r="I59" s="29">
        <v>0</v>
      </c>
      <c r="J59" s="3">
        <f t="shared" si="54"/>
        <v>6000</v>
      </c>
    </row>
    <row r="60" spans="1:10" x14ac:dyDescent="0.25">
      <c r="A60" s="25">
        <v>43285</v>
      </c>
      <c r="B60" s="26" t="s">
        <v>44</v>
      </c>
      <c r="C60" s="26">
        <v>12000</v>
      </c>
      <c r="D60" s="26" t="s">
        <v>35</v>
      </c>
      <c r="E60" s="27">
        <v>57.25</v>
      </c>
      <c r="F60" s="27">
        <v>58.25</v>
      </c>
      <c r="G60" s="28">
        <v>0</v>
      </c>
      <c r="H60" s="29">
        <f t="shared" si="53"/>
        <v>12000</v>
      </c>
      <c r="I60" s="29">
        <v>0</v>
      </c>
      <c r="J60" s="3">
        <f t="shared" si="54"/>
        <v>12000</v>
      </c>
    </row>
    <row r="61" spans="1:10" x14ac:dyDescent="0.25">
      <c r="A61" s="25">
        <v>43285</v>
      </c>
      <c r="B61" s="30" t="s">
        <v>45</v>
      </c>
      <c r="C61" s="31">
        <v>250</v>
      </c>
      <c r="D61" s="30" t="s">
        <v>35</v>
      </c>
      <c r="E61" s="32">
        <v>2885</v>
      </c>
      <c r="F61" s="32">
        <v>2910</v>
      </c>
      <c r="G61" s="32">
        <v>2930</v>
      </c>
      <c r="H61" s="29">
        <v>6250</v>
      </c>
      <c r="I61" s="3">
        <f>(G55-F55)*C55</f>
        <v>7000</v>
      </c>
      <c r="J61" s="3" t="e">
        <f>+#REF!+H61</f>
        <v>#REF!</v>
      </c>
    </row>
    <row r="62" spans="1:10" x14ac:dyDescent="0.25">
      <c r="A62" s="25">
        <v>43284</v>
      </c>
      <c r="B62" s="30" t="s">
        <v>47</v>
      </c>
      <c r="C62" s="31">
        <v>2750</v>
      </c>
      <c r="D62" s="30" t="s">
        <v>35</v>
      </c>
      <c r="E62" s="32">
        <v>260.5</v>
      </c>
      <c r="F62" s="32">
        <v>262.5</v>
      </c>
      <c r="G62" s="32">
        <v>0</v>
      </c>
      <c r="H62" s="29">
        <v>5500</v>
      </c>
      <c r="I62" s="29">
        <v>0</v>
      </c>
      <c r="J62" s="3">
        <v>5500</v>
      </c>
    </row>
    <row r="63" spans="1:10" x14ac:dyDescent="0.25">
      <c r="A63" s="25">
        <v>43284</v>
      </c>
      <c r="B63" s="31" t="s">
        <v>48</v>
      </c>
      <c r="C63" s="31">
        <v>10000</v>
      </c>
      <c r="D63" s="31" t="s">
        <v>36</v>
      </c>
      <c r="E63" s="32">
        <v>53.75</v>
      </c>
      <c r="F63" s="32">
        <v>52.5</v>
      </c>
      <c r="G63" s="32">
        <v>0</v>
      </c>
      <c r="H63" s="29">
        <f>(E63-F63)*C63</f>
        <v>12500</v>
      </c>
      <c r="I63" s="29">
        <v>0</v>
      </c>
      <c r="J63" s="3">
        <f t="shared" ref="J63:J64" si="55">+I63+H63</f>
        <v>12500</v>
      </c>
    </row>
    <row r="64" spans="1:10" x14ac:dyDescent="0.25">
      <c r="A64" s="25">
        <v>43283</v>
      </c>
      <c r="B64" s="26" t="s">
        <v>48</v>
      </c>
      <c r="C64" s="26">
        <v>10000</v>
      </c>
      <c r="D64" s="26" t="s">
        <v>35</v>
      </c>
      <c r="E64" s="27">
        <v>56.25</v>
      </c>
      <c r="F64" s="27">
        <v>57.5</v>
      </c>
      <c r="G64" s="28">
        <v>0</v>
      </c>
      <c r="H64" s="29">
        <f t="shared" ref="H64" si="56">(F64-E64)*C64</f>
        <v>12500</v>
      </c>
      <c r="I64" s="29">
        <v>0</v>
      </c>
      <c r="J64" s="3">
        <f t="shared" si="55"/>
        <v>12500</v>
      </c>
    </row>
    <row r="65" spans="1:10" x14ac:dyDescent="0.25">
      <c r="A65" s="33"/>
      <c r="B65" s="34"/>
      <c r="C65" s="34"/>
      <c r="D65" s="34"/>
      <c r="E65" s="35"/>
      <c r="F65" s="35"/>
      <c r="G65" s="35"/>
      <c r="H65" s="36"/>
      <c r="I65" s="36"/>
      <c r="J65" s="16"/>
    </row>
    <row r="66" spans="1:10" x14ac:dyDescent="0.25">
      <c r="A66" s="25">
        <v>43280</v>
      </c>
      <c r="B66" s="26" t="s">
        <v>49</v>
      </c>
      <c r="C66" s="26">
        <v>1200</v>
      </c>
      <c r="D66" s="26" t="s">
        <v>35</v>
      </c>
      <c r="E66" s="27">
        <v>972</v>
      </c>
      <c r="F66" s="27">
        <v>987</v>
      </c>
      <c r="G66" s="28">
        <v>0</v>
      </c>
      <c r="H66" s="29">
        <f t="shared" ref="H66:H68" si="57">(F66-E66)*C66</f>
        <v>18000</v>
      </c>
      <c r="I66" s="29">
        <v>0</v>
      </c>
      <c r="J66" s="3">
        <f t="shared" ref="J66:J87" si="58">+I66+H66</f>
        <v>18000</v>
      </c>
    </row>
    <row r="67" spans="1:10" x14ac:dyDescent="0.25">
      <c r="A67" s="25">
        <v>43279</v>
      </c>
      <c r="B67" s="26" t="s">
        <v>50</v>
      </c>
      <c r="C67" s="26">
        <v>28000</v>
      </c>
      <c r="D67" s="26" t="s">
        <v>35</v>
      </c>
      <c r="E67" s="27">
        <v>13.75</v>
      </c>
      <c r="F67" s="27">
        <v>14.4</v>
      </c>
      <c r="G67" s="28">
        <v>0</v>
      </c>
      <c r="H67" s="29">
        <f t="shared" si="57"/>
        <v>18200.000000000011</v>
      </c>
      <c r="I67" s="29">
        <v>0</v>
      </c>
      <c r="J67" s="3">
        <f t="shared" si="58"/>
        <v>18200.000000000011</v>
      </c>
    </row>
    <row r="68" spans="1:10" x14ac:dyDescent="0.25">
      <c r="A68" s="25">
        <v>43279</v>
      </c>
      <c r="B68" s="26" t="s">
        <v>51</v>
      </c>
      <c r="C68" s="26">
        <v>800</v>
      </c>
      <c r="D68" s="26" t="s">
        <v>35</v>
      </c>
      <c r="E68" s="27">
        <v>1124</v>
      </c>
      <c r="F68" s="27">
        <v>1132</v>
      </c>
      <c r="G68" s="28">
        <v>0</v>
      </c>
      <c r="H68" s="29">
        <f t="shared" si="57"/>
        <v>6400</v>
      </c>
      <c r="I68" s="29">
        <v>0</v>
      </c>
      <c r="J68" s="3">
        <f t="shared" si="58"/>
        <v>6400</v>
      </c>
    </row>
    <row r="69" spans="1:10" x14ac:dyDescent="0.25">
      <c r="A69" s="37">
        <v>43277</v>
      </c>
      <c r="B69" s="31" t="s">
        <v>46</v>
      </c>
      <c r="C69" s="31">
        <v>12000</v>
      </c>
      <c r="D69" s="31" t="s">
        <v>36</v>
      </c>
      <c r="E69" s="32">
        <v>82.25</v>
      </c>
      <c r="F69" s="32">
        <v>80.5</v>
      </c>
      <c r="G69" s="32">
        <v>0</v>
      </c>
      <c r="H69" s="29">
        <f>(E69-F69)*C69</f>
        <v>21000</v>
      </c>
      <c r="I69" s="29">
        <v>0</v>
      </c>
      <c r="J69" s="3">
        <f t="shared" si="58"/>
        <v>21000</v>
      </c>
    </row>
    <row r="70" spans="1:10" x14ac:dyDescent="0.25">
      <c r="A70" s="37">
        <v>43276</v>
      </c>
      <c r="B70" s="38" t="s">
        <v>52</v>
      </c>
      <c r="C70" s="38">
        <v>500</v>
      </c>
      <c r="D70" s="38" t="s">
        <v>35</v>
      </c>
      <c r="E70" s="39">
        <v>1615</v>
      </c>
      <c r="F70" s="39">
        <v>1637</v>
      </c>
      <c r="G70" s="28">
        <v>0</v>
      </c>
      <c r="H70" s="29">
        <f t="shared" ref="H70" si="59">(F70-E70)*C70</f>
        <v>11000</v>
      </c>
      <c r="I70" s="29">
        <v>0</v>
      </c>
      <c r="J70" s="3">
        <f t="shared" si="58"/>
        <v>11000</v>
      </c>
    </row>
    <row r="71" spans="1:10" x14ac:dyDescent="0.25">
      <c r="A71" s="37">
        <v>43273</v>
      </c>
      <c r="B71" s="31" t="s">
        <v>49</v>
      </c>
      <c r="C71" s="31">
        <v>1200</v>
      </c>
      <c r="D71" s="31" t="s">
        <v>36</v>
      </c>
      <c r="E71" s="32">
        <v>985</v>
      </c>
      <c r="F71" s="32">
        <v>980</v>
      </c>
      <c r="G71" s="32">
        <v>0</v>
      </c>
      <c r="H71" s="29">
        <f>(E71-F71)*C71</f>
        <v>6000</v>
      </c>
      <c r="I71" s="29">
        <v>0</v>
      </c>
      <c r="J71" s="3">
        <f t="shared" si="58"/>
        <v>6000</v>
      </c>
    </row>
    <row r="72" spans="1:10" x14ac:dyDescent="0.25">
      <c r="A72" s="37">
        <v>43272</v>
      </c>
      <c r="B72" s="31" t="s">
        <v>52</v>
      </c>
      <c r="C72" s="31">
        <v>500</v>
      </c>
      <c r="D72" s="31" t="s">
        <v>36</v>
      </c>
      <c r="E72" s="32">
        <v>1640</v>
      </c>
      <c r="F72" s="32">
        <v>1615</v>
      </c>
      <c r="G72" s="32">
        <v>0</v>
      </c>
      <c r="H72" s="29">
        <f>(E72-F72)*C72</f>
        <v>12500</v>
      </c>
      <c r="I72" s="29">
        <v>0</v>
      </c>
      <c r="J72" s="3">
        <f t="shared" si="58"/>
        <v>12500</v>
      </c>
    </row>
    <row r="73" spans="1:10" x14ac:dyDescent="0.25">
      <c r="A73" s="37">
        <v>43271</v>
      </c>
      <c r="B73" s="38" t="s">
        <v>53</v>
      </c>
      <c r="C73" s="38">
        <v>7000</v>
      </c>
      <c r="D73" s="38" t="s">
        <v>35</v>
      </c>
      <c r="E73" s="39">
        <v>137</v>
      </c>
      <c r="F73" s="39">
        <v>138</v>
      </c>
      <c r="G73" s="28">
        <v>0</v>
      </c>
      <c r="H73" s="29">
        <f t="shared" ref="H73:H75" si="60">(F73-E73)*C73</f>
        <v>7000</v>
      </c>
      <c r="I73" s="29">
        <v>0</v>
      </c>
      <c r="J73" s="3">
        <f t="shared" si="58"/>
        <v>7000</v>
      </c>
    </row>
    <row r="74" spans="1:10" x14ac:dyDescent="0.25">
      <c r="A74" s="37">
        <v>43269</v>
      </c>
      <c r="B74" s="38" t="s">
        <v>49</v>
      </c>
      <c r="C74" s="38">
        <v>1200</v>
      </c>
      <c r="D74" s="38" t="s">
        <v>35</v>
      </c>
      <c r="E74" s="39">
        <v>1000</v>
      </c>
      <c r="F74" s="39">
        <v>1012</v>
      </c>
      <c r="G74" s="39">
        <v>0</v>
      </c>
      <c r="H74" s="3">
        <f t="shared" si="60"/>
        <v>14400</v>
      </c>
      <c r="I74" s="3">
        <v>0</v>
      </c>
      <c r="J74" s="3">
        <f t="shared" si="58"/>
        <v>14400</v>
      </c>
    </row>
    <row r="75" spans="1:10" x14ac:dyDescent="0.25">
      <c r="A75" s="37">
        <v>43269</v>
      </c>
      <c r="B75" s="38" t="s">
        <v>53</v>
      </c>
      <c r="C75" s="38">
        <v>7000</v>
      </c>
      <c r="D75" s="38" t="s">
        <v>35</v>
      </c>
      <c r="E75" s="39">
        <v>140</v>
      </c>
      <c r="F75" s="39">
        <v>140.5</v>
      </c>
      <c r="G75" s="39">
        <v>0</v>
      </c>
      <c r="H75" s="3">
        <f t="shared" si="60"/>
        <v>3500</v>
      </c>
      <c r="I75" s="3">
        <v>0</v>
      </c>
      <c r="J75" s="3">
        <f t="shared" si="58"/>
        <v>3500</v>
      </c>
    </row>
    <row r="76" spans="1:10" x14ac:dyDescent="0.25">
      <c r="A76" s="37">
        <v>43266</v>
      </c>
      <c r="B76" s="38" t="s">
        <v>54</v>
      </c>
      <c r="C76" s="38">
        <v>12000</v>
      </c>
      <c r="D76" s="38" t="s">
        <v>36</v>
      </c>
      <c r="E76" s="39">
        <v>87</v>
      </c>
      <c r="F76" s="39">
        <v>85</v>
      </c>
      <c r="G76" s="39">
        <v>84.25</v>
      </c>
      <c r="H76" s="3">
        <f>(E76-F76)*C76</f>
        <v>24000</v>
      </c>
      <c r="I76" s="3">
        <f>(F76-G76)*C76</f>
        <v>9000</v>
      </c>
      <c r="J76" s="3">
        <f t="shared" si="58"/>
        <v>33000</v>
      </c>
    </row>
    <row r="77" spans="1:10" x14ac:dyDescent="0.25">
      <c r="A77" s="37">
        <v>43266</v>
      </c>
      <c r="B77" s="38" t="s">
        <v>55</v>
      </c>
      <c r="C77" s="38">
        <v>1000</v>
      </c>
      <c r="D77" s="38" t="s">
        <v>36</v>
      </c>
      <c r="E77" s="39">
        <v>1087</v>
      </c>
      <c r="F77" s="39">
        <v>1075</v>
      </c>
      <c r="G77" s="39">
        <v>0</v>
      </c>
      <c r="H77" s="3">
        <f t="shared" ref="H77" si="61">(E77-F77)*C77</f>
        <v>12000</v>
      </c>
      <c r="I77" s="3">
        <v>0</v>
      </c>
      <c r="J77" s="3">
        <f t="shared" si="58"/>
        <v>12000</v>
      </c>
    </row>
    <row r="78" spans="1:10" x14ac:dyDescent="0.25">
      <c r="A78" s="37">
        <v>43265</v>
      </c>
      <c r="B78" s="38" t="s">
        <v>50</v>
      </c>
      <c r="C78" s="38">
        <v>28000</v>
      </c>
      <c r="D78" s="38" t="s">
        <v>35</v>
      </c>
      <c r="E78" s="39">
        <v>16</v>
      </c>
      <c r="F78" s="39">
        <v>15.4</v>
      </c>
      <c r="G78" s="39">
        <v>0</v>
      </c>
      <c r="H78" s="3">
        <f t="shared" ref="H78" si="62">(F78-E78)*C78</f>
        <v>-16799.999999999989</v>
      </c>
      <c r="I78" s="3">
        <v>0</v>
      </c>
      <c r="J78" s="40">
        <f t="shared" si="58"/>
        <v>-16799.999999999989</v>
      </c>
    </row>
    <row r="79" spans="1:10" x14ac:dyDescent="0.25">
      <c r="A79" s="37">
        <v>43265</v>
      </c>
      <c r="B79" s="38" t="s">
        <v>53</v>
      </c>
      <c r="C79" s="38">
        <v>7000</v>
      </c>
      <c r="D79" s="38" t="s">
        <v>35</v>
      </c>
      <c r="E79" s="39">
        <v>143.75</v>
      </c>
      <c r="F79" s="39">
        <v>145.75</v>
      </c>
      <c r="G79" s="39">
        <v>146.25</v>
      </c>
      <c r="H79" s="3">
        <f>(F79-E79)*C79</f>
        <v>14000</v>
      </c>
      <c r="I79" s="3">
        <f>(G79-F79)*C79</f>
        <v>3500</v>
      </c>
      <c r="J79" s="3">
        <f t="shared" si="58"/>
        <v>17500</v>
      </c>
    </row>
    <row r="80" spans="1:10" x14ac:dyDescent="0.25">
      <c r="A80" s="41">
        <v>43264</v>
      </c>
      <c r="B80" s="31" t="s">
        <v>49</v>
      </c>
      <c r="C80" s="31">
        <v>1200</v>
      </c>
      <c r="D80" s="31" t="s">
        <v>36</v>
      </c>
      <c r="E80" s="32">
        <v>1045</v>
      </c>
      <c r="F80" s="32">
        <v>1032</v>
      </c>
      <c r="G80" s="32">
        <v>0</v>
      </c>
      <c r="H80" s="29">
        <f t="shared" ref="H80" si="63">(E80-F80)*C80</f>
        <v>15600</v>
      </c>
      <c r="I80" s="29">
        <v>0</v>
      </c>
      <c r="J80" s="3">
        <f t="shared" si="58"/>
        <v>15600</v>
      </c>
    </row>
    <row r="81" spans="1:10" x14ac:dyDescent="0.25">
      <c r="A81" s="37">
        <v>43263</v>
      </c>
      <c r="B81" s="38" t="s">
        <v>56</v>
      </c>
      <c r="C81" s="38">
        <v>1000</v>
      </c>
      <c r="D81" s="38" t="s">
        <v>35</v>
      </c>
      <c r="E81" s="39">
        <v>1061</v>
      </c>
      <c r="F81" s="39">
        <v>1076</v>
      </c>
      <c r="G81" s="39">
        <v>1096</v>
      </c>
      <c r="H81" s="3">
        <f>(F81-E81)*C81</f>
        <v>15000</v>
      </c>
      <c r="I81" s="3">
        <v>0</v>
      </c>
      <c r="J81" s="3">
        <f t="shared" si="58"/>
        <v>15000</v>
      </c>
    </row>
    <row r="82" spans="1:10" x14ac:dyDescent="0.25">
      <c r="A82" s="37">
        <v>43262</v>
      </c>
      <c r="B82" s="38" t="s">
        <v>57</v>
      </c>
      <c r="C82" s="38">
        <v>4500</v>
      </c>
      <c r="D82" s="38" t="s">
        <v>35</v>
      </c>
      <c r="E82" s="39">
        <v>273</v>
      </c>
      <c r="F82" s="39">
        <v>275.75</v>
      </c>
      <c r="G82" s="39">
        <v>0</v>
      </c>
      <c r="H82" s="3">
        <f>(F82-E82)*C82</f>
        <v>12375</v>
      </c>
      <c r="I82" s="3">
        <v>0</v>
      </c>
      <c r="J82" s="3">
        <f t="shared" si="58"/>
        <v>12375</v>
      </c>
    </row>
    <row r="83" spans="1:10" x14ac:dyDescent="0.25">
      <c r="A83" s="37">
        <v>43259</v>
      </c>
      <c r="B83" s="38" t="s">
        <v>49</v>
      </c>
      <c r="C83" s="38">
        <v>1200</v>
      </c>
      <c r="D83" s="38" t="s">
        <v>35</v>
      </c>
      <c r="E83" s="39">
        <v>1021</v>
      </c>
      <c r="F83" s="39">
        <v>1036</v>
      </c>
      <c r="G83" s="39">
        <v>1041</v>
      </c>
      <c r="H83" s="3">
        <f>(F83-E83)*C83</f>
        <v>18000</v>
      </c>
      <c r="I83" s="3">
        <f>(G83-F83)*C83</f>
        <v>6000</v>
      </c>
      <c r="J83" s="3">
        <f t="shared" si="58"/>
        <v>24000</v>
      </c>
    </row>
    <row r="84" spans="1:10" x14ac:dyDescent="0.25">
      <c r="A84" s="37">
        <v>43259</v>
      </c>
      <c r="B84" s="38" t="s">
        <v>58</v>
      </c>
      <c r="C84" s="38">
        <v>4000</v>
      </c>
      <c r="D84" s="38" t="s">
        <v>35</v>
      </c>
      <c r="E84" s="39">
        <v>132.75</v>
      </c>
      <c r="F84" s="39">
        <v>135.75</v>
      </c>
      <c r="G84" s="39">
        <v>0</v>
      </c>
      <c r="H84" s="3">
        <f>(F84-E84)*C84</f>
        <v>12000</v>
      </c>
      <c r="I84" s="3">
        <v>0</v>
      </c>
      <c r="J84" s="3">
        <f t="shared" si="58"/>
        <v>12000</v>
      </c>
    </row>
    <row r="85" spans="1:10" x14ac:dyDescent="0.25">
      <c r="A85" s="37">
        <v>43259</v>
      </c>
      <c r="B85" s="38" t="s">
        <v>59</v>
      </c>
      <c r="C85" s="38">
        <v>1400</v>
      </c>
      <c r="D85" s="38" t="s">
        <v>35</v>
      </c>
      <c r="E85" s="39">
        <v>565</v>
      </c>
      <c r="F85" s="39">
        <v>575</v>
      </c>
      <c r="G85" s="39">
        <v>587</v>
      </c>
      <c r="H85" s="3">
        <f>(F85-E85)*C85</f>
        <v>14000</v>
      </c>
      <c r="I85" s="3">
        <f>(G85-F85)*C85</f>
        <v>16800</v>
      </c>
      <c r="J85" s="3">
        <f t="shared" si="58"/>
        <v>30800</v>
      </c>
    </row>
    <row r="86" spans="1:10" x14ac:dyDescent="0.25">
      <c r="A86" s="37">
        <v>43258</v>
      </c>
      <c r="B86" s="38" t="s">
        <v>53</v>
      </c>
      <c r="C86" s="38">
        <v>7000</v>
      </c>
      <c r="D86" s="38" t="s">
        <v>35</v>
      </c>
      <c r="E86" s="39">
        <v>149</v>
      </c>
      <c r="F86" s="39">
        <v>147</v>
      </c>
      <c r="G86" s="39">
        <v>0</v>
      </c>
      <c r="H86" s="3">
        <f t="shared" ref="H86:H87" si="64">(F86-E86)*C86</f>
        <v>-14000</v>
      </c>
      <c r="I86" s="3">
        <v>0</v>
      </c>
      <c r="J86" s="40">
        <f t="shared" si="58"/>
        <v>-14000</v>
      </c>
    </row>
    <row r="87" spans="1:10" x14ac:dyDescent="0.25">
      <c r="A87" s="37">
        <v>43258</v>
      </c>
      <c r="B87" s="42" t="s">
        <v>60</v>
      </c>
      <c r="C87" s="42">
        <v>28000</v>
      </c>
      <c r="D87" s="42" t="s">
        <v>35</v>
      </c>
      <c r="E87" s="43">
        <v>16</v>
      </c>
      <c r="F87" s="39">
        <v>15.5</v>
      </c>
      <c r="G87" s="43">
        <v>0</v>
      </c>
      <c r="H87" s="3">
        <f t="shared" si="64"/>
        <v>-14000</v>
      </c>
      <c r="I87" s="3">
        <v>0</v>
      </c>
      <c r="J87" s="40">
        <f t="shared" si="58"/>
        <v>-14000</v>
      </c>
    </row>
    <row r="88" spans="1:10" x14ac:dyDescent="0.25">
      <c r="A88" s="37">
        <v>43257</v>
      </c>
      <c r="B88" s="38" t="s">
        <v>61</v>
      </c>
      <c r="C88" s="38">
        <v>1100</v>
      </c>
      <c r="D88" s="38" t="s">
        <v>35</v>
      </c>
      <c r="E88" s="39">
        <v>899</v>
      </c>
      <c r="F88" s="39">
        <v>905</v>
      </c>
      <c r="G88" s="39">
        <v>0</v>
      </c>
      <c r="H88" s="3">
        <f>(F88-E88)*C88</f>
        <v>6600</v>
      </c>
      <c r="I88" s="3">
        <v>0</v>
      </c>
      <c r="J88" s="3">
        <f>+I88+H88</f>
        <v>6600</v>
      </c>
    </row>
    <row r="89" spans="1:10" x14ac:dyDescent="0.25">
      <c r="A89" s="37">
        <v>43256</v>
      </c>
      <c r="B89" s="38" t="s">
        <v>62</v>
      </c>
      <c r="C89" s="38">
        <v>8000</v>
      </c>
      <c r="D89" s="38" t="s">
        <v>35</v>
      </c>
      <c r="E89" s="39">
        <v>109</v>
      </c>
      <c r="F89" s="39">
        <v>110.9</v>
      </c>
      <c r="G89" s="39">
        <v>0</v>
      </c>
      <c r="H89" s="3">
        <f>(F89-E89)*C89</f>
        <v>15200.000000000045</v>
      </c>
      <c r="I89" s="3">
        <v>0</v>
      </c>
      <c r="J89" s="3">
        <f t="shared" ref="J89:J93" si="65">+I89+H89</f>
        <v>15200.000000000045</v>
      </c>
    </row>
    <row r="90" spans="1:10" x14ac:dyDescent="0.25">
      <c r="A90" s="37">
        <v>43255</v>
      </c>
      <c r="B90" s="38" t="s">
        <v>52</v>
      </c>
      <c r="C90" s="38">
        <v>500</v>
      </c>
      <c r="D90" s="38" t="s">
        <v>36</v>
      </c>
      <c r="E90" s="39">
        <v>1590</v>
      </c>
      <c r="F90" s="39">
        <v>1570</v>
      </c>
      <c r="G90" s="39">
        <v>0</v>
      </c>
      <c r="H90" s="3">
        <f>(E90-F90)*C90</f>
        <v>10000</v>
      </c>
      <c r="I90" s="3">
        <v>0</v>
      </c>
      <c r="J90" s="3">
        <f t="shared" si="65"/>
        <v>10000</v>
      </c>
    </row>
    <row r="91" spans="1:10" x14ac:dyDescent="0.25">
      <c r="A91" s="37">
        <v>43255</v>
      </c>
      <c r="B91" s="38" t="s">
        <v>63</v>
      </c>
      <c r="C91" s="38">
        <v>1000</v>
      </c>
      <c r="D91" s="38" t="s">
        <v>35</v>
      </c>
      <c r="E91" s="39">
        <v>923</v>
      </c>
      <c r="F91" s="39">
        <v>928</v>
      </c>
      <c r="G91" s="39">
        <v>0</v>
      </c>
      <c r="H91" s="3">
        <f>(F91-E91)*C91</f>
        <v>5000</v>
      </c>
      <c r="I91" s="3">
        <v>0</v>
      </c>
      <c r="J91" s="3">
        <f t="shared" si="65"/>
        <v>5000</v>
      </c>
    </row>
    <row r="92" spans="1:10" x14ac:dyDescent="0.25">
      <c r="A92" s="37">
        <v>43252</v>
      </c>
      <c r="B92" s="38" t="s">
        <v>62</v>
      </c>
      <c r="C92" s="38">
        <v>8000</v>
      </c>
      <c r="D92" s="38" t="s">
        <v>36</v>
      </c>
      <c r="E92" s="39">
        <v>122.5</v>
      </c>
      <c r="F92" s="39">
        <v>120.5</v>
      </c>
      <c r="G92" s="39">
        <v>0</v>
      </c>
      <c r="H92" s="3">
        <f>(E92-F92)*C92</f>
        <v>16000</v>
      </c>
      <c r="I92" s="3">
        <v>0</v>
      </c>
      <c r="J92" s="3">
        <f t="shared" si="65"/>
        <v>16000</v>
      </c>
    </row>
    <row r="93" spans="1:10" x14ac:dyDescent="0.25">
      <c r="A93" s="37">
        <v>43252</v>
      </c>
      <c r="B93" s="38" t="s">
        <v>64</v>
      </c>
      <c r="C93" s="38">
        <v>500</v>
      </c>
      <c r="D93" s="38" t="s">
        <v>35</v>
      </c>
      <c r="E93" s="39">
        <v>760</v>
      </c>
      <c r="F93" s="39">
        <v>735</v>
      </c>
      <c r="G93" s="39">
        <v>0</v>
      </c>
      <c r="H93" s="3">
        <f>(F93-E93)*C93</f>
        <v>-12500</v>
      </c>
      <c r="I93" s="3">
        <v>0</v>
      </c>
      <c r="J93" s="40">
        <f t="shared" si="65"/>
        <v>-12500</v>
      </c>
    </row>
    <row r="94" spans="1:10" x14ac:dyDescent="0.25">
      <c r="A94" s="33"/>
      <c r="B94" s="34"/>
      <c r="C94" s="34"/>
      <c r="D94" s="34"/>
      <c r="E94" s="35"/>
      <c r="F94" s="35"/>
      <c r="G94" s="35"/>
      <c r="H94" s="36"/>
      <c r="I94" s="36"/>
      <c r="J94" s="16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workbookViewId="0">
      <selection activeCell="A3" sqref="A3"/>
    </sheetView>
  </sheetViews>
  <sheetFormatPr defaultRowHeight="15" x14ac:dyDescent="0.25"/>
  <cols>
    <col min="1" max="1" width="17.7109375" customWidth="1"/>
    <col min="2" max="2" width="15.42578125" customWidth="1"/>
    <col min="3" max="3" width="17.28515625" customWidth="1"/>
    <col min="4" max="4" width="16.7109375" customWidth="1"/>
    <col min="5" max="5" width="15.140625" customWidth="1"/>
    <col min="6" max="6" width="16.7109375" customWidth="1"/>
    <col min="7" max="7" width="17.5703125" customWidth="1"/>
    <col min="8" max="8" width="13.5703125" customWidth="1"/>
    <col min="9" max="9" width="16.140625" customWidth="1"/>
    <col min="10" max="10" width="19.42578125" customWidth="1"/>
    <col min="11" max="11" width="13.28515625" customWidth="1"/>
  </cols>
  <sheetData>
    <row r="1" spans="1:11" ht="99.75" customHeight="1" x14ac:dyDescent="0.55000000000000004">
      <c r="A1" s="63"/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23.25" customHeight="1" x14ac:dyDescent="0.4">
      <c r="A2" s="69" t="s">
        <v>83</v>
      </c>
      <c r="B2" s="70"/>
      <c r="C2" s="70"/>
      <c r="D2" s="70"/>
      <c r="E2" s="70"/>
      <c r="F2" s="70"/>
      <c r="G2" s="70"/>
      <c r="H2" s="70"/>
      <c r="I2" s="70"/>
      <c r="J2" s="70"/>
      <c r="K2" s="70"/>
    </row>
    <row r="3" spans="1:11" x14ac:dyDescent="0.25">
      <c r="A3" s="17" t="s">
        <v>0</v>
      </c>
      <c r="B3" s="17" t="s">
        <v>1</v>
      </c>
      <c r="C3" s="17" t="s">
        <v>66</v>
      </c>
      <c r="D3" s="17" t="s">
        <v>67</v>
      </c>
      <c r="E3" s="17" t="s">
        <v>37</v>
      </c>
      <c r="F3" s="17" t="s">
        <v>68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</row>
    <row r="4" spans="1:11" x14ac:dyDescent="0.25">
      <c r="A4" s="41"/>
      <c r="B4" s="44"/>
      <c r="C4" s="45"/>
      <c r="D4" s="46"/>
      <c r="E4" s="47"/>
      <c r="F4" s="47"/>
      <c r="G4" s="47"/>
      <c r="H4" s="29"/>
      <c r="I4" s="48"/>
      <c r="J4" s="49"/>
      <c r="K4" s="50"/>
    </row>
    <row r="5" spans="1:11" x14ac:dyDescent="0.25">
      <c r="A5" s="25">
        <v>43395</v>
      </c>
      <c r="B5" s="44" t="s">
        <v>166</v>
      </c>
      <c r="C5" s="46">
        <v>1560</v>
      </c>
      <c r="D5" s="46" t="s">
        <v>142</v>
      </c>
      <c r="E5" s="29">
        <v>300</v>
      </c>
      <c r="F5" s="29">
        <v>34</v>
      </c>
      <c r="G5" s="29">
        <v>42</v>
      </c>
      <c r="H5" s="29">
        <v>60</v>
      </c>
      <c r="I5" s="51">
        <f t="shared" ref="I5" si="0">(G5-F5)*E5</f>
        <v>2400</v>
      </c>
      <c r="J5" s="49">
        <f t="shared" ref="J5:J9" si="1">(H5-G5)*E5</f>
        <v>5400</v>
      </c>
      <c r="K5" s="61">
        <f t="shared" ref="K5" si="2">(I5+J5)</f>
        <v>7800</v>
      </c>
    </row>
    <row r="6" spans="1:11" x14ac:dyDescent="0.25">
      <c r="A6" s="25">
        <v>43392</v>
      </c>
      <c r="B6" s="44" t="s">
        <v>81</v>
      </c>
      <c r="C6" s="46">
        <v>620</v>
      </c>
      <c r="D6" s="46" t="s">
        <v>142</v>
      </c>
      <c r="E6" s="29">
        <v>1000</v>
      </c>
      <c r="F6" s="29">
        <v>12.7</v>
      </c>
      <c r="G6" s="29">
        <v>14.5</v>
      </c>
      <c r="H6" s="29" t="s">
        <v>16</v>
      </c>
      <c r="I6" s="51">
        <f t="shared" ref="I6" si="3">(G6-F6)*E6</f>
        <v>1800.0000000000007</v>
      </c>
      <c r="J6" s="49">
        <v>0</v>
      </c>
      <c r="K6" s="61">
        <f t="shared" ref="K6" si="4">(I6+J6)</f>
        <v>1800.0000000000007</v>
      </c>
    </row>
    <row r="7" spans="1:11" x14ac:dyDescent="0.25">
      <c r="A7" s="25">
        <v>43390</v>
      </c>
      <c r="B7" s="44" t="s">
        <v>146</v>
      </c>
      <c r="C7" s="46">
        <v>780</v>
      </c>
      <c r="D7" s="46" t="s">
        <v>142</v>
      </c>
      <c r="E7" s="29">
        <v>500</v>
      </c>
      <c r="F7" s="29">
        <v>34</v>
      </c>
      <c r="G7" s="29">
        <v>40</v>
      </c>
      <c r="H7" s="29">
        <v>48</v>
      </c>
      <c r="I7" s="51">
        <f t="shared" ref="I7" si="5">(G7-F7)*E7</f>
        <v>3000</v>
      </c>
      <c r="J7" s="49">
        <f t="shared" si="1"/>
        <v>4000</v>
      </c>
      <c r="K7" s="61">
        <f t="shared" ref="K7" si="6">(I7+J7)</f>
        <v>7000</v>
      </c>
    </row>
    <row r="8" spans="1:11" x14ac:dyDescent="0.25">
      <c r="A8" s="25">
        <v>43389</v>
      </c>
      <c r="B8" s="44" t="s">
        <v>163</v>
      </c>
      <c r="C8" s="46">
        <v>220</v>
      </c>
      <c r="D8" s="46" t="s">
        <v>157</v>
      </c>
      <c r="E8" s="29">
        <v>3000</v>
      </c>
      <c r="F8" s="29">
        <v>6</v>
      </c>
      <c r="G8" s="29">
        <v>7</v>
      </c>
      <c r="H8" s="29" t="s">
        <v>16</v>
      </c>
      <c r="I8" s="51">
        <f t="shared" ref="I8:I9" si="7">(G8-F8)*E8</f>
        <v>3000</v>
      </c>
      <c r="J8" s="49">
        <v>0</v>
      </c>
      <c r="K8" s="61">
        <f t="shared" ref="K8:K9" si="8">(I8+J8)</f>
        <v>3000</v>
      </c>
    </row>
    <row r="9" spans="1:11" x14ac:dyDescent="0.25">
      <c r="A9" s="25">
        <v>43388</v>
      </c>
      <c r="B9" s="44" t="s">
        <v>162</v>
      </c>
      <c r="C9" s="46">
        <v>880</v>
      </c>
      <c r="D9" s="46" t="s">
        <v>157</v>
      </c>
      <c r="E9" s="29">
        <v>700</v>
      </c>
      <c r="F9" s="29">
        <v>25.5</v>
      </c>
      <c r="G9" s="29">
        <v>29.5</v>
      </c>
      <c r="H9" s="29">
        <v>32</v>
      </c>
      <c r="I9" s="51">
        <f t="shared" si="7"/>
        <v>2800</v>
      </c>
      <c r="J9" s="49">
        <f t="shared" si="1"/>
        <v>1750</v>
      </c>
      <c r="K9" s="61">
        <f t="shared" si="8"/>
        <v>4550</v>
      </c>
    </row>
    <row r="10" spans="1:11" x14ac:dyDescent="0.25">
      <c r="A10" s="25">
        <v>43385</v>
      </c>
      <c r="B10" s="44" t="s">
        <v>126</v>
      </c>
      <c r="C10" s="46">
        <v>135</v>
      </c>
      <c r="D10" s="46" t="s">
        <v>157</v>
      </c>
      <c r="E10" s="29">
        <v>4500</v>
      </c>
      <c r="F10" s="29">
        <v>5.3</v>
      </c>
      <c r="G10" s="29">
        <v>5.8</v>
      </c>
      <c r="H10" s="29" t="s">
        <v>16</v>
      </c>
      <c r="I10" s="51">
        <f t="shared" ref="I10:I17" si="9">(G10-F10)*E10</f>
        <v>2250</v>
      </c>
      <c r="J10" s="49">
        <v>0</v>
      </c>
      <c r="K10" s="61">
        <f t="shared" ref="K10:K17" si="10">(I10+J10)</f>
        <v>2250</v>
      </c>
    </row>
    <row r="11" spans="1:11" x14ac:dyDescent="0.25">
      <c r="A11" s="25">
        <v>43384</v>
      </c>
      <c r="B11" s="44" t="s">
        <v>74</v>
      </c>
      <c r="C11" s="46">
        <v>1120</v>
      </c>
      <c r="D11" s="46" t="s">
        <v>157</v>
      </c>
      <c r="E11" s="29">
        <v>1000</v>
      </c>
      <c r="F11" s="29">
        <v>23.5</v>
      </c>
      <c r="G11" s="29">
        <v>26.5</v>
      </c>
      <c r="H11" s="29">
        <v>29</v>
      </c>
      <c r="I11" s="51">
        <f t="shared" si="9"/>
        <v>3000</v>
      </c>
      <c r="J11" s="49">
        <f t="shared" ref="J11:J13" si="11">(H11-G11)*E11</f>
        <v>2500</v>
      </c>
      <c r="K11" s="61">
        <f t="shared" si="10"/>
        <v>5500</v>
      </c>
    </row>
    <row r="12" spans="1:11" x14ac:dyDescent="0.25">
      <c r="A12" s="25">
        <v>284</v>
      </c>
      <c r="B12" s="44" t="s">
        <v>158</v>
      </c>
      <c r="C12" s="46">
        <v>1300</v>
      </c>
      <c r="D12" s="46" t="s">
        <v>72</v>
      </c>
      <c r="E12" s="29">
        <v>1300</v>
      </c>
      <c r="F12" s="29">
        <v>17</v>
      </c>
      <c r="G12" s="29">
        <v>19</v>
      </c>
      <c r="H12" s="29">
        <v>22</v>
      </c>
      <c r="I12" s="51">
        <f t="shared" si="9"/>
        <v>2600</v>
      </c>
      <c r="J12" s="49">
        <f t="shared" si="11"/>
        <v>3900</v>
      </c>
      <c r="K12" s="61">
        <f t="shared" si="10"/>
        <v>6500</v>
      </c>
    </row>
    <row r="13" spans="1:11" x14ac:dyDescent="0.25">
      <c r="A13" s="25">
        <v>43382</v>
      </c>
      <c r="B13" s="44" t="s">
        <v>159</v>
      </c>
      <c r="C13" s="46">
        <v>210</v>
      </c>
      <c r="D13" s="46" t="s">
        <v>142</v>
      </c>
      <c r="E13" s="29">
        <v>2250</v>
      </c>
      <c r="F13" s="29">
        <v>8.6</v>
      </c>
      <c r="G13" s="29">
        <v>10</v>
      </c>
      <c r="H13" s="29">
        <v>11.5</v>
      </c>
      <c r="I13" s="51">
        <f t="shared" si="9"/>
        <v>3150.0000000000009</v>
      </c>
      <c r="J13" s="49">
        <f t="shared" si="11"/>
        <v>3375</v>
      </c>
      <c r="K13" s="61">
        <f t="shared" si="10"/>
        <v>6525.0000000000009</v>
      </c>
    </row>
    <row r="14" spans="1:11" x14ac:dyDescent="0.25">
      <c r="A14" s="25">
        <v>43381</v>
      </c>
      <c r="B14" s="44" t="s">
        <v>82</v>
      </c>
      <c r="C14" s="46">
        <v>90</v>
      </c>
      <c r="D14" s="46" t="s">
        <v>72</v>
      </c>
      <c r="E14" s="29">
        <v>3500</v>
      </c>
      <c r="F14" s="29">
        <v>4.0999999999999996</v>
      </c>
      <c r="G14" s="29">
        <v>4.5999999999999996</v>
      </c>
      <c r="H14" s="29" t="s">
        <v>16</v>
      </c>
      <c r="I14" s="51">
        <f t="shared" si="9"/>
        <v>1750</v>
      </c>
      <c r="J14" s="49">
        <v>0</v>
      </c>
      <c r="K14" s="61">
        <f t="shared" si="10"/>
        <v>1750</v>
      </c>
    </row>
    <row r="15" spans="1:11" x14ac:dyDescent="0.25">
      <c r="A15" s="25">
        <v>43378</v>
      </c>
      <c r="B15" s="44" t="s">
        <v>159</v>
      </c>
      <c r="C15" s="46">
        <v>210</v>
      </c>
      <c r="D15" s="46" t="s">
        <v>142</v>
      </c>
      <c r="E15" s="29">
        <v>2250</v>
      </c>
      <c r="F15" s="29">
        <v>9</v>
      </c>
      <c r="G15" s="29">
        <v>10.199999999999999</v>
      </c>
      <c r="H15" s="29">
        <v>11.2</v>
      </c>
      <c r="I15" s="51">
        <f t="shared" si="9"/>
        <v>2699.9999999999982</v>
      </c>
      <c r="J15" s="49">
        <f t="shared" ref="J15:J17" si="12">(H15-G15)*E15</f>
        <v>2250</v>
      </c>
      <c r="K15" s="61">
        <f t="shared" si="10"/>
        <v>4949.9999999999982</v>
      </c>
    </row>
    <row r="16" spans="1:11" x14ac:dyDescent="0.25">
      <c r="A16" s="25">
        <v>43377</v>
      </c>
      <c r="B16" s="44" t="s">
        <v>74</v>
      </c>
      <c r="C16" s="46">
        <v>1120</v>
      </c>
      <c r="D16" s="46" t="s">
        <v>142</v>
      </c>
      <c r="E16" s="29">
        <v>1000</v>
      </c>
      <c r="F16" s="29">
        <v>28.5</v>
      </c>
      <c r="G16" s="29">
        <v>31</v>
      </c>
      <c r="H16" s="29">
        <v>35</v>
      </c>
      <c r="I16" s="51">
        <f t="shared" si="9"/>
        <v>2500</v>
      </c>
      <c r="J16" s="49">
        <f t="shared" si="12"/>
        <v>4000</v>
      </c>
      <c r="K16" s="61">
        <f t="shared" si="10"/>
        <v>6500</v>
      </c>
    </row>
    <row r="17" spans="1:11" x14ac:dyDescent="0.25">
      <c r="A17" s="25">
        <v>43374</v>
      </c>
      <c r="B17" s="44" t="s">
        <v>87</v>
      </c>
      <c r="C17" s="46">
        <v>570</v>
      </c>
      <c r="D17" s="46" t="s">
        <v>142</v>
      </c>
      <c r="E17" s="29">
        <v>1000</v>
      </c>
      <c r="F17" s="29">
        <v>26</v>
      </c>
      <c r="G17" s="29">
        <v>28.5</v>
      </c>
      <c r="H17" s="29">
        <v>30</v>
      </c>
      <c r="I17" s="51">
        <f t="shared" si="9"/>
        <v>2500</v>
      </c>
      <c r="J17" s="49">
        <f t="shared" si="12"/>
        <v>1500</v>
      </c>
      <c r="K17" s="61">
        <f t="shared" si="10"/>
        <v>4000</v>
      </c>
    </row>
    <row r="18" spans="1:11" x14ac:dyDescent="0.25">
      <c r="A18" s="25">
        <v>43371</v>
      </c>
      <c r="B18" s="44" t="s">
        <v>145</v>
      </c>
      <c r="C18" s="46">
        <v>250</v>
      </c>
      <c r="D18" s="46" t="s">
        <v>142</v>
      </c>
      <c r="E18" s="29">
        <v>1600</v>
      </c>
      <c r="F18" s="29">
        <v>12</v>
      </c>
      <c r="G18" s="29">
        <v>13.5</v>
      </c>
      <c r="H18" s="29" t="s">
        <v>16</v>
      </c>
      <c r="I18" s="51">
        <f t="shared" ref="I18:I24" si="13">(G18-F18)*E18</f>
        <v>2400</v>
      </c>
      <c r="J18" s="49">
        <v>0</v>
      </c>
      <c r="K18" s="61">
        <f t="shared" ref="K18:K24" si="14">(I18+J18)</f>
        <v>2400</v>
      </c>
    </row>
    <row r="19" spans="1:11" x14ac:dyDescent="0.25">
      <c r="A19" s="25">
        <v>43370</v>
      </c>
      <c r="B19" s="44" t="s">
        <v>146</v>
      </c>
      <c r="C19" s="46">
        <v>940</v>
      </c>
      <c r="D19" s="46" t="s">
        <v>142</v>
      </c>
      <c r="E19" s="29">
        <v>500</v>
      </c>
      <c r="F19" s="29">
        <v>20</v>
      </c>
      <c r="G19" s="29">
        <v>24</v>
      </c>
      <c r="H19" s="29" t="s">
        <v>16</v>
      </c>
      <c r="I19" s="51">
        <f t="shared" ref="I19" si="15">(G19-F19)*E19</f>
        <v>2000</v>
      </c>
      <c r="J19" s="49">
        <v>0</v>
      </c>
      <c r="K19" s="61">
        <f t="shared" ref="K19" si="16">(I19+J19)</f>
        <v>2000</v>
      </c>
    </row>
    <row r="20" spans="1:11" x14ac:dyDescent="0.25">
      <c r="A20" s="25">
        <v>43369</v>
      </c>
      <c r="B20" s="44" t="s">
        <v>81</v>
      </c>
      <c r="C20" s="46">
        <v>640</v>
      </c>
      <c r="D20" s="46" t="s">
        <v>72</v>
      </c>
      <c r="E20" s="29">
        <v>1000</v>
      </c>
      <c r="F20" s="29">
        <v>14.5</v>
      </c>
      <c r="G20" s="29">
        <v>16.7</v>
      </c>
      <c r="H20" s="29" t="s">
        <v>16</v>
      </c>
      <c r="I20" s="51">
        <f t="shared" si="13"/>
        <v>2199.9999999999991</v>
      </c>
      <c r="J20" s="49">
        <v>0</v>
      </c>
      <c r="K20" s="61">
        <f t="shared" si="14"/>
        <v>2199.9999999999991</v>
      </c>
    </row>
    <row r="21" spans="1:11" x14ac:dyDescent="0.25">
      <c r="A21" s="25">
        <v>43369</v>
      </c>
      <c r="B21" s="44" t="s">
        <v>114</v>
      </c>
      <c r="C21" s="46">
        <v>110</v>
      </c>
      <c r="D21" s="46" t="s">
        <v>142</v>
      </c>
      <c r="E21" s="29">
        <v>4000</v>
      </c>
      <c r="F21" s="29">
        <v>3.7</v>
      </c>
      <c r="G21" s="29">
        <v>3.7</v>
      </c>
      <c r="H21" s="29" t="s">
        <v>16</v>
      </c>
      <c r="I21" s="51">
        <f t="shared" si="13"/>
        <v>0</v>
      </c>
      <c r="J21" s="49">
        <v>0</v>
      </c>
      <c r="K21" s="61">
        <f t="shared" si="14"/>
        <v>0</v>
      </c>
    </row>
    <row r="22" spans="1:11" x14ac:dyDescent="0.25">
      <c r="A22" s="25">
        <v>43368</v>
      </c>
      <c r="B22" s="44" t="s">
        <v>76</v>
      </c>
      <c r="C22" s="46">
        <v>230</v>
      </c>
      <c r="D22" s="46" t="s">
        <v>72</v>
      </c>
      <c r="E22" s="29">
        <v>2250</v>
      </c>
      <c r="F22" s="29">
        <v>4.5</v>
      </c>
      <c r="G22" s="29">
        <v>3.2</v>
      </c>
      <c r="H22" s="29" t="s">
        <v>16</v>
      </c>
      <c r="I22" s="51">
        <f t="shared" si="13"/>
        <v>-2924.9999999999995</v>
      </c>
      <c r="J22" s="49">
        <v>0</v>
      </c>
      <c r="K22" s="61">
        <f t="shared" si="14"/>
        <v>-2924.9999999999995</v>
      </c>
    </row>
    <row r="23" spans="1:11" x14ac:dyDescent="0.25">
      <c r="A23" s="25">
        <v>43367</v>
      </c>
      <c r="B23" s="44" t="s">
        <v>74</v>
      </c>
      <c r="C23" s="46">
        <v>1240</v>
      </c>
      <c r="D23" s="46" t="s">
        <v>72</v>
      </c>
      <c r="E23" s="29">
        <v>1000</v>
      </c>
      <c r="F23" s="29">
        <v>12.5</v>
      </c>
      <c r="G23" s="29">
        <v>14.5</v>
      </c>
      <c r="H23" s="29">
        <v>17</v>
      </c>
      <c r="I23" s="51">
        <f t="shared" si="13"/>
        <v>2000</v>
      </c>
      <c r="J23" s="49">
        <f t="shared" ref="J23:J24" si="17">(H23-G23)*E23</f>
        <v>2500</v>
      </c>
      <c r="K23" s="61">
        <f t="shared" si="14"/>
        <v>4500</v>
      </c>
    </row>
    <row r="24" spans="1:11" x14ac:dyDescent="0.25">
      <c r="A24" s="25">
        <v>43362</v>
      </c>
      <c r="B24" s="44" t="s">
        <v>144</v>
      </c>
      <c r="C24" s="46">
        <v>240</v>
      </c>
      <c r="D24" s="46" t="s">
        <v>142</v>
      </c>
      <c r="E24" s="29">
        <v>1200</v>
      </c>
      <c r="F24" s="29">
        <v>10</v>
      </c>
      <c r="G24" s="29">
        <v>12</v>
      </c>
      <c r="H24" s="29">
        <v>13.5</v>
      </c>
      <c r="I24" s="51">
        <f t="shared" si="13"/>
        <v>2400</v>
      </c>
      <c r="J24" s="49">
        <f t="shared" si="17"/>
        <v>1800</v>
      </c>
      <c r="K24" s="61">
        <f t="shared" si="14"/>
        <v>4200</v>
      </c>
    </row>
    <row r="25" spans="1:11" x14ac:dyDescent="0.25">
      <c r="A25" s="25">
        <v>43361</v>
      </c>
      <c r="B25" s="44" t="s">
        <v>143</v>
      </c>
      <c r="C25" s="46">
        <v>1640</v>
      </c>
      <c r="D25" s="46" t="s">
        <v>72</v>
      </c>
      <c r="E25" s="29">
        <v>600</v>
      </c>
      <c r="F25" s="29">
        <v>32</v>
      </c>
      <c r="G25" s="29">
        <v>37</v>
      </c>
      <c r="H25" s="29">
        <v>42</v>
      </c>
      <c r="I25" s="51">
        <f t="shared" ref="I25" si="18">(G25-F25)*E25</f>
        <v>3000</v>
      </c>
      <c r="J25" s="49">
        <f t="shared" ref="J25" si="19">(H25-G25)*E25</f>
        <v>3000</v>
      </c>
      <c r="K25" s="61">
        <f t="shared" ref="K25" si="20">(I25+J25)</f>
        <v>6000</v>
      </c>
    </row>
    <row r="26" spans="1:11" x14ac:dyDescent="0.25">
      <c r="A26" s="25">
        <v>43360</v>
      </c>
      <c r="B26" s="44" t="s">
        <v>73</v>
      </c>
      <c r="C26" s="46">
        <v>115</v>
      </c>
      <c r="D26" s="46" t="s">
        <v>72</v>
      </c>
      <c r="E26" s="29">
        <v>6000</v>
      </c>
      <c r="F26" s="29">
        <v>3.6</v>
      </c>
      <c r="G26" s="29">
        <v>4.0999999999999996</v>
      </c>
      <c r="H26" s="29">
        <v>4.7</v>
      </c>
      <c r="I26" s="51">
        <f t="shared" ref="I26:I29" si="21">(G26-F26)*E26</f>
        <v>2999.9999999999973</v>
      </c>
      <c r="J26" s="49">
        <f t="shared" ref="J26:J27" si="22">(H26-G26)*E26</f>
        <v>3600.0000000000032</v>
      </c>
      <c r="K26" s="61">
        <f t="shared" ref="K26:K29" si="23">(I26+J26)</f>
        <v>6600</v>
      </c>
    </row>
    <row r="27" spans="1:11" x14ac:dyDescent="0.25">
      <c r="A27" s="25">
        <v>43357</v>
      </c>
      <c r="B27" s="44" t="s">
        <v>43</v>
      </c>
      <c r="C27" s="46">
        <v>1320</v>
      </c>
      <c r="D27" s="46" t="s">
        <v>72</v>
      </c>
      <c r="E27" s="29">
        <v>600</v>
      </c>
      <c r="F27" s="29">
        <v>24.5</v>
      </c>
      <c r="G27" s="29">
        <v>29.5</v>
      </c>
      <c r="H27" s="29">
        <v>32</v>
      </c>
      <c r="I27" s="51">
        <f t="shared" si="21"/>
        <v>3000</v>
      </c>
      <c r="J27" s="49">
        <f t="shared" si="22"/>
        <v>1500</v>
      </c>
      <c r="K27" s="61">
        <f t="shared" si="23"/>
        <v>4500</v>
      </c>
    </row>
    <row r="28" spans="1:11" x14ac:dyDescent="0.25">
      <c r="A28" s="25">
        <v>43355</v>
      </c>
      <c r="B28" s="44" t="s">
        <v>141</v>
      </c>
      <c r="C28" s="46">
        <v>720</v>
      </c>
      <c r="D28" s="46" t="s">
        <v>142</v>
      </c>
      <c r="E28" s="29">
        <v>750</v>
      </c>
      <c r="F28" s="29">
        <v>21.25</v>
      </c>
      <c r="G28" s="29">
        <v>17.25</v>
      </c>
      <c r="H28" s="29" t="s">
        <v>16</v>
      </c>
      <c r="I28" s="51">
        <f t="shared" ref="I28" si="24">(G28-F28)*E28</f>
        <v>-3000</v>
      </c>
      <c r="J28" s="49">
        <v>0</v>
      </c>
      <c r="K28" s="61">
        <f t="shared" ref="K28" si="25">(I28+J28)</f>
        <v>-3000</v>
      </c>
    </row>
    <row r="29" spans="1:11" x14ac:dyDescent="0.25">
      <c r="A29" s="25">
        <v>43354</v>
      </c>
      <c r="B29" s="44" t="s">
        <v>129</v>
      </c>
      <c r="C29" s="46">
        <v>300</v>
      </c>
      <c r="D29" s="46" t="s">
        <v>72</v>
      </c>
      <c r="E29" s="29">
        <v>2400</v>
      </c>
      <c r="F29" s="29">
        <v>6.35</v>
      </c>
      <c r="G29" s="29">
        <v>7.3</v>
      </c>
      <c r="H29" s="29" t="s">
        <v>16</v>
      </c>
      <c r="I29" s="51">
        <f t="shared" si="21"/>
        <v>2280.0000000000005</v>
      </c>
      <c r="J29" s="49">
        <v>0</v>
      </c>
      <c r="K29" s="61">
        <f t="shared" si="23"/>
        <v>2280.0000000000005</v>
      </c>
    </row>
    <row r="30" spans="1:11" x14ac:dyDescent="0.25">
      <c r="A30" s="25">
        <v>43350</v>
      </c>
      <c r="B30" s="44" t="s">
        <v>104</v>
      </c>
      <c r="C30" s="46">
        <v>680</v>
      </c>
      <c r="D30" s="46" t="s">
        <v>72</v>
      </c>
      <c r="E30" s="29">
        <v>900</v>
      </c>
      <c r="F30" s="29">
        <v>19</v>
      </c>
      <c r="G30" s="29">
        <v>22</v>
      </c>
      <c r="H30" s="29">
        <v>25</v>
      </c>
      <c r="I30" s="51">
        <f t="shared" ref="I30" si="26">(G30-F30)*E30</f>
        <v>2700</v>
      </c>
      <c r="J30" s="49">
        <f t="shared" ref="J30:J32" si="27">(H30-G30)*E30</f>
        <v>2700</v>
      </c>
      <c r="K30" s="61">
        <f t="shared" ref="K30" si="28">(I30+J30)</f>
        <v>5400</v>
      </c>
    </row>
    <row r="31" spans="1:11" x14ac:dyDescent="0.25">
      <c r="A31" s="25">
        <v>43349</v>
      </c>
      <c r="B31" s="44" t="s">
        <v>135</v>
      </c>
      <c r="C31" s="46">
        <v>1360</v>
      </c>
      <c r="D31" s="46" t="s">
        <v>72</v>
      </c>
      <c r="E31" s="29">
        <v>800</v>
      </c>
      <c r="F31" s="29">
        <v>34</v>
      </c>
      <c r="G31" s="29">
        <v>36.5</v>
      </c>
      <c r="H31" s="29" t="s">
        <v>16</v>
      </c>
      <c r="I31" s="51">
        <f t="shared" ref="I31" si="29">(G31-F31)*E31</f>
        <v>2000</v>
      </c>
      <c r="J31" s="49">
        <v>0</v>
      </c>
      <c r="K31" s="61">
        <f t="shared" ref="K31" si="30">(I31+J31)</f>
        <v>2000</v>
      </c>
    </row>
    <row r="32" spans="1:11" x14ac:dyDescent="0.25">
      <c r="A32" s="25">
        <v>43348</v>
      </c>
      <c r="B32" s="44" t="s">
        <v>133</v>
      </c>
      <c r="C32" s="46">
        <v>225</v>
      </c>
      <c r="D32" s="46" t="s">
        <v>70</v>
      </c>
      <c r="E32" s="29">
        <v>2500</v>
      </c>
      <c r="F32" s="29">
        <v>7.6</v>
      </c>
      <c r="G32" s="29">
        <v>8.5</v>
      </c>
      <c r="H32" s="29">
        <v>9.1999999999999993</v>
      </c>
      <c r="I32" s="51">
        <f t="shared" ref="I32:I33" si="31">(G32-F32)*E32</f>
        <v>2250.0000000000009</v>
      </c>
      <c r="J32" s="49">
        <f t="shared" si="27"/>
        <v>1749.9999999999982</v>
      </c>
      <c r="K32" s="61">
        <f t="shared" ref="K32:K33" si="32">(I32+J32)</f>
        <v>3999.9999999999991</v>
      </c>
    </row>
    <row r="33" spans="1:11" x14ac:dyDescent="0.25">
      <c r="A33" s="25">
        <v>43347</v>
      </c>
      <c r="B33" s="44" t="s">
        <v>39</v>
      </c>
      <c r="C33" s="46">
        <v>2600</v>
      </c>
      <c r="D33" s="46" t="s">
        <v>70</v>
      </c>
      <c r="E33" s="29">
        <v>500</v>
      </c>
      <c r="F33" s="29">
        <v>38.5</v>
      </c>
      <c r="G33" s="29">
        <v>43</v>
      </c>
      <c r="H33" s="29" t="s">
        <v>16</v>
      </c>
      <c r="I33" s="51">
        <f t="shared" si="31"/>
        <v>2250</v>
      </c>
      <c r="J33" s="49">
        <v>0</v>
      </c>
      <c r="K33" s="61">
        <f t="shared" si="32"/>
        <v>2250</v>
      </c>
    </row>
    <row r="34" spans="1:11" x14ac:dyDescent="0.25">
      <c r="A34" s="25">
        <v>43343</v>
      </c>
      <c r="B34" s="44" t="s">
        <v>130</v>
      </c>
      <c r="C34" s="46">
        <v>360</v>
      </c>
      <c r="D34" s="46" t="s">
        <v>72</v>
      </c>
      <c r="E34" s="29">
        <v>1800</v>
      </c>
      <c r="F34" s="29">
        <v>12.4</v>
      </c>
      <c r="G34" s="29">
        <v>11</v>
      </c>
      <c r="H34" s="29" t="s">
        <v>16</v>
      </c>
      <c r="I34" s="51">
        <f t="shared" ref="I34" si="33">(G34-F34)*E34</f>
        <v>-2520.0000000000005</v>
      </c>
      <c r="J34" s="49">
        <v>0</v>
      </c>
      <c r="K34" s="61">
        <f t="shared" ref="K34" si="34">(I34+J34)</f>
        <v>-2520.0000000000005</v>
      </c>
    </row>
    <row r="35" spans="1:11" x14ac:dyDescent="0.25">
      <c r="A35" s="25">
        <v>43342</v>
      </c>
      <c r="B35" s="44" t="s">
        <v>118</v>
      </c>
      <c r="C35" s="46">
        <v>400</v>
      </c>
      <c r="D35" s="46" t="s">
        <v>72</v>
      </c>
      <c r="E35" s="29">
        <v>3000</v>
      </c>
      <c r="F35" s="29">
        <v>4.25</v>
      </c>
      <c r="G35" s="29">
        <v>5.25</v>
      </c>
      <c r="H35" s="29">
        <v>6.5</v>
      </c>
      <c r="I35" s="51">
        <f t="shared" ref="I35" si="35">(G35-F35)*E35</f>
        <v>3000</v>
      </c>
      <c r="J35" s="49">
        <f t="shared" ref="J35" si="36">(H35-G35)*E35</f>
        <v>3750</v>
      </c>
      <c r="K35" s="61">
        <f t="shared" ref="K35" si="37">(I35+J35)</f>
        <v>6750</v>
      </c>
    </row>
    <row r="36" spans="1:11" x14ac:dyDescent="0.25">
      <c r="A36" s="25">
        <v>43341</v>
      </c>
      <c r="B36" s="44" t="s">
        <v>126</v>
      </c>
      <c r="C36" s="46">
        <v>180</v>
      </c>
      <c r="D36" s="46" t="s">
        <v>72</v>
      </c>
      <c r="E36" s="29">
        <v>4500</v>
      </c>
      <c r="F36" s="29">
        <v>4.25</v>
      </c>
      <c r="G36" s="29">
        <v>5</v>
      </c>
      <c r="H36" s="29">
        <v>5.5</v>
      </c>
      <c r="I36" s="51">
        <f t="shared" ref="I36:I37" si="38">(G36-F36)*E36</f>
        <v>3375</v>
      </c>
      <c r="J36" s="49">
        <f t="shared" ref="J36:J37" si="39">(H36-G36)*E36</f>
        <v>2250</v>
      </c>
      <c r="K36" s="61">
        <f t="shared" ref="K36:K37" si="40">(I36+J36)</f>
        <v>5625</v>
      </c>
    </row>
    <row r="37" spans="1:11" x14ac:dyDescent="0.25">
      <c r="A37" s="25">
        <v>43340</v>
      </c>
      <c r="B37" s="44" t="s">
        <v>126</v>
      </c>
      <c r="C37" s="46">
        <v>180</v>
      </c>
      <c r="D37" s="46" t="s">
        <v>72</v>
      </c>
      <c r="E37" s="29">
        <v>4500</v>
      </c>
      <c r="F37" s="29">
        <v>4.5</v>
      </c>
      <c r="G37" s="29">
        <v>5.3</v>
      </c>
      <c r="H37" s="29">
        <v>5.5</v>
      </c>
      <c r="I37" s="51">
        <f t="shared" si="38"/>
        <v>3599.9999999999991</v>
      </c>
      <c r="J37" s="49">
        <f t="shared" si="39"/>
        <v>900.0000000000008</v>
      </c>
      <c r="K37" s="61">
        <f t="shared" si="40"/>
        <v>4500</v>
      </c>
    </row>
    <row r="38" spans="1:11" x14ac:dyDescent="0.25">
      <c r="A38" s="25">
        <v>43339</v>
      </c>
      <c r="B38" s="44" t="s">
        <v>124</v>
      </c>
      <c r="C38" s="46">
        <v>280</v>
      </c>
      <c r="D38" s="46" t="s">
        <v>72</v>
      </c>
      <c r="E38" s="29">
        <v>2000</v>
      </c>
      <c r="F38" s="29">
        <v>7</v>
      </c>
      <c r="G38" s="29">
        <v>8.1999999999999993</v>
      </c>
      <c r="H38" s="29">
        <v>10</v>
      </c>
      <c r="I38" s="51">
        <f t="shared" ref="I38" si="41">(G38-F38)*E38</f>
        <v>2399.9999999999986</v>
      </c>
      <c r="J38" s="49">
        <f t="shared" ref="J38" si="42">(H38-G38)*E38</f>
        <v>3600.0000000000014</v>
      </c>
      <c r="K38" s="61">
        <f t="shared" ref="K38" si="43">(I38+J38)</f>
        <v>6000</v>
      </c>
    </row>
    <row r="39" spans="1:11" x14ac:dyDescent="0.25">
      <c r="A39" s="25">
        <v>43336</v>
      </c>
      <c r="B39" s="44" t="s">
        <v>77</v>
      </c>
      <c r="C39" s="46">
        <v>570</v>
      </c>
      <c r="D39" s="46" t="s">
        <v>72</v>
      </c>
      <c r="E39" s="29">
        <v>1100</v>
      </c>
      <c r="F39" s="29">
        <v>16</v>
      </c>
      <c r="G39" s="29">
        <v>17.7</v>
      </c>
      <c r="H39" s="29">
        <v>20</v>
      </c>
      <c r="I39" s="51">
        <f t="shared" ref="I39" si="44">(G39-F39)*E39</f>
        <v>1869.9999999999993</v>
      </c>
      <c r="J39" s="49">
        <f t="shared" ref="J39" si="45">(H39-G39)*E39</f>
        <v>2530.0000000000009</v>
      </c>
      <c r="K39" s="61">
        <f t="shared" ref="K39" si="46">(I39+J39)</f>
        <v>4400</v>
      </c>
    </row>
    <row r="40" spans="1:11" x14ac:dyDescent="0.25">
      <c r="A40" s="25">
        <v>43333</v>
      </c>
      <c r="B40" s="44" t="s">
        <v>82</v>
      </c>
      <c r="C40" s="46">
        <v>120</v>
      </c>
      <c r="D40" s="46" t="s">
        <v>72</v>
      </c>
      <c r="E40" s="29">
        <v>3500</v>
      </c>
      <c r="F40" s="29">
        <v>5</v>
      </c>
      <c r="G40" s="29">
        <v>5.6</v>
      </c>
      <c r="H40" s="29">
        <v>5.9</v>
      </c>
      <c r="I40" s="51">
        <f t="shared" ref="I40" si="47">(G40-F40)*E40</f>
        <v>2099.9999999999986</v>
      </c>
      <c r="J40" s="49">
        <f t="shared" ref="J40" si="48">(H40-G40)*E40</f>
        <v>1050.0000000000025</v>
      </c>
      <c r="K40" s="61">
        <f t="shared" ref="K40" si="49">(I40+J40)</f>
        <v>3150.0000000000009</v>
      </c>
    </row>
    <row r="41" spans="1:11" x14ac:dyDescent="0.25">
      <c r="A41" s="25">
        <v>43329</v>
      </c>
      <c r="B41" s="44" t="s">
        <v>118</v>
      </c>
      <c r="C41" s="46">
        <v>340</v>
      </c>
      <c r="D41" s="46" t="s">
        <v>72</v>
      </c>
      <c r="E41" s="29">
        <v>3000</v>
      </c>
      <c r="F41" s="29">
        <v>5</v>
      </c>
      <c r="G41" s="29">
        <v>5.9</v>
      </c>
      <c r="H41" s="29" t="s">
        <v>16</v>
      </c>
      <c r="I41" s="51">
        <f t="shared" ref="I41:I42" si="50">(G41-F41)*E41</f>
        <v>2700.0000000000009</v>
      </c>
      <c r="J41" s="49">
        <v>0</v>
      </c>
      <c r="K41" s="61">
        <f t="shared" ref="K41:K42" si="51">(I41+J41)</f>
        <v>2700.0000000000009</v>
      </c>
    </row>
    <row r="42" spans="1:11" x14ac:dyDescent="0.25">
      <c r="A42" s="25">
        <v>43328</v>
      </c>
      <c r="B42" s="44" t="s">
        <v>107</v>
      </c>
      <c r="C42" s="46">
        <v>90</v>
      </c>
      <c r="D42" s="46" t="s">
        <v>72</v>
      </c>
      <c r="E42" s="29">
        <v>6000</v>
      </c>
      <c r="F42" s="29">
        <v>4</v>
      </c>
      <c r="G42" s="29">
        <v>4.5</v>
      </c>
      <c r="H42" s="29" t="s">
        <v>16</v>
      </c>
      <c r="I42" s="51">
        <f t="shared" si="50"/>
        <v>3000</v>
      </c>
      <c r="J42" s="49">
        <v>0</v>
      </c>
      <c r="K42" s="61">
        <f t="shared" si="51"/>
        <v>3000</v>
      </c>
    </row>
    <row r="43" spans="1:11" x14ac:dyDescent="0.25">
      <c r="A43" s="25">
        <v>43326</v>
      </c>
      <c r="B43" s="44" t="s">
        <v>107</v>
      </c>
      <c r="C43" s="46">
        <v>90</v>
      </c>
      <c r="D43" s="46" t="s">
        <v>70</v>
      </c>
      <c r="E43" s="29">
        <v>6000</v>
      </c>
      <c r="F43" s="29">
        <v>3.5</v>
      </c>
      <c r="G43" s="29">
        <v>3.9</v>
      </c>
      <c r="H43" s="29">
        <v>4.2</v>
      </c>
      <c r="I43" s="51">
        <f t="shared" ref="I43" si="52">(G43-F43)*E43</f>
        <v>2399.9999999999995</v>
      </c>
      <c r="J43" s="49">
        <f t="shared" ref="J43" si="53">(H43-G43)*E43</f>
        <v>1800.0000000000016</v>
      </c>
      <c r="K43" s="61">
        <f t="shared" ref="K43" si="54">(I43+J43)</f>
        <v>4200.0000000000009</v>
      </c>
    </row>
    <row r="44" spans="1:11" x14ac:dyDescent="0.25">
      <c r="A44" s="25">
        <v>43325</v>
      </c>
      <c r="B44" s="44" t="s">
        <v>114</v>
      </c>
      <c r="C44" s="46">
        <v>145</v>
      </c>
      <c r="D44" s="46" t="s">
        <v>70</v>
      </c>
      <c r="E44" s="29">
        <v>4000</v>
      </c>
      <c r="F44" s="29">
        <v>4</v>
      </c>
      <c r="G44" s="29">
        <v>4.7</v>
      </c>
      <c r="H44" s="29">
        <v>5</v>
      </c>
      <c r="I44" s="51">
        <f t="shared" ref="I44" si="55">(G44-F44)*E44</f>
        <v>2800.0000000000009</v>
      </c>
      <c r="J44" s="49">
        <f t="shared" ref="J44" si="56">(H44-G44)*E44</f>
        <v>1199.9999999999993</v>
      </c>
      <c r="K44" s="61">
        <f t="shared" ref="K44" si="57">(I44+J44)</f>
        <v>4000</v>
      </c>
    </row>
    <row r="45" spans="1:11" x14ac:dyDescent="0.25">
      <c r="A45" s="25">
        <v>43321</v>
      </c>
      <c r="B45" s="44" t="s">
        <v>75</v>
      </c>
      <c r="C45" s="46">
        <v>450</v>
      </c>
      <c r="D45" s="46" t="s">
        <v>72</v>
      </c>
      <c r="E45" s="29">
        <v>1500</v>
      </c>
      <c r="F45" s="29">
        <v>16.5</v>
      </c>
      <c r="G45" s="29">
        <v>17.8</v>
      </c>
      <c r="H45" s="29">
        <v>20</v>
      </c>
      <c r="I45" s="51">
        <f t="shared" ref="I45" si="58">(G45-F45)*E45</f>
        <v>1950.0000000000011</v>
      </c>
      <c r="J45" s="49">
        <f t="shared" ref="J45" si="59">(H45-G45)*E45</f>
        <v>3299.9999999999991</v>
      </c>
      <c r="K45" s="61">
        <f t="shared" ref="K45" si="60">(I45+J45)</f>
        <v>5250</v>
      </c>
    </row>
    <row r="46" spans="1:11" x14ac:dyDescent="0.25">
      <c r="A46" s="25">
        <v>43318</v>
      </c>
      <c r="B46" s="44" t="s">
        <v>110</v>
      </c>
      <c r="C46" s="46">
        <v>280</v>
      </c>
      <c r="D46" s="46" t="s">
        <v>72</v>
      </c>
      <c r="E46" s="29">
        <v>2200</v>
      </c>
      <c r="F46" s="29">
        <v>11</v>
      </c>
      <c r="G46" s="29">
        <v>12</v>
      </c>
      <c r="H46" s="29" t="s">
        <v>16</v>
      </c>
      <c r="I46" s="51">
        <f t="shared" ref="I46:I47" si="61">(G46-F46)*E46</f>
        <v>2200</v>
      </c>
      <c r="J46" s="61">
        <v>0</v>
      </c>
      <c r="K46" s="61">
        <f t="shared" ref="K46:K47" si="62">(I46+J46)</f>
        <v>2200</v>
      </c>
    </row>
    <row r="47" spans="1:11" x14ac:dyDescent="0.25">
      <c r="A47" s="25">
        <v>43315</v>
      </c>
      <c r="B47" s="44" t="s">
        <v>109</v>
      </c>
      <c r="C47" s="46">
        <v>430</v>
      </c>
      <c r="D47" s="46" t="s">
        <v>72</v>
      </c>
      <c r="E47" s="29">
        <v>2000</v>
      </c>
      <c r="F47" s="29">
        <v>13.25</v>
      </c>
      <c r="G47" s="29">
        <v>14.25</v>
      </c>
      <c r="H47" s="29" t="s">
        <v>16</v>
      </c>
      <c r="I47" s="51">
        <f t="shared" si="61"/>
        <v>2000</v>
      </c>
      <c r="J47" s="61">
        <v>0</v>
      </c>
      <c r="K47" s="61">
        <f t="shared" si="62"/>
        <v>2000</v>
      </c>
    </row>
    <row r="48" spans="1:11" x14ac:dyDescent="0.25">
      <c r="A48" s="25">
        <v>43314</v>
      </c>
      <c r="B48" s="44" t="s">
        <v>107</v>
      </c>
      <c r="C48" s="46">
        <v>100</v>
      </c>
      <c r="D48" s="46" t="s">
        <v>72</v>
      </c>
      <c r="E48" s="29">
        <v>6000</v>
      </c>
      <c r="F48" s="29">
        <v>2.75</v>
      </c>
      <c r="G48" s="29">
        <v>3.2</v>
      </c>
      <c r="H48" s="29" t="s">
        <v>16</v>
      </c>
      <c r="I48" s="51">
        <f t="shared" ref="I48:I49" si="63">(G48-F48)*E48</f>
        <v>2700.0000000000009</v>
      </c>
      <c r="J48" s="61">
        <v>0</v>
      </c>
      <c r="K48" s="61">
        <f t="shared" ref="K48:K49" si="64">(I48+J48)</f>
        <v>2700.0000000000009</v>
      </c>
    </row>
    <row r="49" spans="1:11" x14ac:dyDescent="0.25">
      <c r="A49" s="25">
        <v>43313</v>
      </c>
      <c r="B49" s="44" t="s">
        <v>108</v>
      </c>
      <c r="C49" s="46">
        <v>880</v>
      </c>
      <c r="D49" s="46" t="s">
        <v>72</v>
      </c>
      <c r="E49" s="29">
        <v>700</v>
      </c>
      <c r="F49" s="29">
        <v>21</v>
      </c>
      <c r="G49" s="29">
        <v>22</v>
      </c>
      <c r="H49" s="29" t="s">
        <v>16</v>
      </c>
      <c r="I49" s="51">
        <f t="shared" si="63"/>
        <v>700</v>
      </c>
      <c r="J49" s="61">
        <v>0</v>
      </c>
      <c r="K49" s="61">
        <f t="shared" si="64"/>
        <v>700</v>
      </c>
    </row>
    <row r="50" spans="1:11" x14ac:dyDescent="0.25">
      <c r="A50" s="25">
        <v>43308</v>
      </c>
      <c r="B50" s="44" t="s">
        <v>89</v>
      </c>
      <c r="C50" s="46">
        <v>270</v>
      </c>
      <c r="D50" s="46" t="s">
        <v>72</v>
      </c>
      <c r="E50" s="29">
        <v>1500</v>
      </c>
      <c r="F50" s="29">
        <v>12</v>
      </c>
      <c r="G50" s="29">
        <v>13.5</v>
      </c>
      <c r="H50" s="29" t="s">
        <v>16</v>
      </c>
      <c r="I50" s="51">
        <f t="shared" ref="I50:I53" si="65">(G50-F50)*E50</f>
        <v>2250</v>
      </c>
      <c r="J50" s="61">
        <v>0</v>
      </c>
      <c r="K50" s="61">
        <f t="shared" ref="K50:K53" si="66">(I50+J50)</f>
        <v>2250</v>
      </c>
    </row>
    <row r="51" spans="1:11" x14ac:dyDescent="0.25">
      <c r="A51" s="25">
        <v>43306</v>
      </c>
      <c r="B51" s="44" t="s">
        <v>90</v>
      </c>
      <c r="C51" s="46">
        <v>400</v>
      </c>
      <c r="D51" s="46" t="s">
        <v>72</v>
      </c>
      <c r="E51" s="29">
        <v>2500</v>
      </c>
      <c r="F51" s="29">
        <v>4</v>
      </c>
      <c r="G51" s="29">
        <v>4.8</v>
      </c>
      <c r="H51" s="29" t="s">
        <v>16</v>
      </c>
      <c r="I51" s="51">
        <f t="shared" si="65"/>
        <v>1999.9999999999995</v>
      </c>
      <c r="J51" s="61">
        <v>0</v>
      </c>
      <c r="K51" s="61">
        <f t="shared" si="66"/>
        <v>1999.9999999999995</v>
      </c>
    </row>
    <row r="52" spans="1:11" x14ac:dyDescent="0.25">
      <c r="A52" s="25">
        <v>43305</v>
      </c>
      <c r="B52" s="44" t="s">
        <v>75</v>
      </c>
      <c r="C52" s="46">
        <v>370</v>
      </c>
      <c r="D52" s="46" t="s">
        <v>72</v>
      </c>
      <c r="E52" s="29">
        <v>1500</v>
      </c>
      <c r="F52" s="29">
        <v>10</v>
      </c>
      <c r="G52" s="29">
        <v>11.5</v>
      </c>
      <c r="H52" s="29">
        <v>13</v>
      </c>
      <c r="I52" s="51">
        <f t="shared" si="65"/>
        <v>2250</v>
      </c>
      <c r="J52" s="49">
        <f t="shared" ref="J52" si="67">(H52-G52)*E52</f>
        <v>2250</v>
      </c>
      <c r="K52" s="61">
        <f t="shared" si="66"/>
        <v>4500</v>
      </c>
    </row>
    <row r="53" spans="1:11" x14ac:dyDescent="0.25">
      <c r="A53" s="25">
        <v>43301</v>
      </c>
      <c r="B53" s="44" t="s">
        <v>91</v>
      </c>
      <c r="C53" s="46">
        <v>580</v>
      </c>
      <c r="D53" s="46" t="s">
        <v>72</v>
      </c>
      <c r="E53" s="29">
        <v>1000</v>
      </c>
      <c r="F53" s="29">
        <v>13</v>
      </c>
      <c r="G53" s="29">
        <v>15</v>
      </c>
      <c r="H53" s="29">
        <v>16.899999999999999</v>
      </c>
      <c r="I53" s="51">
        <f t="shared" si="65"/>
        <v>2000</v>
      </c>
      <c r="J53" s="61">
        <f>(H53-G53)*E53</f>
        <v>1899.9999999999986</v>
      </c>
      <c r="K53" s="61">
        <f t="shared" si="66"/>
        <v>3899.9999999999986</v>
      </c>
    </row>
    <row r="54" spans="1:11" x14ac:dyDescent="0.25">
      <c r="A54" s="25">
        <v>43299</v>
      </c>
      <c r="B54" s="44" t="s">
        <v>81</v>
      </c>
      <c r="C54" s="46">
        <v>760</v>
      </c>
      <c r="D54" s="46" t="s">
        <v>70</v>
      </c>
      <c r="E54" s="29">
        <v>1000</v>
      </c>
      <c r="F54" s="29">
        <v>24</v>
      </c>
      <c r="G54" s="29">
        <v>26.5</v>
      </c>
      <c r="H54" s="29" t="s">
        <v>16</v>
      </c>
      <c r="I54" s="51">
        <f t="shared" ref="I54:I56" si="68">(G54-F54)*E54</f>
        <v>2500</v>
      </c>
      <c r="J54" s="49">
        <v>0</v>
      </c>
      <c r="K54" s="49">
        <f t="shared" ref="K54:K56" si="69">(I54+J54)</f>
        <v>2500</v>
      </c>
    </row>
    <row r="55" spans="1:11" x14ac:dyDescent="0.25">
      <c r="A55" s="25">
        <v>43298</v>
      </c>
      <c r="B55" s="44" t="s">
        <v>88</v>
      </c>
      <c r="C55" s="46">
        <v>270</v>
      </c>
      <c r="D55" s="46" t="s">
        <v>72</v>
      </c>
      <c r="E55" s="29">
        <v>1575</v>
      </c>
      <c r="F55" s="29">
        <v>14.75</v>
      </c>
      <c r="G55" s="29">
        <v>16.75</v>
      </c>
      <c r="H55" s="29" t="s">
        <v>16</v>
      </c>
      <c r="I55" s="51">
        <f t="shared" si="68"/>
        <v>3150</v>
      </c>
      <c r="J55" s="49">
        <v>0</v>
      </c>
      <c r="K55" s="49">
        <f t="shared" si="69"/>
        <v>3150</v>
      </c>
    </row>
    <row r="56" spans="1:11" x14ac:dyDescent="0.25">
      <c r="A56" s="25">
        <v>43297</v>
      </c>
      <c r="B56" s="44" t="s">
        <v>82</v>
      </c>
      <c r="C56" s="46">
        <v>105</v>
      </c>
      <c r="D56" s="46" t="s">
        <v>70</v>
      </c>
      <c r="E56" s="29">
        <v>3500</v>
      </c>
      <c r="F56" s="29">
        <v>4.75</v>
      </c>
      <c r="G56" s="29">
        <v>5.5</v>
      </c>
      <c r="H56" s="29">
        <v>6.5</v>
      </c>
      <c r="I56" s="51">
        <f t="shared" si="68"/>
        <v>2625</v>
      </c>
      <c r="J56" s="49">
        <f t="shared" ref="J56" si="70">(H56-G56)*E56</f>
        <v>3500</v>
      </c>
      <c r="K56" s="49">
        <f t="shared" si="69"/>
        <v>6125</v>
      </c>
    </row>
    <row r="57" spans="1:11" x14ac:dyDescent="0.25">
      <c r="A57" s="25">
        <v>43294</v>
      </c>
      <c r="B57" s="44" t="s">
        <v>69</v>
      </c>
      <c r="C57" s="46">
        <v>540</v>
      </c>
      <c r="D57" s="46" t="s">
        <v>70</v>
      </c>
      <c r="E57" s="29">
        <v>1200</v>
      </c>
      <c r="F57" s="29">
        <v>14.5</v>
      </c>
      <c r="G57" s="29">
        <v>16.5</v>
      </c>
      <c r="H57" s="29" t="s">
        <v>16</v>
      </c>
      <c r="I57" s="51">
        <f t="shared" ref="I57:I72" si="71">(G57-F57)*E57</f>
        <v>2400</v>
      </c>
      <c r="J57" s="49">
        <v>0</v>
      </c>
      <c r="K57" s="49">
        <f t="shared" ref="K57:K72" si="72">(I57+J57)</f>
        <v>2400</v>
      </c>
    </row>
    <row r="58" spans="1:11" x14ac:dyDescent="0.25">
      <c r="A58" s="25">
        <v>43293</v>
      </c>
      <c r="B58" s="44" t="s">
        <v>71</v>
      </c>
      <c r="C58" s="46">
        <v>380</v>
      </c>
      <c r="D58" s="46" t="s">
        <v>72</v>
      </c>
      <c r="E58" s="29">
        <v>1750</v>
      </c>
      <c r="F58" s="29">
        <v>11.5</v>
      </c>
      <c r="G58" s="29">
        <v>13</v>
      </c>
      <c r="H58" s="29">
        <v>15</v>
      </c>
      <c r="I58" s="51">
        <f t="shared" si="71"/>
        <v>2625</v>
      </c>
      <c r="J58" s="49">
        <f t="shared" ref="J58" si="73">(H58-G58)*E58</f>
        <v>3500</v>
      </c>
      <c r="K58" s="49">
        <f t="shared" si="72"/>
        <v>6125</v>
      </c>
    </row>
    <row r="59" spans="1:11" x14ac:dyDescent="0.25">
      <c r="A59" s="25">
        <v>43292</v>
      </c>
      <c r="B59" s="44" t="s">
        <v>73</v>
      </c>
      <c r="C59" s="46">
        <v>102.5</v>
      </c>
      <c r="D59" s="46" t="s">
        <v>70</v>
      </c>
      <c r="E59" s="29">
        <v>6000</v>
      </c>
      <c r="F59" s="29">
        <v>3.9</v>
      </c>
      <c r="G59" s="29">
        <v>4.1500000000000004</v>
      </c>
      <c r="H59" s="29" t="s">
        <v>16</v>
      </c>
      <c r="I59" s="51">
        <f t="shared" si="71"/>
        <v>1500.0000000000027</v>
      </c>
      <c r="J59" s="49">
        <v>0</v>
      </c>
      <c r="K59" s="49">
        <f t="shared" si="72"/>
        <v>1500.0000000000027</v>
      </c>
    </row>
    <row r="60" spans="1:11" x14ac:dyDescent="0.25">
      <c r="A60" s="25">
        <v>43292</v>
      </c>
      <c r="B60" s="44" t="s">
        <v>73</v>
      </c>
      <c r="C60" s="46">
        <v>102.5</v>
      </c>
      <c r="D60" s="46" t="s">
        <v>70</v>
      </c>
      <c r="E60" s="29">
        <v>6000</v>
      </c>
      <c r="F60" s="29">
        <v>3.9</v>
      </c>
      <c r="G60" s="29">
        <v>4.1500000000000004</v>
      </c>
      <c r="H60" s="29" t="s">
        <v>16</v>
      </c>
      <c r="I60" s="51">
        <f t="shared" si="71"/>
        <v>1500.0000000000027</v>
      </c>
      <c r="J60" s="49">
        <v>0</v>
      </c>
      <c r="K60" s="49">
        <f t="shared" si="72"/>
        <v>1500.0000000000027</v>
      </c>
    </row>
    <row r="61" spans="1:11" x14ac:dyDescent="0.25">
      <c r="A61" s="25">
        <v>43291</v>
      </c>
      <c r="B61" s="44" t="s">
        <v>74</v>
      </c>
      <c r="C61" s="46">
        <v>1020</v>
      </c>
      <c r="D61" s="46" t="s">
        <v>72</v>
      </c>
      <c r="E61" s="29">
        <v>1000</v>
      </c>
      <c r="F61" s="29">
        <v>22</v>
      </c>
      <c r="G61" s="29">
        <v>25</v>
      </c>
      <c r="H61" s="29">
        <v>26</v>
      </c>
      <c r="I61" s="51">
        <f t="shared" si="71"/>
        <v>3000</v>
      </c>
      <c r="J61" s="49">
        <v>0</v>
      </c>
      <c r="K61" s="49">
        <f t="shared" si="72"/>
        <v>3000</v>
      </c>
    </row>
    <row r="62" spans="1:11" x14ac:dyDescent="0.25">
      <c r="A62" s="25">
        <v>43290</v>
      </c>
      <c r="B62" s="44" t="s">
        <v>75</v>
      </c>
      <c r="C62" s="46">
        <v>380</v>
      </c>
      <c r="D62" s="46" t="s">
        <v>72</v>
      </c>
      <c r="E62" s="29">
        <v>1500</v>
      </c>
      <c r="F62" s="29">
        <v>18</v>
      </c>
      <c r="G62" s="29">
        <v>18.5</v>
      </c>
      <c r="H62" s="29">
        <v>0</v>
      </c>
      <c r="I62" s="51">
        <f t="shared" si="71"/>
        <v>750</v>
      </c>
      <c r="J62" s="49">
        <v>0</v>
      </c>
      <c r="K62" s="49">
        <f t="shared" si="72"/>
        <v>750</v>
      </c>
    </row>
    <row r="63" spans="1:11" x14ac:dyDescent="0.25">
      <c r="A63" s="25">
        <v>43287</v>
      </c>
      <c r="B63" s="44" t="s">
        <v>76</v>
      </c>
      <c r="C63" s="46">
        <v>220</v>
      </c>
      <c r="D63" s="46" t="s">
        <v>72</v>
      </c>
      <c r="E63" s="29">
        <v>2250</v>
      </c>
      <c r="F63" s="29">
        <v>8.6999999999999993</v>
      </c>
      <c r="G63" s="29">
        <v>9.85</v>
      </c>
      <c r="H63" s="29">
        <v>0</v>
      </c>
      <c r="I63" s="51">
        <f t="shared" si="71"/>
        <v>2587.5000000000009</v>
      </c>
      <c r="J63" s="49">
        <v>0</v>
      </c>
      <c r="K63" s="49">
        <f t="shared" si="72"/>
        <v>2587.5000000000009</v>
      </c>
    </row>
    <row r="64" spans="1:11" x14ac:dyDescent="0.25">
      <c r="A64" s="25">
        <v>43286</v>
      </c>
      <c r="B64" s="44" t="s">
        <v>77</v>
      </c>
      <c r="C64" s="46">
        <v>470</v>
      </c>
      <c r="D64" s="46" t="s">
        <v>72</v>
      </c>
      <c r="E64" s="29">
        <v>1100</v>
      </c>
      <c r="F64" s="29">
        <v>17</v>
      </c>
      <c r="G64" s="29">
        <v>19</v>
      </c>
      <c r="H64" s="29">
        <v>0</v>
      </c>
      <c r="I64" s="51">
        <f t="shared" si="71"/>
        <v>2200</v>
      </c>
      <c r="J64" s="49">
        <v>0</v>
      </c>
      <c r="K64" s="49">
        <f t="shared" si="72"/>
        <v>2200</v>
      </c>
    </row>
    <row r="65" spans="1:11" x14ac:dyDescent="0.25">
      <c r="A65" s="25">
        <v>43285</v>
      </c>
      <c r="B65" s="44" t="s">
        <v>78</v>
      </c>
      <c r="C65" s="46">
        <v>1900</v>
      </c>
      <c r="D65" s="46" t="s">
        <v>72</v>
      </c>
      <c r="E65" s="29">
        <v>500</v>
      </c>
      <c r="F65" s="29">
        <v>32</v>
      </c>
      <c r="G65" s="29">
        <v>36.5</v>
      </c>
      <c r="H65" s="29">
        <v>0</v>
      </c>
      <c r="I65" s="51">
        <f t="shared" si="71"/>
        <v>2250</v>
      </c>
      <c r="J65" s="49">
        <v>0</v>
      </c>
      <c r="K65" s="49">
        <f t="shared" si="72"/>
        <v>2250</v>
      </c>
    </row>
    <row r="66" spans="1:11" x14ac:dyDescent="0.25">
      <c r="A66" s="25">
        <v>43284</v>
      </c>
      <c r="B66" s="44" t="s">
        <v>79</v>
      </c>
      <c r="C66" s="46">
        <v>630</v>
      </c>
      <c r="D66" s="46" t="s">
        <v>72</v>
      </c>
      <c r="E66" s="29">
        <v>1000</v>
      </c>
      <c r="F66" s="29">
        <v>23</v>
      </c>
      <c r="G66" s="29">
        <v>25.8</v>
      </c>
      <c r="H66" s="29">
        <v>28</v>
      </c>
      <c r="I66" s="51">
        <f t="shared" si="71"/>
        <v>2800.0000000000009</v>
      </c>
      <c r="J66" s="49">
        <f t="shared" ref="J66" si="74">(H66-G66)*E66</f>
        <v>2199.9999999999991</v>
      </c>
      <c r="K66" s="49">
        <f t="shared" si="72"/>
        <v>5000</v>
      </c>
    </row>
    <row r="67" spans="1:11" x14ac:dyDescent="0.25">
      <c r="A67" s="25">
        <v>43283</v>
      </c>
      <c r="B67" s="44" t="s">
        <v>80</v>
      </c>
      <c r="C67" s="46">
        <v>340</v>
      </c>
      <c r="D67" s="46" t="s">
        <v>72</v>
      </c>
      <c r="E67" s="29">
        <v>2266</v>
      </c>
      <c r="F67" s="29">
        <v>11.5</v>
      </c>
      <c r="G67" s="29">
        <v>12.75</v>
      </c>
      <c r="H67" s="29">
        <v>0</v>
      </c>
      <c r="I67" s="51">
        <f t="shared" si="71"/>
        <v>2832.5</v>
      </c>
      <c r="J67" s="49">
        <v>0</v>
      </c>
      <c r="K67" s="49">
        <f t="shared" si="72"/>
        <v>2832.5</v>
      </c>
    </row>
    <row r="68" spans="1:11" x14ac:dyDescent="0.25">
      <c r="A68" s="54"/>
      <c r="B68" s="55"/>
      <c r="C68" s="56"/>
      <c r="D68" s="56"/>
      <c r="E68" s="57"/>
      <c r="F68" s="57"/>
      <c r="G68" s="57"/>
      <c r="H68" s="57"/>
      <c r="I68" s="58"/>
      <c r="J68" s="59"/>
      <c r="K68" s="59"/>
    </row>
    <row r="69" spans="1:11" x14ac:dyDescent="0.25">
      <c r="A69" s="52">
        <v>43279</v>
      </c>
      <c r="B69" s="44" t="s">
        <v>80</v>
      </c>
      <c r="C69" s="46">
        <v>330</v>
      </c>
      <c r="D69" s="46" t="s">
        <v>72</v>
      </c>
      <c r="E69" s="29">
        <v>2266</v>
      </c>
      <c r="F69" s="29">
        <v>12.4</v>
      </c>
      <c r="G69" s="29">
        <v>13.8</v>
      </c>
      <c r="H69" s="29">
        <v>16</v>
      </c>
      <c r="I69" s="51">
        <f t="shared" si="71"/>
        <v>3172.400000000001</v>
      </c>
      <c r="J69" s="49">
        <f>(H69-G69)*E69</f>
        <v>4985.199999999998</v>
      </c>
      <c r="K69" s="49">
        <f t="shared" si="72"/>
        <v>8157.5999999999985</v>
      </c>
    </row>
    <row r="70" spans="1:11" x14ac:dyDescent="0.25">
      <c r="A70" s="25">
        <v>43279</v>
      </c>
      <c r="B70" s="44" t="s">
        <v>81</v>
      </c>
      <c r="C70" s="46">
        <v>780</v>
      </c>
      <c r="D70" s="46" t="s">
        <v>70</v>
      </c>
      <c r="E70" s="29">
        <v>1000</v>
      </c>
      <c r="F70" s="29">
        <v>26</v>
      </c>
      <c r="G70" s="29">
        <v>29</v>
      </c>
      <c r="H70" s="29">
        <v>0</v>
      </c>
      <c r="I70" s="51">
        <f t="shared" si="71"/>
        <v>3000</v>
      </c>
      <c r="J70" s="49">
        <v>0</v>
      </c>
      <c r="K70" s="49">
        <f t="shared" si="72"/>
        <v>3000</v>
      </c>
    </row>
    <row r="71" spans="1:11" x14ac:dyDescent="0.25">
      <c r="A71" s="25">
        <v>43273</v>
      </c>
      <c r="B71" s="44" t="s">
        <v>82</v>
      </c>
      <c r="C71" s="46">
        <v>110</v>
      </c>
      <c r="D71" s="46" t="s">
        <v>72</v>
      </c>
      <c r="E71" s="29">
        <v>3500</v>
      </c>
      <c r="F71" s="29">
        <v>2.7</v>
      </c>
      <c r="G71" s="29">
        <v>3.5</v>
      </c>
      <c r="H71" s="29">
        <v>4.2</v>
      </c>
      <c r="I71" s="51">
        <f t="shared" si="71"/>
        <v>2799.9999999999995</v>
      </c>
      <c r="J71" s="49">
        <f>(H71-G71)*E71</f>
        <v>2450.0000000000005</v>
      </c>
      <c r="K71" s="49">
        <f t="shared" si="72"/>
        <v>5250</v>
      </c>
    </row>
    <row r="72" spans="1:11" x14ac:dyDescent="0.25">
      <c r="A72" s="25">
        <v>43266</v>
      </c>
      <c r="B72" s="44" t="s">
        <v>79</v>
      </c>
      <c r="C72" s="46">
        <v>600</v>
      </c>
      <c r="D72" s="46" t="s">
        <v>72</v>
      </c>
      <c r="E72" s="29">
        <v>1000</v>
      </c>
      <c r="F72" s="29">
        <v>17</v>
      </c>
      <c r="G72" s="29">
        <v>20.5</v>
      </c>
      <c r="H72" s="29">
        <v>0</v>
      </c>
      <c r="I72" s="51">
        <f t="shared" si="71"/>
        <v>3500</v>
      </c>
      <c r="J72" s="49">
        <v>0</v>
      </c>
      <c r="K72" s="49">
        <f t="shared" si="72"/>
        <v>3500</v>
      </c>
    </row>
    <row r="73" spans="1:11" x14ac:dyDescent="0.2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2018-10-22T12:13:07Z</dcterms:modified>
</cp:coreProperties>
</file>