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/>
  <c r="C5"/>
  <c r="H5" s="1"/>
  <c r="J5" l="1"/>
  <c r="C6"/>
  <c r="H6" s="1"/>
  <c r="I6" l="1"/>
  <c r="J6" s="1"/>
  <c r="I5" i="6" l="1"/>
  <c r="H5" i="5"/>
  <c r="J6" i="6"/>
  <c r="I6"/>
  <c r="I6" i="5"/>
  <c r="H6"/>
  <c r="J6" s="1"/>
  <c r="C7" i="3"/>
  <c r="I7" s="1"/>
  <c r="H7" i="5"/>
  <c r="J7" s="1"/>
  <c r="I7" i="6"/>
  <c r="J8"/>
  <c r="I8"/>
  <c r="K8" s="1"/>
  <c r="H8" i="5"/>
  <c r="J8" s="1"/>
  <c r="H8" i="3"/>
  <c r="C8"/>
  <c r="I8" s="1"/>
  <c r="J8" s="1"/>
  <c r="I9" i="6"/>
  <c r="K9" s="1"/>
  <c r="H9" i="5"/>
  <c r="C9" i="3"/>
  <c r="C11"/>
  <c r="H11" s="1"/>
  <c r="C10"/>
  <c r="H10" s="1"/>
  <c r="H12"/>
  <c r="C12"/>
  <c r="I12" s="1"/>
  <c r="J12" s="1"/>
  <c r="C13"/>
  <c r="I13" s="1"/>
  <c r="I10" i="5"/>
  <c r="H10"/>
  <c r="I11"/>
  <c r="H11"/>
  <c r="J11"/>
  <c r="I10" i="6"/>
  <c r="K10" s="1"/>
  <c r="I11"/>
  <c r="K11" s="1"/>
  <c r="I12"/>
  <c r="K12" s="1"/>
  <c r="I12" i="5"/>
  <c r="J13"/>
  <c r="H13"/>
  <c r="H12"/>
  <c r="J12" s="1"/>
  <c r="C14" i="3"/>
  <c r="H14" s="1"/>
  <c r="C16"/>
  <c r="I16" s="1"/>
  <c r="C15"/>
  <c r="I15" s="1"/>
  <c r="J14" i="6"/>
  <c r="I14"/>
  <c r="I13"/>
  <c r="I15" i="5"/>
  <c r="J15"/>
  <c r="H15"/>
  <c r="H14"/>
  <c r="J14" s="1"/>
  <c r="C18" i="3"/>
  <c r="H18" s="1"/>
  <c r="C17"/>
  <c r="H17" s="1"/>
  <c r="J16" i="6"/>
  <c r="I16"/>
  <c r="K16" s="1"/>
  <c r="J15"/>
  <c r="I15"/>
  <c r="H17" i="5"/>
  <c r="H16"/>
  <c r="J16" s="1"/>
  <c r="H20" i="3"/>
  <c r="C20"/>
  <c r="I20" s="1"/>
  <c r="H19"/>
  <c r="C19"/>
  <c r="I19" s="1"/>
  <c r="J17" i="6"/>
  <c r="I18"/>
  <c r="I17"/>
  <c r="I19" i="5"/>
  <c r="J19" s="1"/>
  <c r="H19"/>
  <c r="H18"/>
  <c r="J18" s="1"/>
  <c r="H21" i="3"/>
  <c r="C22"/>
  <c r="I22" s="1"/>
  <c r="C21"/>
  <c r="I21" s="1"/>
  <c r="J21" s="1"/>
  <c r="H24" i="5"/>
  <c r="H23"/>
  <c r="H21"/>
  <c r="J25"/>
  <c r="H25"/>
  <c r="J24"/>
  <c r="H22"/>
  <c r="J22" s="1"/>
  <c r="J21"/>
  <c r="H20"/>
  <c r="K5" i="6" l="1"/>
  <c r="J5" i="5"/>
  <c r="K6" i="6"/>
  <c r="H7" i="3"/>
  <c r="J7"/>
  <c r="K7" i="6"/>
  <c r="J9" i="5"/>
  <c r="J10"/>
  <c r="I17" i="3"/>
  <c r="H16"/>
  <c r="H13"/>
  <c r="J13" s="1"/>
  <c r="I9"/>
  <c r="J9" s="1"/>
  <c r="I11"/>
  <c r="J11" s="1"/>
  <c r="I10"/>
  <c r="J10" s="1"/>
  <c r="I14"/>
  <c r="J14" s="1"/>
  <c r="H15"/>
  <c r="J15" s="1"/>
  <c r="J16"/>
  <c r="K13" i="6"/>
  <c r="K14"/>
  <c r="J17" i="3"/>
  <c r="I18"/>
  <c r="J18" s="1"/>
  <c r="K15" i="6"/>
  <c r="J17" i="5"/>
  <c r="J19" i="3"/>
  <c r="J20"/>
  <c r="K17" i="6"/>
  <c r="K18"/>
  <c r="H22" i="3"/>
  <c r="J22" s="1"/>
  <c r="J23" i="5"/>
  <c r="J20"/>
  <c r="C29" i="3" l="1"/>
  <c r="C28"/>
  <c r="I28" s="1"/>
  <c r="C27"/>
  <c r="C26"/>
  <c r="C25"/>
  <c r="I25" s="1"/>
  <c r="C24"/>
  <c r="I24" s="1"/>
  <c r="C23"/>
  <c r="I23" s="1"/>
  <c r="I23" i="6"/>
  <c r="K23" s="1"/>
  <c r="I25"/>
  <c r="K25" s="1"/>
  <c r="I24"/>
  <c r="K24" s="1"/>
  <c r="I22"/>
  <c r="K22" s="1"/>
  <c r="I21"/>
  <c r="K21" s="1"/>
  <c r="J20"/>
  <c r="I20"/>
  <c r="I19"/>
  <c r="K19" s="1"/>
  <c r="C30" i="3"/>
  <c r="H30" s="1"/>
  <c r="I26" i="5"/>
  <c r="H26"/>
  <c r="I26" i="6"/>
  <c r="I29"/>
  <c r="K29" s="1"/>
  <c r="J27"/>
  <c r="I27"/>
  <c r="I28"/>
  <c r="K28" s="1"/>
  <c r="H30" i="5"/>
  <c r="J30" s="1"/>
  <c r="H29"/>
  <c r="J29" s="1"/>
  <c r="H28"/>
  <c r="J28" s="1"/>
  <c r="H27"/>
  <c r="J27" s="1"/>
  <c r="C31" i="3"/>
  <c r="I31" s="1"/>
  <c r="C32"/>
  <c r="I32" s="1"/>
  <c r="C33"/>
  <c r="I33" s="1"/>
  <c r="C34"/>
  <c r="H34" s="1"/>
  <c r="C35"/>
  <c r="H35" s="1"/>
  <c r="H31" i="5"/>
  <c r="J31" s="1"/>
  <c r="H32"/>
  <c r="J32" s="1"/>
  <c r="I30" i="6"/>
  <c r="I31"/>
  <c r="J32"/>
  <c r="I32"/>
  <c r="H33" i="5"/>
  <c r="J33" s="1"/>
  <c r="H34"/>
  <c r="I33" i="6"/>
  <c r="K33" s="1"/>
  <c r="I34"/>
  <c r="K34" s="1"/>
  <c r="C36" i="3"/>
  <c r="I36" s="1"/>
  <c r="C38"/>
  <c r="I38" s="1"/>
  <c r="C37"/>
  <c r="I37" s="1"/>
  <c r="I35" i="5"/>
  <c r="H35"/>
  <c r="H36"/>
  <c r="I35" i="6"/>
  <c r="K35" s="1"/>
  <c r="I36"/>
  <c r="J37"/>
  <c r="I38"/>
  <c r="K38" s="1"/>
  <c r="I37"/>
  <c r="K37" s="1"/>
  <c r="I41"/>
  <c r="K41" s="1"/>
  <c r="I40"/>
  <c r="I39"/>
  <c r="H41" i="5"/>
  <c r="J41" s="1"/>
  <c r="H43"/>
  <c r="H42"/>
  <c r="J42" s="1"/>
  <c r="I40"/>
  <c r="I39"/>
  <c r="H40"/>
  <c r="J40" s="1"/>
  <c r="H39"/>
  <c r="J39" s="1"/>
  <c r="I37"/>
  <c r="H38"/>
  <c r="J38" s="1"/>
  <c r="H37"/>
  <c r="J37" s="1"/>
  <c r="C42" i="3"/>
  <c r="H42" s="1"/>
  <c r="C41"/>
  <c r="I41" s="1"/>
  <c r="C40"/>
  <c r="I40" s="1"/>
  <c r="C39"/>
  <c r="H39" s="1"/>
  <c r="C43"/>
  <c r="I43" s="1"/>
  <c r="C45"/>
  <c r="I45" s="1"/>
  <c r="C44"/>
  <c r="H44" s="1"/>
  <c r="J26" i="5" l="1"/>
  <c r="H43" i="3"/>
  <c r="I26"/>
  <c r="H26"/>
  <c r="I44"/>
  <c r="J44" s="1"/>
  <c r="H40"/>
  <c r="J40" s="1"/>
  <c r="I27"/>
  <c r="H27"/>
  <c r="I29"/>
  <c r="H29"/>
  <c r="H41"/>
  <c r="J41" s="1"/>
  <c r="H33"/>
  <c r="H23"/>
  <c r="J23" s="1"/>
  <c r="H24"/>
  <c r="J24" s="1"/>
  <c r="H25"/>
  <c r="J25" s="1"/>
  <c r="H28"/>
  <c r="J28" s="1"/>
  <c r="J29"/>
  <c r="K27" i="6"/>
  <c r="K20"/>
  <c r="K32"/>
  <c r="I30" i="3"/>
  <c r="J30" s="1"/>
  <c r="K26" i="6"/>
  <c r="H31" i="3"/>
  <c r="J31" s="1"/>
  <c r="H32"/>
  <c r="J32" s="1"/>
  <c r="J33"/>
  <c r="I34"/>
  <c r="J34" s="1"/>
  <c r="I35"/>
  <c r="J35" s="1"/>
  <c r="K31" i="6"/>
  <c r="K30"/>
  <c r="J34" i="5"/>
  <c r="H36" i="3"/>
  <c r="J36" s="1"/>
  <c r="H37"/>
  <c r="J37" s="1"/>
  <c r="H38"/>
  <c r="J38" s="1"/>
  <c r="J35" i="5"/>
  <c r="J36"/>
  <c r="K36" i="6"/>
  <c r="K39"/>
  <c r="K40"/>
  <c r="J43" i="5"/>
  <c r="I39" i="3"/>
  <c r="J39" s="1"/>
  <c r="I42"/>
  <c r="J42" s="1"/>
  <c r="J43"/>
  <c r="H45"/>
  <c r="J45" s="1"/>
  <c r="J26" l="1"/>
  <c r="J27"/>
  <c r="H44" i="5"/>
  <c r="H45"/>
  <c r="J45" s="1"/>
  <c r="I44" i="6"/>
  <c r="K44" s="1"/>
  <c r="J43"/>
  <c r="I43"/>
  <c r="J42"/>
  <c r="I42"/>
  <c r="K43" l="1"/>
  <c r="J44" i="5"/>
  <c r="K42" i="6"/>
  <c r="C46" i="3" l="1"/>
  <c r="I46" s="1"/>
  <c r="C47"/>
  <c r="H47" s="1"/>
  <c r="J49" i="6"/>
  <c r="I49"/>
  <c r="J48"/>
  <c r="I48"/>
  <c r="J46"/>
  <c r="I46"/>
  <c r="J47"/>
  <c r="I47"/>
  <c r="I50"/>
  <c r="K50" s="1"/>
  <c r="J45"/>
  <c r="I45"/>
  <c r="K45" s="1"/>
  <c r="H47" i="5"/>
  <c r="I46"/>
  <c r="H46"/>
  <c r="I48"/>
  <c r="H48"/>
  <c r="I49"/>
  <c r="H49"/>
  <c r="I50"/>
  <c r="H50"/>
  <c r="H51"/>
  <c r="I52"/>
  <c r="H52"/>
  <c r="I51" i="6"/>
  <c r="K51" s="1"/>
  <c r="I52"/>
  <c r="K52" s="1"/>
  <c r="H55" i="5"/>
  <c r="J55" s="1"/>
  <c r="H56"/>
  <c r="J56" s="1"/>
  <c r="H57"/>
  <c r="C50" i="3"/>
  <c r="H50" s="1"/>
  <c r="C49"/>
  <c r="I49" s="1"/>
  <c r="C48"/>
  <c r="H48" s="1"/>
  <c r="H53" i="5"/>
  <c r="J53" s="1"/>
  <c r="H54"/>
  <c r="J53" i="6"/>
  <c r="I53"/>
  <c r="K53" s="1"/>
  <c r="J54"/>
  <c r="I54"/>
  <c r="K54" s="1"/>
  <c r="I58" i="5"/>
  <c r="H58"/>
  <c r="H59"/>
  <c r="I55" i="6"/>
  <c r="K55" s="1"/>
  <c r="I60" i="5"/>
  <c r="H60"/>
  <c r="C51" i="3"/>
  <c r="I51" s="1"/>
  <c r="H61" i="5"/>
  <c r="J61" s="1"/>
  <c r="H62"/>
  <c r="J62" s="1"/>
  <c r="H63"/>
  <c r="J63" s="1"/>
  <c r="I65"/>
  <c r="H65"/>
  <c r="I57" i="6"/>
  <c r="K57" s="1"/>
  <c r="I56"/>
  <c r="K56" s="1"/>
  <c r="I64" i="5"/>
  <c r="H64"/>
  <c r="I67"/>
  <c r="H67"/>
  <c r="H66"/>
  <c r="J66" s="1"/>
  <c r="I58" i="6"/>
  <c r="K58" s="1"/>
  <c r="I60"/>
  <c r="K60" s="1"/>
  <c r="C55" i="3"/>
  <c r="I55" s="1"/>
  <c r="C54"/>
  <c r="I54" s="1"/>
  <c r="C53"/>
  <c r="I53" s="1"/>
  <c r="C52"/>
  <c r="I52" s="1"/>
  <c r="J58" i="5" l="1"/>
  <c r="J50"/>
  <c r="H49" i="3"/>
  <c r="J49" s="1"/>
  <c r="H46"/>
  <c r="J46" s="1"/>
  <c r="K47" i="6"/>
  <c r="K46"/>
  <c r="K48"/>
  <c r="J60" i="5"/>
  <c r="J67"/>
  <c r="J52"/>
  <c r="I47" i="3"/>
  <c r="J47" s="1"/>
  <c r="K49" i="6"/>
  <c r="J46" i="5"/>
  <c r="J47"/>
  <c r="J48"/>
  <c r="J49"/>
  <c r="J51"/>
  <c r="J57"/>
  <c r="I50" i="3"/>
  <c r="J50" s="1"/>
  <c r="I48"/>
  <c r="J48" s="1"/>
  <c r="J54" i="5"/>
  <c r="J59"/>
  <c r="H51" i="3"/>
  <c r="J51" s="1"/>
  <c r="J65" i="5"/>
  <c r="J64"/>
  <c r="H52" i="3"/>
  <c r="J52" s="1"/>
  <c r="H53"/>
  <c r="J53" s="1"/>
  <c r="H54"/>
  <c r="J54" s="1"/>
  <c r="H55"/>
  <c r="J55" s="1"/>
  <c r="H71" i="5" l="1"/>
  <c r="J71" s="1"/>
  <c r="H70"/>
  <c r="J70" s="1"/>
  <c r="H69"/>
  <c r="J69" s="1"/>
  <c r="H68"/>
  <c r="J68" s="1"/>
  <c r="I59" i="6"/>
  <c r="K59" s="1"/>
  <c r="H72" i="5"/>
  <c r="H73"/>
  <c r="J73" s="1"/>
  <c r="C57" i="3"/>
  <c r="H57" s="1"/>
  <c r="C56"/>
  <c r="H56" s="1"/>
  <c r="I61" i="6"/>
  <c r="K61" s="1"/>
  <c r="I74" i="5"/>
  <c r="H74"/>
  <c r="I75"/>
  <c r="H75"/>
  <c r="I62" i="6"/>
  <c r="K62" s="1"/>
  <c r="H76" i="5"/>
  <c r="I77"/>
  <c r="H77"/>
  <c r="C58" i="3"/>
  <c r="I58" s="1"/>
  <c r="I64" i="6"/>
  <c r="K64" s="1"/>
  <c r="I63"/>
  <c r="H78" i="5"/>
  <c r="J78" s="1"/>
  <c r="H80"/>
  <c r="J80" s="1"/>
  <c r="H79"/>
  <c r="J79" s="1"/>
  <c r="I83"/>
  <c r="H83"/>
  <c r="H82"/>
  <c r="J82" s="1"/>
  <c r="H81"/>
  <c r="J81" s="1"/>
  <c r="C59" i="3"/>
  <c r="H59" s="1"/>
  <c r="C63"/>
  <c r="I63" s="1"/>
  <c r="C62"/>
  <c r="H62" s="1"/>
  <c r="C61"/>
  <c r="I61" s="1"/>
  <c r="C60"/>
  <c r="I60" s="1"/>
  <c r="J72" i="5" l="1"/>
  <c r="I56" i="3"/>
  <c r="J56" s="1"/>
  <c r="I57"/>
  <c r="J57" s="1"/>
  <c r="J74" i="5"/>
  <c r="J75"/>
  <c r="J76"/>
  <c r="J77"/>
  <c r="H58" i="3"/>
  <c r="J58" s="1"/>
  <c r="K63" i="6"/>
  <c r="J83" i="5"/>
  <c r="I59" i="3"/>
  <c r="J59" s="1"/>
  <c r="I62"/>
  <c r="J62" s="1"/>
  <c r="H60"/>
  <c r="J60" s="1"/>
  <c r="H61"/>
  <c r="J61" s="1"/>
  <c r="H63"/>
  <c r="J63" s="1"/>
  <c r="H89" i="5"/>
  <c r="J89" s="1"/>
  <c r="I88"/>
  <c r="H88"/>
  <c r="I87"/>
  <c r="H87"/>
  <c r="I86"/>
  <c r="H86"/>
  <c r="I85"/>
  <c r="H85"/>
  <c r="H84"/>
  <c r="J84" s="1"/>
  <c r="J65" i="6"/>
  <c r="I65"/>
  <c r="J85" i="5" l="1"/>
  <c r="K65" i="6"/>
  <c r="J87" i="5"/>
  <c r="J86"/>
  <c r="J88"/>
  <c r="J66" i="6" l="1"/>
  <c r="I66"/>
  <c r="H92" i="5"/>
  <c r="J92" s="1"/>
  <c r="J91"/>
  <c r="J90"/>
  <c r="C64" i="3"/>
  <c r="I64" s="1"/>
  <c r="K66" i="6" l="1"/>
  <c r="H64" i="3"/>
  <c r="J64" s="1"/>
  <c r="H93" i="5" l="1"/>
  <c r="J93" s="1"/>
  <c r="I68" i="6"/>
  <c r="K68" s="1"/>
  <c r="I67"/>
  <c r="K67" s="1"/>
  <c r="I70" l="1"/>
  <c r="K70" s="1"/>
  <c r="I69"/>
  <c r="K69" s="1"/>
  <c r="H95" i="5"/>
  <c r="J95" s="1"/>
  <c r="H94"/>
  <c r="J94" s="1"/>
  <c r="I75" i="6" l="1"/>
  <c r="K75" s="1"/>
  <c r="J74"/>
  <c r="I74"/>
  <c r="I73"/>
  <c r="K73" s="1"/>
  <c r="I72"/>
  <c r="K72" s="1"/>
  <c r="I71"/>
  <c r="K71" s="1"/>
  <c r="H100" i="5"/>
  <c r="J100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I124"/>
  <c r="H124"/>
  <c r="H123"/>
  <c r="J123" s="1"/>
  <c r="I122"/>
  <c r="H122"/>
  <c r="H121"/>
  <c r="J121" s="1"/>
  <c r="H120"/>
  <c r="J120" s="1"/>
  <c r="H119"/>
  <c r="J119" s="1"/>
  <c r="I118"/>
  <c r="H118"/>
  <c r="H117"/>
  <c r="J117" s="1"/>
  <c r="H116"/>
  <c r="J116" s="1"/>
  <c r="I115"/>
  <c r="H115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3"/>
  <c r="J103" s="1"/>
  <c r="H102"/>
  <c r="J102" s="1"/>
  <c r="J99"/>
  <c r="H98"/>
  <c r="J98" s="1"/>
  <c r="H97"/>
  <c r="J97" s="1"/>
  <c r="H96"/>
  <c r="J96" s="1"/>
  <c r="J115" l="1"/>
  <c r="J124"/>
  <c r="J122"/>
  <c r="J118"/>
  <c r="K74" i="6"/>
  <c r="C71" i="3"/>
  <c r="I71" s="1"/>
  <c r="C70"/>
  <c r="I70" s="1"/>
  <c r="C69"/>
  <c r="I69" s="1"/>
  <c r="C68"/>
  <c r="I68" s="1"/>
  <c r="C67"/>
  <c r="I67" s="1"/>
  <c r="C66"/>
  <c r="I66" s="1"/>
  <c r="H66" l="1"/>
  <c r="J66" s="1"/>
  <c r="H67"/>
  <c r="J67" s="1"/>
  <c r="H68"/>
  <c r="J68" s="1"/>
  <c r="H69"/>
  <c r="J69" s="1"/>
  <c r="H70"/>
  <c r="J70" s="1"/>
  <c r="H71"/>
  <c r="J71" s="1"/>
  <c r="C72" l="1"/>
  <c r="H72" s="1"/>
  <c r="J72" s="1"/>
  <c r="C73"/>
  <c r="H73" s="1"/>
  <c r="J73" s="1"/>
  <c r="C74"/>
  <c r="H74" s="1"/>
  <c r="J74" s="1"/>
  <c r="C75" l="1"/>
  <c r="C76" l="1"/>
  <c r="H76" s="1"/>
  <c r="J76" s="1"/>
  <c r="C77"/>
  <c r="H77" s="1"/>
  <c r="J77" s="1"/>
  <c r="C78" l="1"/>
  <c r="H78" s="1"/>
  <c r="J78" s="1"/>
  <c r="C83"/>
  <c r="H83" s="1"/>
  <c r="J83" s="1"/>
  <c r="C79" l="1"/>
  <c r="H79" s="1"/>
  <c r="J79" s="1"/>
  <c r="C80" l="1"/>
  <c r="H80" s="1"/>
  <c r="J80" s="1"/>
  <c r="C82" l="1"/>
  <c r="H82" s="1"/>
  <c r="J82" s="1"/>
  <c r="C81"/>
  <c r="H81" s="1"/>
  <c r="J81" s="1"/>
  <c r="C84" l="1"/>
  <c r="I84" s="1"/>
  <c r="H84" l="1"/>
  <c r="J84" s="1"/>
  <c r="C86"/>
  <c r="H86" s="1"/>
  <c r="J86" s="1"/>
  <c r="C85"/>
  <c r="H85" s="1"/>
  <c r="J85" s="1"/>
  <c r="C88" l="1"/>
  <c r="H88" s="1"/>
  <c r="J88" s="1"/>
  <c r="C87"/>
  <c r="H87" s="1"/>
  <c r="J87" s="1"/>
</calcChain>
</file>

<file path=xl/sharedStrings.xml><?xml version="1.0" encoding="utf-8"?>
<sst xmlns="http://schemas.openxmlformats.org/spreadsheetml/2006/main" count="746" uniqueCount="210">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</sst>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43448</v>
      </c>
      <c r="B5" s="19" t="s">
        <v>209</v>
      </c>
      <c r="C5" s="20">
        <f t="shared" ref="C5" si="0">300000/E5</f>
        <v>573.61376673040149</v>
      </c>
      <c r="D5" s="49" t="s">
        <v>43</v>
      </c>
      <c r="E5" s="22">
        <v>523</v>
      </c>
      <c r="F5" s="22">
        <v>533</v>
      </c>
      <c r="G5" s="22">
        <v>542</v>
      </c>
      <c r="H5" s="16">
        <f t="shared" ref="H5" si="1">(F5-E5)*C5</f>
        <v>5736.1376673040149</v>
      </c>
      <c r="I5" s="22">
        <f t="shared" ref="I5" si="2">IF(D5="SELL",IF(G5="-","0",F5-G5),IF(D5="BUY",IF(G5="-","0",G5-F5)))*C5</f>
        <v>5162.523900573613</v>
      </c>
      <c r="J5" s="16">
        <f t="shared" ref="J5" si="3">+I5+H5</f>
        <v>10898.661567877629</v>
      </c>
    </row>
    <row r="6" spans="1:10">
      <c r="A6" s="18">
        <v>43446</v>
      </c>
      <c r="B6" s="19" t="s">
        <v>206</v>
      </c>
      <c r="C6" s="20">
        <f t="shared" ref="C6" si="4">300000/E6</f>
        <v>874.63556851311955</v>
      </c>
      <c r="D6" s="49" t="s">
        <v>43</v>
      </c>
      <c r="E6" s="22">
        <v>343</v>
      </c>
      <c r="F6" s="22">
        <v>347.6</v>
      </c>
      <c r="G6" s="22" t="s">
        <v>44</v>
      </c>
      <c r="H6" s="16">
        <f t="shared" ref="H6" si="5">(F6-E6)*C6</f>
        <v>4023.3236151603696</v>
      </c>
      <c r="I6" s="22">
        <f t="shared" ref="I6" si="6">IF(D6="SELL",IF(G6="-","0",F6-G6),IF(D6="BUY",IF(G6="-","0",G6-F6)))*C6</f>
        <v>0</v>
      </c>
      <c r="J6" s="16">
        <f t="shared" ref="J6" si="7">+I6+H6</f>
        <v>4023.3236151603696</v>
      </c>
    </row>
    <row r="7" spans="1:10">
      <c r="A7" s="18">
        <v>43446</v>
      </c>
      <c r="B7" s="19" t="s">
        <v>206</v>
      </c>
      <c r="C7" s="20">
        <f t="shared" ref="C7" si="8">300000/E7</f>
        <v>874.63556851311955</v>
      </c>
      <c r="D7" s="49" t="s">
        <v>43</v>
      </c>
      <c r="E7" s="22">
        <v>343</v>
      </c>
      <c r="F7" s="22">
        <v>347.6</v>
      </c>
      <c r="G7" s="22" t="s">
        <v>44</v>
      </c>
      <c r="H7" s="16">
        <f t="shared" ref="H7" si="9">(F7-E7)*C7</f>
        <v>4023.3236151603696</v>
      </c>
      <c r="I7" s="22">
        <f t="shared" ref="I7" si="10">IF(D7="SELL",IF(G7="-","0",F7-G7),IF(D7="BUY",IF(G7="-","0",G7-F7)))*C7</f>
        <v>0</v>
      </c>
      <c r="J7" s="16">
        <f t="shared" ref="J7" si="11">+I7+H7</f>
        <v>4023.3236151603696</v>
      </c>
    </row>
    <row r="8" spans="1:10">
      <c r="A8" s="18">
        <v>43445</v>
      </c>
      <c r="B8" s="19" t="s">
        <v>32</v>
      </c>
      <c r="C8" s="20">
        <f t="shared" ref="C8" si="12">300000/E8</f>
        <v>202.70270270270271</v>
      </c>
      <c r="D8" s="49" t="s">
        <v>43</v>
      </c>
      <c r="E8" s="22">
        <v>1480</v>
      </c>
      <c r="F8" s="22">
        <v>1455</v>
      </c>
      <c r="G8" s="22" t="s">
        <v>44</v>
      </c>
      <c r="H8" s="16">
        <f t="shared" ref="H8" si="13">(F8-E8)*C8</f>
        <v>-5067.5675675675675</v>
      </c>
      <c r="I8" s="22">
        <f t="shared" ref="I8" si="14">IF(D8="SELL",IF(G8="-","0",F8-G8),IF(D8="BUY",IF(G8="-","0",G8-F8)))*C8</f>
        <v>0</v>
      </c>
      <c r="J8" s="16">
        <f t="shared" ref="J8" si="15">+I8+H8</f>
        <v>-5067.5675675675675</v>
      </c>
    </row>
    <row r="9" spans="1:10">
      <c r="A9" s="18">
        <v>43444</v>
      </c>
      <c r="B9" s="19" t="s">
        <v>202</v>
      </c>
      <c r="C9" s="20">
        <f t="shared" ref="C9" si="16">300000/E9</f>
        <v>86.830680173661364</v>
      </c>
      <c r="D9" s="49" t="s">
        <v>189</v>
      </c>
      <c r="E9" s="22">
        <v>3455</v>
      </c>
      <c r="F9" s="22" t="s">
        <v>203</v>
      </c>
      <c r="G9" s="22" t="s">
        <v>44</v>
      </c>
      <c r="H9" s="16">
        <v>0</v>
      </c>
      <c r="I9" s="22">
        <f t="shared" ref="I9" si="17">IF(D9="SELL",IF(G9="-","0",F9-G9),IF(D9="BUY",IF(G9="-","0",G9-F9)))*C9</f>
        <v>0</v>
      </c>
      <c r="J9" s="16">
        <f t="shared" ref="J9" si="18">+I9+H9</f>
        <v>0</v>
      </c>
    </row>
    <row r="10" spans="1:10">
      <c r="A10" s="18">
        <v>43440</v>
      </c>
      <c r="B10" s="19" t="s">
        <v>201</v>
      </c>
      <c r="C10" s="20">
        <f t="shared" ref="C10:C11" si="19">300000/E10</f>
        <v>310.88082901554407</v>
      </c>
      <c r="D10" s="49" t="s">
        <v>189</v>
      </c>
      <c r="E10" s="22">
        <v>965</v>
      </c>
      <c r="F10" s="22">
        <v>950</v>
      </c>
      <c r="G10" s="22" t="s">
        <v>44</v>
      </c>
      <c r="H10" s="16">
        <f>(E10-F10)*C10</f>
        <v>4663.2124352331612</v>
      </c>
      <c r="I10" s="22">
        <f t="shared" ref="I10:I11" si="20">IF(D10="SELL",IF(G10="-","0",F10-G10),IF(D10="BUY",IF(G10="-","0",G10-F10)))*C10</f>
        <v>0</v>
      </c>
      <c r="J10" s="16">
        <f t="shared" ref="J10:J11" si="21">+I10+H10</f>
        <v>4663.2124352331612</v>
      </c>
    </row>
    <row r="11" spans="1:10">
      <c r="A11" s="18">
        <v>43439</v>
      </c>
      <c r="B11" s="19" t="s">
        <v>200</v>
      </c>
      <c r="C11" s="20">
        <f t="shared" si="19"/>
        <v>852.27272727272725</v>
      </c>
      <c r="D11" s="49" t="s">
        <v>43</v>
      </c>
      <c r="E11" s="22">
        <v>352</v>
      </c>
      <c r="F11" s="22">
        <v>360</v>
      </c>
      <c r="G11" s="22" t="s">
        <v>44</v>
      </c>
      <c r="H11" s="16">
        <f t="shared" ref="H11" si="22">(F11-E11)*C11</f>
        <v>6818.181818181818</v>
      </c>
      <c r="I11" s="22">
        <f t="shared" si="20"/>
        <v>0</v>
      </c>
      <c r="J11" s="16">
        <f t="shared" si="21"/>
        <v>6818.181818181818</v>
      </c>
    </row>
    <row r="12" spans="1:10">
      <c r="A12" s="18">
        <v>43438</v>
      </c>
      <c r="B12" s="19" t="s">
        <v>199</v>
      </c>
      <c r="C12" s="20">
        <f t="shared" ref="C12" si="23">300000/E12</f>
        <v>276.49769585253455</v>
      </c>
      <c r="D12" s="49" t="s">
        <v>43</v>
      </c>
      <c r="E12" s="22">
        <v>1085</v>
      </c>
      <c r="F12" s="22">
        <v>1103</v>
      </c>
      <c r="G12" s="22" t="s">
        <v>44</v>
      </c>
      <c r="H12" s="16">
        <f t="shared" ref="H12" si="24">(F12-E12)*C12</f>
        <v>4976.9585253456216</v>
      </c>
      <c r="I12" s="22">
        <f t="shared" ref="I12" si="25">IF(D12="SELL",IF(G12="-","0",F12-G12),IF(D12="BUY",IF(G12="-","0",G12-F12)))*C12</f>
        <v>0</v>
      </c>
      <c r="J12" s="16">
        <f t="shared" ref="J12" si="26">+I12+H12</f>
        <v>4976.9585253456216</v>
      </c>
    </row>
    <row r="13" spans="1:10">
      <c r="A13" s="18">
        <v>43437</v>
      </c>
      <c r="B13" s="19" t="s">
        <v>198</v>
      </c>
      <c r="C13" s="20">
        <f t="shared" ref="C13" si="27">300000/E13</f>
        <v>554.52865064695004</v>
      </c>
      <c r="D13" s="49" t="s">
        <v>43</v>
      </c>
      <c r="E13" s="22">
        <v>541</v>
      </c>
      <c r="F13" s="22">
        <v>531</v>
      </c>
      <c r="G13" s="22" t="s">
        <v>44</v>
      </c>
      <c r="H13" s="16">
        <f t="shared" ref="H13" si="28">(F13-E13)*C13</f>
        <v>-5545.2865064695006</v>
      </c>
      <c r="I13" s="22">
        <f t="shared" ref="I13" si="29">IF(D13="SELL",IF(G13="-","0",F13-G13),IF(D13="BUY",IF(G13="-","0",G13-F13)))*C13</f>
        <v>0</v>
      </c>
      <c r="J13" s="16">
        <f t="shared" ref="J13" si="30">+I13+H13</f>
        <v>-5545.2865064695006</v>
      </c>
    </row>
    <row r="14" spans="1:10">
      <c r="A14" s="18">
        <v>43434</v>
      </c>
      <c r="B14" s="19" t="s">
        <v>195</v>
      </c>
      <c r="C14" s="20">
        <f t="shared" ref="C14" si="31">300000/E14</f>
        <v>508.47457627118644</v>
      </c>
      <c r="D14" s="49" t="s">
        <v>43</v>
      </c>
      <c r="E14" s="22">
        <v>590</v>
      </c>
      <c r="F14" s="22">
        <v>600</v>
      </c>
      <c r="G14" s="22">
        <v>612</v>
      </c>
      <c r="H14" s="16">
        <f t="shared" ref="H14" si="32">(F14-E14)*C14</f>
        <v>5084.7457627118647</v>
      </c>
      <c r="I14" s="22">
        <f t="shared" ref="I14" si="33">IF(D14="SELL",IF(G14="-","0",F14-G14),IF(D14="BUY",IF(G14="-","0",G14-F14)))*C14</f>
        <v>6101.6949152542375</v>
      </c>
      <c r="J14" s="16">
        <f t="shared" ref="J14" si="34">+I14+H14</f>
        <v>11186.440677966102</v>
      </c>
    </row>
    <row r="15" spans="1:10">
      <c r="A15" s="18">
        <v>43433</v>
      </c>
      <c r="B15" s="19" t="s">
        <v>194</v>
      </c>
      <c r="C15" s="20">
        <f t="shared" ref="C15:C16" si="35">300000/E15</f>
        <v>793.65079365079362</v>
      </c>
      <c r="D15" s="49" t="s">
        <v>43</v>
      </c>
      <c r="E15" s="22">
        <v>378</v>
      </c>
      <c r="F15" s="22">
        <v>386</v>
      </c>
      <c r="G15" s="22">
        <v>393</v>
      </c>
      <c r="H15" s="16">
        <f t="shared" ref="H15:H16" si="36">(F15-E15)*C15</f>
        <v>6349.2063492063489</v>
      </c>
      <c r="I15" s="22">
        <f t="shared" ref="I15:I16" si="37">IF(D15="SELL",IF(G15="-","0",F15-G15),IF(D15="BUY",IF(G15="-","0",G15-F15)))*C15</f>
        <v>5555.5555555555557</v>
      </c>
      <c r="J15" s="16">
        <f t="shared" ref="J15:J16" si="38">+I15+H15</f>
        <v>11904.761904761905</v>
      </c>
    </row>
    <row r="16" spans="1:10">
      <c r="A16" s="18">
        <v>43432</v>
      </c>
      <c r="B16" s="19" t="s">
        <v>193</v>
      </c>
      <c r="C16" s="20">
        <f t="shared" si="35"/>
        <v>520.83333333333337</v>
      </c>
      <c r="D16" s="49" t="s">
        <v>43</v>
      </c>
      <c r="E16" s="22">
        <v>576</v>
      </c>
      <c r="F16" s="22">
        <v>586</v>
      </c>
      <c r="G16" s="22">
        <v>598</v>
      </c>
      <c r="H16" s="16">
        <f t="shared" si="36"/>
        <v>5208.3333333333339</v>
      </c>
      <c r="I16" s="22">
        <f t="shared" si="37"/>
        <v>6250</v>
      </c>
      <c r="J16" s="16">
        <f t="shared" si="38"/>
        <v>11458.333333333334</v>
      </c>
    </row>
    <row r="17" spans="1:10">
      <c r="A17" s="18">
        <v>43431</v>
      </c>
      <c r="B17" s="19" t="s">
        <v>188</v>
      </c>
      <c r="C17" s="20">
        <f t="shared" ref="C17:C18" si="39">300000/E17</f>
        <v>398.93617021276594</v>
      </c>
      <c r="D17" s="49" t="s">
        <v>189</v>
      </c>
      <c r="E17" s="22">
        <v>752</v>
      </c>
      <c r="F17" s="22">
        <v>742</v>
      </c>
      <c r="G17" s="22">
        <v>730</v>
      </c>
      <c r="H17" s="16">
        <f>(E17-F17)*C17</f>
        <v>3989.3617021276596</v>
      </c>
      <c r="I17" s="22">
        <f t="shared" ref="I17" si="40">IF(D17="SELL",IF(G17="-","0",F17-G17),IF(D17="BUY",IF(G17="-","0",G17-F17)))*C17</f>
        <v>4787.2340425531911</v>
      </c>
      <c r="J17" s="16">
        <f t="shared" ref="J17:J18" si="41">+I17+H17</f>
        <v>8776.5957446808497</v>
      </c>
    </row>
    <row r="18" spans="1:10">
      <c r="A18" s="18">
        <v>43430</v>
      </c>
      <c r="B18" s="19" t="s">
        <v>190</v>
      </c>
      <c r="C18" s="20">
        <f t="shared" si="39"/>
        <v>909.09090909090912</v>
      </c>
      <c r="D18" s="49" t="s">
        <v>43</v>
      </c>
      <c r="E18" s="22">
        <v>330</v>
      </c>
      <c r="F18" s="22">
        <v>334</v>
      </c>
      <c r="G18" s="22" t="s">
        <v>44</v>
      </c>
      <c r="H18" s="16">
        <f t="shared" ref="H18" si="42">(F18-E18)*C18</f>
        <v>3636.3636363636365</v>
      </c>
      <c r="I18" s="22">
        <f t="shared" ref="I18" si="43">IF(D18="SELL",IF(G18="-","0",F18-G18),IF(D18="BUY",IF(G18="-","0",G18-F18)))*C18</f>
        <v>0</v>
      </c>
      <c r="J18" s="16">
        <f t="shared" si="41"/>
        <v>3636.3636363636365</v>
      </c>
    </row>
    <row r="19" spans="1:10">
      <c r="A19" s="18">
        <v>43426</v>
      </c>
      <c r="B19" s="19" t="s">
        <v>184</v>
      </c>
      <c r="C19" s="20">
        <f t="shared" ref="C19:C20" si="44">300000/E19</f>
        <v>931.67701863354034</v>
      </c>
      <c r="D19" s="49" t="s">
        <v>43</v>
      </c>
      <c r="E19" s="22">
        <v>322</v>
      </c>
      <c r="F19" s="22">
        <v>322</v>
      </c>
      <c r="G19" s="22" t="s">
        <v>44</v>
      </c>
      <c r="H19" s="16">
        <f>(E19-F19)*C19</f>
        <v>0</v>
      </c>
      <c r="I19" s="22">
        <f t="shared" ref="I19:I20" si="45">IF(D19="SELL",IF(G19="-","0",F19-G19),IF(D19="BUY",IF(G19="-","0",G19-F19)))*C19</f>
        <v>0</v>
      </c>
      <c r="J19" s="16">
        <f t="shared" ref="J19:J20" si="46">+I19+H19</f>
        <v>0</v>
      </c>
    </row>
    <row r="20" spans="1:10">
      <c r="A20" s="18">
        <v>43425</v>
      </c>
      <c r="B20" s="19" t="s">
        <v>183</v>
      </c>
      <c r="C20" s="20">
        <f t="shared" si="44"/>
        <v>377.83375314861462</v>
      </c>
      <c r="D20" s="49" t="s">
        <v>43</v>
      </c>
      <c r="E20" s="22">
        <v>794</v>
      </c>
      <c r="F20" s="22">
        <v>784</v>
      </c>
      <c r="G20" s="22" t="s">
        <v>44</v>
      </c>
      <c r="H20" s="16">
        <f t="shared" ref="H20" si="47">(F20-E20)*C20</f>
        <v>-3778.337531486146</v>
      </c>
      <c r="I20" s="22">
        <f t="shared" si="45"/>
        <v>0</v>
      </c>
      <c r="J20" s="16">
        <f t="shared" si="46"/>
        <v>-3778.337531486146</v>
      </c>
    </row>
    <row r="21" spans="1:10">
      <c r="A21" s="18">
        <v>43424</v>
      </c>
      <c r="B21" s="19" t="s">
        <v>181</v>
      </c>
      <c r="C21" s="20">
        <f t="shared" ref="C21:C22" si="48">300000/E21</f>
        <v>681.81818181818187</v>
      </c>
      <c r="D21" s="49" t="s">
        <v>189</v>
      </c>
      <c r="E21" s="22">
        <v>440</v>
      </c>
      <c r="F21" s="22">
        <v>432</v>
      </c>
      <c r="G21" s="22">
        <v>426</v>
      </c>
      <c r="H21" s="16">
        <f>(E21-F21)*C21</f>
        <v>5454.545454545455</v>
      </c>
      <c r="I21" s="22">
        <f t="shared" ref="I21:I26" si="49">IF(D21="SELL",IF(G21="-","0",F21-G21),IF(D21="BUY",IF(G21="-","0",G21-F21)))*C21</f>
        <v>4090.909090909091</v>
      </c>
      <c r="J21" s="16">
        <f t="shared" ref="J21:J22" si="50">+I21+H21</f>
        <v>9545.454545454546</v>
      </c>
    </row>
    <row r="22" spans="1:10">
      <c r="A22" s="18">
        <v>43423</v>
      </c>
      <c r="B22" s="19" t="s">
        <v>146</v>
      </c>
      <c r="C22" s="20">
        <f t="shared" si="48"/>
        <v>837.98882681564248</v>
      </c>
      <c r="D22" s="49" t="s">
        <v>43</v>
      </c>
      <c r="E22" s="22">
        <v>358</v>
      </c>
      <c r="F22" s="22">
        <v>365</v>
      </c>
      <c r="G22" s="22" t="s">
        <v>44</v>
      </c>
      <c r="H22" s="16">
        <f t="shared" ref="H22" si="51">(F22-E22)*C22</f>
        <v>5865.921787709497</v>
      </c>
      <c r="I22" s="22">
        <f t="shared" ref="I22" si="52">IF(D22="SELL",IF(G22="-","0",F22-G22),IF(D22="BUY",IF(G22="-","0",G22-F22)))*C22</f>
        <v>0</v>
      </c>
      <c r="J22" s="16">
        <f t="shared" si="50"/>
        <v>5865.921787709497</v>
      </c>
    </row>
    <row r="23" spans="1:10">
      <c r="A23" s="18">
        <v>43420</v>
      </c>
      <c r="B23" s="19" t="s">
        <v>127</v>
      </c>
      <c r="C23" s="20">
        <f t="shared" ref="C23:C29" si="53">300000/E23</f>
        <v>721.15384615384619</v>
      </c>
      <c r="D23" s="49" t="s">
        <v>43</v>
      </c>
      <c r="E23" s="22">
        <v>416</v>
      </c>
      <c r="F23" s="22">
        <v>409</v>
      </c>
      <c r="G23" s="22" t="s">
        <v>44</v>
      </c>
      <c r="H23" s="16">
        <f t="shared" ref="H23:H27" si="54">(F23-E23)*C23</f>
        <v>-5048.0769230769238</v>
      </c>
      <c r="I23" s="22">
        <f t="shared" si="49"/>
        <v>0</v>
      </c>
      <c r="J23" s="16">
        <f t="shared" ref="J23:J29" si="55">+I23+H23</f>
        <v>-5048.0769230769238</v>
      </c>
    </row>
    <row r="24" spans="1:10">
      <c r="A24" s="18">
        <v>43419</v>
      </c>
      <c r="B24" s="19" t="s">
        <v>177</v>
      </c>
      <c r="C24" s="20">
        <f t="shared" si="53"/>
        <v>85.106382978723403</v>
      </c>
      <c r="D24" s="49" t="s">
        <v>43</v>
      </c>
      <c r="E24" s="22">
        <v>3525</v>
      </c>
      <c r="F24" s="22">
        <v>3540</v>
      </c>
      <c r="G24" s="22" t="s">
        <v>44</v>
      </c>
      <c r="H24" s="16">
        <f t="shared" si="54"/>
        <v>1276.5957446808511</v>
      </c>
      <c r="I24" s="22">
        <f t="shared" si="49"/>
        <v>0</v>
      </c>
      <c r="J24" s="16">
        <f t="shared" si="55"/>
        <v>1276.5957446808511</v>
      </c>
    </row>
    <row r="25" spans="1:10">
      <c r="A25" s="18">
        <v>43418</v>
      </c>
      <c r="B25" s="19" t="s">
        <v>146</v>
      </c>
      <c r="C25" s="20">
        <f t="shared" si="53"/>
        <v>882.35294117647061</v>
      </c>
      <c r="D25" s="49" t="s">
        <v>43</v>
      </c>
      <c r="E25" s="22">
        <v>340</v>
      </c>
      <c r="F25" s="22">
        <v>347</v>
      </c>
      <c r="G25" s="22">
        <v>352</v>
      </c>
      <c r="H25" s="16">
        <f t="shared" si="54"/>
        <v>6176.4705882352946</v>
      </c>
      <c r="I25" s="22">
        <f t="shared" si="49"/>
        <v>4411.7647058823532</v>
      </c>
      <c r="J25" s="16">
        <f t="shared" si="55"/>
        <v>10588.235294117647</v>
      </c>
    </row>
    <row r="26" spans="1:10">
      <c r="A26" s="18">
        <v>43417</v>
      </c>
      <c r="B26" s="53" t="s">
        <v>108</v>
      </c>
      <c r="C26" s="20">
        <f t="shared" si="53"/>
        <v>370.37037037037038</v>
      </c>
      <c r="D26" s="49" t="s">
        <v>189</v>
      </c>
      <c r="E26" s="22">
        <v>810</v>
      </c>
      <c r="F26" s="22">
        <v>803</v>
      </c>
      <c r="G26" s="22" t="s">
        <v>44</v>
      </c>
      <c r="H26" s="16">
        <f>(E26-F26)*C26</f>
        <v>2592.5925925925926</v>
      </c>
      <c r="I26" s="22">
        <f t="shared" si="49"/>
        <v>0</v>
      </c>
      <c r="J26" s="16">
        <f t="shared" si="55"/>
        <v>2592.5925925925926</v>
      </c>
    </row>
    <row r="27" spans="1:10">
      <c r="A27" s="18">
        <v>43416</v>
      </c>
      <c r="B27" s="19" t="s">
        <v>176</v>
      </c>
      <c r="C27" s="20">
        <f t="shared" si="53"/>
        <v>721.15384615384619</v>
      </c>
      <c r="D27" s="49" t="s">
        <v>43</v>
      </c>
      <c r="E27" s="22">
        <v>416</v>
      </c>
      <c r="F27" s="22">
        <v>410</v>
      </c>
      <c r="G27" s="22" t="s">
        <v>44</v>
      </c>
      <c r="H27" s="16">
        <f t="shared" si="54"/>
        <v>-4326.9230769230771</v>
      </c>
      <c r="I27" s="22">
        <f>IF(D27="SELL",IF(G27="-","0",F27-G27),IF(D27="BUY",IF(G27="-","0",G27-F27)))*C27</f>
        <v>0</v>
      </c>
      <c r="J27" s="16">
        <f t="shared" si="55"/>
        <v>-4326.9230769230771</v>
      </c>
    </row>
    <row r="28" spans="1:10">
      <c r="A28" s="18">
        <v>43416</v>
      </c>
      <c r="B28" s="19" t="s">
        <v>175</v>
      </c>
      <c r="C28" s="20">
        <f t="shared" si="53"/>
        <v>1224.4897959183672</v>
      </c>
      <c r="D28" s="49" t="s">
        <v>43</v>
      </c>
      <c r="E28" s="22">
        <v>245</v>
      </c>
      <c r="F28" s="22">
        <v>245</v>
      </c>
      <c r="G28" s="22" t="s">
        <v>44</v>
      </c>
      <c r="H28" s="16">
        <f>(E28-F28)*C28</f>
        <v>0</v>
      </c>
      <c r="I28" s="22">
        <f>IF(D28="SELL",IF(G28="-","0",F28-G28),IF(D28="BUY",IF(G28="-","0",G28-F28)))*C28</f>
        <v>0</v>
      </c>
      <c r="J28" s="16">
        <f t="shared" si="55"/>
        <v>0</v>
      </c>
    </row>
    <row r="29" spans="1:10">
      <c r="A29" s="18">
        <v>43406</v>
      </c>
      <c r="B29" s="19" t="s">
        <v>174</v>
      </c>
      <c r="C29" s="20">
        <f t="shared" si="53"/>
        <v>513.69863013698625</v>
      </c>
      <c r="D29" s="49" t="s">
        <v>43</v>
      </c>
      <c r="E29" s="22">
        <v>584</v>
      </c>
      <c r="F29" s="22">
        <v>592</v>
      </c>
      <c r="G29" s="22" t="s">
        <v>44</v>
      </c>
      <c r="H29" s="16">
        <f t="shared" ref="H29" si="56">(F29-E29)*C29</f>
        <v>4109.58904109589</v>
      </c>
      <c r="I29" s="22">
        <f t="shared" ref="I29" si="57">IF(D29="SELL",IF(G29="-","0",F29-G29),IF(D29="BUY",IF(G29="-","0",G29-F29)))*C29</f>
        <v>0</v>
      </c>
      <c r="J29" s="16">
        <f t="shared" si="55"/>
        <v>4109.58904109589</v>
      </c>
    </row>
    <row r="30" spans="1:10">
      <c r="A30" s="18">
        <v>43404</v>
      </c>
      <c r="B30" s="19" t="s">
        <v>170</v>
      </c>
      <c r="C30" s="20">
        <f t="shared" ref="C30" si="58">300000/E30</f>
        <v>943.39622641509436</v>
      </c>
      <c r="D30" s="49" t="s">
        <v>43</v>
      </c>
      <c r="E30" s="22">
        <v>318</v>
      </c>
      <c r="F30" s="22">
        <v>318</v>
      </c>
      <c r="G30" s="22" t="s">
        <v>44</v>
      </c>
      <c r="H30" s="16">
        <f t="shared" ref="H30" si="59">(F30-E30)*C30</f>
        <v>0</v>
      </c>
      <c r="I30" s="22">
        <f t="shared" ref="I30" si="60">IF(D30="SELL",IF(G30="-","0",F30-G30),IF(D30="BUY",IF(G30="-","0",G30-F30)))*C30</f>
        <v>0</v>
      </c>
      <c r="J30" s="16">
        <f t="shared" ref="J30" si="61">+I30+H30</f>
        <v>0</v>
      </c>
    </row>
    <row r="31" spans="1:10">
      <c r="A31" s="18">
        <v>43403</v>
      </c>
      <c r="B31" s="19" t="s">
        <v>145</v>
      </c>
      <c r="C31" s="20">
        <f t="shared" ref="C31" si="62">300000/E31</f>
        <v>555.55555555555554</v>
      </c>
      <c r="D31" s="49" t="s">
        <v>43</v>
      </c>
      <c r="E31" s="22">
        <v>540</v>
      </c>
      <c r="F31" s="22">
        <v>530</v>
      </c>
      <c r="G31" s="22" t="s">
        <v>44</v>
      </c>
      <c r="H31" s="16">
        <f t="shared" ref="H31" si="63">(F31-E31)*C31</f>
        <v>-5555.5555555555557</v>
      </c>
      <c r="I31" s="22">
        <f t="shared" ref="I31" si="64">IF(D31="SELL",IF(G31="-","0",F31-G31),IF(D31="BUY",IF(G31="-","0",G31-F31)))*C31</f>
        <v>0</v>
      </c>
      <c r="J31" s="16">
        <f t="shared" ref="J31" si="65">+I31+H31</f>
        <v>-5555.5555555555557</v>
      </c>
    </row>
    <row r="32" spans="1:10">
      <c r="A32" s="18">
        <v>43402</v>
      </c>
      <c r="B32" s="19" t="s">
        <v>167</v>
      </c>
      <c r="C32" s="20">
        <f t="shared" ref="C32" si="66">300000/E32</f>
        <v>179.31858936043037</v>
      </c>
      <c r="D32" s="49" t="s">
        <v>43</v>
      </c>
      <c r="E32" s="22">
        <v>1673</v>
      </c>
      <c r="F32" s="22">
        <v>1685</v>
      </c>
      <c r="G32" s="22" t="s">
        <v>44</v>
      </c>
      <c r="H32" s="16">
        <f t="shared" ref="H32" si="67">(F32-E32)*C32</f>
        <v>2151.8230723251645</v>
      </c>
      <c r="I32" s="22">
        <f t="shared" ref="I32" si="68">IF(D32="SELL",IF(G32="-","0",F32-G32),IF(D32="BUY",IF(G32="-","0",G32-F32)))*C32</f>
        <v>0</v>
      </c>
      <c r="J32" s="16">
        <f t="shared" ref="J32" si="69">+I32+H32</f>
        <v>2151.8230723251645</v>
      </c>
    </row>
    <row r="33" spans="1:10">
      <c r="A33" s="18">
        <v>43399</v>
      </c>
      <c r="B33" s="19" t="s">
        <v>166</v>
      </c>
      <c r="C33" s="20">
        <f t="shared" ref="C33" si="70">300000/E33</f>
        <v>872.09302325581393</v>
      </c>
      <c r="D33" s="49" t="s">
        <v>43</v>
      </c>
      <c r="E33" s="22">
        <v>344</v>
      </c>
      <c r="F33" s="22">
        <v>349</v>
      </c>
      <c r="G33" s="22" t="s">
        <v>44</v>
      </c>
      <c r="H33" s="16">
        <f t="shared" ref="H33" si="71">(F33-E33)*C33</f>
        <v>4360.4651162790697</v>
      </c>
      <c r="I33" s="22">
        <f t="shared" ref="I33" si="72">IF(D33="SELL",IF(G33="-","0",F33-G33),IF(D33="BUY",IF(G33="-","0",G33-F33)))*C33</f>
        <v>0</v>
      </c>
      <c r="J33" s="16">
        <f t="shared" ref="J33" si="73">+I33+H33</f>
        <v>4360.4651162790697</v>
      </c>
    </row>
    <row r="34" spans="1:10">
      <c r="A34" s="18">
        <v>43398</v>
      </c>
      <c r="B34" s="19" t="s">
        <v>165</v>
      </c>
      <c r="C34" s="20">
        <f t="shared" ref="C34" si="74">300000/E34</f>
        <v>379.74683544303798</v>
      </c>
      <c r="D34" s="49" t="s">
        <v>189</v>
      </c>
      <c r="E34" s="22">
        <v>790</v>
      </c>
      <c r="F34" s="22">
        <v>765</v>
      </c>
      <c r="G34" s="22" t="s">
        <v>44</v>
      </c>
      <c r="H34" s="16">
        <f>(E34-F34)*C34</f>
        <v>9493.67088607595</v>
      </c>
      <c r="I34" s="22">
        <f t="shared" ref="I34" si="75">IF(D34="SELL",IF(G34="-","0",F34-G34),IF(D34="BUY",IF(G34="-","0",G34-F34)))*C34</f>
        <v>0</v>
      </c>
      <c r="J34" s="16">
        <f t="shared" ref="J34" si="76">+I34+H34</f>
        <v>9493.67088607595</v>
      </c>
    </row>
    <row r="35" spans="1:10">
      <c r="A35" s="18">
        <v>43397</v>
      </c>
      <c r="B35" s="19" t="s">
        <v>164</v>
      </c>
      <c r="C35" s="20">
        <f t="shared" ref="C35" si="77">300000/E35</f>
        <v>769.23076923076928</v>
      </c>
      <c r="D35" s="49" t="s">
        <v>189</v>
      </c>
      <c r="E35" s="22">
        <v>390</v>
      </c>
      <c r="F35" s="22">
        <v>385</v>
      </c>
      <c r="G35" s="22" t="s">
        <v>44</v>
      </c>
      <c r="H35" s="16">
        <f>(E35-F35)*C35</f>
        <v>3846.1538461538466</v>
      </c>
      <c r="I35" s="22">
        <f t="shared" ref="I35:I40" si="78">IF(D35="SELL",IF(G35="-","0",F35-G35),IF(D35="BUY",IF(G35="-","0",G35-F35)))*C35</f>
        <v>0</v>
      </c>
      <c r="J35" s="16">
        <f t="shared" ref="J35" si="79">+I35+H35</f>
        <v>3846.1538461538466</v>
      </c>
    </row>
    <row r="36" spans="1:10">
      <c r="A36" s="18">
        <v>43390</v>
      </c>
      <c r="B36" s="19" t="s">
        <v>160</v>
      </c>
      <c r="C36" s="20">
        <f t="shared" ref="C36" si="80">300000/E36</f>
        <v>531.91489361702122</v>
      </c>
      <c r="D36" s="49" t="s">
        <v>43</v>
      </c>
      <c r="E36" s="22">
        <v>564</v>
      </c>
      <c r="F36" s="22">
        <v>564</v>
      </c>
      <c r="G36" s="22" t="s">
        <v>44</v>
      </c>
      <c r="H36" s="16">
        <f t="shared" ref="H36" si="81">(F36-E36)*C36</f>
        <v>0</v>
      </c>
      <c r="I36" s="22">
        <f t="shared" si="78"/>
        <v>0</v>
      </c>
      <c r="J36" s="16">
        <f t="shared" ref="J36" si="82">+I36+H36</f>
        <v>0</v>
      </c>
    </row>
    <row r="37" spans="1:10">
      <c r="A37" s="18">
        <v>43389</v>
      </c>
      <c r="B37" s="19" t="s">
        <v>158</v>
      </c>
      <c r="C37" s="20">
        <f t="shared" ref="C37:C38" si="83">300000/E37</f>
        <v>576.92307692307691</v>
      </c>
      <c r="D37" s="49" t="s">
        <v>43</v>
      </c>
      <c r="E37" s="22">
        <v>520</v>
      </c>
      <c r="F37" s="22">
        <v>530</v>
      </c>
      <c r="G37" s="22">
        <v>537</v>
      </c>
      <c r="H37" s="16">
        <f t="shared" ref="H37:H42" si="84">(F37-E37)*C37</f>
        <v>5769.2307692307695</v>
      </c>
      <c r="I37" s="22">
        <f t="shared" si="78"/>
        <v>4038.4615384615381</v>
      </c>
      <c r="J37" s="16">
        <f t="shared" ref="J37:J38" si="85">+I37+H37</f>
        <v>9807.6923076923085</v>
      </c>
    </row>
    <row r="38" spans="1:10">
      <c r="A38" s="18">
        <v>43388</v>
      </c>
      <c r="B38" s="19" t="s">
        <v>157</v>
      </c>
      <c r="C38" s="20">
        <f t="shared" si="83"/>
        <v>710.90047393364932</v>
      </c>
      <c r="D38" s="49" t="s">
        <v>43</v>
      </c>
      <c r="E38" s="22">
        <v>422</v>
      </c>
      <c r="F38" s="22">
        <v>431</v>
      </c>
      <c r="G38" s="22" t="s">
        <v>44</v>
      </c>
      <c r="H38" s="16">
        <f t="shared" si="84"/>
        <v>6398.1042654028442</v>
      </c>
      <c r="I38" s="22">
        <f t="shared" si="78"/>
        <v>0</v>
      </c>
      <c r="J38" s="16">
        <f t="shared" si="85"/>
        <v>6398.1042654028442</v>
      </c>
    </row>
    <row r="39" spans="1:10">
      <c r="A39" s="18">
        <v>43385</v>
      </c>
      <c r="B39" s="19" t="s">
        <v>149</v>
      </c>
      <c r="C39" s="20">
        <f t="shared" ref="C39:C41" si="86">300000/E39</f>
        <v>1357.4660633484164</v>
      </c>
      <c r="D39" s="49" t="s">
        <v>43</v>
      </c>
      <c r="E39" s="22">
        <v>221</v>
      </c>
      <c r="F39" s="22">
        <v>226</v>
      </c>
      <c r="G39" s="22">
        <v>240</v>
      </c>
      <c r="H39" s="16">
        <f t="shared" si="84"/>
        <v>6787.3303167420818</v>
      </c>
      <c r="I39" s="22">
        <f t="shared" si="78"/>
        <v>19004.524886877829</v>
      </c>
      <c r="J39" s="16">
        <f t="shared" ref="J39:J41" si="87">+I39+H39</f>
        <v>25791.855203619911</v>
      </c>
    </row>
    <row r="40" spans="1:10">
      <c r="A40" s="18">
        <v>43383</v>
      </c>
      <c r="B40" s="19" t="s">
        <v>145</v>
      </c>
      <c r="C40" s="20">
        <f t="shared" si="86"/>
        <v>547.44525547445255</v>
      </c>
      <c r="D40" s="49" t="s">
        <v>43</v>
      </c>
      <c r="E40" s="22">
        <v>548</v>
      </c>
      <c r="F40" s="22">
        <v>558</v>
      </c>
      <c r="G40" s="22" t="s">
        <v>44</v>
      </c>
      <c r="H40" s="16">
        <f t="shared" si="84"/>
        <v>5474.4525547445255</v>
      </c>
      <c r="I40" s="22">
        <f t="shared" si="78"/>
        <v>0</v>
      </c>
      <c r="J40" s="16">
        <f t="shared" si="87"/>
        <v>5474.4525547445255</v>
      </c>
    </row>
    <row r="41" spans="1:10">
      <c r="A41" s="18">
        <v>43382</v>
      </c>
      <c r="B41" s="19" t="s">
        <v>110</v>
      </c>
      <c r="C41" s="20">
        <f t="shared" si="86"/>
        <v>616.01642710472277</v>
      </c>
      <c r="D41" s="49" t="s">
        <v>43</v>
      </c>
      <c r="E41" s="22">
        <v>487</v>
      </c>
      <c r="F41" s="22">
        <v>499</v>
      </c>
      <c r="G41" s="22" t="s">
        <v>44</v>
      </c>
      <c r="H41" s="16">
        <f t="shared" si="84"/>
        <v>7392.1971252566727</v>
      </c>
      <c r="I41" s="22">
        <f t="shared" ref="I41" si="88">IF(D41="SELL",IF(G41="-","0",F41-G41),IF(D41="BUY",IF(G41="-","0",G41-F41)))*C41</f>
        <v>0</v>
      </c>
      <c r="J41" s="16">
        <f t="shared" si="87"/>
        <v>7392.1971252566727</v>
      </c>
    </row>
    <row r="42" spans="1:10">
      <c r="A42" s="18">
        <v>43379</v>
      </c>
      <c r="B42" s="53" t="s">
        <v>148</v>
      </c>
      <c r="C42" s="20">
        <f t="shared" ref="C42" si="89">300000/E42</f>
        <v>1200</v>
      </c>
      <c r="D42" s="49" t="s">
        <v>43</v>
      </c>
      <c r="E42" s="22">
        <v>250</v>
      </c>
      <c r="F42" s="22">
        <v>256</v>
      </c>
      <c r="G42" s="22">
        <v>260</v>
      </c>
      <c r="H42" s="16">
        <f t="shared" si="84"/>
        <v>7200</v>
      </c>
      <c r="I42" s="22">
        <f t="shared" ref="I42" si="90">IF(D42="SELL",IF(G42="-","0",F42-G42),IF(D42="BUY",IF(G42="-","0",G42-F42)))*C42</f>
        <v>4800</v>
      </c>
      <c r="J42" s="16">
        <f t="shared" ref="J42" si="91">+I42+H42</f>
        <v>12000</v>
      </c>
    </row>
    <row r="43" spans="1:10">
      <c r="A43" s="18">
        <v>43378</v>
      </c>
      <c r="B43" s="19" t="s">
        <v>147</v>
      </c>
      <c r="C43" s="20">
        <f t="shared" ref="C43" si="92">300000/E43</f>
        <v>728.15533980582529</v>
      </c>
      <c r="D43" s="49" t="s">
        <v>189</v>
      </c>
      <c r="E43" s="22">
        <v>412</v>
      </c>
      <c r="F43" s="22">
        <v>400</v>
      </c>
      <c r="G43" s="22" t="s">
        <v>44</v>
      </c>
      <c r="H43" s="16">
        <f>(E43-F43)*C43</f>
        <v>8737.8640776699031</v>
      </c>
      <c r="I43" s="22">
        <f>IF(D43="SELL",IF(G43="-","0",F43-G43),IF(D43="BUY",IF(G43="-","0",G43-F43)))*C43</f>
        <v>0</v>
      </c>
      <c r="J43" s="16">
        <f t="shared" ref="J43" si="93">+I43+H43</f>
        <v>8737.8640776699031</v>
      </c>
    </row>
    <row r="44" spans="1:10">
      <c r="A44" s="18">
        <v>43377</v>
      </c>
      <c r="B44" s="19" t="s">
        <v>145</v>
      </c>
      <c r="C44" s="20">
        <f t="shared" ref="C44:C45" si="94">300000/E44</f>
        <v>561.79775280898878</v>
      </c>
      <c r="D44" s="49" t="s">
        <v>189</v>
      </c>
      <c r="E44" s="22">
        <v>534</v>
      </c>
      <c r="F44" s="22">
        <v>525</v>
      </c>
      <c r="G44" s="22">
        <v>500</v>
      </c>
      <c r="H44" s="16">
        <f>(E44-F44)*C44</f>
        <v>5056.1797752808989</v>
      </c>
      <c r="I44" s="22">
        <f>IF(D44="SELL",IF(G44="-","0",F44-G44),IF(D44="BUY",IF(G44="-","0",G44-F44)))*C44</f>
        <v>14044.94382022472</v>
      </c>
      <c r="J44" s="16">
        <f t="shared" ref="J44:J45" si="95">+I44+H44</f>
        <v>19101.123595505618</v>
      </c>
    </row>
    <row r="45" spans="1:10">
      <c r="A45" s="18">
        <v>43374</v>
      </c>
      <c r="B45" s="19" t="s">
        <v>146</v>
      </c>
      <c r="C45" s="20">
        <f t="shared" si="94"/>
        <v>767.26342710997437</v>
      </c>
      <c r="D45" s="49" t="s">
        <v>189</v>
      </c>
      <c r="E45" s="22">
        <v>391</v>
      </c>
      <c r="F45" s="22">
        <v>385</v>
      </c>
      <c r="G45" s="22" t="s">
        <v>44</v>
      </c>
      <c r="H45" s="16">
        <f>(E45-F45)*C45</f>
        <v>4603.5805626598467</v>
      </c>
      <c r="I45" s="22">
        <f t="shared" ref="I45" si="96">IF(D45="SELL",IF(G45="-","0",F45-G45),IF(D45="BUY",IF(G45="-","0",G45-F45)))*C45</f>
        <v>0</v>
      </c>
      <c r="J45" s="16">
        <f t="shared" si="95"/>
        <v>4603.5805626598467</v>
      </c>
    </row>
    <row r="46" spans="1:10">
      <c r="A46" s="18">
        <v>43369</v>
      </c>
      <c r="B46" s="19" t="s">
        <v>141</v>
      </c>
      <c r="C46" s="20">
        <f t="shared" ref="C46" si="97">300000/E46</f>
        <v>655.02183406113534</v>
      </c>
      <c r="D46" s="49" t="s">
        <v>189</v>
      </c>
      <c r="E46" s="22">
        <v>458</v>
      </c>
      <c r="F46" s="22">
        <v>456</v>
      </c>
      <c r="G46" s="22" t="s">
        <v>44</v>
      </c>
      <c r="H46" s="16">
        <f>(E46-F46)*C46</f>
        <v>1310.0436681222707</v>
      </c>
      <c r="I46" s="22">
        <f t="shared" ref="I46" si="98">IF(D46="SELL",IF(G46="-","0",F46-G46),IF(D46="BUY",IF(G46="-","0",G46-F46)))*C46</f>
        <v>0</v>
      </c>
      <c r="J46" s="16">
        <f t="shared" ref="J46" si="99">+I46+H46</f>
        <v>1310.0436681222707</v>
      </c>
    </row>
    <row r="47" spans="1:10">
      <c r="A47" s="18">
        <v>43368</v>
      </c>
      <c r="B47" s="19" t="s">
        <v>140</v>
      </c>
      <c r="C47" s="20">
        <f t="shared" ref="C47" si="100">300000/E47</f>
        <v>1376.1467889908256</v>
      </c>
      <c r="D47" s="49" t="s">
        <v>43</v>
      </c>
      <c r="E47" s="22">
        <v>218</v>
      </c>
      <c r="F47" s="22">
        <v>224</v>
      </c>
      <c r="G47" s="22" t="s">
        <v>44</v>
      </c>
      <c r="H47" s="16">
        <f>(F47-E47)*C47</f>
        <v>8256.880733944954</v>
      </c>
      <c r="I47" s="22">
        <f t="shared" ref="I47" si="101">IF(D47="SELL",IF(G47="-","0",F47-G47),IF(D47="BUY",IF(G47="-","0",G47-F47)))*C47</f>
        <v>0</v>
      </c>
      <c r="J47" s="16">
        <f t="shared" ref="J47" si="102">+I47+H47</f>
        <v>8256.880733944954</v>
      </c>
    </row>
    <row r="48" spans="1:10">
      <c r="A48" s="18">
        <v>43361</v>
      </c>
      <c r="B48" s="19" t="s">
        <v>126</v>
      </c>
      <c r="C48" s="20">
        <f t="shared" ref="C48:C55" si="103">300000/E48</f>
        <v>623.70062370062374</v>
      </c>
      <c r="D48" s="49" t="s">
        <v>43</v>
      </c>
      <c r="E48" s="22">
        <v>481</v>
      </c>
      <c r="F48" s="22">
        <v>489</v>
      </c>
      <c r="G48" s="22" t="s">
        <v>44</v>
      </c>
      <c r="H48" s="16">
        <f>(F48-E48)*C48</f>
        <v>4989.6049896049899</v>
      </c>
      <c r="I48" s="22">
        <f t="shared" ref="I48:I55" si="104">IF(D48="SELL",IF(G48="-","0",F48-G48),IF(D48="BUY",IF(G48="-","0",G48-F48)))*C48</f>
        <v>0</v>
      </c>
      <c r="J48" s="16">
        <f t="shared" ref="J48:J55" si="105">+I48+H48</f>
        <v>4989.6049896049899</v>
      </c>
    </row>
    <row r="49" spans="1:10">
      <c r="A49" s="18">
        <v>43357</v>
      </c>
      <c r="B49" s="19" t="s">
        <v>127</v>
      </c>
      <c r="C49" s="20">
        <f t="shared" si="103"/>
        <v>646.55172413793105</v>
      </c>
      <c r="D49" s="49" t="s">
        <v>43</v>
      </c>
      <c r="E49" s="22">
        <v>464</v>
      </c>
      <c r="F49" s="22">
        <v>474</v>
      </c>
      <c r="G49" s="22" t="s">
        <v>44</v>
      </c>
      <c r="H49" s="16">
        <f>(F49-E49)*C49</f>
        <v>6465.5172413793107</v>
      </c>
      <c r="I49" s="22">
        <f t="shared" si="104"/>
        <v>0</v>
      </c>
      <c r="J49" s="16">
        <f t="shared" si="105"/>
        <v>6465.5172413793107</v>
      </c>
    </row>
    <row r="50" spans="1:10">
      <c r="A50" s="18">
        <v>43356</v>
      </c>
      <c r="B50" s="19" t="s">
        <v>97</v>
      </c>
      <c r="C50" s="20">
        <f t="shared" si="103"/>
        <v>724.63768115942025</v>
      </c>
      <c r="D50" s="49" t="s">
        <v>189</v>
      </c>
      <c r="E50" s="22">
        <v>414</v>
      </c>
      <c r="F50" s="22">
        <v>408</v>
      </c>
      <c r="G50" s="22" t="s">
        <v>44</v>
      </c>
      <c r="H50" s="16">
        <f>(E50-F50)*C50</f>
        <v>4347.826086956522</v>
      </c>
      <c r="I50" s="22">
        <f t="shared" si="104"/>
        <v>0</v>
      </c>
      <c r="J50" s="16">
        <f t="shared" si="105"/>
        <v>4347.826086956522</v>
      </c>
    </row>
    <row r="51" spans="1:10">
      <c r="A51" s="18">
        <v>43348</v>
      </c>
      <c r="B51" s="19" t="s">
        <v>119</v>
      </c>
      <c r="C51" s="20">
        <f t="shared" si="103"/>
        <v>444.44444444444446</v>
      </c>
      <c r="D51" s="49" t="s">
        <v>189</v>
      </c>
      <c r="E51" s="22">
        <v>675</v>
      </c>
      <c r="F51" s="22">
        <v>687</v>
      </c>
      <c r="G51" s="22" t="s">
        <v>44</v>
      </c>
      <c r="H51" s="16">
        <f>(E51-F51)*C51</f>
        <v>-5333.3333333333339</v>
      </c>
      <c r="I51" s="22">
        <f t="shared" si="104"/>
        <v>0</v>
      </c>
      <c r="J51" s="16">
        <f t="shared" si="105"/>
        <v>-5333.3333333333339</v>
      </c>
    </row>
    <row r="52" spans="1:10">
      <c r="A52" s="18">
        <v>43339</v>
      </c>
      <c r="B52" s="19" t="s">
        <v>108</v>
      </c>
      <c r="C52" s="20">
        <f t="shared" si="103"/>
        <v>394.73684210526318</v>
      </c>
      <c r="D52" s="49" t="s">
        <v>43</v>
      </c>
      <c r="E52" s="22">
        <v>760</v>
      </c>
      <c r="F52" s="22">
        <v>774</v>
      </c>
      <c r="G52" s="22">
        <v>780</v>
      </c>
      <c r="H52" s="16">
        <f>(F52-E52)*C52</f>
        <v>5526.3157894736842</v>
      </c>
      <c r="I52" s="22">
        <f t="shared" si="104"/>
        <v>2368.4210526315792</v>
      </c>
      <c r="J52" s="16">
        <f t="shared" si="105"/>
        <v>7894.7368421052633</v>
      </c>
    </row>
    <row r="53" spans="1:10">
      <c r="A53" s="18">
        <v>43336</v>
      </c>
      <c r="B53" s="19" t="s">
        <v>109</v>
      </c>
      <c r="C53" s="20">
        <f t="shared" si="103"/>
        <v>643.77682403433471</v>
      </c>
      <c r="D53" s="49" t="s">
        <v>43</v>
      </c>
      <c r="E53" s="22">
        <v>466</v>
      </c>
      <c r="F53" s="22">
        <v>470.5</v>
      </c>
      <c r="G53" s="22" t="s">
        <v>44</v>
      </c>
      <c r="H53" s="16">
        <f>(F53-E53)*C53</f>
        <v>2896.9957081545062</v>
      </c>
      <c r="I53" s="22">
        <f t="shared" si="104"/>
        <v>0</v>
      </c>
      <c r="J53" s="16">
        <f t="shared" si="105"/>
        <v>2896.9957081545062</v>
      </c>
    </row>
    <row r="54" spans="1:10">
      <c r="A54" s="18">
        <v>43335</v>
      </c>
      <c r="B54" s="19" t="s">
        <v>110</v>
      </c>
      <c r="C54" s="20">
        <f t="shared" si="103"/>
        <v>535.71428571428567</v>
      </c>
      <c r="D54" s="49" t="s">
        <v>43</v>
      </c>
      <c r="E54" s="22">
        <v>560</v>
      </c>
      <c r="F54" s="22">
        <v>563</v>
      </c>
      <c r="G54" s="22" t="s">
        <v>44</v>
      </c>
      <c r="H54" s="16">
        <f>(F54-E54)*C54</f>
        <v>1607.1428571428569</v>
      </c>
      <c r="I54" s="22">
        <f t="shared" si="104"/>
        <v>0</v>
      </c>
      <c r="J54" s="16">
        <f t="shared" si="105"/>
        <v>1607.1428571428569</v>
      </c>
    </row>
    <row r="55" spans="1:10">
      <c r="A55" s="18">
        <v>43332</v>
      </c>
      <c r="B55" s="19" t="s">
        <v>111</v>
      </c>
      <c r="C55" s="20">
        <f t="shared" si="103"/>
        <v>887.5739644970414</v>
      </c>
      <c r="D55" s="49" t="s">
        <v>43</v>
      </c>
      <c r="E55" s="22">
        <v>338</v>
      </c>
      <c r="F55" s="22">
        <v>344</v>
      </c>
      <c r="G55" s="22" t="s">
        <v>44</v>
      </c>
      <c r="H55" s="16">
        <f>(F55-E55)*C55</f>
        <v>5325.4437869822486</v>
      </c>
      <c r="I55" s="22">
        <f t="shared" si="104"/>
        <v>0</v>
      </c>
      <c r="J55" s="16">
        <f t="shared" si="105"/>
        <v>5325.4437869822486</v>
      </c>
    </row>
    <row r="56" spans="1:10" ht="17.25" customHeight="1">
      <c r="A56" s="18">
        <v>43329</v>
      </c>
      <c r="B56" s="19" t="s">
        <v>103</v>
      </c>
      <c r="C56" s="20">
        <f t="shared" ref="C56:C57" si="106">300000/E56</f>
        <v>974.02597402597405</v>
      </c>
      <c r="D56" s="49" t="s">
        <v>43</v>
      </c>
      <c r="E56" s="22">
        <v>308</v>
      </c>
      <c r="F56" s="22">
        <v>306</v>
      </c>
      <c r="G56" s="22" t="s">
        <v>44</v>
      </c>
      <c r="H56" s="16">
        <f t="shared" ref="H56" si="107">(F56-E56)*C56</f>
        <v>-1948.0519480519481</v>
      </c>
      <c r="I56" s="22">
        <f t="shared" ref="I56:I57" si="108">IF(D56="SELL",IF(G56="-","0",F56-G56),IF(D56="BUY",IF(G56="-","0",G56-F56)))*C56</f>
        <v>0</v>
      </c>
      <c r="J56" s="16">
        <f t="shared" ref="J56:J57" si="109">+I56+H56</f>
        <v>-1948.0519480519481</v>
      </c>
    </row>
    <row r="57" spans="1:10" ht="17.25" customHeight="1">
      <c r="A57" s="18">
        <v>43328</v>
      </c>
      <c r="B57" s="19" t="s">
        <v>97</v>
      </c>
      <c r="C57" s="20">
        <f t="shared" si="106"/>
        <v>634.24947145877377</v>
      </c>
      <c r="D57" s="49" t="s">
        <v>189</v>
      </c>
      <c r="E57" s="22">
        <v>473</v>
      </c>
      <c r="F57" s="22">
        <v>465</v>
      </c>
      <c r="G57" s="22" t="s">
        <v>44</v>
      </c>
      <c r="H57" s="16">
        <f>(E57-F57)*C57</f>
        <v>5073.9957716701902</v>
      </c>
      <c r="I57" s="22">
        <f t="shared" si="108"/>
        <v>0</v>
      </c>
      <c r="J57" s="16">
        <f t="shared" si="109"/>
        <v>5073.9957716701902</v>
      </c>
    </row>
    <row r="58" spans="1:10" ht="17.25" customHeight="1">
      <c r="A58" s="18">
        <v>43321</v>
      </c>
      <c r="B58" s="19" t="s">
        <v>97</v>
      </c>
      <c r="C58" s="20">
        <f t="shared" ref="C58" si="110">300000/E58</f>
        <v>576.92307692307691</v>
      </c>
      <c r="D58" s="49" t="s">
        <v>43</v>
      </c>
      <c r="E58" s="22">
        <v>520</v>
      </c>
      <c r="F58" s="22">
        <v>530</v>
      </c>
      <c r="G58" s="22" t="s">
        <v>44</v>
      </c>
      <c r="H58" s="16">
        <f t="shared" ref="H58:H63" si="111">(F58-E58)*C58</f>
        <v>5769.2307692307695</v>
      </c>
      <c r="I58" s="22">
        <f t="shared" ref="I58" si="112">IF(D58="SELL",IF(G58="-","0",F58-G58),IF(D58="BUY",IF(G58="-","0",G58-F58)))*C58</f>
        <v>0</v>
      </c>
      <c r="J58" s="16">
        <f t="shared" ref="J58" si="113">+I58+H58</f>
        <v>5769.2307692307695</v>
      </c>
    </row>
    <row r="59" spans="1:10" ht="17.25" customHeight="1">
      <c r="A59" s="18">
        <v>43319</v>
      </c>
      <c r="B59" s="19" t="s">
        <v>89</v>
      </c>
      <c r="C59" s="20">
        <f t="shared" ref="C59:C64" si="114">300000/E59</f>
        <v>779.22077922077926</v>
      </c>
      <c r="D59" s="49" t="s">
        <v>43</v>
      </c>
      <c r="E59" s="22">
        <v>385</v>
      </c>
      <c r="F59" s="22">
        <v>385</v>
      </c>
      <c r="G59" s="22" t="s">
        <v>44</v>
      </c>
      <c r="H59" s="16">
        <f t="shared" si="111"/>
        <v>0</v>
      </c>
      <c r="I59" s="22">
        <f t="shared" ref="I59" si="115">IF(D59="SELL",IF(G59="-","0",F59-G59),IF(D59="BUY",IF(G59="-","0",G59-F59)))*C59</f>
        <v>0</v>
      </c>
      <c r="J59" s="16">
        <f t="shared" ref="J59" si="116">+I59+H59</f>
        <v>0</v>
      </c>
    </row>
    <row r="60" spans="1:10" ht="17.25" customHeight="1">
      <c r="A60" s="18">
        <v>43314</v>
      </c>
      <c r="B60" s="19" t="s">
        <v>86</v>
      </c>
      <c r="C60" s="20">
        <f t="shared" si="114"/>
        <v>583.65758754863816</v>
      </c>
      <c r="D60" s="49" t="s">
        <v>43</v>
      </c>
      <c r="E60" s="22">
        <v>514</v>
      </c>
      <c r="F60" s="22">
        <v>524</v>
      </c>
      <c r="G60" s="22" t="s">
        <v>44</v>
      </c>
      <c r="H60" s="16">
        <f t="shared" si="111"/>
        <v>5836.5758754863818</v>
      </c>
      <c r="I60" s="22">
        <f t="shared" ref="I60:I63" si="117">IF(D60="SELL",IF(G60="-","0",F60-G60),IF(D60="BUY",IF(G60="-","0",G60-F60)))*C60</f>
        <v>0</v>
      </c>
      <c r="J60" s="16">
        <f t="shared" ref="J60:J63" si="118">+I60+H60</f>
        <v>5836.5758754863818</v>
      </c>
    </row>
    <row r="61" spans="1:10" ht="17.25" customHeight="1">
      <c r="A61" s="18">
        <v>43313</v>
      </c>
      <c r="B61" s="19" t="s">
        <v>86</v>
      </c>
      <c r="C61" s="20">
        <f t="shared" si="114"/>
        <v>604.83870967741939</v>
      </c>
      <c r="D61" s="49" t="s">
        <v>43</v>
      </c>
      <c r="E61" s="22">
        <v>496</v>
      </c>
      <c r="F61" s="22">
        <v>500</v>
      </c>
      <c r="G61" s="22" t="s">
        <v>44</v>
      </c>
      <c r="H61" s="16">
        <f t="shared" si="111"/>
        <v>2419.3548387096776</v>
      </c>
      <c r="I61" s="22">
        <f t="shared" si="117"/>
        <v>0</v>
      </c>
      <c r="J61" s="16">
        <f t="shared" si="118"/>
        <v>2419.3548387096776</v>
      </c>
    </row>
    <row r="62" spans="1:10" ht="17.25" customHeight="1">
      <c r="A62" s="18">
        <v>43312</v>
      </c>
      <c r="B62" s="19" t="s">
        <v>87</v>
      </c>
      <c r="C62" s="20">
        <f t="shared" si="114"/>
        <v>405.40540540540542</v>
      </c>
      <c r="D62" s="49" t="s">
        <v>43</v>
      </c>
      <c r="E62" s="22">
        <v>740</v>
      </c>
      <c r="F62" s="22">
        <v>754</v>
      </c>
      <c r="G62" s="22">
        <v>762</v>
      </c>
      <c r="H62" s="16">
        <f t="shared" si="111"/>
        <v>5675.6756756756758</v>
      </c>
      <c r="I62" s="22">
        <f t="shared" si="117"/>
        <v>3243.2432432432433</v>
      </c>
      <c r="J62" s="16">
        <f t="shared" si="118"/>
        <v>8918.9189189189201</v>
      </c>
    </row>
    <row r="63" spans="1:10" ht="17.25" customHeight="1">
      <c r="A63" s="18">
        <v>43311</v>
      </c>
      <c r="B63" s="19" t="s">
        <v>88</v>
      </c>
      <c r="C63" s="20">
        <f t="shared" si="114"/>
        <v>1063.8297872340424</v>
      </c>
      <c r="D63" s="49" t="s">
        <v>43</v>
      </c>
      <c r="E63" s="22">
        <v>282</v>
      </c>
      <c r="F63" s="22">
        <v>285</v>
      </c>
      <c r="G63" s="22" t="s">
        <v>44</v>
      </c>
      <c r="H63" s="16">
        <f t="shared" si="111"/>
        <v>3191.4893617021271</v>
      </c>
      <c r="I63" s="22">
        <f t="shared" si="117"/>
        <v>0</v>
      </c>
      <c r="J63" s="16">
        <f t="shared" si="118"/>
        <v>3191.4893617021271</v>
      </c>
    </row>
    <row r="64" spans="1:10" ht="17.25" customHeight="1">
      <c r="A64" s="18">
        <v>43297</v>
      </c>
      <c r="B64" s="19" t="s">
        <v>75</v>
      </c>
      <c r="C64" s="20">
        <f t="shared" si="114"/>
        <v>566.03773584905662</v>
      </c>
      <c r="D64" s="49" t="s">
        <v>189</v>
      </c>
      <c r="E64" s="22">
        <v>530</v>
      </c>
      <c r="F64" s="22">
        <v>526</v>
      </c>
      <c r="G64" s="22" t="s">
        <v>44</v>
      </c>
      <c r="H64" s="16">
        <f>(E64-F64)*C64</f>
        <v>2264.1509433962265</v>
      </c>
      <c r="I64" s="22">
        <f t="shared" ref="I64" si="119">IF(D64="SELL",IF(G64="-","0",F64-G64),IF(D64="BUY",IF(G64="-","0",G64-F64)))*C64</f>
        <v>0</v>
      </c>
      <c r="J64" s="16">
        <f t="shared" ref="J64" si="120">+I64+H64</f>
        <v>2264.1509433962265</v>
      </c>
    </row>
    <row r="65" spans="1:10" ht="17.25" customHeight="1">
      <c r="A65" s="12"/>
      <c r="B65" s="8"/>
      <c r="C65" s="8"/>
      <c r="D65" s="8"/>
      <c r="E65" s="8"/>
      <c r="F65" s="8"/>
      <c r="G65" s="8"/>
      <c r="H65" s="8"/>
      <c r="I65" s="8"/>
      <c r="J65" s="8"/>
    </row>
    <row r="66" spans="1:10" ht="17.25" customHeight="1">
      <c r="A66" s="18">
        <v>43280</v>
      </c>
      <c r="B66" s="19" t="s">
        <v>37</v>
      </c>
      <c r="C66" s="20">
        <f t="shared" ref="C66:C71" si="121">300000/E66</f>
        <v>1204.8192771084337</v>
      </c>
      <c r="D66" s="21" t="s">
        <v>43</v>
      </c>
      <c r="E66" s="22">
        <v>249</v>
      </c>
      <c r="F66" s="22">
        <v>255</v>
      </c>
      <c r="G66" s="22">
        <v>260</v>
      </c>
      <c r="H66" s="22">
        <f t="shared" ref="H66:H71" si="122">IF(D66="SELL", E66-F66, F66-E66)*C66</f>
        <v>7228.9156626506019</v>
      </c>
      <c r="I66" s="22">
        <f t="shared" ref="I66:I71" si="123">IF(D66="SELL",IF(G66="-","0",F66-G66),IF(D66="BUY",IF(G66="-","0",G66-F66)))*C66</f>
        <v>6024.0963855421687</v>
      </c>
      <c r="J66" s="16">
        <f t="shared" ref="J66:J71" si="124">+I66+H66</f>
        <v>13253.01204819277</v>
      </c>
    </row>
    <row r="67" spans="1:10" ht="17.25" customHeight="1">
      <c r="A67" s="18">
        <v>43279</v>
      </c>
      <c r="B67" s="19" t="s">
        <v>48</v>
      </c>
      <c r="C67" s="20">
        <f t="shared" si="121"/>
        <v>923.07692307692309</v>
      </c>
      <c r="D67" s="21" t="s">
        <v>43</v>
      </c>
      <c r="E67" s="22">
        <v>325</v>
      </c>
      <c r="F67" s="22">
        <v>325</v>
      </c>
      <c r="G67" s="22" t="s">
        <v>44</v>
      </c>
      <c r="H67" s="22">
        <f t="shared" si="122"/>
        <v>0</v>
      </c>
      <c r="I67" s="22">
        <f t="shared" si="123"/>
        <v>0</v>
      </c>
      <c r="J67" s="16">
        <f t="shared" si="124"/>
        <v>0</v>
      </c>
    </row>
    <row r="68" spans="1:10" ht="17.25" customHeight="1">
      <c r="A68" s="18">
        <v>43277</v>
      </c>
      <c r="B68" s="19" t="s">
        <v>45</v>
      </c>
      <c r="C68" s="20">
        <f t="shared" si="121"/>
        <v>447.76119402985074</v>
      </c>
      <c r="D68" s="21" t="s">
        <v>43</v>
      </c>
      <c r="E68" s="22">
        <v>670</v>
      </c>
      <c r="F68" s="22">
        <v>675</v>
      </c>
      <c r="G68" s="22" t="s">
        <v>44</v>
      </c>
      <c r="H68" s="22">
        <f t="shared" si="122"/>
        <v>2238.8059701492539</v>
      </c>
      <c r="I68" s="22">
        <f t="shared" si="123"/>
        <v>0</v>
      </c>
      <c r="J68" s="16">
        <f t="shared" si="124"/>
        <v>2238.8059701492539</v>
      </c>
    </row>
    <row r="69" spans="1:10" ht="17.25" customHeight="1">
      <c r="A69" s="18">
        <v>43276</v>
      </c>
      <c r="B69" s="19" t="s">
        <v>46</v>
      </c>
      <c r="C69" s="20">
        <f t="shared" si="121"/>
        <v>854.70085470085473</v>
      </c>
      <c r="D69" s="21" t="s">
        <v>43</v>
      </c>
      <c r="E69" s="22">
        <v>351</v>
      </c>
      <c r="F69" s="22">
        <v>356</v>
      </c>
      <c r="G69" s="22" t="s">
        <v>44</v>
      </c>
      <c r="H69" s="22">
        <f t="shared" si="122"/>
        <v>4273.5042735042734</v>
      </c>
      <c r="I69" s="22">
        <f t="shared" si="123"/>
        <v>0</v>
      </c>
      <c r="J69" s="16">
        <f t="shared" si="124"/>
        <v>4273.5042735042734</v>
      </c>
    </row>
    <row r="70" spans="1:10" ht="17.25" customHeight="1">
      <c r="A70" s="18">
        <v>43276</v>
      </c>
      <c r="B70" s="19" t="s">
        <v>32</v>
      </c>
      <c r="C70" s="20">
        <f t="shared" si="121"/>
        <v>248.75621890547265</v>
      </c>
      <c r="D70" s="21" t="s">
        <v>43</v>
      </c>
      <c r="E70" s="22">
        <v>1206</v>
      </c>
      <c r="F70" s="22">
        <v>1220</v>
      </c>
      <c r="G70" s="22" t="s">
        <v>44</v>
      </c>
      <c r="H70" s="22">
        <f t="shared" si="122"/>
        <v>3482.587064676617</v>
      </c>
      <c r="I70" s="22">
        <f t="shared" si="123"/>
        <v>0</v>
      </c>
      <c r="J70" s="16">
        <f t="shared" si="124"/>
        <v>3482.587064676617</v>
      </c>
    </row>
    <row r="71" spans="1:10" ht="17.25" customHeight="1">
      <c r="A71" s="18">
        <v>43273</v>
      </c>
      <c r="B71" s="19" t="s">
        <v>47</v>
      </c>
      <c r="C71" s="20">
        <f t="shared" si="121"/>
        <v>724.63768115942025</v>
      </c>
      <c r="D71" s="21" t="s">
        <v>43</v>
      </c>
      <c r="E71" s="22">
        <v>414</v>
      </c>
      <c r="F71" s="22">
        <v>409</v>
      </c>
      <c r="G71" s="22" t="s">
        <v>44</v>
      </c>
      <c r="H71" s="22">
        <f t="shared" si="122"/>
        <v>-3623.188405797101</v>
      </c>
      <c r="I71" s="22">
        <f t="shared" si="123"/>
        <v>0</v>
      </c>
      <c r="J71" s="16">
        <f t="shared" si="124"/>
        <v>-3623.188405797101</v>
      </c>
    </row>
    <row r="72" spans="1:10" ht="17.25" customHeight="1">
      <c r="A72" s="13">
        <v>43273</v>
      </c>
      <c r="B72" s="14" t="s">
        <v>41</v>
      </c>
      <c r="C72" s="15">
        <f>MROUND(500000/E72,10)</f>
        <v>450</v>
      </c>
      <c r="D72" s="49" t="s">
        <v>189</v>
      </c>
      <c r="E72" s="16">
        <v>1102</v>
      </c>
      <c r="F72" s="16">
        <v>1095</v>
      </c>
      <c r="G72" s="16">
        <v>0</v>
      </c>
      <c r="H72" s="16">
        <f>(E72-F72)*C72</f>
        <v>3150</v>
      </c>
      <c r="I72" s="16">
        <v>0</v>
      </c>
      <c r="J72" s="16">
        <f>+I72+H72</f>
        <v>3150</v>
      </c>
    </row>
    <row r="73" spans="1:10" ht="17.25" customHeight="1">
      <c r="A73" s="13">
        <v>43272</v>
      </c>
      <c r="B73" s="14" t="s">
        <v>39</v>
      </c>
      <c r="C73" s="15">
        <f>MROUND(500000/E73,10)</f>
        <v>330</v>
      </c>
      <c r="D73" s="15" t="s">
        <v>10</v>
      </c>
      <c r="E73" s="16">
        <v>1500</v>
      </c>
      <c r="F73" s="16">
        <v>1525</v>
      </c>
      <c r="G73" s="16">
        <v>0</v>
      </c>
      <c r="H73" s="16">
        <f>(F73-E73)*C73</f>
        <v>8250</v>
      </c>
      <c r="I73" s="16">
        <v>0</v>
      </c>
      <c r="J73" s="16">
        <f>+I73+H73</f>
        <v>8250</v>
      </c>
    </row>
    <row r="74" spans="1:10" ht="17.25" customHeight="1">
      <c r="A74" s="13">
        <v>43271</v>
      </c>
      <c r="B74" s="14" t="s">
        <v>19</v>
      </c>
      <c r="C74" s="15">
        <f>MROUND(500000/E74,10)</f>
        <v>420</v>
      </c>
      <c r="D74" s="15" t="s">
        <v>10</v>
      </c>
      <c r="E74" s="16">
        <v>1190</v>
      </c>
      <c r="F74" s="16">
        <v>1210</v>
      </c>
      <c r="G74" s="16">
        <v>0</v>
      </c>
      <c r="H74" s="16">
        <f>(F74-E74)*C74</f>
        <v>8400</v>
      </c>
      <c r="I74" s="16">
        <v>0</v>
      </c>
      <c r="J74" s="16">
        <f>+I74+H74</f>
        <v>8400</v>
      </c>
    </row>
    <row r="75" spans="1:10" ht="17.25" customHeight="1">
      <c r="A75" s="2">
        <v>43269</v>
      </c>
      <c r="B75" s="3" t="s">
        <v>23</v>
      </c>
      <c r="C75" s="4">
        <f t="shared" ref="C75" si="125">MROUND(500000/E75,10)</f>
        <v>1230</v>
      </c>
      <c r="D75" s="4" t="s">
        <v>10</v>
      </c>
      <c r="E75" s="5">
        <v>408</v>
      </c>
      <c r="F75" s="5">
        <v>420</v>
      </c>
      <c r="G75" s="17">
        <v>440</v>
      </c>
      <c r="H75" s="5" t="s">
        <v>24</v>
      </c>
      <c r="I75" s="5">
        <v>0</v>
      </c>
      <c r="J75" s="16" t="s">
        <v>24</v>
      </c>
    </row>
    <row r="76" spans="1:10" ht="17.25" customHeight="1">
      <c r="A76" s="2">
        <v>43266</v>
      </c>
      <c r="B76" s="3" t="s">
        <v>33</v>
      </c>
      <c r="C76" s="4">
        <f>MROUND(500000/E76,10)</f>
        <v>930</v>
      </c>
      <c r="D76" s="4" t="s">
        <v>10</v>
      </c>
      <c r="E76" s="5">
        <v>535</v>
      </c>
      <c r="F76" s="5">
        <v>547</v>
      </c>
      <c r="G76" s="17">
        <v>0</v>
      </c>
      <c r="H76" s="5">
        <f>(F76-E76)*C76</f>
        <v>11160</v>
      </c>
      <c r="I76" s="5">
        <v>0</v>
      </c>
      <c r="J76" s="16">
        <f>+I76+H76</f>
        <v>11160</v>
      </c>
    </row>
    <row r="77" spans="1:10" ht="17.25" customHeight="1">
      <c r="A77" s="2">
        <v>43266</v>
      </c>
      <c r="B77" s="3" t="s">
        <v>16</v>
      </c>
      <c r="C77" s="4">
        <f>MROUND(500000/E77,10)</f>
        <v>380</v>
      </c>
      <c r="D77" s="4" t="s">
        <v>10</v>
      </c>
      <c r="E77" s="5">
        <v>1302</v>
      </c>
      <c r="F77" s="5">
        <v>1310</v>
      </c>
      <c r="G77" s="17">
        <v>0</v>
      </c>
      <c r="H77" s="5">
        <f>(F77-E77)*C77</f>
        <v>3040</v>
      </c>
      <c r="I77" s="5">
        <v>0</v>
      </c>
      <c r="J77" s="16">
        <f>+I77+H77</f>
        <v>3040</v>
      </c>
    </row>
    <row r="78" spans="1:10" ht="17.25" customHeight="1">
      <c r="A78" s="13">
        <v>43265</v>
      </c>
      <c r="B78" s="14" t="s">
        <v>39</v>
      </c>
      <c r="C78" s="15">
        <f t="shared" ref="C78" si="126">MROUND(500000/E78,10)</f>
        <v>320</v>
      </c>
      <c r="D78" s="15" t="s">
        <v>10</v>
      </c>
      <c r="E78" s="16">
        <v>1545</v>
      </c>
      <c r="F78" s="16">
        <v>1550</v>
      </c>
      <c r="G78" s="16">
        <v>0</v>
      </c>
      <c r="H78" s="16">
        <f t="shared" ref="H78" si="127">(F78-E78)*C78</f>
        <v>1600</v>
      </c>
      <c r="I78" s="16">
        <v>0</v>
      </c>
      <c r="J78" s="16">
        <f t="shared" ref="J78" si="128">+I78+H78</f>
        <v>1600</v>
      </c>
    </row>
    <row r="79" spans="1:10" ht="17.25" customHeight="1">
      <c r="A79" s="13">
        <v>43264</v>
      </c>
      <c r="B79" s="14" t="s">
        <v>38</v>
      </c>
      <c r="C79" s="15">
        <f t="shared" ref="C79:C85" si="129">MROUND(500000/E79,10)</f>
        <v>320</v>
      </c>
      <c r="D79" s="15" t="s">
        <v>10</v>
      </c>
      <c r="E79" s="16">
        <v>1545</v>
      </c>
      <c r="F79" s="16">
        <v>1555</v>
      </c>
      <c r="G79" s="16">
        <v>0</v>
      </c>
      <c r="H79" s="16">
        <f>(F79-E79)*C79</f>
        <v>3200</v>
      </c>
      <c r="I79" s="16">
        <v>0</v>
      </c>
      <c r="J79" s="16">
        <f>+I79+H79</f>
        <v>3200</v>
      </c>
    </row>
    <row r="80" spans="1:10" ht="17.25" customHeight="1">
      <c r="A80" s="13">
        <v>43263</v>
      </c>
      <c r="B80" s="14" t="s">
        <v>23</v>
      </c>
      <c r="C80" s="15">
        <f t="shared" si="129"/>
        <v>1390</v>
      </c>
      <c r="D80" s="15" t="s">
        <v>10</v>
      </c>
      <c r="E80" s="16">
        <v>359</v>
      </c>
      <c r="F80" s="16">
        <v>368</v>
      </c>
      <c r="G80" s="16">
        <v>0</v>
      </c>
      <c r="H80" s="16">
        <f t="shared" ref="H80" si="130">(F80-E80)*C80</f>
        <v>12510</v>
      </c>
      <c r="I80" s="16">
        <v>0</v>
      </c>
      <c r="J80" s="16">
        <f t="shared" ref="J80" si="131">+I80+H80</f>
        <v>12510</v>
      </c>
    </row>
    <row r="81" spans="1:10" ht="17.25" customHeight="1">
      <c r="A81" s="13">
        <v>43259</v>
      </c>
      <c r="B81" s="14" t="s">
        <v>23</v>
      </c>
      <c r="C81" s="15">
        <f t="shared" si="129"/>
        <v>1350</v>
      </c>
      <c r="D81" s="15" t="s">
        <v>10</v>
      </c>
      <c r="E81" s="16">
        <v>370</v>
      </c>
      <c r="F81" s="16">
        <v>360</v>
      </c>
      <c r="G81" s="16">
        <v>0</v>
      </c>
      <c r="H81" s="16">
        <f t="shared" ref="H81:H83" si="132">(F81-E81)*C81</f>
        <v>-13500</v>
      </c>
      <c r="I81" s="16">
        <v>0</v>
      </c>
      <c r="J81" s="11">
        <f t="shared" ref="J81:J83" si="133">+I81+H81</f>
        <v>-13500</v>
      </c>
    </row>
    <row r="82" spans="1:10" ht="17.25" customHeight="1">
      <c r="A82" s="13">
        <v>43259</v>
      </c>
      <c r="B82" s="14" t="s">
        <v>30</v>
      </c>
      <c r="C82" s="15">
        <f t="shared" si="129"/>
        <v>540</v>
      </c>
      <c r="D82" s="15" t="s">
        <v>10</v>
      </c>
      <c r="E82" s="16">
        <v>919</v>
      </c>
      <c r="F82" s="16">
        <v>922</v>
      </c>
      <c r="G82" s="16">
        <v>0</v>
      </c>
      <c r="H82" s="16">
        <f t="shared" si="132"/>
        <v>1620</v>
      </c>
      <c r="I82" s="16">
        <v>0</v>
      </c>
      <c r="J82" s="16">
        <f t="shared" si="133"/>
        <v>1620</v>
      </c>
    </row>
    <row r="83" spans="1:10" ht="17.25" customHeight="1">
      <c r="A83" s="13">
        <v>43258</v>
      </c>
      <c r="B83" s="14" t="s">
        <v>40</v>
      </c>
      <c r="C83" s="15">
        <f t="shared" si="129"/>
        <v>1210</v>
      </c>
      <c r="D83" s="15" t="s">
        <v>10</v>
      </c>
      <c r="E83" s="16">
        <v>413</v>
      </c>
      <c r="F83" s="16">
        <v>428</v>
      </c>
      <c r="G83" s="16">
        <v>0</v>
      </c>
      <c r="H83" s="16">
        <f t="shared" si="132"/>
        <v>18150</v>
      </c>
      <c r="I83" s="16">
        <v>0</v>
      </c>
      <c r="J83" s="16">
        <f t="shared" si="133"/>
        <v>18150</v>
      </c>
    </row>
    <row r="84" spans="1:10" ht="17.25" customHeight="1">
      <c r="A84" s="13">
        <v>43257</v>
      </c>
      <c r="B84" s="14" t="s">
        <v>12</v>
      </c>
      <c r="C84" s="15">
        <f t="shared" si="129"/>
        <v>34250</v>
      </c>
      <c r="D84" s="15" t="s">
        <v>10</v>
      </c>
      <c r="E84" s="16">
        <v>14.6</v>
      </c>
      <c r="F84" s="16">
        <v>15.85</v>
      </c>
      <c r="G84" s="16">
        <v>16.600000000000001</v>
      </c>
      <c r="H84" s="16">
        <f t="shared" ref="H84" si="134">(F84-E84)*C84</f>
        <v>42812.5</v>
      </c>
      <c r="I84" s="16">
        <f>(G84-F84)*C84</f>
        <v>25687.500000000062</v>
      </c>
      <c r="J84" s="16">
        <f t="shared" ref="J84" si="135">+I84+H84</f>
        <v>68500.000000000058</v>
      </c>
    </row>
    <row r="85" spans="1:10" ht="17.25" customHeight="1">
      <c r="A85" s="13">
        <v>43256</v>
      </c>
      <c r="B85" s="14" t="s">
        <v>12</v>
      </c>
      <c r="C85" s="15">
        <f t="shared" si="129"/>
        <v>32790</v>
      </c>
      <c r="D85" s="49" t="s">
        <v>189</v>
      </c>
      <c r="E85" s="16">
        <v>15.25</v>
      </c>
      <c r="F85" s="16">
        <v>14</v>
      </c>
      <c r="G85" s="16">
        <v>0</v>
      </c>
      <c r="H85" s="16">
        <f>(E85-F85)*C85</f>
        <v>40987.5</v>
      </c>
      <c r="I85" s="16">
        <v>0</v>
      </c>
      <c r="J85" s="16">
        <f>+I85+H85</f>
        <v>40987.5</v>
      </c>
    </row>
    <row r="86" spans="1:10" ht="17.25" customHeight="1">
      <c r="A86" s="13">
        <v>43255</v>
      </c>
      <c r="B86" s="14" t="s">
        <v>40</v>
      </c>
      <c r="C86" s="15">
        <f t="shared" ref="C86" si="136">MROUND(500000/E86,10)</f>
        <v>1100</v>
      </c>
      <c r="D86" s="15" t="s">
        <v>10</v>
      </c>
      <c r="E86" s="16">
        <v>455</v>
      </c>
      <c r="F86" s="16">
        <v>435</v>
      </c>
      <c r="G86" s="16">
        <v>0</v>
      </c>
      <c r="H86" s="16">
        <f>(F86-E86)*C86</f>
        <v>-22000</v>
      </c>
      <c r="I86" s="16">
        <v>0</v>
      </c>
      <c r="J86" s="11">
        <f>+I86+H86</f>
        <v>-22000</v>
      </c>
    </row>
    <row r="87" spans="1:10" ht="17.25" customHeight="1">
      <c r="A87" s="13">
        <v>43252</v>
      </c>
      <c r="B87" s="14" t="s">
        <v>42</v>
      </c>
      <c r="C87" s="15">
        <f>MROUND(500000/E87,10)</f>
        <v>590</v>
      </c>
      <c r="D87" s="15" t="s">
        <v>11</v>
      </c>
      <c r="E87" s="16">
        <v>850</v>
      </c>
      <c r="F87" s="16">
        <v>845</v>
      </c>
      <c r="G87" s="16">
        <v>0</v>
      </c>
      <c r="H87" s="16">
        <f>(E87-F87)*C87</f>
        <v>2950</v>
      </c>
      <c r="I87" s="16">
        <v>0</v>
      </c>
      <c r="J87" s="16">
        <f>+I87+H87</f>
        <v>2950</v>
      </c>
    </row>
    <row r="88" spans="1:10" ht="17.25" customHeight="1">
      <c r="A88" s="13">
        <v>43252</v>
      </c>
      <c r="B88" s="14" t="s">
        <v>38</v>
      </c>
      <c r="C88" s="15">
        <f t="shared" ref="C88" si="137">MROUND(500000/E88,10)</f>
        <v>320</v>
      </c>
      <c r="D88" s="15" t="s">
        <v>10</v>
      </c>
      <c r="E88" s="16">
        <v>1545</v>
      </c>
      <c r="F88" s="16">
        <v>1515</v>
      </c>
      <c r="G88" s="16">
        <v>0</v>
      </c>
      <c r="H88" s="16">
        <f>(F88-E88)*C88</f>
        <v>-9600</v>
      </c>
      <c r="I88" s="16">
        <v>0</v>
      </c>
      <c r="J88" s="11">
        <f>+I88+H88</f>
        <v>-9600</v>
      </c>
    </row>
    <row r="89" spans="1:10" ht="17.25" customHeight="1">
      <c r="A89" s="12"/>
      <c r="B89" s="8"/>
      <c r="C89" s="8"/>
      <c r="D89" s="8"/>
      <c r="E89" s="8"/>
      <c r="F89" s="8"/>
      <c r="G89" s="8"/>
      <c r="H89" s="8"/>
      <c r="I89" s="8"/>
      <c r="J89" s="8"/>
    </row>
  </sheetData>
  <mergeCells count="2">
    <mergeCell ref="A1:J1"/>
    <mergeCell ref="A2:J2"/>
  </mergeCells>
  <conditionalFormatting sqref="H66:I71 I59 I52:I55 I23 I9">
    <cfRule type="cellIs" dxfId="99" priority="127" operator="lessThan">
      <formula>0</formula>
    </cfRule>
  </conditionalFormatting>
  <conditionalFormatting sqref="H66:I71">
    <cfRule type="cellIs" dxfId="98" priority="126" operator="lessThan">
      <formula>0</formula>
    </cfRule>
  </conditionalFormatting>
  <conditionalFormatting sqref="I64">
    <cfRule type="cellIs" dxfId="97" priority="125" operator="lessThan">
      <formula>0</formula>
    </cfRule>
  </conditionalFormatting>
  <conditionalFormatting sqref="I64">
    <cfRule type="cellIs" dxfId="96" priority="124" operator="lessThan">
      <formula>0</formula>
    </cfRule>
  </conditionalFormatting>
  <conditionalFormatting sqref="I63">
    <cfRule type="cellIs" dxfId="95" priority="123" operator="lessThan">
      <formula>0</formula>
    </cfRule>
  </conditionalFormatting>
  <conditionalFormatting sqref="I63">
    <cfRule type="cellIs" dxfId="94" priority="122" operator="lessThan">
      <formula>0</formula>
    </cfRule>
  </conditionalFormatting>
  <conditionalFormatting sqref="I61:I62">
    <cfRule type="cellIs" dxfId="93" priority="121" operator="lessThan">
      <formula>0</formula>
    </cfRule>
  </conditionalFormatting>
  <conditionalFormatting sqref="I61:I62">
    <cfRule type="cellIs" dxfId="92" priority="120" operator="lessThan">
      <formula>0</formula>
    </cfRule>
  </conditionalFormatting>
  <conditionalFormatting sqref="I60">
    <cfRule type="cellIs" dxfId="91" priority="119" operator="lessThan">
      <formula>0</formula>
    </cfRule>
  </conditionalFormatting>
  <conditionalFormatting sqref="I60">
    <cfRule type="cellIs" dxfId="90" priority="118" operator="lessThan">
      <formula>0</formula>
    </cfRule>
  </conditionalFormatting>
  <conditionalFormatting sqref="I58">
    <cfRule type="cellIs" dxfId="89" priority="113" operator="lessThan">
      <formula>0</formula>
    </cfRule>
  </conditionalFormatting>
  <conditionalFormatting sqref="I57">
    <cfRule type="cellIs" dxfId="88" priority="112" operator="lessThan">
      <formula>0</formula>
    </cfRule>
  </conditionalFormatting>
  <conditionalFormatting sqref="I56">
    <cfRule type="cellIs" dxfId="87" priority="111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48:I50">
    <cfRule type="cellIs" dxfId="85" priority="104" operator="lessThan">
      <formula>0</formula>
    </cfRule>
  </conditionalFormatting>
  <conditionalFormatting sqref="I49:I50">
    <cfRule type="cellIs" dxfId="84" priority="103" operator="lessThan">
      <formula>0</formula>
    </cfRule>
  </conditionalFormatting>
  <conditionalFormatting sqref="I50">
    <cfRule type="cellIs" dxfId="83" priority="102" operator="lessThan">
      <formula>0</formula>
    </cfRule>
  </conditionalFormatting>
  <conditionalFormatting sqref="I47">
    <cfRule type="cellIs" dxfId="82" priority="101" operator="lessThan">
      <formula>0</formula>
    </cfRule>
  </conditionalFormatting>
  <conditionalFormatting sqref="I46">
    <cfRule type="cellIs" dxfId="81" priority="100" operator="lessThan">
      <formula>0</formula>
    </cfRule>
  </conditionalFormatting>
  <conditionalFormatting sqref="I44:I45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3">
    <cfRule type="cellIs" dxfId="78" priority="97" operator="lessThan">
      <formula>0</formula>
    </cfRule>
  </conditionalFormatting>
  <conditionalFormatting sqref="I43">
    <cfRule type="cellIs" dxfId="77" priority="96" operator="lessThan">
      <formula>0</formula>
    </cfRule>
  </conditionalFormatting>
  <conditionalFormatting sqref="I40:I41">
    <cfRule type="cellIs" dxfId="76" priority="95" operator="lessThan">
      <formula>0</formula>
    </cfRule>
  </conditionalFormatting>
  <conditionalFormatting sqref="I40">
    <cfRule type="cellIs" dxfId="75" priority="94" operator="lessThan">
      <formula>0</formula>
    </cfRule>
  </conditionalFormatting>
  <conditionalFormatting sqref="I39">
    <cfRule type="cellIs" dxfId="74" priority="93" operator="lessThan">
      <formula>0</formula>
    </cfRule>
  </conditionalFormatting>
  <conditionalFormatting sqref="I39">
    <cfRule type="cellIs" dxfId="73" priority="92" operator="lessThan">
      <formula>0</formula>
    </cfRule>
  </conditionalFormatting>
  <conditionalFormatting sqref="I42">
    <cfRule type="cellIs" dxfId="72" priority="91" operator="lessThan">
      <formula>0</formula>
    </cfRule>
  </conditionalFormatting>
  <conditionalFormatting sqref="I38">
    <cfRule type="cellIs" dxfId="71" priority="90" operator="lessThan">
      <formula>0</formula>
    </cfRule>
  </conditionalFormatting>
  <conditionalFormatting sqref="I38">
    <cfRule type="cellIs" dxfId="70" priority="89" operator="lessThan">
      <formula>0</formula>
    </cfRule>
  </conditionalFormatting>
  <conditionalFormatting sqref="I37">
    <cfRule type="cellIs" dxfId="69" priority="88" operator="lessThan">
      <formula>0</formula>
    </cfRule>
  </conditionalFormatting>
  <conditionalFormatting sqref="I37">
    <cfRule type="cellIs" dxfId="68" priority="87" operator="lessThan">
      <formula>0</formula>
    </cfRule>
  </conditionalFormatting>
  <conditionalFormatting sqref="I36">
    <cfRule type="cellIs" dxfId="67" priority="86" operator="lessThan">
      <formula>0</formula>
    </cfRule>
  </conditionalFormatting>
  <conditionalFormatting sqref="I36">
    <cfRule type="cellIs" dxfId="66" priority="85" operator="lessThan">
      <formula>0</formula>
    </cfRule>
  </conditionalFormatting>
  <conditionalFormatting sqref="I35">
    <cfRule type="cellIs" dxfId="65" priority="84" operator="lessThan">
      <formula>0</formula>
    </cfRule>
  </conditionalFormatting>
  <conditionalFormatting sqref="I35">
    <cfRule type="cellIs" dxfId="64" priority="83" operator="lessThan">
      <formula>0</formula>
    </cfRule>
  </conditionalFormatting>
  <conditionalFormatting sqref="I34">
    <cfRule type="cellIs" dxfId="63" priority="82" operator="lessThan">
      <formula>0</formula>
    </cfRule>
  </conditionalFormatting>
  <conditionalFormatting sqref="I34">
    <cfRule type="cellIs" dxfId="62" priority="81" operator="lessThan">
      <formula>0</formula>
    </cfRule>
  </conditionalFormatting>
  <conditionalFormatting sqref="I33">
    <cfRule type="cellIs" dxfId="61" priority="80" operator="lessThan">
      <formula>0</formula>
    </cfRule>
  </conditionalFormatting>
  <conditionalFormatting sqref="I33">
    <cfRule type="cellIs" dxfId="60" priority="79" operator="lessThan">
      <formula>0</formula>
    </cfRule>
  </conditionalFormatting>
  <conditionalFormatting sqref="I32">
    <cfRule type="cellIs" dxfId="59" priority="78" operator="lessThan">
      <formula>0</formula>
    </cfRule>
  </conditionalFormatting>
  <conditionalFormatting sqref="I32">
    <cfRule type="cellIs" dxfId="58" priority="77" operator="lessThan">
      <formula>0</formula>
    </cfRule>
  </conditionalFormatting>
  <conditionalFormatting sqref="I31">
    <cfRule type="cellIs" dxfId="57" priority="76" operator="lessThan">
      <formula>0</formula>
    </cfRule>
  </conditionalFormatting>
  <conditionalFormatting sqref="I31">
    <cfRule type="cellIs" dxfId="56" priority="75" operator="lessThan">
      <formula>0</formula>
    </cfRule>
  </conditionalFormatting>
  <conditionalFormatting sqref="I30">
    <cfRule type="cellIs" dxfId="55" priority="74" operator="lessThan">
      <formula>0</formula>
    </cfRule>
  </conditionalFormatting>
  <conditionalFormatting sqref="I30">
    <cfRule type="cellIs" dxfId="54" priority="73" operator="lessThan">
      <formula>0</formula>
    </cfRule>
  </conditionalFormatting>
  <conditionalFormatting sqref="I28:I29">
    <cfRule type="cellIs" dxfId="53" priority="72" operator="lessThan">
      <formula>0</formula>
    </cfRule>
  </conditionalFormatting>
  <conditionalFormatting sqref="I28">
    <cfRule type="cellIs" dxfId="52" priority="71" operator="lessThan">
      <formula>0</formula>
    </cfRule>
  </conditionalFormatting>
  <conditionalFormatting sqref="I27">
    <cfRule type="cellIs" dxfId="51" priority="70" operator="lessThan">
      <formula>0</formula>
    </cfRule>
  </conditionalFormatting>
  <conditionalFormatting sqref="I27">
    <cfRule type="cellIs" dxfId="50" priority="69" operator="lessThan">
      <formula>0</formula>
    </cfRule>
  </conditionalFormatting>
  <conditionalFormatting sqref="I24:I25">
    <cfRule type="cellIs" dxfId="49" priority="68" operator="lessThan">
      <formula>0</formula>
    </cfRule>
  </conditionalFormatting>
  <conditionalFormatting sqref="I24">
    <cfRule type="cellIs" dxfId="48" priority="67" operator="lessThan">
      <formula>0</formula>
    </cfRule>
  </conditionalFormatting>
  <conditionalFormatting sqref="I26">
    <cfRule type="cellIs" dxfId="47" priority="64" operator="lessThan">
      <formula>0</formula>
    </cfRule>
  </conditionalFormatting>
  <conditionalFormatting sqref="I21">
    <cfRule type="cellIs" dxfId="46" priority="57" operator="lessThan">
      <formula>0</formula>
    </cfRule>
  </conditionalFormatting>
  <conditionalFormatting sqref="I22">
    <cfRule type="cellIs" dxfId="45" priority="56" operator="lessThan">
      <formula>0</formula>
    </cfRule>
  </conditionalFormatting>
  <conditionalFormatting sqref="I22">
    <cfRule type="cellIs" dxfId="44" priority="55" operator="lessThan">
      <formula>0</formula>
    </cfRule>
  </conditionalFormatting>
  <conditionalFormatting sqref="I21">
    <cfRule type="cellIs" dxfId="43" priority="54" operator="lessThan">
      <formula>0</formula>
    </cfRule>
  </conditionalFormatting>
  <conditionalFormatting sqref="I19">
    <cfRule type="cellIs" dxfId="42" priority="53" operator="lessThan">
      <formula>0</formula>
    </cfRule>
  </conditionalFormatting>
  <conditionalFormatting sqref="I20">
    <cfRule type="cellIs" dxfId="41" priority="52" operator="lessThan">
      <formula>0</formula>
    </cfRule>
  </conditionalFormatting>
  <conditionalFormatting sqref="I20">
    <cfRule type="cellIs" dxfId="40" priority="51" operator="lessThan">
      <formula>0</formula>
    </cfRule>
  </conditionalFormatting>
  <conditionalFormatting sqref="I19">
    <cfRule type="cellIs" dxfId="39" priority="50" operator="lessThan">
      <formula>0</formula>
    </cfRule>
  </conditionalFormatting>
  <conditionalFormatting sqref="I17">
    <cfRule type="cellIs" dxfId="38" priority="49" operator="lessThan">
      <formula>0</formula>
    </cfRule>
  </conditionalFormatting>
  <conditionalFormatting sqref="I18">
    <cfRule type="cellIs" dxfId="37" priority="48" operator="lessThan">
      <formula>0</formula>
    </cfRule>
  </conditionalFormatting>
  <conditionalFormatting sqref="I18">
    <cfRule type="cellIs" dxfId="36" priority="47" operator="lessThan">
      <formula>0</formula>
    </cfRule>
  </conditionalFormatting>
  <conditionalFormatting sqref="I17">
    <cfRule type="cellIs" dxfId="35" priority="46" operator="lessThan">
      <formula>0</formula>
    </cfRule>
  </conditionalFormatting>
  <conditionalFormatting sqref="I17">
    <cfRule type="cellIs" dxfId="34" priority="45" operator="lessThan">
      <formula>0</formula>
    </cfRule>
  </conditionalFormatting>
  <conditionalFormatting sqref="I16">
    <cfRule type="cellIs" dxfId="33" priority="44" operator="lessThan">
      <formula>0</formula>
    </cfRule>
  </conditionalFormatting>
  <conditionalFormatting sqref="I16">
    <cfRule type="cellIs" dxfId="32" priority="43" operator="lessThan">
      <formula>0</formula>
    </cfRule>
  </conditionalFormatting>
  <conditionalFormatting sqref="I14">
    <cfRule type="cellIs" dxfId="31" priority="42" operator="lessThan">
      <formula>0</formula>
    </cfRule>
  </conditionalFormatting>
  <conditionalFormatting sqref="I15">
    <cfRule type="cellIs" dxfId="30" priority="41" operator="lessThan">
      <formula>0</formula>
    </cfRule>
  </conditionalFormatting>
  <conditionalFormatting sqref="I15">
    <cfRule type="cellIs" dxfId="29" priority="40" operator="lessThan">
      <formula>0</formula>
    </cfRule>
  </conditionalFormatting>
  <conditionalFormatting sqref="I14">
    <cfRule type="cellIs" dxfId="28" priority="39" operator="lessThan">
      <formula>0</formula>
    </cfRule>
  </conditionalFormatting>
  <conditionalFormatting sqref="I14">
    <cfRule type="cellIs" dxfId="27" priority="38" operator="lessThan">
      <formula>0</formula>
    </cfRule>
  </conditionalFormatting>
  <conditionalFormatting sqref="I16">
    <cfRule type="cellIs" dxfId="26" priority="37" operator="lessThan">
      <formula>0</formula>
    </cfRule>
  </conditionalFormatting>
  <conditionalFormatting sqref="I14">
    <cfRule type="cellIs" dxfId="25" priority="36" operator="lessThan">
      <formula>0</formula>
    </cfRule>
  </conditionalFormatting>
  <conditionalFormatting sqref="I14">
    <cfRule type="cellIs" dxfId="24" priority="35" operator="lessThan">
      <formula>0</formula>
    </cfRule>
  </conditionalFormatting>
  <conditionalFormatting sqref="I13">
    <cfRule type="cellIs" dxfId="23" priority="34" operator="lessThan">
      <formula>0</formula>
    </cfRule>
  </conditionalFormatting>
  <conditionalFormatting sqref="I13">
    <cfRule type="cellIs" dxfId="22" priority="33" operator="lessThan">
      <formula>0</formula>
    </cfRule>
  </conditionalFormatting>
  <conditionalFormatting sqref="I13">
    <cfRule type="cellIs" dxfId="21" priority="32" operator="lessThan">
      <formula>0</formula>
    </cfRule>
  </conditionalFormatting>
  <conditionalFormatting sqref="I13">
    <cfRule type="cellIs" dxfId="20" priority="31" operator="lessThan">
      <formula>0</formula>
    </cfRule>
  </conditionalFormatting>
  <conditionalFormatting sqref="I13">
    <cfRule type="cellIs" dxfId="19" priority="30" operator="lessThan">
      <formula>0</formula>
    </cfRule>
  </conditionalFormatting>
  <conditionalFormatting sqref="I12">
    <cfRule type="cellIs" dxfId="18" priority="29" operator="lessThan">
      <formula>0</formula>
    </cfRule>
  </conditionalFormatting>
  <conditionalFormatting sqref="I12">
    <cfRule type="cellIs" dxfId="17" priority="28" operator="lessThan">
      <formula>0</formula>
    </cfRule>
  </conditionalFormatting>
  <conditionalFormatting sqref="I12">
    <cfRule type="cellIs" dxfId="16" priority="27" operator="lessThan">
      <formula>0</formula>
    </cfRule>
  </conditionalFormatting>
  <conditionalFormatting sqref="I12">
    <cfRule type="cellIs" dxfId="15" priority="26" operator="lessThan">
      <formula>0</formula>
    </cfRule>
  </conditionalFormatting>
  <conditionalFormatting sqref="I12">
    <cfRule type="cellIs" dxfId="14" priority="25" operator="lessThan">
      <formula>0</formula>
    </cfRule>
  </conditionalFormatting>
  <conditionalFormatting sqref="I10:I11">
    <cfRule type="cellIs" dxfId="13" priority="24" operator="lessThan">
      <formula>0</formula>
    </cfRule>
  </conditionalFormatting>
  <conditionalFormatting sqref="I10:I11">
    <cfRule type="cellIs" dxfId="12" priority="23" operator="lessThan">
      <formula>0</formula>
    </cfRule>
  </conditionalFormatting>
  <conditionalFormatting sqref="I10:I11">
    <cfRule type="cellIs" dxfId="11" priority="22" operator="lessThan">
      <formula>0</formula>
    </cfRule>
  </conditionalFormatting>
  <conditionalFormatting sqref="I10:I11">
    <cfRule type="cellIs" dxfId="10" priority="21" operator="lessThan">
      <formula>0</formula>
    </cfRule>
  </conditionalFormatting>
  <conditionalFormatting sqref="I10:I11">
    <cfRule type="cellIs" dxfId="9" priority="20" operator="lessThan">
      <formula>0</formula>
    </cfRule>
  </conditionalFormatting>
  <conditionalFormatting sqref="I11">
    <cfRule type="cellIs" dxfId="8" priority="19" operator="lessThan">
      <formula>0</formula>
    </cfRule>
  </conditionalFormatting>
  <conditionalFormatting sqref="I11">
    <cfRule type="cellIs" dxfId="7" priority="18" operator="lessThan">
      <formula>0</formula>
    </cfRule>
  </conditionalFormatting>
  <conditionalFormatting sqref="I11">
    <cfRule type="cellIs" dxfId="6" priority="17" operator="lessThan">
      <formula>0</formula>
    </cfRule>
  </conditionalFormatting>
  <conditionalFormatting sqref="I11">
    <cfRule type="cellIs" dxfId="5" priority="16" operator="lessThan">
      <formula>0</formula>
    </cfRule>
  </conditionalFormatting>
  <conditionalFormatting sqref="I11">
    <cfRule type="cellIs" dxfId="4" priority="1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6 H85 H87 H17:H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3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43448</v>
      </c>
      <c r="B5" s="51" t="s">
        <v>208</v>
      </c>
      <c r="C5" s="51">
        <v>800</v>
      </c>
      <c r="D5" s="39" t="s">
        <v>10</v>
      </c>
      <c r="E5" s="40">
        <v>728</v>
      </c>
      <c r="F5" s="40">
        <v>730</v>
      </c>
      <c r="G5" s="40" t="s">
        <v>44</v>
      </c>
      <c r="H5" s="5">
        <f t="shared" ref="H5" si="0">(F5-E5)*C5</f>
        <v>1600</v>
      </c>
      <c r="I5" s="16">
        <v>0</v>
      </c>
      <c r="J5" s="16">
        <f t="shared" ref="J5" si="1">I5+H5</f>
        <v>1600</v>
      </c>
    </row>
    <row r="6" spans="1:10">
      <c r="A6" s="13">
        <v>43447</v>
      </c>
      <c r="B6" s="51" t="s">
        <v>92</v>
      </c>
      <c r="C6" s="51">
        <v>500</v>
      </c>
      <c r="D6" s="39" t="s">
        <v>10</v>
      </c>
      <c r="E6" s="40">
        <v>776</v>
      </c>
      <c r="F6" s="40">
        <v>788</v>
      </c>
      <c r="G6" s="40">
        <v>797</v>
      </c>
      <c r="H6" s="5">
        <f t="shared" ref="H6" si="2">(F6-E6)*C6</f>
        <v>6000</v>
      </c>
      <c r="I6" s="16">
        <f>(F6-G6)*C6</f>
        <v>-4500</v>
      </c>
      <c r="J6" s="16">
        <f t="shared" ref="J6:J11" si="3">I6+H6</f>
        <v>1500</v>
      </c>
    </row>
    <row r="7" spans="1:10">
      <c r="A7" s="13">
        <v>43446</v>
      </c>
      <c r="B7" s="51" t="s">
        <v>65</v>
      </c>
      <c r="C7" s="51">
        <v>2667</v>
      </c>
      <c r="D7" s="39" t="s">
        <v>10</v>
      </c>
      <c r="E7" s="40">
        <v>343</v>
      </c>
      <c r="F7" s="40">
        <v>346</v>
      </c>
      <c r="G7" s="40" t="s">
        <v>44</v>
      </c>
      <c r="H7" s="5">
        <f t="shared" ref="H7" si="4">(F7-E7)*C7</f>
        <v>8001</v>
      </c>
      <c r="I7" s="16">
        <v>0</v>
      </c>
      <c r="J7" s="16">
        <f t="shared" si="3"/>
        <v>8001</v>
      </c>
    </row>
    <row r="8" spans="1:10">
      <c r="A8" s="13">
        <v>43445</v>
      </c>
      <c r="B8" s="51" t="s">
        <v>56</v>
      </c>
      <c r="C8" s="51">
        <v>600</v>
      </c>
      <c r="D8" s="39" t="s">
        <v>10</v>
      </c>
      <c r="E8" s="40">
        <v>761</v>
      </c>
      <c r="F8" s="40">
        <v>750</v>
      </c>
      <c r="G8" s="40" t="s">
        <v>44</v>
      </c>
      <c r="H8" s="5">
        <f t="shared" ref="H8" si="5">(F8-E8)*C8</f>
        <v>-6600</v>
      </c>
      <c r="I8" s="16">
        <v>0</v>
      </c>
      <c r="J8" s="16">
        <f t="shared" si="3"/>
        <v>-6600</v>
      </c>
    </row>
    <row r="9" spans="1:10">
      <c r="A9" s="13">
        <v>43444</v>
      </c>
      <c r="B9" s="51" t="s">
        <v>204</v>
      </c>
      <c r="C9" s="51">
        <v>1200</v>
      </c>
      <c r="D9" s="39" t="s">
        <v>11</v>
      </c>
      <c r="E9" s="40">
        <v>410</v>
      </c>
      <c r="F9" s="40">
        <v>405</v>
      </c>
      <c r="G9" s="40" t="s">
        <v>44</v>
      </c>
      <c r="H9" s="5">
        <f>(E9-F9)*C9</f>
        <v>6000</v>
      </c>
      <c r="I9" s="16">
        <v>0</v>
      </c>
      <c r="J9" s="16">
        <f t="shared" si="3"/>
        <v>6000</v>
      </c>
    </row>
    <row r="10" spans="1:10">
      <c r="A10" s="13">
        <v>43439</v>
      </c>
      <c r="B10" s="51" t="s">
        <v>22</v>
      </c>
      <c r="C10" s="51">
        <v>1100</v>
      </c>
      <c r="D10" s="39" t="s">
        <v>11</v>
      </c>
      <c r="E10" s="40">
        <v>672</v>
      </c>
      <c r="F10" s="40">
        <v>665</v>
      </c>
      <c r="G10" s="40">
        <v>656</v>
      </c>
      <c r="H10" s="5">
        <f>(E10-F10)*C10</f>
        <v>7700</v>
      </c>
      <c r="I10" s="16">
        <f>(F10-G10)*C10</f>
        <v>9900</v>
      </c>
      <c r="J10" s="16">
        <f t="shared" si="3"/>
        <v>17600</v>
      </c>
    </row>
    <row r="11" spans="1:10">
      <c r="A11" s="13">
        <v>43437</v>
      </c>
      <c r="B11" s="51" t="s">
        <v>197</v>
      </c>
      <c r="C11" s="51">
        <v>9000</v>
      </c>
      <c r="D11" s="39" t="s">
        <v>10</v>
      </c>
      <c r="E11" s="40">
        <v>82</v>
      </c>
      <c r="F11" s="40">
        <v>82.9</v>
      </c>
      <c r="G11" s="40">
        <v>83.8</v>
      </c>
      <c r="H11" s="5">
        <f t="shared" ref="H11" si="6">(F11-E11)*C11</f>
        <v>8100.0000000000509</v>
      </c>
      <c r="I11" s="5">
        <f>(G11-F11)*C11</f>
        <v>8099.9999999999236</v>
      </c>
      <c r="J11" s="16">
        <f t="shared" si="3"/>
        <v>16199.999999999975</v>
      </c>
    </row>
    <row r="12" spans="1:10">
      <c r="A12" s="13">
        <v>43433</v>
      </c>
      <c r="B12" s="51" t="s">
        <v>180</v>
      </c>
      <c r="C12" s="51">
        <v>1250</v>
      </c>
      <c r="D12" s="39" t="s">
        <v>10</v>
      </c>
      <c r="E12" s="40">
        <v>443</v>
      </c>
      <c r="F12" s="40">
        <v>448</v>
      </c>
      <c r="G12" s="40">
        <v>453</v>
      </c>
      <c r="H12" s="5">
        <f t="shared" ref="H12" si="7">(F12-E12)*C12</f>
        <v>6250</v>
      </c>
      <c r="I12" s="5">
        <f>(G12-F12)*C12</f>
        <v>6250</v>
      </c>
      <c r="J12" s="16">
        <f t="shared" ref="J12" si="8">+I12+H12</f>
        <v>12500</v>
      </c>
    </row>
    <row r="13" spans="1:10">
      <c r="A13" s="13">
        <v>43432</v>
      </c>
      <c r="B13" s="51" t="s">
        <v>107</v>
      </c>
      <c r="C13" s="51">
        <v>400</v>
      </c>
      <c r="D13" s="39" t="s">
        <v>11</v>
      </c>
      <c r="E13" s="40">
        <v>1478</v>
      </c>
      <c r="F13" s="40">
        <v>1468</v>
      </c>
      <c r="G13" s="40" t="s">
        <v>44</v>
      </c>
      <c r="H13" s="5">
        <f>(E13-F13)*C13</f>
        <v>4000</v>
      </c>
      <c r="I13" s="16">
        <v>0</v>
      </c>
      <c r="J13" s="16">
        <f>I13+H13</f>
        <v>4000</v>
      </c>
    </row>
    <row r="14" spans="1:10">
      <c r="A14" s="13">
        <v>43431</v>
      </c>
      <c r="B14" s="51" t="s">
        <v>85</v>
      </c>
      <c r="C14" s="51">
        <v>800</v>
      </c>
      <c r="D14" s="39" t="s">
        <v>10</v>
      </c>
      <c r="E14" s="40">
        <v>984</v>
      </c>
      <c r="F14" s="40">
        <v>991</v>
      </c>
      <c r="G14" s="40" t="s">
        <v>44</v>
      </c>
      <c r="H14" s="5">
        <f t="shared" ref="H14" si="9">(F14-E14)*C14</f>
        <v>5600</v>
      </c>
      <c r="I14" s="5">
        <v>0</v>
      </c>
      <c r="J14" s="16">
        <f t="shared" ref="J14" si="10">+I14+H14</f>
        <v>5600</v>
      </c>
    </row>
    <row r="15" spans="1:10">
      <c r="A15" s="13">
        <v>43430</v>
      </c>
      <c r="B15" s="51" t="s">
        <v>191</v>
      </c>
      <c r="C15" s="51">
        <v>1100</v>
      </c>
      <c r="D15" s="39" t="s">
        <v>11</v>
      </c>
      <c r="E15" s="40">
        <v>513.5</v>
      </c>
      <c r="F15" s="40">
        <v>508.5</v>
      </c>
      <c r="G15" s="40">
        <v>505.5</v>
      </c>
      <c r="H15" s="5">
        <f>(E15-F15)*C15</f>
        <v>5500</v>
      </c>
      <c r="I15" s="16">
        <f>(F15-G15)*C15</f>
        <v>3300</v>
      </c>
      <c r="J15" s="16">
        <f>I15+H15</f>
        <v>8800</v>
      </c>
    </row>
    <row r="16" spans="1:10">
      <c r="A16" s="13">
        <v>43426</v>
      </c>
      <c r="B16" s="51" t="s">
        <v>185</v>
      </c>
      <c r="C16" s="51">
        <v>800</v>
      </c>
      <c r="D16" s="39" t="s">
        <v>10</v>
      </c>
      <c r="E16" s="40">
        <v>537</v>
      </c>
      <c r="F16" s="40">
        <v>544.5</v>
      </c>
      <c r="G16" s="40" t="s">
        <v>44</v>
      </c>
      <c r="H16" s="5">
        <f t="shared" ref="H16:H17" si="11">(F16-E16)*C16</f>
        <v>6000</v>
      </c>
      <c r="I16" s="5">
        <v>0</v>
      </c>
      <c r="J16" s="16">
        <f t="shared" ref="J16:J17" si="12">+I16+H16</f>
        <v>6000</v>
      </c>
    </row>
    <row r="17" spans="1:10">
      <c r="A17" s="13">
        <v>43425</v>
      </c>
      <c r="B17" s="51" t="s">
        <v>186</v>
      </c>
      <c r="C17" s="51">
        <v>2000</v>
      </c>
      <c r="D17" s="39" t="s">
        <v>10</v>
      </c>
      <c r="E17" s="40">
        <v>248.5</v>
      </c>
      <c r="F17" s="40">
        <v>251.5</v>
      </c>
      <c r="G17" s="40" t="s">
        <v>44</v>
      </c>
      <c r="H17" s="5">
        <f t="shared" si="11"/>
        <v>6000</v>
      </c>
      <c r="I17" s="16">
        <v>0</v>
      </c>
      <c r="J17" s="16">
        <f t="shared" si="12"/>
        <v>6000</v>
      </c>
    </row>
    <row r="18" spans="1:10">
      <c r="A18" s="13">
        <v>43424</v>
      </c>
      <c r="B18" s="51" t="s">
        <v>92</v>
      </c>
      <c r="C18" s="51">
        <v>500</v>
      </c>
      <c r="D18" s="39" t="s">
        <v>10</v>
      </c>
      <c r="E18" s="40">
        <v>760</v>
      </c>
      <c r="F18" s="40">
        <v>770</v>
      </c>
      <c r="G18" s="40" t="s">
        <v>44</v>
      </c>
      <c r="H18" s="5">
        <f t="shared" ref="H18" si="13">(F18-E18)*C18</f>
        <v>5000</v>
      </c>
      <c r="I18" s="5">
        <v>0</v>
      </c>
      <c r="J18" s="16">
        <f t="shared" ref="J18:J19" si="14">+I18+H18</f>
        <v>5000</v>
      </c>
    </row>
    <row r="19" spans="1:10">
      <c r="A19" s="13">
        <v>43423</v>
      </c>
      <c r="B19" s="51" t="s">
        <v>65</v>
      </c>
      <c r="C19" s="51">
        <v>2266</v>
      </c>
      <c r="D19" s="39" t="s">
        <v>11</v>
      </c>
      <c r="E19" s="40">
        <v>335</v>
      </c>
      <c r="F19" s="40">
        <v>333</v>
      </c>
      <c r="G19" s="40">
        <v>331.5</v>
      </c>
      <c r="H19" s="5">
        <f>(E19-F19)*C19</f>
        <v>4532</v>
      </c>
      <c r="I19" s="16">
        <f>(F19-G19)*C19</f>
        <v>3399</v>
      </c>
      <c r="J19" s="16">
        <f t="shared" si="14"/>
        <v>7931</v>
      </c>
    </row>
    <row r="20" spans="1:10">
      <c r="A20" s="13">
        <v>43420</v>
      </c>
      <c r="B20" s="51" t="s">
        <v>71</v>
      </c>
      <c r="C20" s="51">
        <v>500</v>
      </c>
      <c r="D20" s="39" t="s">
        <v>10</v>
      </c>
      <c r="E20" s="40">
        <v>1122</v>
      </c>
      <c r="F20" s="40">
        <v>1129.5</v>
      </c>
      <c r="G20" s="40" t="s">
        <v>44</v>
      </c>
      <c r="H20" s="5">
        <f t="shared" ref="H20:H24" si="15">(F20-E20)*C20</f>
        <v>3750</v>
      </c>
      <c r="I20" s="5">
        <v>0</v>
      </c>
      <c r="J20" s="16">
        <f t="shared" ref="J20:J25" si="16">+I20+H20</f>
        <v>3750</v>
      </c>
    </row>
    <row r="21" spans="1:10">
      <c r="A21" s="13">
        <v>43419</v>
      </c>
      <c r="B21" s="51" t="s">
        <v>178</v>
      </c>
      <c r="C21" s="51">
        <v>750</v>
      </c>
      <c r="D21" s="39" t="s">
        <v>10</v>
      </c>
      <c r="E21" s="40">
        <v>916</v>
      </c>
      <c r="F21" s="40">
        <v>924</v>
      </c>
      <c r="G21" s="40" t="s">
        <v>44</v>
      </c>
      <c r="H21" s="5">
        <f t="shared" si="15"/>
        <v>6000</v>
      </c>
      <c r="I21" s="16">
        <v>0</v>
      </c>
      <c r="J21" s="16">
        <f t="shared" si="16"/>
        <v>6000</v>
      </c>
    </row>
    <row r="22" spans="1:10">
      <c r="A22" s="13">
        <v>43418</v>
      </c>
      <c r="B22" s="51" t="s">
        <v>179</v>
      </c>
      <c r="C22" s="51">
        <v>400</v>
      </c>
      <c r="D22" s="39" t="s">
        <v>11</v>
      </c>
      <c r="E22" s="40">
        <v>994</v>
      </c>
      <c r="F22" s="40">
        <v>994</v>
      </c>
      <c r="G22" s="40" t="s">
        <v>44</v>
      </c>
      <c r="H22" s="5">
        <f t="shared" ref="H22" si="17">(F22-E22)*C22</f>
        <v>0</v>
      </c>
      <c r="I22" s="5">
        <v>0</v>
      </c>
      <c r="J22" s="16">
        <f t="shared" si="16"/>
        <v>0</v>
      </c>
    </row>
    <row r="23" spans="1:10">
      <c r="A23" s="13">
        <v>43417</v>
      </c>
      <c r="B23" s="51" t="s">
        <v>132</v>
      </c>
      <c r="C23" s="51">
        <v>700</v>
      </c>
      <c r="D23" s="39" t="s">
        <v>10</v>
      </c>
      <c r="E23" s="40">
        <v>1300</v>
      </c>
      <c r="F23" s="40">
        <v>1310</v>
      </c>
      <c r="G23" s="40" t="s">
        <v>44</v>
      </c>
      <c r="H23" s="5">
        <f t="shared" si="15"/>
        <v>7000</v>
      </c>
      <c r="I23" s="16">
        <v>0</v>
      </c>
      <c r="J23" s="16">
        <f t="shared" si="16"/>
        <v>7000</v>
      </c>
    </row>
    <row r="24" spans="1:10">
      <c r="A24" s="13">
        <v>43416</v>
      </c>
      <c r="B24" s="51" t="s">
        <v>180</v>
      </c>
      <c r="C24" s="51">
        <v>1250</v>
      </c>
      <c r="D24" s="39" t="s">
        <v>10</v>
      </c>
      <c r="E24" s="40">
        <v>441</v>
      </c>
      <c r="F24" s="40">
        <v>445</v>
      </c>
      <c r="G24" s="40" t="s">
        <v>44</v>
      </c>
      <c r="H24" s="5">
        <f t="shared" si="15"/>
        <v>5000</v>
      </c>
      <c r="I24" s="5">
        <v>0</v>
      </c>
      <c r="J24" s="16">
        <f t="shared" si="16"/>
        <v>5000</v>
      </c>
    </row>
    <row r="25" spans="1:10">
      <c r="A25" s="13">
        <v>43406</v>
      </c>
      <c r="B25" s="51" t="s">
        <v>137</v>
      </c>
      <c r="C25" s="51">
        <v>1300</v>
      </c>
      <c r="D25" s="39" t="s">
        <v>10</v>
      </c>
      <c r="E25" s="40">
        <v>379</v>
      </c>
      <c r="F25" s="40">
        <v>382</v>
      </c>
      <c r="G25" s="40" t="s">
        <v>44</v>
      </c>
      <c r="H25" s="5">
        <f t="shared" ref="H25" si="18">(F25-E25)*C25</f>
        <v>3900</v>
      </c>
      <c r="I25" s="16">
        <v>0</v>
      </c>
      <c r="J25" s="16">
        <f t="shared" si="16"/>
        <v>3900</v>
      </c>
    </row>
    <row r="26" spans="1:10">
      <c r="A26" s="13">
        <v>43404</v>
      </c>
      <c r="B26" s="51" t="s">
        <v>169</v>
      </c>
      <c r="C26" s="51">
        <v>3000</v>
      </c>
      <c r="D26" s="39" t="s">
        <v>10</v>
      </c>
      <c r="E26" s="40">
        <v>251.5</v>
      </c>
      <c r="F26" s="40">
        <v>253.5</v>
      </c>
      <c r="G26" s="40">
        <v>256</v>
      </c>
      <c r="H26" s="5">
        <f t="shared" ref="H26" si="19">(F26-E26)*C26</f>
        <v>6000</v>
      </c>
      <c r="I26" s="5">
        <f>(G26-F26)*C26</f>
        <v>7500</v>
      </c>
      <c r="J26" s="16">
        <f t="shared" ref="J26" si="20">+I26+H26</f>
        <v>13500</v>
      </c>
    </row>
    <row r="27" spans="1:10">
      <c r="A27" s="13">
        <v>43403</v>
      </c>
      <c r="B27" s="51" t="s">
        <v>161</v>
      </c>
      <c r="C27" s="51">
        <v>1200</v>
      </c>
      <c r="D27" s="39" t="s">
        <v>10</v>
      </c>
      <c r="E27" s="40">
        <v>688</v>
      </c>
      <c r="F27" s="40">
        <v>693</v>
      </c>
      <c r="G27" s="40" t="s">
        <v>44</v>
      </c>
      <c r="H27" s="5">
        <f t="shared" ref="H27" si="21">(F27-E27)*C27</f>
        <v>6000</v>
      </c>
      <c r="I27" s="5">
        <v>0</v>
      </c>
      <c r="J27" s="16">
        <f t="shared" ref="J27" si="22">+I27+H27</f>
        <v>6000</v>
      </c>
    </row>
    <row r="28" spans="1:10">
      <c r="A28" s="13">
        <v>43402</v>
      </c>
      <c r="B28" s="51" t="s">
        <v>168</v>
      </c>
      <c r="C28" s="51">
        <v>550</v>
      </c>
      <c r="D28" s="39" t="s">
        <v>10</v>
      </c>
      <c r="E28" s="40">
        <v>885</v>
      </c>
      <c r="F28" s="40">
        <v>895</v>
      </c>
      <c r="G28" s="40" t="s">
        <v>44</v>
      </c>
      <c r="H28" s="5">
        <f t="shared" ref="H28:H29" si="23">(F28-E28)*C28</f>
        <v>5500</v>
      </c>
      <c r="I28" s="5">
        <v>0</v>
      </c>
      <c r="J28" s="16">
        <f t="shared" ref="J28:J30" si="24">+I28+H28</f>
        <v>5500</v>
      </c>
    </row>
    <row r="29" spans="1:10">
      <c r="A29" s="13">
        <v>43399</v>
      </c>
      <c r="B29" s="51" t="s">
        <v>25</v>
      </c>
      <c r="C29" s="51">
        <v>1250</v>
      </c>
      <c r="D29" s="39" t="s">
        <v>10</v>
      </c>
      <c r="E29" s="40">
        <v>580</v>
      </c>
      <c r="F29" s="40">
        <v>586</v>
      </c>
      <c r="G29" s="40" t="s">
        <v>44</v>
      </c>
      <c r="H29" s="5">
        <f t="shared" si="23"/>
        <v>7500</v>
      </c>
      <c r="I29" s="5">
        <v>0</v>
      </c>
      <c r="J29" s="16">
        <f t="shared" si="24"/>
        <v>7500</v>
      </c>
    </row>
    <row r="30" spans="1:10">
      <c r="A30" s="13">
        <v>43398</v>
      </c>
      <c r="B30" s="51" t="s">
        <v>92</v>
      </c>
      <c r="C30" s="51">
        <v>500</v>
      </c>
      <c r="D30" s="39" t="s">
        <v>11</v>
      </c>
      <c r="E30" s="40">
        <v>545</v>
      </c>
      <c r="F30" s="40">
        <v>539</v>
      </c>
      <c r="G30" s="40" t="s">
        <v>44</v>
      </c>
      <c r="H30" s="5">
        <f>(E30-F30)*C30</f>
        <v>3000</v>
      </c>
      <c r="I30" s="5">
        <v>0</v>
      </c>
      <c r="J30" s="16">
        <f t="shared" si="24"/>
        <v>3000</v>
      </c>
    </row>
    <row r="31" spans="1:10">
      <c r="A31" s="13">
        <v>43397</v>
      </c>
      <c r="B31" s="51" t="s">
        <v>163</v>
      </c>
      <c r="C31" s="51">
        <v>200</v>
      </c>
      <c r="D31" s="39" t="s">
        <v>11</v>
      </c>
      <c r="E31" s="40">
        <v>5320</v>
      </c>
      <c r="F31" s="40">
        <v>5355</v>
      </c>
      <c r="G31" s="40" t="s">
        <v>44</v>
      </c>
      <c r="H31" s="5">
        <f>(E31-F31)*C31</f>
        <v>-7000</v>
      </c>
      <c r="I31" s="5">
        <v>0</v>
      </c>
      <c r="J31" s="16">
        <f t="shared" ref="J31" si="25">+I31+H31</f>
        <v>-7000</v>
      </c>
    </row>
    <row r="32" spans="1:10">
      <c r="A32" s="13">
        <v>43396</v>
      </c>
      <c r="B32" s="51" t="s">
        <v>162</v>
      </c>
      <c r="C32" s="51">
        <v>2800</v>
      </c>
      <c r="D32" s="39" t="s">
        <v>11</v>
      </c>
      <c r="E32" s="40">
        <v>136.80000000000001</v>
      </c>
      <c r="F32" s="40">
        <v>135.19999999999999</v>
      </c>
      <c r="G32" s="40" t="s">
        <v>44</v>
      </c>
      <c r="H32" s="5">
        <f>(E32-F32)*C32</f>
        <v>4480.0000000000637</v>
      </c>
      <c r="I32" s="5">
        <v>0</v>
      </c>
      <c r="J32" s="16">
        <f t="shared" ref="J32" si="26">+I32+H32</f>
        <v>4480.0000000000637</v>
      </c>
    </row>
    <row r="33" spans="1:10">
      <c r="A33" s="13">
        <v>43395</v>
      </c>
      <c r="B33" s="51" t="s">
        <v>134</v>
      </c>
      <c r="C33" s="51">
        <v>700</v>
      </c>
      <c r="D33" s="39" t="s">
        <v>10</v>
      </c>
      <c r="E33" s="40">
        <v>1125</v>
      </c>
      <c r="F33" s="40">
        <v>1133.9000000000001</v>
      </c>
      <c r="G33" s="40" t="s">
        <v>44</v>
      </c>
      <c r="H33" s="5">
        <f t="shared" ref="H33:H35" si="27">(F33-E33)*C33</f>
        <v>6230.0000000000637</v>
      </c>
      <c r="I33" s="5">
        <v>0</v>
      </c>
      <c r="J33" s="16">
        <f t="shared" ref="J33" si="28">+I33+H33</f>
        <v>6230.0000000000637</v>
      </c>
    </row>
    <row r="34" spans="1:10">
      <c r="A34" s="13">
        <v>43392</v>
      </c>
      <c r="B34" s="51" t="s">
        <v>161</v>
      </c>
      <c r="C34" s="51">
        <v>1200</v>
      </c>
      <c r="D34" s="39" t="s">
        <v>11</v>
      </c>
      <c r="E34" s="40">
        <v>700</v>
      </c>
      <c r="F34" s="40">
        <v>695</v>
      </c>
      <c r="G34" s="40" t="s">
        <v>44</v>
      </c>
      <c r="H34" s="5">
        <f>(E34-F34)*C34</f>
        <v>6000</v>
      </c>
      <c r="I34" s="5">
        <v>0</v>
      </c>
      <c r="J34" s="16">
        <f t="shared" ref="J34" si="29">+I34+H34</f>
        <v>6000</v>
      </c>
    </row>
    <row r="35" spans="1:10">
      <c r="A35" s="13">
        <v>43389</v>
      </c>
      <c r="B35" s="51" t="s">
        <v>22</v>
      </c>
      <c r="C35" s="51">
        <v>1100</v>
      </c>
      <c r="D35" s="39" t="s">
        <v>10</v>
      </c>
      <c r="E35" s="40">
        <v>626</v>
      </c>
      <c r="F35" s="40">
        <v>632</v>
      </c>
      <c r="G35" s="40">
        <v>640</v>
      </c>
      <c r="H35" s="5">
        <f t="shared" si="27"/>
        <v>6600</v>
      </c>
      <c r="I35" s="5">
        <f>(G35-F35)*C35</f>
        <v>8800</v>
      </c>
      <c r="J35" s="16">
        <f t="shared" ref="J35" si="30">+I35+H35</f>
        <v>15400</v>
      </c>
    </row>
    <row r="36" spans="1:10">
      <c r="A36" s="13">
        <v>43388</v>
      </c>
      <c r="B36" s="51" t="s">
        <v>156</v>
      </c>
      <c r="C36" s="51">
        <v>5000</v>
      </c>
      <c r="D36" s="39" t="s">
        <v>10</v>
      </c>
      <c r="E36" s="40">
        <v>98.8</v>
      </c>
      <c r="F36" s="40">
        <v>99.7</v>
      </c>
      <c r="G36" s="40" t="s">
        <v>44</v>
      </c>
      <c r="H36" s="5">
        <f t="shared" ref="H36" si="31">(F36-E36)*C36</f>
        <v>4500.0000000000282</v>
      </c>
      <c r="I36" s="5">
        <v>0</v>
      </c>
      <c r="J36" s="16">
        <f t="shared" ref="J36" si="32">+I36+H36</f>
        <v>4500.0000000000282</v>
      </c>
    </row>
    <row r="37" spans="1:10">
      <c r="A37" s="13">
        <v>43385</v>
      </c>
      <c r="B37" s="51" t="s">
        <v>150</v>
      </c>
      <c r="C37" s="51">
        <v>2500</v>
      </c>
      <c r="D37" s="39" t="s">
        <v>10</v>
      </c>
      <c r="E37" s="40">
        <v>407</v>
      </c>
      <c r="F37" s="40">
        <v>410</v>
      </c>
      <c r="G37" s="40">
        <v>412</v>
      </c>
      <c r="H37" s="5">
        <f t="shared" ref="H37" si="33">(F37-E37)*C37</f>
        <v>7500</v>
      </c>
      <c r="I37" s="5">
        <f>(G37-F37)*C37</f>
        <v>5000</v>
      </c>
      <c r="J37" s="16">
        <f t="shared" ref="J37:J40" si="34">+I37+H37</f>
        <v>12500</v>
      </c>
    </row>
    <row r="38" spans="1:10">
      <c r="A38" s="13">
        <v>43384</v>
      </c>
      <c r="B38" s="51" t="s">
        <v>98</v>
      </c>
      <c r="C38" s="51">
        <v>4000</v>
      </c>
      <c r="D38" s="39" t="s">
        <v>11</v>
      </c>
      <c r="E38" s="40">
        <v>93.5</v>
      </c>
      <c r="F38" s="40">
        <v>93.5</v>
      </c>
      <c r="G38" s="40" t="s">
        <v>44</v>
      </c>
      <c r="H38" s="5">
        <f>(E38-F38)*C38</f>
        <v>0</v>
      </c>
      <c r="I38" s="16">
        <v>0</v>
      </c>
      <c r="J38" s="16">
        <f t="shared" si="34"/>
        <v>0</v>
      </c>
    </row>
    <row r="39" spans="1:10">
      <c r="A39" s="13">
        <v>43383</v>
      </c>
      <c r="B39" s="51" t="s">
        <v>151</v>
      </c>
      <c r="C39" s="51">
        <v>400</v>
      </c>
      <c r="D39" s="39" t="s">
        <v>10</v>
      </c>
      <c r="E39" s="40">
        <v>1275</v>
      </c>
      <c r="F39" s="40">
        <v>1290</v>
      </c>
      <c r="G39" s="40">
        <v>1305</v>
      </c>
      <c r="H39" s="5">
        <f t="shared" ref="H39" si="35">(F39-E39)*C39</f>
        <v>6000</v>
      </c>
      <c r="I39" s="5">
        <f>(G39-F39)*C39</f>
        <v>6000</v>
      </c>
      <c r="J39" s="16">
        <f t="shared" si="34"/>
        <v>12000</v>
      </c>
    </row>
    <row r="40" spans="1:10">
      <c r="A40" s="13">
        <v>43382</v>
      </c>
      <c r="B40" s="51" t="s">
        <v>122</v>
      </c>
      <c r="C40" s="51">
        <v>2500</v>
      </c>
      <c r="D40" s="39" t="s">
        <v>11</v>
      </c>
      <c r="E40" s="40">
        <v>302</v>
      </c>
      <c r="F40" s="40">
        <v>299</v>
      </c>
      <c r="G40" s="40">
        <v>295</v>
      </c>
      <c r="H40" s="5">
        <f>(E40-F40)*C40</f>
        <v>7500</v>
      </c>
      <c r="I40" s="16">
        <f>(F40-G40)*C40</f>
        <v>10000</v>
      </c>
      <c r="J40" s="16">
        <f t="shared" si="34"/>
        <v>17500</v>
      </c>
    </row>
    <row r="41" spans="1:10">
      <c r="A41" s="13">
        <v>43381</v>
      </c>
      <c r="B41" s="51" t="s">
        <v>152</v>
      </c>
      <c r="C41" s="51">
        <v>1000</v>
      </c>
      <c r="D41" s="39" t="s">
        <v>11</v>
      </c>
      <c r="E41" s="40">
        <v>486</v>
      </c>
      <c r="F41" s="40">
        <v>479</v>
      </c>
      <c r="G41" s="40" t="s">
        <v>44</v>
      </c>
      <c r="H41" s="5">
        <f>(E41-F41)*C41</f>
        <v>7000</v>
      </c>
      <c r="I41" s="5">
        <v>0</v>
      </c>
      <c r="J41" s="16">
        <f t="shared" ref="J41:J43" si="36">+I41+H41</f>
        <v>7000</v>
      </c>
    </row>
    <row r="42" spans="1:10">
      <c r="A42" s="13">
        <v>43378</v>
      </c>
      <c r="B42" s="51" t="s">
        <v>96</v>
      </c>
      <c r="C42" s="51">
        <v>1000</v>
      </c>
      <c r="D42" s="39" t="s">
        <v>11</v>
      </c>
      <c r="E42" s="40">
        <v>765</v>
      </c>
      <c r="F42" s="40">
        <v>758</v>
      </c>
      <c r="G42" s="40" t="s">
        <v>44</v>
      </c>
      <c r="H42" s="5">
        <f>(E42-F42)*C42</f>
        <v>7000</v>
      </c>
      <c r="I42" s="16">
        <v>0</v>
      </c>
      <c r="J42" s="16">
        <f t="shared" si="36"/>
        <v>7000</v>
      </c>
    </row>
    <row r="43" spans="1:10">
      <c r="A43" s="13">
        <v>43377</v>
      </c>
      <c r="B43" s="51" t="s">
        <v>143</v>
      </c>
      <c r="C43" s="51">
        <v>1100</v>
      </c>
      <c r="D43" s="39" t="s">
        <v>11</v>
      </c>
      <c r="E43" s="40">
        <v>872</v>
      </c>
      <c r="F43" s="40">
        <v>872</v>
      </c>
      <c r="G43" s="40" t="s">
        <v>44</v>
      </c>
      <c r="H43" s="5">
        <f t="shared" ref="H43" si="37">(F43-E43)*C43</f>
        <v>0</v>
      </c>
      <c r="I43" s="5">
        <v>0</v>
      </c>
      <c r="J43" s="16">
        <f t="shared" si="36"/>
        <v>0</v>
      </c>
    </row>
    <row r="44" spans="1:10">
      <c r="A44" s="13">
        <v>43376</v>
      </c>
      <c r="B44" s="51" t="s">
        <v>92</v>
      </c>
      <c r="C44" s="51">
        <v>500</v>
      </c>
      <c r="D44" s="39" t="s">
        <v>10</v>
      </c>
      <c r="E44" s="40">
        <v>621</v>
      </c>
      <c r="F44" s="40">
        <v>631</v>
      </c>
      <c r="G44" s="40" t="s">
        <v>44</v>
      </c>
      <c r="H44" s="5">
        <f t="shared" ref="H44" si="38">(F44-E44)*C44</f>
        <v>5000</v>
      </c>
      <c r="I44" s="16">
        <v>0</v>
      </c>
      <c r="J44" s="16">
        <f t="shared" ref="J44:J45" si="39">+I44+H44</f>
        <v>5000</v>
      </c>
    </row>
    <row r="45" spans="1:10">
      <c r="A45" s="13">
        <v>43374</v>
      </c>
      <c r="B45" s="51" t="s">
        <v>144</v>
      </c>
      <c r="C45" s="51">
        <v>750</v>
      </c>
      <c r="D45" s="39" t="s">
        <v>11</v>
      </c>
      <c r="E45" s="40">
        <v>992</v>
      </c>
      <c r="F45" s="40">
        <v>992</v>
      </c>
      <c r="G45" s="40" t="s">
        <v>44</v>
      </c>
      <c r="H45" s="5">
        <f>(E45-F45)*C45</f>
        <v>0</v>
      </c>
      <c r="I45" s="16">
        <v>0</v>
      </c>
      <c r="J45" s="16">
        <f t="shared" si="39"/>
        <v>0</v>
      </c>
    </row>
    <row r="46" spans="1:10">
      <c r="A46" s="13">
        <v>43371</v>
      </c>
      <c r="B46" s="51" t="s">
        <v>134</v>
      </c>
      <c r="C46" s="51">
        <v>700</v>
      </c>
      <c r="D46" s="39" t="s">
        <v>11</v>
      </c>
      <c r="E46" s="40">
        <v>1178</v>
      </c>
      <c r="F46" s="40">
        <v>1168</v>
      </c>
      <c r="G46" s="40">
        <v>1160</v>
      </c>
      <c r="H46" s="5">
        <f>(E46-F46)*C46</f>
        <v>7000</v>
      </c>
      <c r="I46" s="16">
        <f>(F46-G46)*C46</f>
        <v>5600</v>
      </c>
      <c r="J46" s="16">
        <f t="shared" ref="J46:J47" si="40">+I46+H46</f>
        <v>12600</v>
      </c>
    </row>
    <row r="47" spans="1:10">
      <c r="A47" s="13">
        <v>43370</v>
      </c>
      <c r="B47" s="51" t="s">
        <v>133</v>
      </c>
      <c r="C47" s="51">
        <v>1200</v>
      </c>
      <c r="D47" s="39" t="s">
        <v>11</v>
      </c>
      <c r="E47" s="40">
        <v>605</v>
      </c>
      <c r="F47" s="40">
        <v>600</v>
      </c>
      <c r="G47" s="40" t="s">
        <v>44</v>
      </c>
      <c r="H47" s="5">
        <f>(E47-F47)*C47</f>
        <v>6000</v>
      </c>
      <c r="I47" s="16">
        <v>0</v>
      </c>
      <c r="J47" s="16">
        <f t="shared" si="40"/>
        <v>6000</v>
      </c>
    </row>
    <row r="48" spans="1:10">
      <c r="A48" s="13">
        <v>43369</v>
      </c>
      <c r="B48" s="51" t="s">
        <v>132</v>
      </c>
      <c r="C48" s="51">
        <v>800</v>
      </c>
      <c r="D48" s="39" t="s">
        <v>10</v>
      </c>
      <c r="E48" s="40">
        <v>1390</v>
      </c>
      <c r="F48" s="40">
        <v>1400</v>
      </c>
      <c r="G48" s="40">
        <v>1420</v>
      </c>
      <c r="H48" s="5">
        <f t="shared" ref="H48" si="41">(F48-E48)*C48</f>
        <v>8000</v>
      </c>
      <c r="I48" s="5">
        <f>(G48-F48)*C48</f>
        <v>16000</v>
      </c>
      <c r="J48" s="16">
        <f t="shared" ref="J48" si="42">+I48+H48</f>
        <v>24000</v>
      </c>
    </row>
    <row r="49" spans="1:10">
      <c r="A49" s="13">
        <v>43368</v>
      </c>
      <c r="B49" s="51" t="s">
        <v>93</v>
      </c>
      <c r="C49" s="51">
        <v>2000</v>
      </c>
      <c r="D49" s="39" t="s">
        <v>11</v>
      </c>
      <c r="E49" s="40">
        <v>346</v>
      </c>
      <c r="F49" s="40">
        <v>342</v>
      </c>
      <c r="G49" s="40">
        <v>338</v>
      </c>
      <c r="H49" s="5">
        <f>(E49-F49)*C49</f>
        <v>8000</v>
      </c>
      <c r="I49" s="16">
        <f>(F49-G49)*C49</f>
        <v>8000</v>
      </c>
      <c r="J49" s="16">
        <f t="shared" ref="J49" si="43">+I49+H49</f>
        <v>16000</v>
      </c>
    </row>
    <row r="50" spans="1:10">
      <c r="A50" s="13">
        <v>43367</v>
      </c>
      <c r="B50" s="51" t="s">
        <v>131</v>
      </c>
      <c r="C50" s="51">
        <v>1600</v>
      </c>
      <c r="D50" s="39" t="s">
        <v>11</v>
      </c>
      <c r="E50" s="40">
        <v>261</v>
      </c>
      <c r="F50" s="40">
        <v>257</v>
      </c>
      <c r="G50" s="40">
        <v>252</v>
      </c>
      <c r="H50" s="5">
        <f>(E50-F50)*C50</f>
        <v>6400</v>
      </c>
      <c r="I50" s="16">
        <f>(F50-G50)*C50</f>
        <v>8000</v>
      </c>
      <c r="J50" s="16">
        <f t="shared" ref="J50" si="44">+I50+H50</f>
        <v>14400</v>
      </c>
    </row>
    <row r="51" spans="1:10">
      <c r="A51" s="13">
        <v>43364</v>
      </c>
      <c r="B51" s="51" t="s">
        <v>123</v>
      </c>
      <c r="C51" s="51">
        <v>1800</v>
      </c>
      <c r="D51" s="39" t="s">
        <v>10</v>
      </c>
      <c r="E51" s="40">
        <v>373</v>
      </c>
      <c r="F51" s="40">
        <v>369</v>
      </c>
      <c r="G51" s="40" t="s">
        <v>44</v>
      </c>
      <c r="H51" s="5">
        <f t="shared" ref="H51" si="45">(F51-E51)*C51</f>
        <v>-7200</v>
      </c>
      <c r="I51" s="5">
        <v>0</v>
      </c>
      <c r="J51" s="16">
        <f t="shared" ref="J51" si="46">+I51+H51</f>
        <v>-7200</v>
      </c>
    </row>
    <row r="52" spans="1:10">
      <c r="A52" s="13">
        <v>43362</v>
      </c>
      <c r="B52" s="51" t="s">
        <v>65</v>
      </c>
      <c r="C52" s="51">
        <v>2666</v>
      </c>
      <c r="D52" s="39" t="s">
        <v>10</v>
      </c>
      <c r="E52" s="40">
        <v>384</v>
      </c>
      <c r="F52" s="40">
        <v>386.5</v>
      </c>
      <c r="G52" s="40">
        <v>388</v>
      </c>
      <c r="H52" s="5">
        <f t="shared" ref="H52" si="47">(F52-E52)*C52</f>
        <v>6665</v>
      </c>
      <c r="I52" s="5">
        <f>(G52-F52)*C52</f>
        <v>3999</v>
      </c>
      <c r="J52" s="16">
        <f t="shared" ref="J52" si="48">+I52+H52</f>
        <v>10664</v>
      </c>
    </row>
    <row r="53" spans="1:10">
      <c r="A53" s="13">
        <v>43361</v>
      </c>
      <c r="B53" s="51" t="s">
        <v>124</v>
      </c>
      <c r="C53" s="51">
        <v>900</v>
      </c>
      <c r="D53" s="39" t="s">
        <v>10</v>
      </c>
      <c r="E53" s="40">
        <v>683</v>
      </c>
      <c r="F53" s="40">
        <v>681</v>
      </c>
      <c r="G53" s="40" t="s">
        <v>44</v>
      </c>
      <c r="H53" s="5">
        <f t="shared" ref="H53" si="49">(F53-E53)*C53</f>
        <v>-1800</v>
      </c>
      <c r="I53" s="16">
        <v>0</v>
      </c>
      <c r="J53" s="16">
        <f t="shared" ref="J53" si="50">+I53+H53</f>
        <v>-1800</v>
      </c>
    </row>
    <row r="54" spans="1:10">
      <c r="A54" s="13">
        <v>43360</v>
      </c>
      <c r="B54" s="51" t="s">
        <v>123</v>
      </c>
      <c r="C54" s="51">
        <v>1800</v>
      </c>
      <c r="D54" s="39" t="s">
        <v>10</v>
      </c>
      <c r="E54" s="40">
        <v>365</v>
      </c>
      <c r="F54" s="40">
        <v>367.5</v>
      </c>
      <c r="G54" s="40" t="s">
        <v>44</v>
      </c>
      <c r="H54" s="5">
        <f t="shared" ref="H54" si="51">(F54-E54)*C54</f>
        <v>4500</v>
      </c>
      <c r="I54" s="16">
        <v>0</v>
      </c>
      <c r="J54" s="16">
        <f t="shared" ref="J54:J57" si="52">+I54+H54</f>
        <v>4500</v>
      </c>
    </row>
    <row r="55" spans="1:10">
      <c r="A55" s="13">
        <v>43357</v>
      </c>
      <c r="B55" s="51" t="s">
        <v>130</v>
      </c>
      <c r="C55" s="51">
        <v>700</v>
      </c>
      <c r="D55" s="39" t="s">
        <v>10</v>
      </c>
      <c r="E55" s="40">
        <v>985</v>
      </c>
      <c r="F55" s="40">
        <v>994</v>
      </c>
      <c r="G55" s="40" t="s">
        <v>44</v>
      </c>
      <c r="H55" s="5">
        <f t="shared" ref="H55" si="53">(F55-E55)*C55</f>
        <v>6300</v>
      </c>
      <c r="I55" s="16">
        <v>0</v>
      </c>
      <c r="J55" s="16">
        <f t="shared" ref="J55" si="54">+I55+H55</f>
        <v>6300</v>
      </c>
    </row>
    <row r="56" spans="1:10">
      <c r="A56" s="13">
        <v>43355</v>
      </c>
      <c r="B56" s="51" t="s">
        <v>129</v>
      </c>
      <c r="C56" s="51">
        <v>1500</v>
      </c>
      <c r="D56" s="39" t="s">
        <v>11</v>
      </c>
      <c r="E56" s="40">
        <v>300</v>
      </c>
      <c r="F56" s="40">
        <v>300</v>
      </c>
      <c r="G56" s="40" t="s">
        <v>44</v>
      </c>
      <c r="H56" s="5">
        <f>(E56-F56)*C56</f>
        <v>0</v>
      </c>
      <c r="I56" s="16">
        <v>0</v>
      </c>
      <c r="J56" s="16">
        <f t="shared" ref="J56" si="55">+I56+H56</f>
        <v>0</v>
      </c>
    </row>
    <row r="57" spans="1:10">
      <c r="A57" s="13">
        <v>43354</v>
      </c>
      <c r="B57" s="51" t="s">
        <v>128</v>
      </c>
      <c r="C57" s="51">
        <v>1500</v>
      </c>
      <c r="D57" s="39" t="s">
        <v>11</v>
      </c>
      <c r="E57" s="40">
        <v>587</v>
      </c>
      <c r="F57" s="40">
        <v>582</v>
      </c>
      <c r="G57" s="40" t="s">
        <v>44</v>
      </c>
      <c r="H57" s="5">
        <f>(E57-F57)*C57</f>
        <v>7500</v>
      </c>
      <c r="I57" s="16">
        <v>0</v>
      </c>
      <c r="J57" s="16">
        <f t="shared" si="52"/>
        <v>7500</v>
      </c>
    </row>
    <row r="58" spans="1:10">
      <c r="A58" s="13">
        <v>43353</v>
      </c>
      <c r="B58" s="51" t="s">
        <v>122</v>
      </c>
      <c r="C58" s="51">
        <v>2600</v>
      </c>
      <c r="D58" s="39" t="s">
        <v>11</v>
      </c>
      <c r="E58" s="40">
        <v>349</v>
      </c>
      <c r="F58" s="40">
        <v>346</v>
      </c>
      <c r="G58" s="40">
        <v>343.8</v>
      </c>
      <c r="H58" s="5">
        <f>(E58-F58)*C58</f>
        <v>7800</v>
      </c>
      <c r="I58" s="16">
        <f>(F58-G58)*C58</f>
        <v>5719.9999999999709</v>
      </c>
      <c r="J58" s="16">
        <f t="shared" ref="J58" si="56">+I58+H58</f>
        <v>13519.999999999971</v>
      </c>
    </row>
    <row r="59" spans="1:10">
      <c r="A59" s="13">
        <v>43350</v>
      </c>
      <c r="B59" s="51" t="s">
        <v>121</v>
      </c>
      <c r="C59" s="51">
        <v>600</v>
      </c>
      <c r="D59" s="39" t="s">
        <v>10</v>
      </c>
      <c r="E59" s="40">
        <v>922</v>
      </c>
      <c r="F59" s="40">
        <v>922</v>
      </c>
      <c r="G59" s="40" t="s">
        <v>44</v>
      </c>
      <c r="H59" s="5">
        <f t="shared" ref="H59" si="57">(F59-E59)*C59</f>
        <v>0</v>
      </c>
      <c r="I59" s="5">
        <v>0</v>
      </c>
      <c r="J59" s="16">
        <f t="shared" ref="J59" si="58">+I59+H59</f>
        <v>0</v>
      </c>
    </row>
    <row r="60" spans="1:10">
      <c r="A60" s="13">
        <v>43349</v>
      </c>
      <c r="B60" s="51" t="s">
        <v>120</v>
      </c>
      <c r="C60" s="51">
        <v>700</v>
      </c>
      <c r="D60" s="39" t="s">
        <v>10</v>
      </c>
      <c r="E60" s="40">
        <v>771</v>
      </c>
      <c r="F60" s="40">
        <v>780</v>
      </c>
      <c r="G60" s="40">
        <v>800</v>
      </c>
      <c r="H60" s="5">
        <f t="shared" ref="H60" si="59">(F60-E60)*C60</f>
        <v>6300</v>
      </c>
      <c r="I60" s="5">
        <f>(G60-F60)*C60</f>
        <v>14000</v>
      </c>
      <c r="J60" s="16">
        <f t="shared" ref="J60" si="60">+I60+H60</f>
        <v>20300</v>
      </c>
    </row>
    <row r="61" spans="1:10">
      <c r="A61" s="13">
        <v>43348</v>
      </c>
      <c r="B61" s="51" t="s">
        <v>118</v>
      </c>
      <c r="C61" s="51">
        <v>1100</v>
      </c>
      <c r="D61" s="39" t="s">
        <v>11</v>
      </c>
      <c r="E61" s="40">
        <v>577</v>
      </c>
      <c r="F61" s="40">
        <v>580</v>
      </c>
      <c r="G61" s="40" t="s">
        <v>44</v>
      </c>
      <c r="H61" s="5">
        <f>(E61-F61)*C61</f>
        <v>-3300</v>
      </c>
      <c r="I61" s="5">
        <v>0</v>
      </c>
      <c r="J61" s="16">
        <f t="shared" ref="J61" si="61">+I61+H61</f>
        <v>-3300</v>
      </c>
    </row>
    <row r="62" spans="1:10">
      <c r="A62" s="13">
        <v>43348</v>
      </c>
      <c r="B62" s="51" t="s">
        <v>117</v>
      </c>
      <c r="C62" s="51">
        <v>1100</v>
      </c>
      <c r="D62" s="39" t="s">
        <v>11</v>
      </c>
      <c r="E62" s="40">
        <v>653</v>
      </c>
      <c r="F62" s="40">
        <v>649</v>
      </c>
      <c r="G62" s="40" t="s">
        <v>44</v>
      </c>
      <c r="H62" s="5">
        <f>(E62-F62)*C62</f>
        <v>4400</v>
      </c>
      <c r="I62" s="5">
        <v>0</v>
      </c>
      <c r="J62" s="16">
        <f t="shared" ref="J62" si="62">+I62+H62</f>
        <v>4400</v>
      </c>
    </row>
    <row r="63" spans="1:10">
      <c r="A63" s="13">
        <v>43347</v>
      </c>
      <c r="B63" s="51" t="s">
        <v>64</v>
      </c>
      <c r="C63" s="51">
        <v>1100</v>
      </c>
      <c r="D63" s="39" t="s">
        <v>11</v>
      </c>
      <c r="E63" s="40">
        <v>509</v>
      </c>
      <c r="F63" s="40">
        <v>503</v>
      </c>
      <c r="G63" s="40" t="s">
        <v>44</v>
      </c>
      <c r="H63" s="5">
        <f>(E63-F63)*C63</f>
        <v>6600</v>
      </c>
      <c r="I63" s="5">
        <v>0</v>
      </c>
      <c r="J63" s="16">
        <f t="shared" ref="J63" si="63">+I63+H63</f>
        <v>6600</v>
      </c>
    </row>
    <row r="64" spans="1:10">
      <c r="A64" s="13">
        <v>43346</v>
      </c>
      <c r="B64" s="51" t="s">
        <v>113</v>
      </c>
      <c r="C64" s="51">
        <v>250</v>
      </c>
      <c r="D64" s="39" t="s">
        <v>10</v>
      </c>
      <c r="E64" s="40">
        <v>2600</v>
      </c>
      <c r="F64" s="40">
        <v>2625</v>
      </c>
      <c r="G64" s="40">
        <v>2640</v>
      </c>
      <c r="H64" s="5">
        <f t="shared" ref="H64:H65" si="64">(F64-E64)*C64</f>
        <v>6250</v>
      </c>
      <c r="I64" s="5">
        <f>(G64-F64)*C64</f>
        <v>3750</v>
      </c>
      <c r="J64" s="16">
        <f t="shared" ref="J64:J65" si="65">+I64+H64</f>
        <v>10000</v>
      </c>
    </row>
    <row r="65" spans="1:10">
      <c r="A65" s="13">
        <v>43343</v>
      </c>
      <c r="B65" s="51" t="s">
        <v>116</v>
      </c>
      <c r="C65" s="51">
        <v>1000</v>
      </c>
      <c r="D65" s="39" t="s">
        <v>10</v>
      </c>
      <c r="E65" s="40">
        <v>712</v>
      </c>
      <c r="F65" s="40">
        <v>719</v>
      </c>
      <c r="G65" s="40">
        <v>725</v>
      </c>
      <c r="H65" s="5">
        <f t="shared" si="64"/>
        <v>7000</v>
      </c>
      <c r="I65" s="5">
        <f>(G65-F65)*C65</f>
        <v>6000</v>
      </c>
      <c r="J65" s="16">
        <f t="shared" si="65"/>
        <v>13000</v>
      </c>
    </row>
    <row r="66" spans="1:10">
      <c r="A66" s="13">
        <v>43341</v>
      </c>
      <c r="B66" s="51" t="s">
        <v>62</v>
      </c>
      <c r="C66" s="51">
        <v>2250</v>
      </c>
      <c r="D66" s="39" t="s">
        <v>10</v>
      </c>
      <c r="E66" s="40">
        <v>219</v>
      </c>
      <c r="F66" s="40">
        <v>222</v>
      </c>
      <c r="G66" s="40" t="s">
        <v>44</v>
      </c>
      <c r="H66" s="5">
        <f t="shared" ref="H66:H67" si="66">(F66-E66)*C66</f>
        <v>6750</v>
      </c>
      <c r="I66" s="5">
        <v>0</v>
      </c>
      <c r="J66" s="16">
        <f t="shared" ref="J66:J67" si="67">+I66+H66</f>
        <v>6750</v>
      </c>
    </row>
    <row r="67" spans="1:10">
      <c r="A67" s="13">
        <v>43340</v>
      </c>
      <c r="B67" s="51" t="s">
        <v>105</v>
      </c>
      <c r="C67" s="51">
        <v>300</v>
      </c>
      <c r="D67" s="39" t="s">
        <v>10</v>
      </c>
      <c r="E67" s="40">
        <v>3095</v>
      </c>
      <c r="F67" s="40">
        <v>3115</v>
      </c>
      <c r="G67" s="40">
        <v>3140</v>
      </c>
      <c r="H67" s="5">
        <f t="shared" si="66"/>
        <v>6000</v>
      </c>
      <c r="I67" s="5">
        <f>(G67-F67)*C67</f>
        <v>7500</v>
      </c>
      <c r="J67" s="16">
        <f t="shared" si="67"/>
        <v>13500</v>
      </c>
    </row>
    <row r="68" spans="1:10">
      <c r="A68" s="13">
        <v>43339</v>
      </c>
      <c r="B68" s="51" t="s">
        <v>105</v>
      </c>
      <c r="C68" s="51">
        <v>300</v>
      </c>
      <c r="D68" s="39" t="s">
        <v>10</v>
      </c>
      <c r="E68" s="40">
        <v>2953</v>
      </c>
      <c r="F68" s="40">
        <v>2974</v>
      </c>
      <c r="G68" s="40">
        <v>3000</v>
      </c>
      <c r="H68" s="5">
        <f t="shared" ref="H68:H69" si="68">(F68-E68)*C68</f>
        <v>6300</v>
      </c>
      <c r="I68" s="5">
        <v>0</v>
      </c>
      <c r="J68" s="16">
        <f t="shared" ref="J68:J69" si="69">+I68+H68</f>
        <v>6300</v>
      </c>
    </row>
    <row r="69" spans="1:10">
      <c r="A69" s="13">
        <v>43336</v>
      </c>
      <c r="B69" s="51" t="s">
        <v>77</v>
      </c>
      <c r="C69" s="51">
        <v>500</v>
      </c>
      <c r="D69" s="39" t="s">
        <v>10</v>
      </c>
      <c r="E69" s="40">
        <v>1998</v>
      </c>
      <c r="F69" s="40">
        <v>2007.8</v>
      </c>
      <c r="G69" s="40" t="s">
        <v>44</v>
      </c>
      <c r="H69" s="5">
        <f t="shared" si="68"/>
        <v>4899.9999999999773</v>
      </c>
      <c r="I69" s="5">
        <v>0</v>
      </c>
      <c r="J69" s="16">
        <f t="shared" si="69"/>
        <v>4899.9999999999773</v>
      </c>
    </row>
    <row r="70" spans="1:10">
      <c r="A70" s="13">
        <v>43335</v>
      </c>
      <c r="B70" s="51" t="s">
        <v>106</v>
      </c>
      <c r="C70" s="51">
        <v>4000</v>
      </c>
      <c r="D70" s="39" t="s">
        <v>10</v>
      </c>
      <c r="E70" s="40">
        <v>164.5</v>
      </c>
      <c r="F70" s="40">
        <v>165</v>
      </c>
      <c r="G70" s="40" t="s">
        <v>44</v>
      </c>
      <c r="H70" s="5">
        <f t="shared" ref="H70" si="70">(F70-E70)*C70</f>
        <v>2000</v>
      </c>
      <c r="I70" s="5">
        <v>0</v>
      </c>
      <c r="J70" s="16">
        <f t="shared" ref="J70" si="71">+I70+H70</f>
        <v>2000</v>
      </c>
    </row>
    <row r="71" spans="1:10">
      <c r="A71" s="13">
        <v>43332</v>
      </c>
      <c r="B71" s="51" t="s">
        <v>107</v>
      </c>
      <c r="C71" s="51">
        <v>800</v>
      </c>
      <c r="D71" s="39" t="s">
        <v>10</v>
      </c>
      <c r="E71" s="40">
        <v>1230</v>
      </c>
      <c r="F71" s="40">
        <v>1238</v>
      </c>
      <c r="G71" s="40">
        <v>1250</v>
      </c>
      <c r="H71" s="5">
        <f t="shared" ref="H71" si="72">(F71-E71)*C71</f>
        <v>6400</v>
      </c>
      <c r="I71" s="5">
        <v>0</v>
      </c>
      <c r="J71" s="16">
        <f t="shared" ref="J71" si="73">+I71+H71</f>
        <v>6400</v>
      </c>
    </row>
    <row r="72" spans="1:10">
      <c r="A72" s="13">
        <v>43329</v>
      </c>
      <c r="B72" s="51" t="s">
        <v>77</v>
      </c>
      <c r="C72" s="51">
        <v>500</v>
      </c>
      <c r="D72" s="39" t="s">
        <v>10</v>
      </c>
      <c r="E72" s="40">
        <v>1201</v>
      </c>
      <c r="F72" s="40">
        <v>1188</v>
      </c>
      <c r="G72" s="40" t="s">
        <v>44</v>
      </c>
      <c r="H72" s="5">
        <f t="shared" ref="H72" si="74">(F72-E72)*C72</f>
        <v>-6500</v>
      </c>
      <c r="I72" s="5">
        <v>0</v>
      </c>
      <c r="J72" s="16">
        <f t="shared" ref="J72" si="75">+I72+H72</f>
        <v>-6500</v>
      </c>
    </row>
    <row r="73" spans="1:10">
      <c r="A73" s="13">
        <v>43328</v>
      </c>
      <c r="B73" s="51" t="s">
        <v>65</v>
      </c>
      <c r="C73" s="51">
        <v>2667</v>
      </c>
      <c r="D73" s="39" t="s">
        <v>10</v>
      </c>
      <c r="E73" s="40">
        <v>397</v>
      </c>
      <c r="F73" s="40">
        <v>393.5</v>
      </c>
      <c r="G73" s="40" t="s">
        <v>44</v>
      </c>
      <c r="H73" s="5">
        <f t="shared" ref="H73" si="76">(F73-E73)*C73</f>
        <v>-9334.5</v>
      </c>
      <c r="I73" s="5">
        <v>0</v>
      </c>
      <c r="J73" s="16">
        <f t="shared" ref="J73" si="77">+I73+H73</f>
        <v>-9334.5</v>
      </c>
    </row>
    <row r="74" spans="1:10">
      <c r="A74" s="13">
        <v>43326</v>
      </c>
      <c r="B74" s="51" t="s">
        <v>101</v>
      </c>
      <c r="C74" s="51">
        <v>1500</v>
      </c>
      <c r="D74" s="39" t="s">
        <v>10</v>
      </c>
      <c r="E74" s="40">
        <v>644</v>
      </c>
      <c r="F74" s="40">
        <v>649</v>
      </c>
      <c r="G74" s="40">
        <v>660</v>
      </c>
      <c r="H74" s="5">
        <f t="shared" ref="H74" si="78">(F74-E74)*C74</f>
        <v>7500</v>
      </c>
      <c r="I74" s="5">
        <f>(G74-F74)*C74</f>
        <v>16500</v>
      </c>
      <c r="J74" s="16">
        <f t="shared" ref="J74" si="79">+I74+H74</f>
        <v>24000</v>
      </c>
    </row>
    <row r="75" spans="1:10">
      <c r="A75" s="13">
        <v>43325</v>
      </c>
      <c r="B75" s="51" t="s">
        <v>77</v>
      </c>
      <c r="C75" s="51">
        <v>500</v>
      </c>
      <c r="D75" s="39" t="s">
        <v>10</v>
      </c>
      <c r="E75" s="40">
        <v>1226</v>
      </c>
      <c r="F75" s="40">
        <v>1238</v>
      </c>
      <c r="G75" s="40">
        <v>1260</v>
      </c>
      <c r="H75" s="5">
        <f t="shared" ref="H75" si="80">(F75-E75)*C75</f>
        <v>6000</v>
      </c>
      <c r="I75" s="5">
        <f>(G75-F75)*C75</f>
        <v>11000</v>
      </c>
      <c r="J75" s="16">
        <f t="shared" ref="J75" si="81">+I75+H75</f>
        <v>17000</v>
      </c>
    </row>
    <row r="76" spans="1:10">
      <c r="A76" s="13">
        <v>43322</v>
      </c>
      <c r="B76" s="51" t="s">
        <v>94</v>
      </c>
      <c r="C76" s="51">
        <v>1750</v>
      </c>
      <c r="D76" s="39" t="s">
        <v>10</v>
      </c>
      <c r="E76" s="40">
        <v>390.5</v>
      </c>
      <c r="F76" s="40">
        <v>387.5</v>
      </c>
      <c r="G76" s="40" t="s">
        <v>44</v>
      </c>
      <c r="H76" s="5">
        <f t="shared" ref="H76" si="82">(F76-E76)*C76</f>
        <v>-5250</v>
      </c>
      <c r="I76" s="5">
        <v>0</v>
      </c>
      <c r="J76" s="16">
        <f t="shared" ref="J76" si="83">+I76+H76</f>
        <v>-5250</v>
      </c>
    </row>
    <row r="77" spans="1:10">
      <c r="A77" s="13">
        <v>43321</v>
      </c>
      <c r="B77" s="51" t="s">
        <v>98</v>
      </c>
      <c r="C77" s="51">
        <v>4000</v>
      </c>
      <c r="D77" s="39" t="s">
        <v>10</v>
      </c>
      <c r="E77" s="40">
        <v>155</v>
      </c>
      <c r="F77" s="40">
        <v>157</v>
      </c>
      <c r="G77" s="40">
        <v>158</v>
      </c>
      <c r="H77" s="5">
        <f t="shared" ref="H77" si="84">(F77-E77)*C77</f>
        <v>8000</v>
      </c>
      <c r="I77" s="5">
        <f>(G77-F77)*C77</f>
        <v>4000</v>
      </c>
      <c r="J77" s="16">
        <f t="shared" ref="J77" si="85">+I77+H77</f>
        <v>12000</v>
      </c>
    </row>
    <row r="78" spans="1:10">
      <c r="A78" s="13">
        <v>43319</v>
      </c>
      <c r="B78" s="51" t="s">
        <v>95</v>
      </c>
      <c r="C78" s="51">
        <v>1300</v>
      </c>
      <c r="D78" s="39" t="s">
        <v>10</v>
      </c>
      <c r="E78" s="40">
        <v>425</v>
      </c>
      <c r="F78" s="40">
        <v>425</v>
      </c>
      <c r="G78" s="40" t="s">
        <v>44</v>
      </c>
      <c r="H78" s="5">
        <f t="shared" ref="H78" si="86">(F78-E78)*C78</f>
        <v>0</v>
      </c>
      <c r="I78" s="5">
        <v>0</v>
      </c>
      <c r="J78" s="16">
        <f t="shared" ref="J78" si="87">+I78+H78</f>
        <v>0</v>
      </c>
    </row>
    <row r="79" spans="1:10">
      <c r="A79" s="13">
        <v>43318</v>
      </c>
      <c r="B79" s="51" t="s">
        <v>93</v>
      </c>
      <c r="C79" s="51">
        <v>2000</v>
      </c>
      <c r="D79" s="39" t="s">
        <v>10</v>
      </c>
      <c r="E79" s="40">
        <v>433</v>
      </c>
      <c r="F79" s="40">
        <v>430</v>
      </c>
      <c r="G79" s="40" t="s">
        <v>44</v>
      </c>
      <c r="H79" s="5">
        <f t="shared" ref="H79:H80" si="88">(F79-E79)*C79</f>
        <v>-6000</v>
      </c>
      <c r="I79" s="5">
        <v>0</v>
      </c>
      <c r="J79" s="16">
        <f t="shared" ref="J79:J80" si="89">+I79+H79</f>
        <v>-6000</v>
      </c>
    </row>
    <row r="80" spans="1:10">
      <c r="A80" s="13">
        <v>43315</v>
      </c>
      <c r="B80" s="51" t="s">
        <v>94</v>
      </c>
      <c r="C80" s="51">
        <v>1750</v>
      </c>
      <c r="D80" s="39" t="s">
        <v>10</v>
      </c>
      <c r="E80" s="40">
        <v>373</v>
      </c>
      <c r="F80" s="40">
        <v>376</v>
      </c>
      <c r="G80" s="40" t="s">
        <v>44</v>
      </c>
      <c r="H80" s="5">
        <f t="shared" si="88"/>
        <v>5250</v>
      </c>
      <c r="I80" s="5">
        <v>0</v>
      </c>
      <c r="J80" s="16">
        <f t="shared" si="89"/>
        <v>5250</v>
      </c>
    </row>
    <row r="81" spans="1:10">
      <c r="A81" s="13">
        <v>43314</v>
      </c>
      <c r="B81" s="51" t="s">
        <v>90</v>
      </c>
      <c r="C81" s="51">
        <v>600</v>
      </c>
      <c r="D81" s="39" t="s">
        <v>10</v>
      </c>
      <c r="E81" s="40">
        <v>982</v>
      </c>
      <c r="F81" s="40">
        <v>991</v>
      </c>
      <c r="G81" s="40" t="s">
        <v>44</v>
      </c>
      <c r="H81" s="5">
        <f t="shared" ref="H81:H83" si="90">(F81-E81)*C81</f>
        <v>5400</v>
      </c>
      <c r="I81" s="5">
        <v>0</v>
      </c>
      <c r="J81" s="16">
        <f t="shared" ref="J81:J83" si="91">+I81+H81</f>
        <v>5400</v>
      </c>
    </row>
    <row r="82" spans="1:10">
      <c r="A82" s="13">
        <v>43313</v>
      </c>
      <c r="B82" s="51" t="s">
        <v>91</v>
      </c>
      <c r="C82" s="51">
        <v>2500</v>
      </c>
      <c r="D82" s="39" t="s">
        <v>10</v>
      </c>
      <c r="E82" s="40">
        <v>234.5</v>
      </c>
      <c r="F82" s="40">
        <v>235.5</v>
      </c>
      <c r="G82" s="40" t="s">
        <v>44</v>
      </c>
      <c r="H82" s="5">
        <f t="shared" si="90"/>
        <v>2500</v>
      </c>
      <c r="I82" s="5">
        <v>0</v>
      </c>
      <c r="J82" s="16">
        <f t="shared" si="91"/>
        <v>2500</v>
      </c>
    </row>
    <row r="83" spans="1:10">
      <c r="A83" s="13">
        <v>43311</v>
      </c>
      <c r="B83" s="51" t="s">
        <v>92</v>
      </c>
      <c r="C83" s="51">
        <v>500</v>
      </c>
      <c r="D83" s="39" t="s">
        <v>10</v>
      </c>
      <c r="E83" s="40">
        <v>886</v>
      </c>
      <c r="F83" s="40">
        <v>898</v>
      </c>
      <c r="G83" s="40">
        <v>904</v>
      </c>
      <c r="H83" s="5">
        <f t="shared" si="90"/>
        <v>6000</v>
      </c>
      <c r="I83" s="5">
        <f>(G83-F83)*C83</f>
        <v>3000</v>
      </c>
      <c r="J83" s="16">
        <f t="shared" si="91"/>
        <v>9000</v>
      </c>
    </row>
    <row r="84" spans="1:10">
      <c r="A84" s="13">
        <v>43308</v>
      </c>
      <c r="B84" s="51" t="s">
        <v>80</v>
      </c>
      <c r="C84" s="51">
        <v>1500</v>
      </c>
      <c r="D84" s="39" t="s">
        <v>10</v>
      </c>
      <c r="E84" s="40">
        <v>269</v>
      </c>
      <c r="F84" s="40">
        <v>269.5</v>
      </c>
      <c r="G84" s="40">
        <v>0</v>
      </c>
      <c r="H84" s="5">
        <f t="shared" ref="H84:H89" si="92">(F84-E84)*C84</f>
        <v>750</v>
      </c>
      <c r="I84" s="5">
        <v>0</v>
      </c>
      <c r="J84" s="16">
        <f t="shared" ref="J84:J87" si="93">+I84+H84</f>
        <v>750</v>
      </c>
    </row>
    <row r="85" spans="1:10">
      <c r="A85" s="13">
        <v>43306</v>
      </c>
      <c r="B85" s="51" t="s">
        <v>81</v>
      </c>
      <c r="C85" s="51">
        <v>700</v>
      </c>
      <c r="D85" s="39" t="s">
        <v>10</v>
      </c>
      <c r="E85" s="40">
        <v>809</v>
      </c>
      <c r="F85" s="40">
        <v>819</v>
      </c>
      <c r="G85" s="40">
        <v>835</v>
      </c>
      <c r="H85" s="5">
        <f t="shared" si="92"/>
        <v>7000</v>
      </c>
      <c r="I85" s="5">
        <f>(G85-F85)*C85</f>
        <v>11200</v>
      </c>
      <c r="J85" s="16">
        <f t="shared" si="93"/>
        <v>18200</v>
      </c>
    </row>
    <row r="86" spans="1:10">
      <c r="A86" s="13">
        <v>43305</v>
      </c>
      <c r="B86" s="51" t="s">
        <v>82</v>
      </c>
      <c r="C86" s="51">
        <v>500</v>
      </c>
      <c r="D86" s="39" t="s">
        <v>10</v>
      </c>
      <c r="E86" s="40">
        <v>1245</v>
      </c>
      <c r="F86" s="40">
        <v>1257</v>
      </c>
      <c r="G86" s="40">
        <v>1275</v>
      </c>
      <c r="H86" s="5">
        <f t="shared" si="92"/>
        <v>6000</v>
      </c>
      <c r="I86" s="5">
        <f>(G86-F86)*C86</f>
        <v>9000</v>
      </c>
      <c r="J86" s="16">
        <f t="shared" si="93"/>
        <v>15000</v>
      </c>
    </row>
    <row r="87" spans="1:10">
      <c r="A87" s="13">
        <v>43304</v>
      </c>
      <c r="B87" s="51" t="s">
        <v>83</v>
      </c>
      <c r="C87" s="51">
        <v>3000</v>
      </c>
      <c r="D87" s="39" t="s">
        <v>10</v>
      </c>
      <c r="E87" s="40">
        <v>202</v>
      </c>
      <c r="F87" s="40">
        <v>204</v>
      </c>
      <c r="G87" s="40">
        <v>205.95</v>
      </c>
      <c r="H87" s="5">
        <f t="shared" si="92"/>
        <v>6000</v>
      </c>
      <c r="I87" s="5">
        <f>(G87-F87)*C87</f>
        <v>5849.9999999999654</v>
      </c>
      <c r="J87" s="16">
        <f t="shared" si="93"/>
        <v>11849.999999999965</v>
      </c>
    </row>
    <row r="88" spans="1:10">
      <c r="A88" s="13">
        <v>43301</v>
      </c>
      <c r="B88" s="51" t="s">
        <v>84</v>
      </c>
      <c r="C88" s="51">
        <v>125</v>
      </c>
      <c r="D88" s="39" t="s">
        <v>10</v>
      </c>
      <c r="E88" s="40">
        <v>6635</v>
      </c>
      <c r="F88" s="40">
        <v>6700</v>
      </c>
      <c r="G88" s="40">
        <v>6780</v>
      </c>
      <c r="H88" s="5">
        <f t="shared" si="92"/>
        <v>8125</v>
      </c>
      <c r="I88" s="5">
        <f>(G88-F88)*C88</f>
        <v>10000</v>
      </c>
      <c r="J88" s="16">
        <f>+I88+H88</f>
        <v>18125</v>
      </c>
    </row>
    <row r="89" spans="1:10">
      <c r="A89" s="2">
        <v>43300</v>
      </c>
      <c r="B89" s="28" t="s">
        <v>85</v>
      </c>
      <c r="C89" s="28">
        <v>800</v>
      </c>
      <c r="D89" s="28" t="s">
        <v>10</v>
      </c>
      <c r="E89" s="29">
        <v>1174</v>
      </c>
      <c r="F89" s="29">
        <v>1166</v>
      </c>
      <c r="G89" s="30">
        <v>0</v>
      </c>
      <c r="H89" s="5">
        <f t="shared" si="92"/>
        <v>-6400</v>
      </c>
      <c r="I89" s="5">
        <v>0</v>
      </c>
      <c r="J89" s="16">
        <f t="shared" ref="J89" si="94">+I89+H89</f>
        <v>-6400</v>
      </c>
    </row>
    <row r="90" spans="1:10">
      <c r="A90" s="2">
        <v>43299</v>
      </c>
      <c r="B90" s="28" t="s">
        <v>76</v>
      </c>
      <c r="C90" s="28">
        <v>3500</v>
      </c>
      <c r="D90" s="28" t="s">
        <v>10</v>
      </c>
      <c r="E90" s="29">
        <v>97.8</v>
      </c>
      <c r="F90" s="29">
        <v>99.6</v>
      </c>
      <c r="G90" s="30">
        <v>0</v>
      </c>
      <c r="H90" s="5">
        <v>6250</v>
      </c>
      <c r="I90" s="5">
        <v>0</v>
      </c>
      <c r="J90" s="16">
        <f t="shared" ref="J90:J92" si="95">+I90+H90</f>
        <v>6250</v>
      </c>
    </row>
    <row r="91" spans="1:10">
      <c r="A91" s="2">
        <v>43298</v>
      </c>
      <c r="B91" s="28" t="s">
        <v>64</v>
      </c>
      <c r="C91" s="28">
        <v>1100</v>
      </c>
      <c r="D91" s="28" t="s">
        <v>10</v>
      </c>
      <c r="E91" s="29">
        <v>514</v>
      </c>
      <c r="F91" s="29">
        <v>519.5</v>
      </c>
      <c r="G91" s="30">
        <v>0</v>
      </c>
      <c r="H91" s="5">
        <v>6250</v>
      </c>
      <c r="I91" s="5">
        <v>0</v>
      </c>
      <c r="J91" s="16">
        <f t="shared" si="95"/>
        <v>6250</v>
      </c>
    </row>
    <row r="92" spans="1:10">
      <c r="A92" s="2">
        <v>43297</v>
      </c>
      <c r="B92" s="28" t="s">
        <v>77</v>
      </c>
      <c r="C92" s="28">
        <v>500</v>
      </c>
      <c r="D92" s="28" t="s">
        <v>11</v>
      </c>
      <c r="E92" s="29">
        <v>944</v>
      </c>
      <c r="F92" s="29">
        <v>939</v>
      </c>
      <c r="G92" s="30">
        <v>0</v>
      </c>
      <c r="H92" s="5">
        <f>(E92-F92)*C92</f>
        <v>2500</v>
      </c>
      <c r="I92" s="5">
        <v>0</v>
      </c>
      <c r="J92" s="16">
        <f t="shared" si="95"/>
        <v>2500</v>
      </c>
    </row>
    <row r="93" spans="1:10">
      <c r="A93" s="2">
        <v>43293</v>
      </c>
      <c r="B93" s="28" t="s">
        <v>74</v>
      </c>
      <c r="C93" s="28">
        <v>500</v>
      </c>
      <c r="D93" s="28" t="s">
        <v>10</v>
      </c>
      <c r="E93" s="29">
        <v>1605</v>
      </c>
      <c r="F93" s="29">
        <v>1592</v>
      </c>
      <c r="G93" s="30">
        <v>0</v>
      </c>
      <c r="H93" s="5">
        <f t="shared" ref="H93" si="96">(F93-E93)*C93</f>
        <v>-6500</v>
      </c>
      <c r="I93" s="5">
        <v>0</v>
      </c>
      <c r="J93" s="16">
        <f t="shared" ref="J93" si="97">+I93+H93</f>
        <v>-6500</v>
      </c>
    </row>
    <row r="94" spans="1:10">
      <c r="A94" s="2">
        <v>43292</v>
      </c>
      <c r="B94" s="28" t="s">
        <v>67</v>
      </c>
      <c r="C94" s="28">
        <v>2750</v>
      </c>
      <c r="D94" s="28" t="s">
        <v>11</v>
      </c>
      <c r="E94" s="29">
        <v>267.5</v>
      </c>
      <c r="F94" s="29">
        <v>267.5</v>
      </c>
      <c r="G94" s="30">
        <v>0</v>
      </c>
      <c r="H94" s="5">
        <f t="shared" ref="H94:H95" si="98">(F94-E94)*C94</f>
        <v>0</v>
      </c>
      <c r="I94" s="5">
        <v>0</v>
      </c>
      <c r="J94" s="16">
        <f t="shared" ref="J94:J95" si="99">+I94+H94</f>
        <v>0</v>
      </c>
    </row>
    <row r="95" spans="1:10">
      <c r="A95" s="2">
        <v>43290</v>
      </c>
      <c r="B95" s="28" t="s">
        <v>68</v>
      </c>
      <c r="C95" s="28">
        <v>1400</v>
      </c>
      <c r="D95" s="28" t="s">
        <v>10</v>
      </c>
      <c r="E95" s="29">
        <v>598</v>
      </c>
      <c r="F95" s="29">
        <v>603</v>
      </c>
      <c r="G95" s="30">
        <v>0</v>
      </c>
      <c r="H95" s="5">
        <f t="shared" si="98"/>
        <v>7000</v>
      </c>
      <c r="I95" s="5">
        <v>0</v>
      </c>
      <c r="J95" s="16">
        <f t="shared" si="99"/>
        <v>7000</v>
      </c>
    </row>
    <row r="96" spans="1:10">
      <c r="A96" s="2">
        <v>43287</v>
      </c>
      <c r="B96" s="28" t="s">
        <v>25</v>
      </c>
      <c r="C96" s="28">
        <v>1250</v>
      </c>
      <c r="D96" s="28" t="s">
        <v>10</v>
      </c>
      <c r="E96" s="29">
        <v>658</v>
      </c>
      <c r="F96" s="29">
        <v>663.5</v>
      </c>
      <c r="G96" s="30">
        <v>0</v>
      </c>
      <c r="H96" s="5">
        <f t="shared" ref="H96:H98" si="100">(F96-E96)*C96</f>
        <v>6875</v>
      </c>
      <c r="I96" s="5">
        <v>0</v>
      </c>
      <c r="J96" s="16">
        <f t="shared" ref="J96:J98" si="101">+I96+H96</f>
        <v>6875</v>
      </c>
    </row>
    <row r="97" spans="1:10">
      <c r="A97" s="2">
        <v>43286</v>
      </c>
      <c r="B97" s="28" t="s">
        <v>52</v>
      </c>
      <c r="C97" s="28">
        <v>600</v>
      </c>
      <c r="D97" s="28" t="s">
        <v>10</v>
      </c>
      <c r="E97" s="29">
        <v>1320</v>
      </c>
      <c r="F97" s="29">
        <v>1330</v>
      </c>
      <c r="G97" s="30">
        <v>0</v>
      </c>
      <c r="H97" s="5">
        <f t="shared" si="100"/>
        <v>6000</v>
      </c>
      <c r="I97" s="5">
        <v>0</v>
      </c>
      <c r="J97" s="16">
        <f t="shared" si="101"/>
        <v>6000</v>
      </c>
    </row>
    <row r="98" spans="1:10">
      <c r="A98" s="2">
        <v>43285</v>
      </c>
      <c r="B98" s="28" t="s">
        <v>53</v>
      </c>
      <c r="C98" s="28">
        <v>12000</v>
      </c>
      <c r="D98" s="28" t="s">
        <v>10</v>
      </c>
      <c r="E98" s="29">
        <v>57.25</v>
      </c>
      <c r="F98" s="29">
        <v>58.25</v>
      </c>
      <c r="G98" s="30">
        <v>0</v>
      </c>
      <c r="H98" s="5">
        <f t="shared" si="100"/>
        <v>12000</v>
      </c>
      <c r="I98" s="5">
        <v>0</v>
      </c>
      <c r="J98" s="16">
        <f t="shared" si="101"/>
        <v>12000</v>
      </c>
    </row>
    <row r="99" spans="1:10">
      <c r="A99" s="2">
        <v>43285</v>
      </c>
      <c r="B99" s="31" t="s">
        <v>54</v>
      </c>
      <c r="C99" s="32">
        <v>250</v>
      </c>
      <c r="D99" s="31" t="s">
        <v>10</v>
      </c>
      <c r="E99" s="33">
        <v>2885</v>
      </c>
      <c r="F99" s="33">
        <v>2910</v>
      </c>
      <c r="G99" s="33">
        <v>2930</v>
      </c>
      <c r="H99" s="5">
        <v>6250</v>
      </c>
      <c r="I99" s="5">
        <v>6000</v>
      </c>
      <c r="J99" s="16">
        <f>+I99+H99</f>
        <v>12250</v>
      </c>
    </row>
    <row r="100" spans="1:10">
      <c r="A100" s="2">
        <v>43285</v>
      </c>
      <c r="B100" s="32" t="s">
        <v>27</v>
      </c>
      <c r="C100" s="32">
        <v>12000</v>
      </c>
      <c r="D100" s="32" t="s">
        <v>11</v>
      </c>
      <c r="E100" s="33">
        <v>80</v>
      </c>
      <c r="F100" s="33">
        <v>78</v>
      </c>
      <c r="G100" s="33">
        <v>0</v>
      </c>
      <c r="H100" s="5">
        <f>(E100-F100)*C100</f>
        <v>24000</v>
      </c>
      <c r="I100" s="5">
        <v>0</v>
      </c>
      <c r="J100" s="16">
        <f t="shared" ref="J100" si="102">+I100+H100</f>
        <v>24000</v>
      </c>
    </row>
    <row r="101" spans="1:10">
      <c r="A101" s="2">
        <v>43284</v>
      </c>
      <c r="B101" s="31" t="s">
        <v>29</v>
      </c>
      <c r="C101" s="32">
        <v>2750</v>
      </c>
      <c r="D101" s="31" t="s">
        <v>10</v>
      </c>
      <c r="E101" s="33">
        <v>260.5</v>
      </c>
      <c r="F101" s="33">
        <v>262.5</v>
      </c>
      <c r="G101" s="33">
        <v>0</v>
      </c>
      <c r="H101" s="5">
        <v>5500</v>
      </c>
      <c r="I101" s="5">
        <v>0</v>
      </c>
      <c r="J101" s="16">
        <v>5500</v>
      </c>
    </row>
    <row r="102" spans="1:10">
      <c r="A102" s="2">
        <v>43284</v>
      </c>
      <c r="B102" s="32" t="s">
        <v>55</v>
      </c>
      <c r="C102" s="32">
        <v>10000</v>
      </c>
      <c r="D102" s="32" t="s">
        <v>11</v>
      </c>
      <c r="E102" s="33">
        <v>53.75</v>
      </c>
      <c r="F102" s="33">
        <v>52.5</v>
      </c>
      <c r="G102" s="33">
        <v>0</v>
      </c>
      <c r="H102" s="5">
        <f>(E102-F102)*C102</f>
        <v>12500</v>
      </c>
      <c r="I102" s="5">
        <v>0</v>
      </c>
      <c r="J102" s="16">
        <f t="shared" ref="J102:J103" si="103">+I102+H102</f>
        <v>12500</v>
      </c>
    </row>
    <row r="103" spans="1:10">
      <c r="A103" s="2">
        <v>43283</v>
      </c>
      <c r="B103" s="28" t="s">
        <v>55</v>
      </c>
      <c r="C103" s="28">
        <v>10000</v>
      </c>
      <c r="D103" s="28" t="s">
        <v>10</v>
      </c>
      <c r="E103" s="29">
        <v>56.25</v>
      </c>
      <c r="F103" s="29">
        <v>57.5</v>
      </c>
      <c r="G103" s="30">
        <v>0</v>
      </c>
      <c r="H103" s="5">
        <f t="shared" ref="H103" si="104">(F103-E103)*C103</f>
        <v>12500</v>
      </c>
      <c r="I103" s="5">
        <v>0</v>
      </c>
      <c r="J103" s="16">
        <f t="shared" si="103"/>
        <v>12500</v>
      </c>
    </row>
    <row r="104" spans="1:10">
      <c r="A104" s="34"/>
      <c r="B104" s="35"/>
      <c r="C104" s="35"/>
      <c r="D104" s="35"/>
      <c r="E104" s="36"/>
      <c r="F104" s="36"/>
      <c r="G104" s="36"/>
      <c r="H104" s="37"/>
      <c r="I104" s="37"/>
      <c r="J104" s="38"/>
    </row>
    <row r="105" spans="1:10">
      <c r="A105" s="2">
        <v>43280</v>
      </c>
      <c r="B105" s="28" t="s">
        <v>21</v>
      </c>
      <c r="C105" s="28">
        <v>1200</v>
      </c>
      <c r="D105" s="28" t="s">
        <v>10</v>
      </c>
      <c r="E105" s="29">
        <v>972</v>
      </c>
      <c r="F105" s="29">
        <v>987</v>
      </c>
      <c r="G105" s="30">
        <v>0</v>
      </c>
      <c r="H105" s="5">
        <f t="shared" ref="H105:H107" si="105">(F105-E105)*C105</f>
        <v>18000</v>
      </c>
      <c r="I105" s="5">
        <v>0</v>
      </c>
      <c r="J105" s="16">
        <f t="shared" ref="J105:J126" si="106">+I105+H105</f>
        <v>18000</v>
      </c>
    </row>
    <row r="106" spans="1:10">
      <c r="A106" s="2">
        <v>43279</v>
      </c>
      <c r="B106" s="28" t="s">
        <v>12</v>
      </c>
      <c r="C106" s="28">
        <v>28000</v>
      </c>
      <c r="D106" s="28" t="s">
        <v>10</v>
      </c>
      <c r="E106" s="29">
        <v>13.75</v>
      </c>
      <c r="F106" s="29">
        <v>14.4</v>
      </c>
      <c r="G106" s="30">
        <v>0</v>
      </c>
      <c r="H106" s="5">
        <f t="shared" si="105"/>
        <v>18200.000000000011</v>
      </c>
      <c r="I106" s="5">
        <v>0</v>
      </c>
      <c r="J106" s="16">
        <f t="shared" si="106"/>
        <v>18200.000000000011</v>
      </c>
    </row>
    <row r="107" spans="1:10">
      <c r="A107" s="2">
        <v>43279</v>
      </c>
      <c r="B107" s="28" t="s">
        <v>56</v>
      </c>
      <c r="C107" s="28">
        <v>800</v>
      </c>
      <c r="D107" s="28" t="s">
        <v>10</v>
      </c>
      <c r="E107" s="29">
        <v>1124</v>
      </c>
      <c r="F107" s="29">
        <v>1132</v>
      </c>
      <c r="G107" s="30">
        <v>0</v>
      </c>
      <c r="H107" s="5">
        <f t="shared" si="105"/>
        <v>6400</v>
      </c>
      <c r="I107" s="5">
        <v>0</v>
      </c>
      <c r="J107" s="16">
        <f t="shared" si="106"/>
        <v>6400</v>
      </c>
    </row>
    <row r="108" spans="1:10">
      <c r="A108" s="13">
        <v>43277</v>
      </c>
      <c r="B108" s="32" t="s">
        <v>27</v>
      </c>
      <c r="C108" s="32">
        <v>12000</v>
      </c>
      <c r="D108" s="32" t="s">
        <v>11</v>
      </c>
      <c r="E108" s="33">
        <v>82.25</v>
      </c>
      <c r="F108" s="33">
        <v>80.5</v>
      </c>
      <c r="G108" s="33">
        <v>0</v>
      </c>
      <c r="H108" s="5">
        <f>(E108-F108)*C108</f>
        <v>21000</v>
      </c>
      <c r="I108" s="5">
        <v>0</v>
      </c>
      <c r="J108" s="16">
        <f t="shared" si="106"/>
        <v>21000</v>
      </c>
    </row>
    <row r="109" spans="1:10">
      <c r="A109" s="13">
        <v>43276</v>
      </c>
      <c r="B109" s="39" t="s">
        <v>18</v>
      </c>
      <c r="C109" s="39">
        <v>500</v>
      </c>
      <c r="D109" s="39" t="s">
        <v>10</v>
      </c>
      <c r="E109" s="40">
        <v>1615</v>
      </c>
      <c r="F109" s="40">
        <v>1637</v>
      </c>
      <c r="G109" s="30">
        <v>0</v>
      </c>
      <c r="H109" s="5">
        <f t="shared" ref="H109" si="107">(F109-E109)*C109</f>
        <v>11000</v>
      </c>
      <c r="I109" s="5">
        <v>0</v>
      </c>
      <c r="J109" s="16">
        <f t="shared" si="106"/>
        <v>11000</v>
      </c>
    </row>
    <row r="110" spans="1:10">
      <c r="A110" s="13">
        <v>43273</v>
      </c>
      <c r="B110" s="32" t="s">
        <v>21</v>
      </c>
      <c r="C110" s="32">
        <v>1200</v>
      </c>
      <c r="D110" s="32" t="s">
        <v>11</v>
      </c>
      <c r="E110" s="33">
        <v>985</v>
      </c>
      <c r="F110" s="33">
        <v>980</v>
      </c>
      <c r="G110" s="33">
        <v>0</v>
      </c>
      <c r="H110" s="5">
        <f>(E110-F110)*C110</f>
        <v>6000</v>
      </c>
      <c r="I110" s="5">
        <v>0</v>
      </c>
      <c r="J110" s="16">
        <f t="shared" si="106"/>
        <v>6000</v>
      </c>
    </row>
    <row r="111" spans="1:10">
      <c r="A111" s="13">
        <v>43272</v>
      </c>
      <c r="B111" s="32" t="s">
        <v>18</v>
      </c>
      <c r="C111" s="32">
        <v>500</v>
      </c>
      <c r="D111" s="32" t="s">
        <v>11</v>
      </c>
      <c r="E111" s="33">
        <v>1640</v>
      </c>
      <c r="F111" s="33">
        <v>1615</v>
      </c>
      <c r="G111" s="33">
        <v>0</v>
      </c>
      <c r="H111" s="5">
        <f>(E111-F111)*C111</f>
        <v>12500</v>
      </c>
      <c r="I111" s="5">
        <v>0</v>
      </c>
      <c r="J111" s="16">
        <f t="shared" si="106"/>
        <v>12500</v>
      </c>
    </row>
    <row r="112" spans="1:10">
      <c r="A112" s="13">
        <v>43271</v>
      </c>
      <c r="B112" s="39" t="s">
        <v>14</v>
      </c>
      <c r="C112" s="39">
        <v>7000</v>
      </c>
      <c r="D112" s="39" t="s">
        <v>10</v>
      </c>
      <c r="E112" s="40">
        <v>137</v>
      </c>
      <c r="F112" s="40">
        <v>138</v>
      </c>
      <c r="G112" s="30">
        <v>0</v>
      </c>
      <c r="H112" s="5">
        <f t="shared" ref="H112:H114" si="108">(F112-E112)*C112</f>
        <v>7000</v>
      </c>
      <c r="I112" s="5">
        <v>0</v>
      </c>
      <c r="J112" s="16">
        <f t="shared" si="106"/>
        <v>7000</v>
      </c>
    </row>
    <row r="113" spans="1:10">
      <c r="A113" s="13">
        <v>43269</v>
      </c>
      <c r="B113" s="39" t="s">
        <v>21</v>
      </c>
      <c r="C113" s="39">
        <v>1200</v>
      </c>
      <c r="D113" s="39" t="s">
        <v>10</v>
      </c>
      <c r="E113" s="40">
        <v>1000</v>
      </c>
      <c r="F113" s="40">
        <v>1012</v>
      </c>
      <c r="G113" s="40">
        <v>0</v>
      </c>
      <c r="H113" s="16">
        <f t="shared" si="108"/>
        <v>14400</v>
      </c>
      <c r="I113" s="16">
        <v>0</v>
      </c>
      <c r="J113" s="16">
        <f t="shared" si="106"/>
        <v>14400</v>
      </c>
    </row>
    <row r="114" spans="1:10">
      <c r="A114" s="13">
        <v>43269</v>
      </c>
      <c r="B114" s="39" t="s">
        <v>14</v>
      </c>
      <c r="C114" s="39">
        <v>7000</v>
      </c>
      <c r="D114" s="39" t="s">
        <v>10</v>
      </c>
      <c r="E114" s="40">
        <v>140</v>
      </c>
      <c r="F114" s="40">
        <v>140.5</v>
      </c>
      <c r="G114" s="40">
        <v>0</v>
      </c>
      <c r="H114" s="16">
        <f t="shared" si="108"/>
        <v>3500</v>
      </c>
      <c r="I114" s="16">
        <v>0</v>
      </c>
      <c r="J114" s="16">
        <f t="shared" si="106"/>
        <v>3500</v>
      </c>
    </row>
    <row r="115" spans="1:10">
      <c r="A115" s="13">
        <v>43266</v>
      </c>
      <c r="B115" s="39" t="s">
        <v>13</v>
      </c>
      <c r="C115" s="39">
        <v>12000</v>
      </c>
      <c r="D115" s="39" t="s">
        <v>11</v>
      </c>
      <c r="E115" s="40">
        <v>87</v>
      </c>
      <c r="F115" s="40">
        <v>85</v>
      </c>
      <c r="G115" s="40">
        <v>84.25</v>
      </c>
      <c r="H115" s="16">
        <f>(E115-F115)*C115</f>
        <v>24000</v>
      </c>
      <c r="I115" s="16">
        <f>(F115-G115)*C115</f>
        <v>9000</v>
      </c>
      <c r="J115" s="16">
        <f t="shared" si="106"/>
        <v>33000</v>
      </c>
    </row>
    <row r="116" spans="1:10">
      <c r="A116" s="13">
        <v>43266</v>
      </c>
      <c r="B116" s="39" t="s">
        <v>34</v>
      </c>
      <c r="C116" s="39">
        <v>1000</v>
      </c>
      <c r="D116" s="39" t="s">
        <v>11</v>
      </c>
      <c r="E116" s="40">
        <v>1087</v>
      </c>
      <c r="F116" s="40">
        <v>1075</v>
      </c>
      <c r="G116" s="40">
        <v>0</v>
      </c>
      <c r="H116" s="16">
        <f t="shared" ref="H116" si="109">(E116-F116)*C116</f>
        <v>12000</v>
      </c>
      <c r="I116" s="16">
        <v>0</v>
      </c>
      <c r="J116" s="16">
        <f t="shared" si="106"/>
        <v>12000</v>
      </c>
    </row>
    <row r="117" spans="1:10">
      <c r="A117" s="13">
        <v>43265</v>
      </c>
      <c r="B117" s="39" t="s">
        <v>12</v>
      </c>
      <c r="C117" s="39">
        <v>28000</v>
      </c>
      <c r="D117" s="39" t="s">
        <v>10</v>
      </c>
      <c r="E117" s="40">
        <v>16</v>
      </c>
      <c r="F117" s="40">
        <v>15.4</v>
      </c>
      <c r="G117" s="40">
        <v>0</v>
      </c>
      <c r="H117" s="16">
        <f t="shared" ref="H117" si="110">(F117-E117)*C117</f>
        <v>-16799.999999999989</v>
      </c>
      <c r="I117" s="16">
        <v>0</v>
      </c>
      <c r="J117" s="11">
        <f t="shared" si="106"/>
        <v>-16799.999999999989</v>
      </c>
    </row>
    <row r="118" spans="1:10">
      <c r="A118" s="13">
        <v>43265</v>
      </c>
      <c r="B118" s="39" t="s">
        <v>14</v>
      </c>
      <c r="C118" s="39">
        <v>7000</v>
      </c>
      <c r="D118" s="39" t="s">
        <v>10</v>
      </c>
      <c r="E118" s="40">
        <v>143.75</v>
      </c>
      <c r="F118" s="40">
        <v>145.75</v>
      </c>
      <c r="G118" s="40">
        <v>146.25</v>
      </c>
      <c r="H118" s="16">
        <f>(F118-E118)*C118</f>
        <v>14000</v>
      </c>
      <c r="I118" s="16">
        <f>(G118-F118)*C118</f>
        <v>3500</v>
      </c>
      <c r="J118" s="16">
        <f t="shared" si="106"/>
        <v>17500</v>
      </c>
    </row>
    <row r="119" spans="1:10">
      <c r="A119" s="41">
        <v>43264</v>
      </c>
      <c r="B119" s="32" t="s">
        <v>21</v>
      </c>
      <c r="C119" s="32">
        <v>1200</v>
      </c>
      <c r="D119" s="32" t="s">
        <v>11</v>
      </c>
      <c r="E119" s="33">
        <v>1045</v>
      </c>
      <c r="F119" s="33">
        <v>1032</v>
      </c>
      <c r="G119" s="33">
        <v>0</v>
      </c>
      <c r="H119" s="5">
        <f t="shared" ref="H119" si="111">(E119-F119)*C119</f>
        <v>15600</v>
      </c>
      <c r="I119" s="5">
        <v>0</v>
      </c>
      <c r="J119" s="16">
        <f t="shared" si="106"/>
        <v>15600</v>
      </c>
    </row>
    <row r="120" spans="1:10">
      <c r="A120" s="13">
        <v>43263</v>
      </c>
      <c r="B120" s="39" t="s">
        <v>20</v>
      </c>
      <c r="C120" s="39">
        <v>1000</v>
      </c>
      <c r="D120" s="39" t="s">
        <v>10</v>
      </c>
      <c r="E120" s="40">
        <v>1061</v>
      </c>
      <c r="F120" s="40">
        <v>1076</v>
      </c>
      <c r="G120" s="40">
        <v>1096</v>
      </c>
      <c r="H120" s="16">
        <f>(F120-E120)*C120</f>
        <v>15000</v>
      </c>
      <c r="I120" s="16">
        <v>0</v>
      </c>
      <c r="J120" s="16">
        <f t="shared" si="106"/>
        <v>15000</v>
      </c>
    </row>
    <row r="121" spans="1:10">
      <c r="A121" s="13">
        <v>43262</v>
      </c>
      <c r="B121" s="39" t="s">
        <v>57</v>
      </c>
      <c r="C121" s="39">
        <v>4500</v>
      </c>
      <c r="D121" s="39" t="s">
        <v>10</v>
      </c>
      <c r="E121" s="40">
        <v>273</v>
      </c>
      <c r="F121" s="40">
        <v>275.75</v>
      </c>
      <c r="G121" s="40">
        <v>0</v>
      </c>
      <c r="H121" s="16">
        <f>(F121-E121)*C121</f>
        <v>12375</v>
      </c>
      <c r="I121" s="16">
        <v>0</v>
      </c>
      <c r="J121" s="16">
        <f t="shared" si="106"/>
        <v>12375</v>
      </c>
    </row>
    <row r="122" spans="1:10">
      <c r="A122" s="13">
        <v>43259</v>
      </c>
      <c r="B122" s="39" t="s">
        <v>21</v>
      </c>
      <c r="C122" s="39">
        <v>1200</v>
      </c>
      <c r="D122" s="39" t="s">
        <v>10</v>
      </c>
      <c r="E122" s="40">
        <v>1021</v>
      </c>
      <c r="F122" s="40">
        <v>1036</v>
      </c>
      <c r="G122" s="40">
        <v>1041</v>
      </c>
      <c r="H122" s="16">
        <f>(F122-E122)*C122</f>
        <v>18000</v>
      </c>
      <c r="I122" s="16">
        <f>(G122-F122)*C122</f>
        <v>6000</v>
      </c>
      <c r="J122" s="16">
        <f t="shared" si="106"/>
        <v>24000</v>
      </c>
    </row>
    <row r="123" spans="1:10">
      <c r="A123" s="13">
        <v>43259</v>
      </c>
      <c r="B123" s="39" t="s">
        <v>58</v>
      </c>
      <c r="C123" s="39">
        <v>4000</v>
      </c>
      <c r="D123" s="39" t="s">
        <v>10</v>
      </c>
      <c r="E123" s="40">
        <v>132.75</v>
      </c>
      <c r="F123" s="40">
        <v>135.75</v>
      </c>
      <c r="G123" s="40">
        <v>0</v>
      </c>
      <c r="H123" s="16">
        <f>(F123-E123)*C123</f>
        <v>12000</v>
      </c>
      <c r="I123" s="16">
        <v>0</v>
      </c>
      <c r="J123" s="16">
        <f t="shared" si="106"/>
        <v>12000</v>
      </c>
    </row>
    <row r="124" spans="1:10">
      <c r="A124" s="13">
        <v>43259</v>
      </c>
      <c r="B124" s="39" t="s">
        <v>36</v>
      </c>
      <c r="C124" s="39">
        <v>1400</v>
      </c>
      <c r="D124" s="39" t="s">
        <v>10</v>
      </c>
      <c r="E124" s="40">
        <v>565</v>
      </c>
      <c r="F124" s="40">
        <v>575</v>
      </c>
      <c r="G124" s="40">
        <v>587</v>
      </c>
      <c r="H124" s="16">
        <f>(F124-E124)*C124</f>
        <v>14000</v>
      </c>
      <c r="I124" s="16">
        <f>(G124-F124)*C124</f>
        <v>16800</v>
      </c>
      <c r="J124" s="16">
        <f t="shared" si="106"/>
        <v>30800</v>
      </c>
    </row>
    <row r="125" spans="1:10">
      <c r="A125" s="13">
        <v>43258</v>
      </c>
      <c r="B125" s="39" t="s">
        <v>14</v>
      </c>
      <c r="C125" s="39">
        <v>7000</v>
      </c>
      <c r="D125" s="39" t="s">
        <v>10</v>
      </c>
      <c r="E125" s="40">
        <v>149</v>
      </c>
      <c r="F125" s="40">
        <v>147</v>
      </c>
      <c r="G125" s="40">
        <v>0</v>
      </c>
      <c r="H125" s="16">
        <f t="shared" ref="H125:H126" si="112">(F125-E125)*C125</f>
        <v>-14000</v>
      </c>
      <c r="I125" s="16">
        <v>0</v>
      </c>
      <c r="J125" s="11">
        <f t="shared" si="106"/>
        <v>-14000</v>
      </c>
    </row>
    <row r="126" spans="1:10">
      <c r="A126" s="13">
        <v>43258</v>
      </c>
      <c r="B126" s="42" t="s">
        <v>28</v>
      </c>
      <c r="C126" s="42">
        <v>28000</v>
      </c>
      <c r="D126" s="42" t="s">
        <v>10</v>
      </c>
      <c r="E126" s="43">
        <v>16</v>
      </c>
      <c r="F126" s="40">
        <v>15.5</v>
      </c>
      <c r="G126" s="43">
        <v>0</v>
      </c>
      <c r="H126" s="16">
        <f t="shared" si="112"/>
        <v>-14000</v>
      </c>
      <c r="I126" s="16">
        <v>0</v>
      </c>
      <c r="J126" s="11">
        <f t="shared" si="106"/>
        <v>-14000</v>
      </c>
    </row>
    <row r="127" spans="1:10">
      <c r="A127" s="13">
        <v>43257</v>
      </c>
      <c r="B127" s="39" t="s">
        <v>22</v>
      </c>
      <c r="C127" s="39">
        <v>1100</v>
      </c>
      <c r="D127" s="39" t="s">
        <v>10</v>
      </c>
      <c r="E127" s="40">
        <v>899</v>
      </c>
      <c r="F127" s="40">
        <v>905</v>
      </c>
      <c r="G127" s="40">
        <v>0</v>
      </c>
      <c r="H127" s="16">
        <f>(F127-E127)*C127</f>
        <v>6600</v>
      </c>
      <c r="I127" s="16">
        <v>0</v>
      </c>
      <c r="J127" s="16">
        <f>+I127+H127</f>
        <v>6600</v>
      </c>
    </row>
    <row r="128" spans="1:10">
      <c r="A128" s="13">
        <v>43256</v>
      </c>
      <c r="B128" s="39" t="s">
        <v>17</v>
      </c>
      <c r="C128" s="39">
        <v>8000</v>
      </c>
      <c r="D128" s="39" t="s">
        <v>10</v>
      </c>
      <c r="E128" s="40">
        <v>109</v>
      </c>
      <c r="F128" s="40">
        <v>110.9</v>
      </c>
      <c r="G128" s="40">
        <v>0</v>
      </c>
      <c r="H128" s="16">
        <f>(F128-E128)*C128</f>
        <v>15200.000000000045</v>
      </c>
      <c r="I128" s="16">
        <v>0</v>
      </c>
      <c r="J128" s="16">
        <f t="shared" ref="J128:J132" si="113">+I128+H128</f>
        <v>15200.000000000045</v>
      </c>
    </row>
    <row r="129" spans="1:10">
      <c r="A129" s="13">
        <v>43255</v>
      </c>
      <c r="B129" s="39" t="s">
        <v>18</v>
      </c>
      <c r="C129" s="39">
        <v>500</v>
      </c>
      <c r="D129" s="39" t="s">
        <v>11</v>
      </c>
      <c r="E129" s="40">
        <v>1590</v>
      </c>
      <c r="F129" s="40">
        <v>1570</v>
      </c>
      <c r="G129" s="40">
        <v>0</v>
      </c>
      <c r="H129" s="16">
        <f>(E129-F129)*C129</f>
        <v>10000</v>
      </c>
      <c r="I129" s="16">
        <v>0</v>
      </c>
      <c r="J129" s="16">
        <f t="shared" si="113"/>
        <v>10000</v>
      </c>
    </row>
    <row r="130" spans="1:10">
      <c r="A130" s="13">
        <v>43255</v>
      </c>
      <c r="B130" s="39" t="s">
        <v>15</v>
      </c>
      <c r="C130" s="39">
        <v>1000</v>
      </c>
      <c r="D130" s="39" t="s">
        <v>10</v>
      </c>
      <c r="E130" s="40">
        <v>923</v>
      </c>
      <c r="F130" s="40">
        <v>928</v>
      </c>
      <c r="G130" s="40">
        <v>0</v>
      </c>
      <c r="H130" s="16">
        <f>(F130-E130)*C130</f>
        <v>5000</v>
      </c>
      <c r="I130" s="16">
        <v>0</v>
      </c>
      <c r="J130" s="16">
        <f t="shared" si="113"/>
        <v>5000</v>
      </c>
    </row>
    <row r="131" spans="1:10">
      <c r="A131" s="13">
        <v>43252</v>
      </c>
      <c r="B131" s="39" t="s">
        <v>17</v>
      </c>
      <c r="C131" s="39">
        <v>8000</v>
      </c>
      <c r="D131" s="39" t="s">
        <v>11</v>
      </c>
      <c r="E131" s="40">
        <v>122.5</v>
      </c>
      <c r="F131" s="40">
        <v>120.5</v>
      </c>
      <c r="G131" s="40">
        <v>0</v>
      </c>
      <c r="H131" s="16">
        <f>(E131-F131)*C131</f>
        <v>16000</v>
      </c>
      <c r="I131" s="16">
        <v>0</v>
      </c>
      <c r="J131" s="16">
        <f t="shared" si="113"/>
        <v>16000</v>
      </c>
    </row>
    <row r="132" spans="1:10">
      <c r="A132" s="13">
        <v>43252</v>
      </c>
      <c r="B132" s="39" t="s">
        <v>31</v>
      </c>
      <c r="C132" s="39">
        <v>500</v>
      </c>
      <c r="D132" s="39" t="s">
        <v>10</v>
      </c>
      <c r="E132" s="40">
        <v>760</v>
      </c>
      <c r="F132" s="40">
        <v>735</v>
      </c>
      <c r="G132" s="40">
        <v>0</v>
      </c>
      <c r="H132" s="16">
        <f>(F132-E132)*C132</f>
        <v>-12500</v>
      </c>
      <c r="I132" s="16">
        <v>0</v>
      </c>
      <c r="J132" s="11">
        <f t="shared" si="113"/>
        <v>-12500</v>
      </c>
    </row>
    <row r="133" spans="1:10">
      <c r="A133" s="34"/>
      <c r="B133" s="35"/>
      <c r="C133" s="35"/>
      <c r="D133" s="35"/>
      <c r="E133" s="36"/>
      <c r="F133" s="36"/>
      <c r="G133" s="36"/>
      <c r="H133" s="37"/>
      <c r="I133" s="37"/>
      <c r="J133" s="38"/>
    </row>
  </sheetData>
  <mergeCells count="2">
    <mergeCell ref="A1:J1"/>
    <mergeCell ref="A2:J2"/>
  </mergeCells>
  <pageMargins left="0.7" right="0.7" top="0.75" bottom="0.75" header="0.3" footer="0.3"/>
  <ignoredErrors>
    <ignoredError sqref="H108 H13:J19 J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6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43448</v>
      </c>
      <c r="B5" s="3" t="s">
        <v>35</v>
      </c>
      <c r="C5" s="4">
        <v>1920</v>
      </c>
      <c r="D5" s="4" t="s">
        <v>100</v>
      </c>
      <c r="E5" s="5">
        <v>500</v>
      </c>
      <c r="F5" s="5">
        <v>34</v>
      </c>
      <c r="G5" s="5">
        <v>38</v>
      </c>
      <c r="H5" s="5" t="s">
        <v>44</v>
      </c>
      <c r="I5" s="47">
        <f t="shared" ref="I5" si="0">(G5-F5)*E5</f>
        <v>2000</v>
      </c>
      <c r="J5" s="7">
        <v>0</v>
      </c>
      <c r="K5" s="50">
        <f t="shared" ref="K5" si="1">(I5+J5)</f>
        <v>2000</v>
      </c>
    </row>
    <row r="6" spans="1:11">
      <c r="A6" s="2">
        <v>43447</v>
      </c>
      <c r="B6" s="3" t="s">
        <v>207</v>
      </c>
      <c r="C6" s="4">
        <v>690</v>
      </c>
      <c r="D6" s="4" t="s">
        <v>153</v>
      </c>
      <c r="E6" s="5">
        <v>1200</v>
      </c>
      <c r="F6" s="5">
        <v>14</v>
      </c>
      <c r="G6" s="5">
        <v>16.5</v>
      </c>
      <c r="H6" s="5">
        <v>20</v>
      </c>
      <c r="I6" s="47">
        <f t="shared" ref="I6" si="2">(G6-F6)*E6</f>
        <v>3000</v>
      </c>
      <c r="J6" s="7">
        <f>(H6-G6)*E6</f>
        <v>4200</v>
      </c>
      <c r="K6" s="50">
        <f t="shared" ref="K6" si="3">(I6+J6)</f>
        <v>7200</v>
      </c>
    </row>
    <row r="7" spans="1:11">
      <c r="A7" s="2">
        <v>43446</v>
      </c>
      <c r="B7" s="3" t="s">
        <v>152</v>
      </c>
      <c r="C7" s="4">
        <v>560</v>
      </c>
      <c r="D7" s="4" t="s">
        <v>153</v>
      </c>
      <c r="E7" s="5">
        <v>1000</v>
      </c>
      <c r="F7" s="5">
        <v>23</v>
      </c>
      <c r="G7" s="5">
        <v>25.55</v>
      </c>
      <c r="H7" s="5" t="s">
        <v>44</v>
      </c>
      <c r="I7" s="47">
        <f t="shared" ref="I7" si="4">(G7-F7)*E7</f>
        <v>2550.0000000000009</v>
      </c>
      <c r="J7" s="7">
        <v>0</v>
      </c>
      <c r="K7" s="50">
        <f t="shared" ref="K7" si="5">(I7+J7)</f>
        <v>2550.0000000000009</v>
      </c>
    </row>
    <row r="8" spans="1:11">
      <c r="A8" s="2">
        <v>43445</v>
      </c>
      <c r="B8" s="3" t="s">
        <v>22</v>
      </c>
      <c r="C8" s="4">
        <v>620</v>
      </c>
      <c r="D8" s="4" t="s">
        <v>153</v>
      </c>
      <c r="E8" s="5">
        <v>1100</v>
      </c>
      <c r="F8" s="5">
        <v>20.7</v>
      </c>
      <c r="G8" s="5">
        <v>23.7</v>
      </c>
      <c r="H8" s="5">
        <v>26</v>
      </c>
      <c r="I8" s="47">
        <f t="shared" ref="I8" si="6">(G8-F8)*E8</f>
        <v>3300</v>
      </c>
      <c r="J8" s="7">
        <f>(H8-G8)*E8</f>
        <v>2530.0000000000009</v>
      </c>
      <c r="K8" s="50">
        <f t="shared" ref="K8" si="7">(I8+J8)</f>
        <v>5830.0000000000009</v>
      </c>
    </row>
    <row r="9" spans="1:11">
      <c r="A9" s="2">
        <v>43444</v>
      </c>
      <c r="B9" s="3" t="s">
        <v>205</v>
      </c>
      <c r="C9" s="4">
        <v>1280</v>
      </c>
      <c r="D9" s="4" t="s">
        <v>100</v>
      </c>
      <c r="E9" s="5">
        <v>600</v>
      </c>
      <c r="F9" s="5">
        <v>30</v>
      </c>
      <c r="G9" s="5">
        <v>36</v>
      </c>
      <c r="H9" s="5" t="s">
        <v>44</v>
      </c>
      <c r="I9" s="47">
        <f t="shared" ref="I9" si="8">(G9-F9)*E9</f>
        <v>3600</v>
      </c>
      <c r="J9" s="7">
        <v>0</v>
      </c>
      <c r="K9" s="50">
        <f t="shared" ref="K9" si="9">(I9+J9)</f>
        <v>3600</v>
      </c>
    </row>
    <row r="10" spans="1:11">
      <c r="A10" s="2">
        <v>43437</v>
      </c>
      <c r="B10" s="3" t="s">
        <v>125</v>
      </c>
      <c r="C10" s="4">
        <v>320</v>
      </c>
      <c r="D10" s="4" t="s">
        <v>153</v>
      </c>
      <c r="E10" s="5">
        <v>1500</v>
      </c>
      <c r="F10" s="5">
        <v>21</v>
      </c>
      <c r="G10" s="5">
        <v>23</v>
      </c>
      <c r="H10" s="5" t="s">
        <v>44</v>
      </c>
      <c r="I10" s="47">
        <f t="shared" ref="I10" si="10">(G10-F10)*E10</f>
        <v>3000</v>
      </c>
      <c r="J10" s="7">
        <v>0</v>
      </c>
      <c r="K10" s="50">
        <f t="shared" ref="K10" si="11">(I10+J10)</f>
        <v>3000</v>
      </c>
    </row>
    <row r="11" spans="1:11">
      <c r="A11" s="2">
        <v>43434</v>
      </c>
      <c r="B11" s="3" t="s">
        <v>196</v>
      </c>
      <c r="C11" s="4">
        <v>320</v>
      </c>
      <c r="D11" s="4" t="s">
        <v>153</v>
      </c>
      <c r="E11" s="5">
        <v>1500</v>
      </c>
      <c r="F11" s="5">
        <v>21</v>
      </c>
      <c r="G11" s="5">
        <v>23</v>
      </c>
      <c r="H11" s="5" t="s">
        <v>44</v>
      </c>
      <c r="I11" s="47">
        <f t="shared" ref="I11:I12" si="12">(G11-F11)*E11</f>
        <v>3000</v>
      </c>
      <c r="J11" s="7">
        <v>0</v>
      </c>
      <c r="K11" s="50">
        <f t="shared" ref="K11:K12" si="13">(I11+J11)</f>
        <v>3000</v>
      </c>
    </row>
    <row r="12" spans="1:11">
      <c r="A12" s="2">
        <v>43433</v>
      </c>
      <c r="B12" s="3" t="s">
        <v>96</v>
      </c>
      <c r="C12" s="4">
        <v>780</v>
      </c>
      <c r="D12" s="4" t="s">
        <v>153</v>
      </c>
      <c r="E12" s="5">
        <v>1000</v>
      </c>
      <c r="F12" s="5">
        <v>19.5</v>
      </c>
      <c r="G12" s="5">
        <v>22</v>
      </c>
      <c r="H12" s="5" t="s">
        <v>44</v>
      </c>
      <c r="I12" s="47">
        <f t="shared" si="12"/>
        <v>2500</v>
      </c>
      <c r="J12" s="7">
        <v>0</v>
      </c>
      <c r="K12" s="50">
        <f t="shared" si="13"/>
        <v>2500</v>
      </c>
    </row>
    <row r="13" spans="1:11">
      <c r="A13" s="2">
        <v>43431</v>
      </c>
      <c r="B13" s="3" t="s">
        <v>192</v>
      </c>
      <c r="C13" s="4">
        <v>330</v>
      </c>
      <c r="D13" s="4" t="s">
        <v>100</v>
      </c>
      <c r="E13" s="5">
        <v>1700</v>
      </c>
      <c r="F13" s="5">
        <v>6.7</v>
      </c>
      <c r="G13" s="5">
        <v>8</v>
      </c>
      <c r="H13" s="5" t="s">
        <v>44</v>
      </c>
      <c r="I13" s="47">
        <f t="shared" ref="I13:I14" si="14">(G13-F13)*E13</f>
        <v>2209.9999999999995</v>
      </c>
      <c r="J13" s="7">
        <v>0</v>
      </c>
      <c r="K13" s="50">
        <f t="shared" ref="K13:K18" si="15">(I13+J13)</f>
        <v>2209.9999999999995</v>
      </c>
    </row>
    <row r="14" spans="1:11">
      <c r="A14" s="2">
        <v>43430</v>
      </c>
      <c r="B14" s="3" t="s">
        <v>72</v>
      </c>
      <c r="C14" s="4">
        <v>240</v>
      </c>
      <c r="D14" s="4" t="s">
        <v>100</v>
      </c>
      <c r="E14" s="5">
        <v>1500</v>
      </c>
      <c r="F14" s="5">
        <v>12</v>
      </c>
      <c r="G14" s="5">
        <v>14</v>
      </c>
      <c r="H14" s="5">
        <v>16</v>
      </c>
      <c r="I14" s="47">
        <f t="shared" si="14"/>
        <v>3000</v>
      </c>
      <c r="J14" s="7">
        <f>(H14-G14)*E14</f>
        <v>3000</v>
      </c>
      <c r="K14" s="50">
        <f t="shared" si="15"/>
        <v>6000</v>
      </c>
    </row>
    <row r="15" spans="1:11">
      <c r="A15" s="2">
        <v>43426</v>
      </c>
      <c r="B15" s="3" t="s">
        <v>96</v>
      </c>
      <c r="C15" s="4">
        <v>770</v>
      </c>
      <c r="D15" s="4" t="s">
        <v>100</v>
      </c>
      <c r="E15" s="5">
        <v>1000</v>
      </c>
      <c r="F15" s="5">
        <v>17.100000000000001</v>
      </c>
      <c r="G15" s="5">
        <v>20</v>
      </c>
      <c r="H15" s="5">
        <v>24</v>
      </c>
      <c r="I15" s="47">
        <f t="shared" ref="I15:I16" si="16">(G15-F15)*E15</f>
        <v>2899.9999999999986</v>
      </c>
      <c r="J15" s="7">
        <f>(H15-G15)*E15</f>
        <v>4000</v>
      </c>
      <c r="K15" s="50">
        <f t="shared" si="15"/>
        <v>6899.9999999999982</v>
      </c>
    </row>
    <row r="16" spans="1:11">
      <c r="A16" s="2">
        <v>43425</v>
      </c>
      <c r="B16" s="3" t="s">
        <v>187</v>
      </c>
      <c r="C16" s="4">
        <v>185</v>
      </c>
      <c r="D16" s="4" t="s">
        <v>100</v>
      </c>
      <c r="E16" s="5">
        <v>4000</v>
      </c>
      <c r="F16" s="5">
        <v>3.35</v>
      </c>
      <c r="G16" s="5">
        <v>4.0999999999999996</v>
      </c>
      <c r="H16" s="5">
        <v>4.5</v>
      </c>
      <c r="I16" s="47">
        <f t="shared" si="16"/>
        <v>2999.9999999999982</v>
      </c>
      <c r="J16" s="7">
        <f>(H16-G16)*E16</f>
        <v>1600.0000000000014</v>
      </c>
      <c r="K16" s="50">
        <f t="shared" si="15"/>
        <v>4600</v>
      </c>
    </row>
    <row r="17" spans="1:11">
      <c r="A17" s="2">
        <v>43424</v>
      </c>
      <c r="B17" s="3" t="s">
        <v>155</v>
      </c>
      <c r="C17" s="4">
        <v>580</v>
      </c>
      <c r="D17" s="4" t="s">
        <v>100</v>
      </c>
      <c r="E17" s="5">
        <v>1060</v>
      </c>
      <c r="F17" s="5">
        <v>18</v>
      </c>
      <c r="G17" s="5">
        <v>20.5</v>
      </c>
      <c r="H17" s="5">
        <v>22</v>
      </c>
      <c r="I17" s="47">
        <f t="shared" ref="I17:I18" si="17">(G17-F17)*E17</f>
        <v>2650</v>
      </c>
      <c r="J17" s="7">
        <f>(H17-G17)*E17</f>
        <v>1590</v>
      </c>
      <c r="K17" s="50">
        <f t="shared" si="15"/>
        <v>4240</v>
      </c>
    </row>
    <row r="18" spans="1:11">
      <c r="A18" s="2">
        <v>43423</v>
      </c>
      <c r="B18" s="3" t="s">
        <v>182</v>
      </c>
      <c r="C18" s="4">
        <v>210</v>
      </c>
      <c r="D18" s="4" t="s">
        <v>153</v>
      </c>
      <c r="E18" s="5">
        <v>1750</v>
      </c>
      <c r="F18" s="5">
        <v>7.1</v>
      </c>
      <c r="G18" s="5">
        <v>7.1</v>
      </c>
      <c r="H18" s="5" t="s">
        <v>44</v>
      </c>
      <c r="I18" s="47">
        <f t="shared" si="17"/>
        <v>0</v>
      </c>
      <c r="J18" s="7">
        <v>0</v>
      </c>
      <c r="K18" s="50">
        <f t="shared" si="15"/>
        <v>0</v>
      </c>
    </row>
    <row r="19" spans="1:11">
      <c r="A19" s="2">
        <v>43420</v>
      </c>
      <c r="B19" s="3" t="s">
        <v>94</v>
      </c>
      <c r="C19" s="4">
        <v>190</v>
      </c>
      <c r="D19" s="4" t="s">
        <v>100</v>
      </c>
      <c r="E19" s="5">
        <v>1750</v>
      </c>
      <c r="F19" s="5">
        <v>12</v>
      </c>
      <c r="G19" s="5">
        <v>13.75</v>
      </c>
      <c r="H19" s="5" t="s">
        <v>44</v>
      </c>
      <c r="I19" s="47">
        <f t="shared" ref="I19:I25" si="18">(G19-F19)*E19</f>
        <v>3062.5</v>
      </c>
      <c r="J19" s="7">
        <v>0</v>
      </c>
      <c r="K19" s="50">
        <f t="shared" ref="K19:K25" si="19">(I19+J19)</f>
        <v>3062.5</v>
      </c>
    </row>
    <row r="20" spans="1:11">
      <c r="A20" s="2">
        <v>43419</v>
      </c>
      <c r="B20" s="3" t="s">
        <v>171</v>
      </c>
      <c r="C20" s="4">
        <v>340</v>
      </c>
      <c r="D20" s="4" t="s">
        <v>153</v>
      </c>
      <c r="E20" s="5">
        <v>2500</v>
      </c>
      <c r="F20" s="5">
        <v>10.5</v>
      </c>
      <c r="G20" s="5">
        <v>11.8</v>
      </c>
      <c r="H20" s="5">
        <v>13.5</v>
      </c>
      <c r="I20" s="47">
        <f t="shared" si="18"/>
        <v>3250.0000000000018</v>
      </c>
      <c r="J20" s="7">
        <f t="shared" ref="J20" si="20">(H20-G20)*E20</f>
        <v>4249.9999999999982</v>
      </c>
      <c r="K20" s="50">
        <f t="shared" si="19"/>
        <v>7500</v>
      </c>
    </row>
    <row r="21" spans="1:11">
      <c r="A21" s="2">
        <v>43418</v>
      </c>
      <c r="B21" s="3" t="s">
        <v>98</v>
      </c>
      <c r="C21" s="4">
        <v>110</v>
      </c>
      <c r="D21" s="4" t="s">
        <v>153</v>
      </c>
      <c r="E21" s="5">
        <v>4000</v>
      </c>
      <c r="F21" s="5">
        <v>5.2</v>
      </c>
      <c r="G21" s="5">
        <v>6</v>
      </c>
      <c r="H21" s="5" t="s">
        <v>44</v>
      </c>
      <c r="I21" s="47">
        <f t="shared" si="18"/>
        <v>3199.9999999999991</v>
      </c>
      <c r="J21" s="7">
        <v>0</v>
      </c>
      <c r="K21" s="50">
        <f t="shared" si="19"/>
        <v>3199.9999999999991</v>
      </c>
    </row>
    <row r="22" spans="1:11">
      <c r="A22" s="2">
        <v>43416</v>
      </c>
      <c r="B22" s="3" t="s">
        <v>172</v>
      </c>
      <c r="C22" s="4">
        <v>215</v>
      </c>
      <c r="D22" s="4" t="s">
        <v>100</v>
      </c>
      <c r="E22" s="5">
        <v>3000</v>
      </c>
      <c r="F22" s="5">
        <v>8.1</v>
      </c>
      <c r="G22" s="5">
        <v>9</v>
      </c>
      <c r="H22" s="5" t="s">
        <v>44</v>
      </c>
      <c r="I22" s="47">
        <f t="shared" si="18"/>
        <v>2700.0000000000009</v>
      </c>
      <c r="J22" s="7">
        <v>0</v>
      </c>
      <c r="K22" s="50">
        <f t="shared" si="19"/>
        <v>2700.0000000000009</v>
      </c>
    </row>
    <row r="23" spans="1:11">
      <c r="A23" s="2">
        <v>43409</v>
      </c>
      <c r="B23" s="3" t="s">
        <v>173</v>
      </c>
      <c r="C23" s="4">
        <v>2300</v>
      </c>
      <c r="D23" s="4" t="s">
        <v>100</v>
      </c>
      <c r="E23" s="5">
        <v>250</v>
      </c>
      <c r="F23" s="5">
        <v>72</v>
      </c>
      <c r="G23" s="5">
        <v>75</v>
      </c>
      <c r="H23" s="5" t="s">
        <v>44</v>
      </c>
      <c r="I23" s="47">
        <f t="shared" ref="I23" si="21">(G23-F23)*E23</f>
        <v>750</v>
      </c>
      <c r="J23" s="7">
        <v>0</v>
      </c>
      <c r="K23" s="50">
        <f t="shared" ref="K23" si="22">(I23+J23)</f>
        <v>750</v>
      </c>
    </row>
    <row r="24" spans="1:11">
      <c r="A24" s="2">
        <v>43406</v>
      </c>
      <c r="B24" s="3" t="s">
        <v>91</v>
      </c>
      <c r="C24" s="4">
        <v>200</v>
      </c>
      <c r="D24" s="4" t="s">
        <v>153</v>
      </c>
      <c r="E24" s="5">
        <v>2500</v>
      </c>
      <c r="F24" s="5">
        <v>11</v>
      </c>
      <c r="G24" s="5">
        <v>12.5</v>
      </c>
      <c r="H24" s="5" t="s">
        <v>44</v>
      </c>
      <c r="I24" s="47">
        <f t="shared" si="18"/>
        <v>3750</v>
      </c>
      <c r="J24" s="7">
        <v>0</v>
      </c>
      <c r="K24" s="50">
        <f t="shared" si="19"/>
        <v>3750</v>
      </c>
    </row>
    <row r="25" spans="1:11">
      <c r="A25" s="2">
        <v>43405</v>
      </c>
      <c r="B25" s="3" t="s">
        <v>94</v>
      </c>
      <c r="C25" s="4">
        <v>200</v>
      </c>
      <c r="D25" s="4" t="s">
        <v>153</v>
      </c>
      <c r="E25" s="5">
        <v>1750</v>
      </c>
      <c r="F25" s="5">
        <v>17.5</v>
      </c>
      <c r="G25" s="5">
        <v>19.5</v>
      </c>
      <c r="H25" s="5" t="s">
        <v>44</v>
      </c>
      <c r="I25" s="47">
        <f t="shared" si="18"/>
        <v>3500</v>
      </c>
      <c r="J25" s="7">
        <v>0</v>
      </c>
      <c r="K25" s="50">
        <f t="shared" si="19"/>
        <v>3500</v>
      </c>
    </row>
    <row r="26" spans="1:11">
      <c r="A26" s="2">
        <v>43404</v>
      </c>
      <c r="B26" s="3" t="s">
        <v>161</v>
      </c>
      <c r="C26" s="4">
        <v>760</v>
      </c>
      <c r="D26" s="4" t="s">
        <v>153</v>
      </c>
      <c r="E26" s="5">
        <v>1200</v>
      </c>
      <c r="F26" s="5">
        <v>19</v>
      </c>
      <c r="G26" s="5">
        <v>21.5</v>
      </c>
      <c r="H26" s="5" t="s">
        <v>44</v>
      </c>
      <c r="I26" s="47">
        <f t="shared" ref="I26" si="23">(G26-F26)*E26</f>
        <v>3000</v>
      </c>
      <c r="J26" s="7">
        <v>0</v>
      </c>
      <c r="K26" s="50">
        <f t="shared" ref="K26" si="24">(I26+J26)</f>
        <v>3000</v>
      </c>
    </row>
    <row r="27" spans="1:11">
      <c r="A27" s="2">
        <v>43403</v>
      </c>
      <c r="B27" s="3" t="s">
        <v>78</v>
      </c>
      <c r="C27" s="4">
        <v>80</v>
      </c>
      <c r="D27" s="4" t="s">
        <v>153</v>
      </c>
      <c r="E27" s="5">
        <v>6000</v>
      </c>
      <c r="F27" s="5">
        <v>4.7</v>
      </c>
      <c r="G27" s="5">
        <v>5.3</v>
      </c>
      <c r="H27" s="5">
        <v>6</v>
      </c>
      <c r="I27" s="47">
        <f t="shared" ref="I27" si="25">(G27-F27)*E27</f>
        <v>3599.9999999999977</v>
      </c>
      <c r="J27" s="7">
        <f t="shared" ref="J27" si="26">(H27-G27)*E27</f>
        <v>4200.0000000000009</v>
      </c>
      <c r="K27" s="50">
        <f t="shared" ref="K27" si="27">(I27+J27)</f>
        <v>7799.9999999999982</v>
      </c>
    </row>
    <row r="28" spans="1:11">
      <c r="A28" s="2">
        <v>43402</v>
      </c>
      <c r="B28" s="3" t="s">
        <v>78</v>
      </c>
      <c r="C28" s="4">
        <v>90</v>
      </c>
      <c r="D28" s="4" t="s">
        <v>153</v>
      </c>
      <c r="E28" s="5">
        <v>6000</v>
      </c>
      <c r="F28" s="5">
        <v>4.8</v>
      </c>
      <c r="G28" s="5">
        <v>5.2</v>
      </c>
      <c r="H28" s="5" t="s">
        <v>44</v>
      </c>
      <c r="I28" s="47">
        <f t="shared" ref="I28:I29" si="28">(G28-F28)*E28</f>
        <v>2400.0000000000023</v>
      </c>
      <c r="J28" s="7">
        <v>0</v>
      </c>
      <c r="K28" s="50">
        <f t="shared" ref="K28:K29" si="29">(I28+J28)</f>
        <v>2400.0000000000023</v>
      </c>
    </row>
    <row r="29" spans="1:11">
      <c r="A29" s="2">
        <v>43398</v>
      </c>
      <c r="B29" s="3" t="s">
        <v>131</v>
      </c>
      <c r="C29" s="4">
        <v>230</v>
      </c>
      <c r="D29" s="4" t="s">
        <v>100</v>
      </c>
      <c r="E29" s="5">
        <v>1600</v>
      </c>
      <c r="F29" s="5">
        <v>12.5</v>
      </c>
      <c r="G29" s="5">
        <v>13.7</v>
      </c>
      <c r="H29" s="5" t="s">
        <v>44</v>
      </c>
      <c r="I29" s="47">
        <f t="shared" si="28"/>
        <v>1919.9999999999989</v>
      </c>
      <c r="J29" s="7">
        <v>0</v>
      </c>
      <c r="K29" s="50">
        <f t="shared" si="29"/>
        <v>1919.9999999999989</v>
      </c>
    </row>
    <row r="30" spans="1:11">
      <c r="A30" s="2">
        <v>43397</v>
      </c>
      <c r="B30" s="3" t="s">
        <v>94</v>
      </c>
      <c r="C30" s="4">
        <v>210</v>
      </c>
      <c r="D30" s="4" t="s">
        <v>100</v>
      </c>
      <c r="E30" s="5">
        <v>1750</v>
      </c>
      <c r="F30" s="5">
        <v>8.5</v>
      </c>
      <c r="G30" s="5">
        <v>10.5</v>
      </c>
      <c r="H30" s="5" t="s">
        <v>44</v>
      </c>
      <c r="I30" s="47">
        <f t="shared" ref="I30" si="30">(G30-F30)*E30</f>
        <v>3500</v>
      </c>
      <c r="J30" s="7">
        <v>0</v>
      </c>
      <c r="K30" s="50">
        <f t="shared" ref="K30" si="31">(I30+J30)</f>
        <v>3500</v>
      </c>
    </row>
    <row r="31" spans="1:11">
      <c r="A31" s="2">
        <v>43396</v>
      </c>
      <c r="B31" s="3" t="s">
        <v>142</v>
      </c>
      <c r="C31" s="4">
        <v>860</v>
      </c>
      <c r="D31" s="4" t="s">
        <v>100</v>
      </c>
      <c r="E31" s="5">
        <v>700</v>
      </c>
      <c r="F31" s="5">
        <v>13</v>
      </c>
      <c r="G31" s="5">
        <v>17</v>
      </c>
      <c r="H31" s="5" t="s">
        <v>44</v>
      </c>
      <c r="I31" s="47">
        <f t="shared" ref="I31" si="32">(G31-F31)*E31</f>
        <v>2800</v>
      </c>
      <c r="J31" s="7">
        <v>0</v>
      </c>
      <c r="K31" s="50">
        <f t="shared" ref="K31" si="33">(I31+J31)</f>
        <v>2800</v>
      </c>
    </row>
    <row r="32" spans="1:11">
      <c r="A32" s="2">
        <v>43395</v>
      </c>
      <c r="B32" s="3" t="s">
        <v>67</v>
      </c>
      <c r="C32" s="4">
        <v>325</v>
      </c>
      <c r="D32" s="4" t="s">
        <v>153</v>
      </c>
      <c r="E32" s="5">
        <v>2750</v>
      </c>
      <c r="F32" s="5">
        <v>5.7</v>
      </c>
      <c r="G32" s="5">
        <v>7</v>
      </c>
      <c r="H32" s="5">
        <v>7.8</v>
      </c>
      <c r="I32" s="47">
        <f t="shared" ref="I32" si="34">(G32-F32)*E32</f>
        <v>3574.9999999999995</v>
      </c>
      <c r="J32" s="7">
        <f t="shared" ref="J32" si="35">(H32-G32)*E32</f>
        <v>2199.9999999999995</v>
      </c>
      <c r="K32" s="50">
        <f t="shared" ref="K32" si="36">(I32+J32)</f>
        <v>5774.9999999999991</v>
      </c>
    </row>
    <row r="33" spans="1:11">
      <c r="A33" s="2">
        <v>43392</v>
      </c>
      <c r="B33" s="3" t="s">
        <v>138</v>
      </c>
      <c r="C33" s="4">
        <v>620</v>
      </c>
      <c r="D33" s="4" t="s">
        <v>100</v>
      </c>
      <c r="E33" s="5">
        <v>1000</v>
      </c>
      <c r="F33" s="5">
        <v>11</v>
      </c>
      <c r="G33" s="5">
        <v>8</v>
      </c>
      <c r="H33" s="5" t="s">
        <v>44</v>
      </c>
      <c r="I33" s="47">
        <f t="shared" ref="I33" si="37">(G33-F33)*E33</f>
        <v>-3000</v>
      </c>
      <c r="J33" s="7">
        <v>0</v>
      </c>
      <c r="K33" s="50">
        <f t="shared" ref="K33" si="38">(I33+J33)</f>
        <v>-3000</v>
      </c>
    </row>
    <row r="34" spans="1:11">
      <c r="A34" s="2">
        <v>43390</v>
      </c>
      <c r="B34" s="3" t="s">
        <v>159</v>
      </c>
      <c r="C34" s="4">
        <v>330</v>
      </c>
      <c r="D34" s="4" t="s">
        <v>153</v>
      </c>
      <c r="E34" s="5">
        <v>2400</v>
      </c>
      <c r="F34" s="5">
        <v>8.6999999999999993</v>
      </c>
      <c r="G34" s="5">
        <v>7.2</v>
      </c>
      <c r="H34" s="5" t="s">
        <v>44</v>
      </c>
      <c r="I34" s="47">
        <f t="shared" ref="I34" si="39">(G34-F34)*E34</f>
        <v>-3599.9999999999977</v>
      </c>
      <c r="J34" s="7">
        <v>0</v>
      </c>
      <c r="K34" s="50">
        <f t="shared" ref="K34" si="40">(I34+J34)</f>
        <v>-3599.9999999999977</v>
      </c>
    </row>
    <row r="35" spans="1:11">
      <c r="A35" s="2">
        <v>43389</v>
      </c>
      <c r="B35" s="3" t="s">
        <v>155</v>
      </c>
      <c r="C35" s="4">
        <v>580</v>
      </c>
      <c r="D35" s="4" t="s">
        <v>153</v>
      </c>
      <c r="E35" s="5">
        <v>1000</v>
      </c>
      <c r="F35" s="5">
        <v>14.5</v>
      </c>
      <c r="G35" s="5">
        <v>13.8</v>
      </c>
      <c r="H35" s="5" t="s">
        <v>44</v>
      </c>
      <c r="I35" s="47">
        <f t="shared" ref="I35" si="41">(G35-F35)*E35</f>
        <v>-699.99999999999932</v>
      </c>
      <c r="J35" s="7">
        <v>0</v>
      </c>
      <c r="K35" s="50">
        <f t="shared" ref="K35" si="42">(I35+J35)</f>
        <v>-699.99999999999932</v>
      </c>
    </row>
    <row r="36" spans="1:11">
      <c r="A36" s="2">
        <v>43388</v>
      </c>
      <c r="B36" s="3" t="s">
        <v>154</v>
      </c>
      <c r="C36" s="4">
        <v>820</v>
      </c>
      <c r="D36" s="4" t="s">
        <v>153</v>
      </c>
      <c r="E36" s="5">
        <v>550</v>
      </c>
      <c r="F36" s="5">
        <v>30</v>
      </c>
      <c r="G36" s="5">
        <v>24</v>
      </c>
      <c r="H36" s="5" t="s">
        <v>44</v>
      </c>
      <c r="I36" s="47">
        <f t="shared" ref="I36" si="43">(G36-F36)*E36</f>
        <v>-3300</v>
      </c>
      <c r="J36" s="7">
        <v>0</v>
      </c>
      <c r="K36" s="50">
        <f t="shared" ref="K36" si="44">(I36+J36)</f>
        <v>-3300</v>
      </c>
    </row>
    <row r="37" spans="1:11">
      <c r="A37" s="2">
        <v>43385</v>
      </c>
      <c r="B37" s="3" t="s">
        <v>137</v>
      </c>
      <c r="C37" s="4">
        <v>320</v>
      </c>
      <c r="D37" s="4" t="s">
        <v>153</v>
      </c>
      <c r="E37" s="5">
        <v>1300</v>
      </c>
      <c r="F37" s="5">
        <v>18</v>
      </c>
      <c r="G37" s="5">
        <v>21</v>
      </c>
      <c r="H37" s="5">
        <v>24</v>
      </c>
      <c r="I37" s="47">
        <f t="shared" ref="I37:I38" si="45">(G37-F37)*E37</f>
        <v>3900</v>
      </c>
      <c r="J37" s="7">
        <f t="shared" ref="J37" si="46">(H37-G37)*E37</f>
        <v>3900</v>
      </c>
      <c r="K37" s="50">
        <f t="shared" ref="K37:K38" si="47">(I37+J37)</f>
        <v>7800</v>
      </c>
    </row>
    <row r="38" spans="1:11">
      <c r="A38" s="2">
        <v>43383</v>
      </c>
      <c r="B38" s="3" t="s">
        <v>64</v>
      </c>
      <c r="C38" s="4">
        <v>420</v>
      </c>
      <c r="D38" s="4" t="s">
        <v>153</v>
      </c>
      <c r="E38" s="5">
        <v>1300</v>
      </c>
      <c r="F38" s="5">
        <v>22.5</v>
      </c>
      <c r="G38" s="5">
        <v>26</v>
      </c>
      <c r="H38" s="5" t="s">
        <v>44</v>
      </c>
      <c r="I38" s="47">
        <f t="shared" si="45"/>
        <v>4550</v>
      </c>
      <c r="J38" s="7">
        <v>0</v>
      </c>
      <c r="K38" s="50">
        <f t="shared" si="47"/>
        <v>4550</v>
      </c>
    </row>
    <row r="39" spans="1:11">
      <c r="A39" s="2">
        <v>43382</v>
      </c>
      <c r="B39" s="3" t="s">
        <v>69</v>
      </c>
      <c r="C39" s="4">
        <v>95</v>
      </c>
      <c r="D39" s="4" t="s">
        <v>100</v>
      </c>
      <c r="E39" s="5">
        <v>6000</v>
      </c>
      <c r="F39" s="5">
        <v>3.25</v>
      </c>
      <c r="G39" s="5">
        <v>2.6</v>
      </c>
      <c r="H39" s="5" t="s">
        <v>44</v>
      </c>
      <c r="I39" s="47">
        <f t="shared" ref="I39:I41" si="48">(G39-F39)*E39</f>
        <v>-3899.9999999999995</v>
      </c>
      <c r="J39" s="7">
        <v>0</v>
      </c>
      <c r="K39" s="50">
        <f t="shared" ref="K39:K41" si="49">(I39+J39)</f>
        <v>-3899.9999999999995</v>
      </c>
    </row>
    <row r="40" spans="1:11">
      <c r="A40" s="2">
        <v>43381</v>
      </c>
      <c r="B40" s="3" t="s">
        <v>96</v>
      </c>
      <c r="C40" s="4">
        <v>760</v>
      </c>
      <c r="D40" s="4" t="s">
        <v>100</v>
      </c>
      <c r="E40" s="5">
        <v>1000</v>
      </c>
      <c r="F40" s="5">
        <v>26.5</v>
      </c>
      <c r="G40" s="5">
        <v>30</v>
      </c>
      <c r="H40" s="5" t="s">
        <v>44</v>
      </c>
      <c r="I40" s="47">
        <f t="shared" si="48"/>
        <v>3500</v>
      </c>
      <c r="J40" s="7">
        <v>0</v>
      </c>
      <c r="K40" s="50">
        <f t="shared" si="49"/>
        <v>3500</v>
      </c>
    </row>
    <row r="41" spans="1:11">
      <c r="A41" s="2">
        <v>43378</v>
      </c>
      <c r="B41" s="3" t="s">
        <v>115</v>
      </c>
      <c r="C41" s="4">
        <v>105</v>
      </c>
      <c r="D41" s="4" t="s">
        <v>100</v>
      </c>
      <c r="E41" s="5">
        <v>6000</v>
      </c>
      <c r="F41" s="5">
        <v>3.15</v>
      </c>
      <c r="G41" s="5">
        <v>3.7</v>
      </c>
      <c r="H41" s="5" t="s">
        <v>44</v>
      </c>
      <c r="I41" s="47">
        <f t="shared" si="48"/>
        <v>3300.0000000000018</v>
      </c>
      <c r="J41" s="7">
        <v>0</v>
      </c>
      <c r="K41" s="50">
        <f t="shared" si="49"/>
        <v>3300.0000000000018</v>
      </c>
    </row>
    <row r="42" spans="1:11">
      <c r="A42" s="2">
        <v>43377</v>
      </c>
      <c r="B42" s="3" t="s">
        <v>142</v>
      </c>
      <c r="C42" s="4">
        <v>860</v>
      </c>
      <c r="D42" s="4" t="s">
        <v>100</v>
      </c>
      <c r="E42" s="5">
        <v>700</v>
      </c>
      <c r="F42" s="5">
        <v>30.5</v>
      </c>
      <c r="G42" s="5">
        <v>35</v>
      </c>
      <c r="H42" s="5">
        <v>40</v>
      </c>
      <c r="I42" s="47">
        <f t="shared" ref="I42:I44" si="50">(G42-F42)*E42</f>
        <v>3150</v>
      </c>
      <c r="J42" s="7">
        <f t="shared" ref="J42:J43" si="51">(H42-G42)*E42</f>
        <v>3500</v>
      </c>
      <c r="K42" s="50">
        <f t="shared" ref="K42:K44" si="52">(I42+J42)</f>
        <v>6650</v>
      </c>
    </row>
    <row r="43" spans="1:11">
      <c r="A43" s="2">
        <v>43376</v>
      </c>
      <c r="B43" s="3" t="s">
        <v>143</v>
      </c>
      <c r="C43" s="4">
        <v>900</v>
      </c>
      <c r="D43" s="4" t="s">
        <v>100</v>
      </c>
      <c r="E43" s="5">
        <v>1100</v>
      </c>
      <c r="F43" s="5">
        <v>26</v>
      </c>
      <c r="G43" s="5">
        <v>29</v>
      </c>
      <c r="H43" s="5">
        <v>33</v>
      </c>
      <c r="I43" s="47">
        <f t="shared" si="50"/>
        <v>3300</v>
      </c>
      <c r="J43" s="7">
        <f t="shared" si="51"/>
        <v>4400</v>
      </c>
      <c r="K43" s="50">
        <f t="shared" si="52"/>
        <v>7700</v>
      </c>
    </row>
    <row r="44" spans="1:11">
      <c r="A44" s="2">
        <v>43374</v>
      </c>
      <c r="B44" s="3" t="s">
        <v>91</v>
      </c>
      <c r="C44" s="4">
        <v>215</v>
      </c>
      <c r="D44" s="4" t="s">
        <v>100</v>
      </c>
      <c r="E44" s="5">
        <v>2500</v>
      </c>
      <c r="F44" s="5">
        <v>7.3</v>
      </c>
      <c r="G44" s="5">
        <v>6</v>
      </c>
      <c r="H44" s="5" t="s">
        <v>44</v>
      </c>
      <c r="I44" s="47">
        <f t="shared" si="50"/>
        <v>-3249.9999999999995</v>
      </c>
      <c r="J44" s="7">
        <v>0</v>
      </c>
      <c r="K44" s="50">
        <f t="shared" si="52"/>
        <v>-3249.9999999999995</v>
      </c>
    </row>
    <row r="45" spans="1:11">
      <c r="A45" s="2">
        <v>43371</v>
      </c>
      <c r="B45" s="3" t="s">
        <v>135</v>
      </c>
      <c r="C45" s="4">
        <v>360</v>
      </c>
      <c r="D45" s="4" t="s">
        <v>100</v>
      </c>
      <c r="E45" s="5">
        <v>3000</v>
      </c>
      <c r="F45" s="5">
        <v>8.5500000000000007</v>
      </c>
      <c r="G45" s="5">
        <v>9.5</v>
      </c>
      <c r="H45" s="5">
        <v>11</v>
      </c>
      <c r="I45" s="47">
        <f t="shared" ref="I45:I46" si="53">(G45-F45)*E45</f>
        <v>2849.9999999999977</v>
      </c>
      <c r="J45" s="7">
        <f t="shared" ref="J45:J46" si="54">(H45-G45)*E45</f>
        <v>4500</v>
      </c>
      <c r="K45" s="50">
        <f t="shared" ref="K45:K46" si="55">(I45+J45)</f>
        <v>7349.9999999999982</v>
      </c>
    </row>
    <row r="46" spans="1:11">
      <c r="A46" s="2">
        <v>43370</v>
      </c>
      <c r="B46" s="3" t="s">
        <v>137</v>
      </c>
      <c r="C46" s="4">
        <v>320</v>
      </c>
      <c r="D46" s="4" t="s">
        <v>100</v>
      </c>
      <c r="E46" s="5">
        <v>1300</v>
      </c>
      <c r="F46" s="5">
        <v>10.5</v>
      </c>
      <c r="G46" s="5">
        <v>12.5</v>
      </c>
      <c r="H46" s="5">
        <v>16</v>
      </c>
      <c r="I46" s="47">
        <f t="shared" si="53"/>
        <v>2600</v>
      </c>
      <c r="J46" s="7">
        <f t="shared" si="54"/>
        <v>4550</v>
      </c>
      <c r="K46" s="50">
        <f t="shared" si="55"/>
        <v>7150</v>
      </c>
    </row>
    <row r="47" spans="1:11">
      <c r="A47" s="2">
        <v>43369</v>
      </c>
      <c r="B47" s="3" t="s">
        <v>136</v>
      </c>
      <c r="C47" s="4">
        <v>300</v>
      </c>
      <c r="D47" s="4" t="s">
        <v>100</v>
      </c>
      <c r="E47" s="5">
        <v>2400</v>
      </c>
      <c r="F47" s="5">
        <v>7</v>
      </c>
      <c r="G47" s="5">
        <v>8.5</v>
      </c>
      <c r="H47" s="5">
        <v>9.5</v>
      </c>
      <c r="I47" s="47">
        <f t="shared" ref="I47" si="56">(G47-F47)*E47</f>
        <v>3600</v>
      </c>
      <c r="J47" s="7">
        <f t="shared" ref="J47" si="57">(H47-G47)*E47</f>
        <v>2400</v>
      </c>
      <c r="K47" s="50">
        <f t="shared" ref="K47" si="58">(I47+J47)</f>
        <v>6000</v>
      </c>
    </row>
    <row r="48" spans="1:11">
      <c r="A48" s="2">
        <v>43367</v>
      </c>
      <c r="B48" s="3" t="s">
        <v>139</v>
      </c>
      <c r="C48" s="4">
        <v>1100</v>
      </c>
      <c r="D48" s="4" t="s">
        <v>63</v>
      </c>
      <c r="E48" s="5">
        <v>800</v>
      </c>
      <c r="F48" s="5">
        <v>13.5</v>
      </c>
      <c r="G48" s="5">
        <v>17</v>
      </c>
      <c r="H48" s="5">
        <v>24</v>
      </c>
      <c r="I48" s="47">
        <f t="shared" ref="I48:I49" si="59">(G48-F48)*E48</f>
        <v>2800</v>
      </c>
      <c r="J48" s="7">
        <f t="shared" ref="J48:J49" si="60">(H48-G48)*E48</f>
        <v>5600</v>
      </c>
      <c r="K48" s="50">
        <f t="shared" ref="K48:K49" si="61">(I48+J48)</f>
        <v>8400</v>
      </c>
    </row>
    <row r="49" spans="1:11">
      <c r="A49" s="2">
        <v>43362</v>
      </c>
      <c r="B49" s="3" t="s">
        <v>138</v>
      </c>
      <c r="C49" s="4">
        <v>680</v>
      </c>
      <c r="D49" s="4" t="s">
        <v>100</v>
      </c>
      <c r="E49" s="5">
        <v>680</v>
      </c>
      <c r="F49" s="5">
        <v>25</v>
      </c>
      <c r="G49" s="5">
        <v>28</v>
      </c>
      <c r="H49" s="5">
        <v>32</v>
      </c>
      <c r="I49" s="47">
        <f t="shared" si="59"/>
        <v>2040</v>
      </c>
      <c r="J49" s="7">
        <f t="shared" si="60"/>
        <v>2720</v>
      </c>
      <c r="K49" s="50">
        <f t="shared" si="61"/>
        <v>4760</v>
      </c>
    </row>
    <row r="50" spans="1:11">
      <c r="A50" s="2">
        <v>43361</v>
      </c>
      <c r="B50" s="3" t="s">
        <v>125</v>
      </c>
      <c r="C50" s="4">
        <v>1620</v>
      </c>
      <c r="D50" s="4" t="s">
        <v>63</v>
      </c>
      <c r="E50" s="5">
        <v>600</v>
      </c>
      <c r="F50" s="5">
        <v>36</v>
      </c>
      <c r="G50" s="5">
        <v>41.9</v>
      </c>
      <c r="H50" s="5" t="s">
        <v>44</v>
      </c>
      <c r="I50" s="47">
        <f t="shared" ref="I50:I52" si="62">(G50-F50)*E50</f>
        <v>3539.9999999999991</v>
      </c>
      <c r="J50" s="7">
        <v>0</v>
      </c>
      <c r="K50" s="50">
        <f t="shared" ref="K50:K52" si="63">(I50+J50)</f>
        <v>3539.9999999999991</v>
      </c>
    </row>
    <row r="51" spans="1:11">
      <c r="A51" s="2">
        <v>43355</v>
      </c>
      <c r="B51" s="3" t="s">
        <v>23</v>
      </c>
      <c r="C51" s="4">
        <v>500</v>
      </c>
      <c r="D51" s="4" t="s">
        <v>63</v>
      </c>
      <c r="E51" s="5">
        <v>800</v>
      </c>
      <c r="F51" s="5">
        <v>17</v>
      </c>
      <c r="G51" s="5">
        <v>19</v>
      </c>
      <c r="H51" s="5" t="s">
        <v>44</v>
      </c>
      <c r="I51" s="47">
        <f t="shared" ref="I51" si="64">(G51-F51)*E51</f>
        <v>1600</v>
      </c>
      <c r="J51" s="7">
        <v>0</v>
      </c>
      <c r="K51" s="50">
        <f t="shared" ref="K51" si="65">(I51+J51)</f>
        <v>1600</v>
      </c>
    </row>
    <row r="52" spans="1:11">
      <c r="A52" s="2">
        <v>43354</v>
      </c>
      <c r="B52" s="3" t="s">
        <v>101</v>
      </c>
      <c r="C52" s="4">
        <v>600</v>
      </c>
      <c r="D52" s="4" t="s">
        <v>100</v>
      </c>
      <c r="E52" s="5">
        <v>1500</v>
      </c>
      <c r="F52" s="5">
        <v>10</v>
      </c>
      <c r="G52" s="5">
        <v>10</v>
      </c>
      <c r="H52" s="5" t="s">
        <v>44</v>
      </c>
      <c r="I52" s="47">
        <f t="shared" si="62"/>
        <v>0</v>
      </c>
      <c r="J52" s="7">
        <v>0</v>
      </c>
      <c r="K52" s="50">
        <f t="shared" si="63"/>
        <v>0</v>
      </c>
    </row>
    <row r="53" spans="1:11">
      <c r="A53" s="2">
        <v>43353</v>
      </c>
      <c r="B53" s="3" t="s">
        <v>22</v>
      </c>
      <c r="C53" s="4">
        <v>780</v>
      </c>
      <c r="D53" s="4" t="s">
        <v>100</v>
      </c>
      <c r="E53" s="5">
        <v>1100</v>
      </c>
      <c r="F53" s="5">
        <v>25</v>
      </c>
      <c r="G53" s="5">
        <v>28</v>
      </c>
      <c r="H53" s="5">
        <v>32</v>
      </c>
      <c r="I53" s="47">
        <f t="shared" ref="I53" si="66">(G53-F53)*E53</f>
        <v>3300</v>
      </c>
      <c r="J53" s="7">
        <f t="shared" ref="J53" si="67">(H53-G53)*E53</f>
        <v>4400</v>
      </c>
      <c r="K53" s="50">
        <f t="shared" ref="K53" si="68">(I53+J53)</f>
        <v>7700</v>
      </c>
    </row>
    <row r="54" spans="1:11">
      <c r="A54" s="2">
        <v>43350</v>
      </c>
      <c r="B54" s="3" t="s">
        <v>94</v>
      </c>
      <c r="C54" s="4">
        <v>330</v>
      </c>
      <c r="D54" s="4" t="s">
        <v>100</v>
      </c>
      <c r="E54" s="5">
        <v>1750</v>
      </c>
      <c r="F54" s="5">
        <v>12.25</v>
      </c>
      <c r="G54" s="5">
        <v>14.25</v>
      </c>
      <c r="H54" s="5">
        <v>17.5</v>
      </c>
      <c r="I54" s="47">
        <f t="shared" ref="I54" si="69">(G54-F54)*E54</f>
        <v>3500</v>
      </c>
      <c r="J54" s="7">
        <f t="shared" ref="J54" si="70">(H54-G54)*E54</f>
        <v>5687.5</v>
      </c>
      <c r="K54" s="50">
        <f t="shared" ref="K54" si="71">(I54+J54)</f>
        <v>9187.5</v>
      </c>
    </row>
    <row r="55" spans="1:11">
      <c r="A55" s="2">
        <v>43349</v>
      </c>
      <c r="B55" s="3" t="s">
        <v>22</v>
      </c>
      <c r="C55" s="4">
        <v>780</v>
      </c>
      <c r="D55" s="4" t="s">
        <v>100</v>
      </c>
      <c r="E55" s="5">
        <v>1100</v>
      </c>
      <c r="F55" s="5">
        <v>21</v>
      </c>
      <c r="G55" s="5">
        <v>23</v>
      </c>
      <c r="H55" s="5" t="s">
        <v>44</v>
      </c>
      <c r="I55" s="47">
        <f t="shared" ref="I55" si="72">(G55-F55)*E55</f>
        <v>2200</v>
      </c>
      <c r="J55" s="7">
        <v>0</v>
      </c>
      <c r="K55" s="50">
        <f t="shared" ref="K55" si="73">(I55+J55)</f>
        <v>2200</v>
      </c>
    </row>
    <row r="56" spans="1:11">
      <c r="A56" s="2">
        <v>43346</v>
      </c>
      <c r="B56" s="3" t="s">
        <v>114</v>
      </c>
      <c r="C56" s="4">
        <v>290</v>
      </c>
      <c r="D56" s="4" t="s">
        <v>63</v>
      </c>
      <c r="E56" s="5">
        <v>2000</v>
      </c>
      <c r="F56" s="5">
        <v>16.25</v>
      </c>
      <c r="G56" s="5">
        <v>14.25</v>
      </c>
      <c r="H56" s="5" t="s">
        <v>44</v>
      </c>
      <c r="I56" s="47">
        <f t="shared" ref="I56" si="74">(G56-F56)*E56</f>
        <v>-4000</v>
      </c>
      <c r="J56" s="7">
        <v>0</v>
      </c>
      <c r="K56" s="50">
        <f t="shared" ref="K56" si="75">(I56+J56)</f>
        <v>-4000</v>
      </c>
    </row>
    <row r="57" spans="1:11">
      <c r="A57" s="52">
        <v>43343</v>
      </c>
      <c r="B57" s="3" t="s">
        <v>115</v>
      </c>
      <c r="C57" s="4">
        <v>115</v>
      </c>
      <c r="D57" s="4" t="s">
        <v>63</v>
      </c>
      <c r="E57" s="5">
        <v>6000</v>
      </c>
      <c r="F57" s="5">
        <v>3.8</v>
      </c>
      <c r="G57" s="5">
        <v>3.8</v>
      </c>
      <c r="H57" s="5" t="s">
        <v>44</v>
      </c>
      <c r="I57" s="47">
        <f t="shared" ref="I57" si="76">(G57-F57)*E57</f>
        <v>0</v>
      </c>
      <c r="J57" s="7">
        <v>0</v>
      </c>
      <c r="K57" s="50">
        <f t="shared" ref="K57" si="77">(I57+J57)</f>
        <v>0</v>
      </c>
    </row>
    <row r="58" spans="1:11">
      <c r="A58" s="2">
        <v>43341</v>
      </c>
      <c r="B58" s="3" t="s">
        <v>112</v>
      </c>
      <c r="C58" s="4">
        <v>660</v>
      </c>
      <c r="D58" s="4" t="s">
        <v>63</v>
      </c>
      <c r="E58" s="5">
        <v>1200</v>
      </c>
      <c r="F58" s="5">
        <v>19</v>
      </c>
      <c r="G58" s="5">
        <v>23</v>
      </c>
      <c r="H58" s="5" t="s">
        <v>44</v>
      </c>
      <c r="I58" s="47">
        <f t="shared" ref="I58" si="78">(G58-F58)*E58</f>
        <v>4800</v>
      </c>
      <c r="J58" s="7">
        <v>0</v>
      </c>
      <c r="K58" s="50">
        <f t="shared" ref="K58" si="79">(I58+J58)</f>
        <v>4800</v>
      </c>
    </row>
    <row r="59" spans="1:11">
      <c r="A59" s="2">
        <v>43339</v>
      </c>
      <c r="B59" s="3" t="s">
        <v>104</v>
      </c>
      <c r="C59" s="4">
        <v>190</v>
      </c>
      <c r="D59" s="4" t="s">
        <v>63</v>
      </c>
      <c r="E59" s="5">
        <v>2500</v>
      </c>
      <c r="F59" s="5">
        <v>6.25</v>
      </c>
      <c r="G59" s="5">
        <v>5</v>
      </c>
      <c r="H59" s="5" t="s">
        <v>44</v>
      </c>
      <c r="I59" s="47">
        <f t="shared" ref="I59:I60" si="80">(G59-F59)*E59</f>
        <v>-3125</v>
      </c>
      <c r="J59" s="7">
        <v>0</v>
      </c>
      <c r="K59" s="50">
        <f t="shared" ref="K59:K60" si="81">(I59+J59)</f>
        <v>-3125</v>
      </c>
    </row>
    <row r="60" spans="1:11">
      <c r="A60" s="2">
        <v>43332</v>
      </c>
      <c r="B60" s="3" t="s">
        <v>80</v>
      </c>
      <c r="C60" s="4">
        <v>260</v>
      </c>
      <c r="D60" s="4" t="s">
        <v>63</v>
      </c>
      <c r="E60" s="5">
        <v>1500</v>
      </c>
      <c r="F60" s="5">
        <v>10.1</v>
      </c>
      <c r="G60" s="5">
        <v>12.1</v>
      </c>
      <c r="H60" s="5" t="s">
        <v>44</v>
      </c>
      <c r="I60" s="47">
        <f t="shared" si="80"/>
        <v>3000</v>
      </c>
      <c r="J60" s="7">
        <v>0</v>
      </c>
      <c r="K60" s="50">
        <f t="shared" si="81"/>
        <v>3000</v>
      </c>
    </row>
    <row r="61" spans="1:11">
      <c r="A61" s="2">
        <v>43326</v>
      </c>
      <c r="B61" s="3" t="s">
        <v>102</v>
      </c>
      <c r="C61" s="4">
        <v>190</v>
      </c>
      <c r="D61" s="4" t="s">
        <v>63</v>
      </c>
      <c r="E61" s="5">
        <v>2500</v>
      </c>
      <c r="F61" s="5">
        <v>15</v>
      </c>
      <c r="G61" s="5">
        <v>16</v>
      </c>
      <c r="H61" s="5" t="s">
        <v>44</v>
      </c>
      <c r="I61" s="47">
        <f t="shared" ref="I61" si="82">(G61-F61)*E61</f>
        <v>2500</v>
      </c>
      <c r="J61" s="7">
        <v>0</v>
      </c>
      <c r="K61" s="50">
        <f t="shared" ref="K61" si="83">(I61+J61)</f>
        <v>2500</v>
      </c>
    </row>
    <row r="62" spans="1:11">
      <c r="A62" s="2">
        <v>43322</v>
      </c>
      <c r="B62" s="3" t="s">
        <v>99</v>
      </c>
      <c r="C62" s="4">
        <v>3600</v>
      </c>
      <c r="D62" s="4" t="s">
        <v>100</v>
      </c>
      <c r="E62" s="5">
        <v>1600</v>
      </c>
      <c r="F62" s="5">
        <v>16.399999999999999</v>
      </c>
      <c r="G62" s="5">
        <v>17.2</v>
      </c>
      <c r="H62" s="5" t="s">
        <v>44</v>
      </c>
      <c r="I62" s="47">
        <f t="shared" ref="I62" si="84">(G62-F62)*E62</f>
        <v>1280.0000000000011</v>
      </c>
      <c r="J62" s="7">
        <v>0</v>
      </c>
      <c r="K62" s="50">
        <f t="shared" ref="K62" si="85">(I62+J62)</f>
        <v>1280.0000000000011</v>
      </c>
    </row>
    <row r="63" spans="1:11">
      <c r="A63" s="2">
        <v>43319</v>
      </c>
      <c r="B63" s="3" t="s">
        <v>91</v>
      </c>
      <c r="C63" s="4">
        <v>230</v>
      </c>
      <c r="D63" s="4" t="s">
        <v>63</v>
      </c>
      <c r="E63" s="5">
        <v>2500</v>
      </c>
      <c r="F63" s="5">
        <v>8.8000000000000007</v>
      </c>
      <c r="G63" s="5">
        <v>7.5</v>
      </c>
      <c r="H63" s="5" t="s">
        <v>44</v>
      </c>
      <c r="I63" s="47">
        <f t="shared" ref="I63:I64" si="86">(G63-F63)*E63</f>
        <v>-3250.0000000000018</v>
      </c>
      <c r="J63" s="7">
        <v>0</v>
      </c>
      <c r="K63" s="50">
        <f t="shared" ref="K63:K64" si="87">(I63+J63)</f>
        <v>-3250.0000000000018</v>
      </c>
    </row>
    <row r="64" spans="1:11">
      <c r="A64" s="2">
        <v>43311</v>
      </c>
      <c r="B64" s="3" t="s">
        <v>96</v>
      </c>
      <c r="C64" s="4">
        <v>940</v>
      </c>
      <c r="D64" s="4" t="s">
        <v>63</v>
      </c>
      <c r="E64" s="5">
        <v>1000</v>
      </c>
      <c r="F64" s="5">
        <v>28</v>
      </c>
      <c r="G64" s="5">
        <v>31</v>
      </c>
      <c r="H64" s="5" t="s">
        <v>44</v>
      </c>
      <c r="I64" s="47">
        <f t="shared" si="86"/>
        <v>3000</v>
      </c>
      <c r="J64" s="7">
        <v>0</v>
      </c>
      <c r="K64" s="50">
        <f t="shared" si="87"/>
        <v>3000</v>
      </c>
    </row>
    <row r="65" spans="1:11">
      <c r="A65" s="2">
        <v>43305</v>
      </c>
      <c r="B65" s="3" t="s">
        <v>79</v>
      </c>
      <c r="C65" s="4">
        <v>70</v>
      </c>
      <c r="D65" s="4" t="s">
        <v>63</v>
      </c>
      <c r="E65" s="5">
        <v>7500</v>
      </c>
      <c r="F65" s="5">
        <v>3.5</v>
      </c>
      <c r="G65" s="5">
        <v>4</v>
      </c>
      <c r="H65" s="5">
        <v>4.4000000000000004</v>
      </c>
      <c r="I65" s="47">
        <f t="shared" ref="I65" si="88">(G65-F65)*E65</f>
        <v>3750</v>
      </c>
      <c r="J65" s="7">
        <f t="shared" ref="J65" si="89">(H65-G65)*E65</f>
        <v>3000.0000000000027</v>
      </c>
      <c r="K65" s="50">
        <f t="shared" ref="K65" si="90">(I65+J65)</f>
        <v>6750.0000000000027</v>
      </c>
    </row>
    <row r="66" spans="1:11">
      <c r="A66" s="2">
        <v>43298</v>
      </c>
      <c r="B66" s="3" t="s">
        <v>78</v>
      </c>
      <c r="C66" s="4">
        <v>80</v>
      </c>
      <c r="D66" s="4" t="s">
        <v>63</v>
      </c>
      <c r="E66" s="5">
        <v>6000</v>
      </c>
      <c r="F66" s="5">
        <v>3.4</v>
      </c>
      <c r="G66" s="5">
        <v>3.9</v>
      </c>
      <c r="H66" s="5">
        <v>4.5</v>
      </c>
      <c r="I66" s="47">
        <f t="shared" ref="I66" si="91">(G66-F66)*E66</f>
        <v>3000</v>
      </c>
      <c r="J66" s="7">
        <f t="shared" ref="J66" si="92">(H66-G66)*E66</f>
        <v>3600.0000000000005</v>
      </c>
      <c r="K66" s="7">
        <f t="shared" ref="K66" si="93">(I66+J66)</f>
        <v>6600</v>
      </c>
    </row>
    <row r="67" spans="1:11">
      <c r="A67" s="2">
        <v>43293</v>
      </c>
      <c r="B67" s="3" t="s">
        <v>73</v>
      </c>
      <c r="C67" s="4">
        <v>120</v>
      </c>
      <c r="D67" s="4" t="s">
        <v>63</v>
      </c>
      <c r="E67" s="5">
        <v>4000</v>
      </c>
      <c r="F67" s="5">
        <v>7.25</v>
      </c>
      <c r="G67" s="5">
        <v>8.25</v>
      </c>
      <c r="H67" s="5" t="s">
        <v>44</v>
      </c>
      <c r="I67" s="47">
        <f t="shared" ref="I67:I68" si="94">(G67-F67)*E67</f>
        <v>4000</v>
      </c>
      <c r="J67" s="7">
        <v>0</v>
      </c>
      <c r="K67" s="7">
        <f t="shared" ref="K67:K68" si="95">(I67+J67)</f>
        <v>4000</v>
      </c>
    </row>
    <row r="68" spans="1:11">
      <c r="A68" s="2">
        <v>43292</v>
      </c>
      <c r="B68" s="3" t="s">
        <v>69</v>
      </c>
      <c r="C68" s="4">
        <v>102.5</v>
      </c>
      <c r="D68" s="4" t="s">
        <v>70</v>
      </c>
      <c r="E68" s="5">
        <v>6000</v>
      </c>
      <c r="F68" s="5">
        <v>3.9</v>
      </c>
      <c r="G68" s="5">
        <v>4.1500000000000004</v>
      </c>
      <c r="H68" s="5" t="s">
        <v>44</v>
      </c>
      <c r="I68" s="47">
        <f t="shared" si="94"/>
        <v>1500.0000000000027</v>
      </c>
      <c r="J68" s="7">
        <v>0</v>
      </c>
      <c r="K68" s="7">
        <f t="shared" si="95"/>
        <v>1500.0000000000027</v>
      </c>
    </row>
    <row r="69" spans="1:11">
      <c r="A69" s="2">
        <v>43291</v>
      </c>
      <c r="B69" s="3" t="s">
        <v>71</v>
      </c>
      <c r="C69" s="4">
        <v>1020</v>
      </c>
      <c r="D69" s="4" t="s">
        <v>63</v>
      </c>
      <c r="E69" s="5">
        <v>1000</v>
      </c>
      <c r="F69" s="5">
        <v>22</v>
      </c>
      <c r="G69" s="5">
        <v>25</v>
      </c>
      <c r="H69" s="5">
        <v>26</v>
      </c>
      <c r="I69" s="47">
        <f t="shared" ref="I69:I70" si="96">(G69-F69)*E69</f>
        <v>3000</v>
      </c>
      <c r="J69" s="7">
        <v>0</v>
      </c>
      <c r="K69" s="7">
        <f t="shared" ref="K69:K70" si="97">(I69+J69)</f>
        <v>3000</v>
      </c>
    </row>
    <row r="70" spans="1:11">
      <c r="A70" s="2">
        <v>43290</v>
      </c>
      <c r="B70" s="3" t="s">
        <v>72</v>
      </c>
      <c r="C70" s="4">
        <v>380</v>
      </c>
      <c r="D70" s="4" t="s">
        <v>63</v>
      </c>
      <c r="E70" s="5">
        <v>1500</v>
      </c>
      <c r="F70" s="5">
        <v>18</v>
      </c>
      <c r="G70" s="5">
        <v>18.5</v>
      </c>
      <c r="H70" s="5">
        <v>0</v>
      </c>
      <c r="I70" s="47">
        <f t="shared" si="96"/>
        <v>750</v>
      </c>
      <c r="J70" s="7">
        <v>0</v>
      </c>
      <c r="K70" s="7">
        <f t="shared" si="97"/>
        <v>750</v>
      </c>
    </row>
    <row r="71" spans="1:11">
      <c r="A71" s="2">
        <v>43287</v>
      </c>
      <c r="B71" s="3" t="s">
        <v>62</v>
      </c>
      <c r="C71" s="4">
        <v>220</v>
      </c>
      <c r="D71" s="4" t="s">
        <v>63</v>
      </c>
      <c r="E71" s="5">
        <v>2250</v>
      </c>
      <c r="F71" s="5">
        <v>8.6999999999999993</v>
      </c>
      <c r="G71" s="5">
        <v>9.85</v>
      </c>
      <c r="H71" s="5">
        <v>0</v>
      </c>
      <c r="I71" s="47">
        <f t="shared" ref="I71:I75" si="98">(G71-F71)*E71</f>
        <v>2587.5000000000009</v>
      </c>
      <c r="J71" s="7">
        <v>0</v>
      </c>
      <c r="K71" s="7">
        <f t="shared" ref="K71:K75" si="99">(I71+J71)</f>
        <v>2587.5000000000009</v>
      </c>
    </row>
    <row r="72" spans="1:11">
      <c r="A72" s="2">
        <v>43286</v>
      </c>
      <c r="B72" s="3" t="s">
        <v>64</v>
      </c>
      <c r="C72" s="4">
        <v>470</v>
      </c>
      <c r="D72" s="4" t="s">
        <v>63</v>
      </c>
      <c r="E72" s="5">
        <v>1100</v>
      </c>
      <c r="F72" s="5">
        <v>17</v>
      </c>
      <c r="G72" s="5">
        <v>19</v>
      </c>
      <c r="H72" s="5">
        <v>0</v>
      </c>
      <c r="I72" s="47">
        <f t="shared" si="98"/>
        <v>2200</v>
      </c>
      <c r="J72" s="7">
        <v>0</v>
      </c>
      <c r="K72" s="7">
        <f t="shared" si="99"/>
        <v>2200</v>
      </c>
    </row>
    <row r="73" spans="1:11">
      <c r="A73" s="2">
        <v>43285</v>
      </c>
      <c r="B73" s="3" t="s">
        <v>35</v>
      </c>
      <c r="C73" s="4">
        <v>1900</v>
      </c>
      <c r="D73" s="4" t="s">
        <v>63</v>
      </c>
      <c r="E73" s="5">
        <v>500</v>
      </c>
      <c r="F73" s="5">
        <v>32</v>
      </c>
      <c r="G73" s="5">
        <v>36.5</v>
      </c>
      <c r="H73" s="5">
        <v>0</v>
      </c>
      <c r="I73" s="47">
        <f t="shared" si="98"/>
        <v>2250</v>
      </c>
      <c r="J73" s="7">
        <v>0</v>
      </c>
      <c r="K73" s="7">
        <f t="shared" si="99"/>
        <v>2250</v>
      </c>
    </row>
    <row r="74" spans="1:11">
      <c r="A74" s="2">
        <v>43284</v>
      </c>
      <c r="B74" s="3" t="s">
        <v>26</v>
      </c>
      <c r="C74" s="4">
        <v>630</v>
      </c>
      <c r="D74" s="4" t="s">
        <v>63</v>
      </c>
      <c r="E74" s="5">
        <v>1000</v>
      </c>
      <c r="F74" s="5">
        <v>23</v>
      </c>
      <c r="G74" s="5">
        <v>25.8</v>
      </c>
      <c r="H74" s="5">
        <v>28</v>
      </c>
      <c r="I74" s="47">
        <f t="shared" si="98"/>
        <v>2800.0000000000009</v>
      </c>
      <c r="J74" s="7">
        <f t="shared" ref="J74" si="100">(H74-G74)*E74</f>
        <v>2199.9999999999991</v>
      </c>
      <c r="K74" s="7">
        <f t="shared" si="99"/>
        <v>5000</v>
      </c>
    </row>
    <row r="75" spans="1:11">
      <c r="A75" s="2">
        <v>43283</v>
      </c>
      <c r="B75" s="3" t="s">
        <v>65</v>
      </c>
      <c r="C75" s="4">
        <v>340</v>
      </c>
      <c r="D75" s="4" t="s">
        <v>63</v>
      </c>
      <c r="E75" s="5">
        <v>2266</v>
      </c>
      <c r="F75" s="5">
        <v>11.5</v>
      </c>
      <c r="G75" s="5">
        <v>12.75</v>
      </c>
      <c r="H75" s="5">
        <v>0</v>
      </c>
      <c r="I75" s="47">
        <f t="shared" si="98"/>
        <v>2832.5</v>
      </c>
      <c r="J75" s="7">
        <v>0</v>
      </c>
      <c r="K75" s="7">
        <f t="shared" si="99"/>
        <v>2832.5</v>
      </c>
    </row>
    <row r="76" spans="1:1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2018-12-17T11:33:47Z</dcterms:modified>
</cp:coreProperties>
</file>